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orange\Dropbox\CLD\Orange House\FoCoMX\App\"/>
    </mc:Choice>
  </mc:AlternateContent>
  <bookViews>
    <workbookView xWindow="0" yWindow="0" windowWidth="11295" windowHeight="4860" activeTab="1"/>
  </bookViews>
  <sheets>
    <sheet name="Master Sheet" sheetId="1" r:id="rId1"/>
    <sheet name="2020 By Genre- Review list" sheetId="2" r:id="rId2"/>
    <sheet name="2019 Bands Review List" sheetId="3" r:id="rId3"/>
    <sheet name="2020 Contacts" sheetId="4" r:id="rId4"/>
    <sheet name="Sheet18" sheetId="5" r:id="rId5"/>
    <sheet name="2019 Kevin and Rob OLD Saturday" sheetId="6" r:id="rId6"/>
    <sheet name="2019 Kevin and Rob Bands to not" sheetId="7" r:id="rId7"/>
    <sheet name="2019 Kevin and Rob Friday" sheetId="8" r:id="rId8"/>
    <sheet name="2019 Kevin and Rob Saturday" sheetId="9" r:id="rId9"/>
    <sheet name="2019 Kevin and Rob datacody" sheetId="10" r:id="rId10"/>
    <sheet name="2019 Kevin and Rob Export to we" sheetId="11" r:id="rId11"/>
  </sheets>
  <calcPr calcId="162913"/>
</workbook>
</file>

<file path=xl/calcChain.xml><?xml version="1.0" encoding="utf-8"?>
<calcChain xmlns="http://schemas.openxmlformats.org/spreadsheetml/2006/main">
  <c r="W501" i="10" l="1"/>
  <c r="V501" i="10"/>
  <c r="U501" i="10"/>
  <c r="S501" i="10" s="1"/>
  <c r="D501" i="10" s="1"/>
  <c r="T501" i="10"/>
  <c r="R501" i="10"/>
  <c r="C501" i="10" s="1"/>
  <c r="G501" i="10" a="1"/>
  <c r="G501" i="10" s="1"/>
  <c r="E501" i="10"/>
  <c r="B501" i="10"/>
  <c r="W500" i="10"/>
  <c r="V500" i="10"/>
  <c r="T500" i="10" s="1"/>
  <c r="R500" i="10" s="1"/>
  <c r="C500" i="10" s="1"/>
  <c r="U500" i="10"/>
  <c r="S500" i="10"/>
  <c r="D500" i="10" s="1"/>
  <c r="E500" i="10"/>
  <c r="G500" i="10" s="1" a="1"/>
  <c r="G500" i="10" s="1"/>
  <c r="B500" i="10"/>
  <c r="W499" i="10"/>
  <c r="U499" i="10" s="1"/>
  <c r="V499" i="10"/>
  <c r="T499" i="10" s="1"/>
  <c r="R499" i="10" s="1"/>
  <c r="C499" i="10" s="1"/>
  <c r="S499" i="10"/>
  <c r="D499" i="10" s="1"/>
  <c r="G499" i="10" a="1"/>
  <c r="G499" i="10"/>
  <c r="E499" i="10"/>
  <c r="B499" i="10"/>
  <c r="W498" i="10"/>
  <c r="U498" i="10" s="1"/>
  <c r="S498" i="10" s="1"/>
  <c r="D498" i="10" s="1"/>
  <c r="V498" i="10"/>
  <c r="T498" i="10"/>
  <c r="R498" i="10" s="1"/>
  <c r="C498" i="10" s="1"/>
  <c r="G498" i="10" a="1"/>
  <c r="G498" i="10" s="1"/>
  <c r="E498" i="10"/>
  <c r="B498" i="10"/>
  <c r="W497" i="10"/>
  <c r="V497" i="10"/>
  <c r="T497" i="10" s="1"/>
  <c r="R497" i="10" s="1"/>
  <c r="C497" i="10" s="1"/>
  <c r="U497" i="10"/>
  <c r="S497" i="10" s="1"/>
  <c r="D497" i="10" s="1"/>
  <c r="E497" i="10"/>
  <c r="G497" i="10" s="1" a="1"/>
  <c r="G497" i="10" s="1"/>
  <c r="B497" i="10"/>
  <c r="W496" i="10"/>
  <c r="U496" i="10" s="1"/>
  <c r="S496" i="10" s="1"/>
  <c r="D496" i="10" s="1"/>
  <c r="V496" i="10"/>
  <c r="T496" i="10"/>
  <c r="R496" i="10" s="1"/>
  <c r="C496" i="10" s="1"/>
  <c r="G496" i="10" a="1"/>
  <c r="G496" i="10" s="1"/>
  <c r="E496" i="10"/>
  <c r="B496" i="10"/>
  <c r="W495" i="10"/>
  <c r="V495" i="10"/>
  <c r="U495" i="10"/>
  <c r="S495" i="10" s="1"/>
  <c r="D495" i="10" s="1"/>
  <c r="T495" i="10"/>
  <c r="R495" i="10" s="1"/>
  <c r="C495" i="10" s="1"/>
  <c r="E495" i="10"/>
  <c r="G495" i="10" s="1" a="1"/>
  <c r="G495" i="10" s="1"/>
  <c r="B495" i="10"/>
  <c r="W494" i="10"/>
  <c r="V494" i="10"/>
  <c r="T494" i="10" s="1"/>
  <c r="R494" i="10" s="1"/>
  <c r="C494" i="10" s="1"/>
  <c r="U494" i="10"/>
  <c r="S494" i="10" s="1"/>
  <c r="D494" i="10" s="1"/>
  <c r="E494" i="10"/>
  <c r="G494" i="10" s="1" a="1"/>
  <c r="G494" i="10" s="1"/>
  <c r="B494" i="10"/>
  <c r="W493" i="10"/>
  <c r="U493" i="10" s="1"/>
  <c r="S493" i="10" s="1"/>
  <c r="D493" i="10" s="1"/>
  <c r="V493" i="10"/>
  <c r="T493" i="10" s="1"/>
  <c r="R493" i="10" s="1"/>
  <c r="E493" i="10"/>
  <c r="G493" i="10" s="1" a="1"/>
  <c r="G493" i="10" s="1"/>
  <c r="C493" i="10"/>
  <c r="B493" i="10"/>
  <c r="W492" i="10"/>
  <c r="U492" i="10" s="1"/>
  <c r="S492" i="10" s="1"/>
  <c r="D492" i="10" s="1"/>
  <c r="V492" i="10"/>
  <c r="T492" i="10"/>
  <c r="R492" i="10"/>
  <c r="E492" i="10"/>
  <c r="G492" i="10" s="1" a="1"/>
  <c r="G492" i="10" s="1"/>
  <c r="C492" i="10"/>
  <c r="B492" i="10"/>
  <c r="W491" i="10"/>
  <c r="V491" i="10"/>
  <c r="T491" i="10" s="1"/>
  <c r="R491" i="10" s="1"/>
  <c r="C491" i="10" s="1"/>
  <c r="U491" i="10"/>
  <c r="S491" i="10"/>
  <c r="G491" i="10" a="1"/>
  <c r="G491" i="10"/>
  <c r="E491" i="10"/>
  <c r="D491" i="10"/>
  <c r="B491" i="10"/>
  <c r="W490" i="10"/>
  <c r="U490" i="10" s="1"/>
  <c r="S490" i="10" s="1"/>
  <c r="D490" i="10" s="1"/>
  <c r="V490" i="10"/>
  <c r="T490" i="10"/>
  <c r="R490" i="10"/>
  <c r="C490" i="10" s="1"/>
  <c r="G490" i="10" a="1"/>
  <c r="G490" i="10"/>
  <c r="E490" i="10"/>
  <c r="B490" i="10"/>
  <c r="W489" i="10"/>
  <c r="V489" i="10"/>
  <c r="U489" i="10"/>
  <c r="T489" i="10"/>
  <c r="S489" i="10"/>
  <c r="D489" i="10" s="1"/>
  <c r="R489" i="10"/>
  <c r="C489" i="10" s="1"/>
  <c r="G489" i="10" a="1"/>
  <c r="G489" i="10" s="1"/>
  <c r="E489" i="10"/>
  <c r="B489" i="10"/>
  <c r="W488" i="10"/>
  <c r="V488" i="10"/>
  <c r="U488" i="10"/>
  <c r="T488" i="10"/>
  <c r="S488" i="10"/>
  <c r="D488" i="10" s="1"/>
  <c r="R488" i="10"/>
  <c r="C488" i="10" s="1"/>
  <c r="E488" i="10"/>
  <c r="G488" i="10" s="1" a="1"/>
  <c r="G488" i="10" s="1"/>
  <c r="B488" i="10"/>
  <c r="W487" i="10"/>
  <c r="V487" i="10"/>
  <c r="U487" i="10"/>
  <c r="T487" i="10"/>
  <c r="R487" i="10" s="1"/>
  <c r="C487" i="10" s="1"/>
  <c r="S487" i="10"/>
  <c r="D487" i="10" s="1"/>
  <c r="G487" i="10" a="1"/>
  <c r="G487" i="10" s="1"/>
  <c r="E487" i="10"/>
  <c r="B487" i="10"/>
  <c r="W486" i="10"/>
  <c r="V486" i="10"/>
  <c r="U486" i="10"/>
  <c r="S486" i="10" s="1"/>
  <c r="D486" i="10" s="1"/>
  <c r="T486" i="10"/>
  <c r="R486" i="10" s="1"/>
  <c r="C486" i="10" s="1"/>
  <c r="G486" i="10" a="1"/>
  <c r="G486" i="10" s="1"/>
  <c r="E486" i="10"/>
  <c r="B486" i="10"/>
  <c r="W485" i="10"/>
  <c r="V485" i="10"/>
  <c r="T485" i="10" s="1"/>
  <c r="R485" i="10" s="1"/>
  <c r="C485" i="10" s="1"/>
  <c r="U485" i="10"/>
  <c r="S485" i="10" s="1"/>
  <c r="D485" i="10" s="1"/>
  <c r="E485" i="10"/>
  <c r="G485" i="10" s="1" a="1"/>
  <c r="G485" i="10" s="1"/>
  <c r="B485" i="10"/>
  <c r="W484" i="10"/>
  <c r="U484" i="10" s="1"/>
  <c r="S484" i="10" s="1"/>
  <c r="D484" i="10" s="1"/>
  <c r="V484" i="10"/>
  <c r="T484" i="10"/>
  <c r="R484" i="10" s="1"/>
  <c r="C484" i="10" s="1"/>
  <c r="G484" i="10" a="1"/>
  <c r="G484" i="10" s="1"/>
  <c r="E484" i="10"/>
  <c r="B484" i="10"/>
  <c r="W483" i="10"/>
  <c r="V483" i="10"/>
  <c r="U483" i="10"/>
  <c r="S483" i="10" s="1"/>
  <c r="D483" i="10" s="1"/>
  <c r="T483" i="10"/>
  <c r="R483" i="10" s="1"/>
  <c r="C483" i="10" s="1"/>
  <c r="E483" i="10"/>
  <c r="G483" i="10" s="1" a="1"/>
  <c r="G483" i="10" s="1"/>
  <c r="B483" i="10"/>
  <c r="W482" i="10"/>
  <c r="V482" i="10"/>
  <c r="T482" i="10" s="1"/>
  <c r="R482" i="10" s="1"/>
  <c r="C482" i="10" s="1"/>
  <c r="U482" i="10"/>
  <c r="S482" i="10" s="1"/>
  <c r="D482" i="10" s="1"/>
  <c r="E482" i="10"/>
  <c r="G482" i="10" s="1" a="1"/>
  <c r="G482" i="10" s="1"/>
  <c r="B482" i="10"/>
  <c r="W481" i="10"/>
  <c r="U481" i="10" s="1"/>
  <c r="S481" i="10" s="1"/>
  <c r="D481" i="10" s="1"/>
  <c r="V481" i="10"/>
  <c r="T481" i="10" s="1"/>
  <c r="R481" i="10" s="1"/>
  <c r="C481" i="10" s="1"/>
  <c r="E481" i="10"/>
  <c r="G481" i="10" s="1" a="1"/>
  <c r="G481" i="10" s="1"/>
  <c r="B481" i="10"/>
  <c r="W480" i="10"/>
  <c r="U480" i="10" s="1"/>
  <c r="S480" i="10" s="1"/>
  <c r="V480" i="10"/>
  <c r="T480" i="10"/>
  <c r="R480" i="10"/>
  <c r="C480" i="10" s="1"/>
  <c r="E480" i="10"/>
  <c r="G480" i="10" s="1" a="1"/>
  <c r="G480" i="10" s="1"/>
  <c r="D480" i="10"/>
  <c r="B480" i="10"/>
  <c r="W479" i="10"/>
  <c r="V479" i="10"/>
  <c r="T479" i="10" s="1"/>
  <c r="R479" i="10" s="1"/>
  <c r="C479" i="10" s="1"/>
  <c r="U479" i="10"/>
  <c r="S479" i="10"/>
  <c r="D479" i="10" s="1"/>
  <c r="G479" i="10" a="1"/>
  <c r="G479" i="10"/>
  <c r="E479" i="10"/>
  <c r="B479" i="10"/>
  <c r="W478" i="10"/>
  <c r="U478" i="10" s="1"/>
  <c r="S478" i="10" s="1"/>
  <c r="D478" i="10" s="1"/>
  <c r="V478" i="10"/>
  <c r="T478" i="10"/>
  <c r="R478" i="10"/>
  <c r="C478" i="10" s="1"/>
  <c r="G478" i="10" a="1"/>
  <c r="G478" i="10" s="1"/>
  <c r="E478" i="10"/>
  <c r="B478" i="10"/>
  <c r="W477" i="10"/>
  <c r="V477" i="10"/>
  <c r="U477" i="10"/>
  <c r="T477" i="10"/>
  <c r="S477" i="10"/>
  <c r="D477" i="10" s="1"/>
  <c r="R477" i="10"/>
  <c r="C477" i="10" s="1"/>
  <c r="G477" i="10" a="1"/>
  <c r="G477" i="10" s="1"/>
  <c r="E477" i="10"/>
  <c r="B477" i="10"/>
  <c r="W476" i="10"/>
  <c r="V476" i="10"/>
  <c r="U476" i="10"/>
  <c r="T476" i="10"/>
  <c r="S476" i="10"/>
  <c r="D476" i="10" s="1"/>
  <c r="R476" i="10"/>
  <c r="C476" i="10" s="1"/>
  <c r="G476" i="10"/>
  <c r="E476" i="10"/>
  <c r="G476" i="10" s="1" a="1"/>
  <c r="B476" i="10"/>
  <c r="W475" i="10"/>
  <c r="V475" i="10"/>
  <c r="U475" i="10"/>
  <c r="S475" i="10" s="1"/>
  <c r="D475" i="10" s="1"/>
  <c r="T475" i="10"/>
  <c r="R475" i="10" s="1"/>
  <c r="C475" i="10" s="1"/>
  <c r="G475" i="10" a="1"/>
  <c r="G475" i="10" s="1"/>
  <c r="E475" i="10"/>
  <c r="B475" i="10"/>
  <c r="W474" i="10"/>
  <c r="V474" i="10"/>
  <c r="U474" i="10"/>
  <c r="S474" i="10" s="1"/>
  <c r="D474" i="10" s="1"/>
  <c r="T474" i="10"/>
  <c r="R474" i="10" s="1"/>
  <c r="C474" i="10" s="1"/>
  <c r="G474" i="10" a="1"/>
  <c r="G474" i="10" s="1"/>
  <c r="E474" i="10"/>
  <c r="B474" i="10"/>
  <c r="W473" i="10"/>
  <c r="U473" i="10" s="1"/>
  <c r="S473" i="10" s="1"/>
  <c r="D473" i="10" s="1"/>
  <c r="V473" i="10"/>
  <c r="T473" i="10" s="1"/>
  <c r="R473" i="10"/>
  <c r="C473" i="10" s="1"/>
  <c r="E473" i="10"/>
  <c r="G473" i="10" s="1" a="1"/>
  <c r="G473" i="10" s="1"/>
  <c r="B473" i="10"/>
  <c r="W472" i="10"/>
  <c r="U472" i="10" s="1"/>
  <c r="S472" i="10" s="1"/>
  <c r="D472" i="10" s="1"/>
  <c r="V472" i="10"/>
  <c r="T472" i="10"/>
  <c r="R472" i="10" s="1"/>
  <c r="C472" i="10" s="1"/>
  <c r="G472" i="10" a="1"/>
  <c r="G472" i="10" s="1"/>
  <c r="E472" i="10"/>
  <c r="B472" i="10"/>
  <c r="W471" i="10"/>
  <c r="V471" i="10"/>
  <c r="U471" i="10"/>
  <c r="S471" i="10" s="1"/>
  <c r="D471" i="10" s="1"/>
  <c r="T471" i="10"/>
  <c r="R471" i="10" s="1"/>
  <c r="C471" i="10" s="1"/>
  <c r="E471" i="10"/>
  <c r="G471" i="10" s="1" a="1"/>
  <c r="G471" i="10" s="1"/>
  <c r="B471" i="10"/>
  <c r="W470" i="10"/>
  <c r="V470" i="10"/>
  <c r="T470" i="10" s="1"/>
  <c r="R470" i="10" s="1"/>
  <c r="U470" i="10"/>
  <c r="S470" i="10" s="1"/>
  <c r="E470" i="10"/>
  <c r="G470" i="10" s="1" a="1"/>
  <c r="G470" i="10" s="1"/>
  <c r="D470" i="10"/>
  <c r="C470" i="10"/>
  <c r="B470" i="10"/>
  <c r="W469" i="10"/>
  <c r="U469" i="10" s="1"/>
  <c r="S469" i="10" s="1"/>
  <c r="D469" i="10" s="1"/>
  <c r="V469" i="10"/>
  <c r="T469" i="10" s="1"/>
  <c r="R469" i="10" s="1"/>
  <c r="C469" i="10" s="1"/>
  <c r="E469" i="10"/>
  <c r="G469" i="10" s="1" a="1"/>
  <c r="G469" i="10" s="1"/>
  <c r="B469" i="10"/>
  <c r="W468" i="10"/>
  <c r="U468" i="10" s="1"/>
  <c r="S468" i="10" s="1"/>
  <c r="V468" i="10"/>
  <c r="T468" i="10"/>
  <c r="R468" i="10"/>
  <c r="C468" i="10" s="1"/>
  <c r="E468" i="10"/>
  <c r="G468" i="10" s="1" a="1"/>
  <c r="G468" i="10" s="1"/>
  <c r="D468" i="10"/>
  <c r="B468" i="10"/>
  <c r="W467" i="10"/>
  <c r="V467" i="10"/>
  <c r="T467" i="10" s="1"/>
  <c r="R467" i="10" s="1"/>
  <c r="U467" i="10"/>
  <c r="S467" i="10"/>
  <c r="D467" i="10" s="1"/>
  <c r="G467" i="10" a="1"/>
  <c r="G467" i="10"/>
  <c r="E467" i="10"/>
  <c r="C467" i="10"/>
  <c r="B467" i="10"/>
  <c r="W466" i="10"/>
  <c r="U466" i="10" s="1"/>
  <c r="S466" i="10" s="1"/>
  <c r="D466" i="10" s="1"/>
  <c r="V466" i="10"/>
  <c r="T466" i="10"/>
  <c r="R466" i="10" s="1"/>
  <c r="C466" i="10" s="1"/>
  <c r="G466" i="10" a="1"/>
  <c r="G466" i="10" s="1"/>
  <c r="E466" i="10"/>
  <c r="B466" i="10"/>
  <c r="W465" i="10"/>
  <c r="V465" i="10"/>
  <c r="U465" i="10"/>
  <c r="S465" i="10" s="1"/>
  <c r="D465" i="10" s="1"/>
  <c r="T465" i="10"/>
  <c r="R465" i="10"/>
  <c r="C465" i="10" s="1"/>
  <c r="G465" i="10" a="1"/>
  <c r="G465" i="10" s="1"/>
  <c r="E465" i="10"/>
  <c r="B465" i="10"/>
  <c r="W464" i="10"/>
  <c r="V464" i="10"/>
  <c r="U464" i="10"/>
  <c r="T464" i="10"/>
  <c r="R464" i="10" s="1"/>
  <c r="C464" i="10" s="1"/>
  <c r="S464" i="10"/>
  <c r="D464" i="10" s="1"/>
  <c r="G464" i="10"/>
  <c r="E464" i="10"/>
  <c r="G464" i="10" s="1" a="1"/>
  <c r="B464" i="10"/>
  <c r="W463" i="10"/>
  <c r="V463" i="10"/>
  <c r="U463" i="10"/>
  <c r="T463" i="10"/>
  <c r="R463" i="10" s="1"/>
  <c r="C463" i="10" s="1"/>
  <c r="S463" i="10"/>
  <c r="D463" i="10" s="1"/>
  <c r="G463" i="10" a="1"/>
  <c r="G463" i="10"/>
  <c r="E463" i="10"/>
  <c r="B463" i="10"/>
  <c r="W462" i="10"/>
  <c r="V462" i="10"/>
  <c r="T462" i="10" s="1"/>
  <c r="R462" i="10" s="1"/>
  <c r="C462" i="10" s="1"/>
  <c r="U462" i="10"/>
  <c r="S462" i="10" s="1"/>
  <c r="D462" i="10" s="1"/>
  <c r="G462" i="10" a="1"/>
  <c r="G462" i="10" s="1"/>
  <c r="E462" i="10"/>
  <c r="B462" i="10"/>
  <c r="W461" i="10"/>
  <c r="U461" i="10" s="1"/>
  <c r="S461" i="10" s="1"/>
  <c r="D461" i="10" s="1"/>
  <c r="V461" i="10"/>
  <c r="T461" i="10" s="1"/>
  <c r="R461" i="10" s="1"/>
  <c r="C461" i="10" s="1"/>
  <c r="E461" i="10"/>
  <c r="G461" i="10" s="1" a="1"/>
  <c r="G461" i="10" s="1"/>
  <c r="B461" i="10"/>
  <c r="W460" i="10"/>
  <c r="V460" i="10"/>
  <c r="U460" i="10"/>
  <c r="S460" i="10" s="1"/>
  <c r="D460" i="10" s="1"/>
  <c r="T460" i="10"/>
  <c r="R460" i="10" s="1"/>
  <c r="C460" i="10" s="1"/>
  <c r="G460" i="10" a="1"/>
  <c r="G460" i="10" s="1"/>
  <c r="E460" i="10"/>
  <c r="B460" i="10"/>
  <c r="W459" i="10"/>
  <c r="V459" i="10"/>
  <c r="U459" i="10"/>
  <c r="S459" i="10" s="1"/>
  <c r="D459" i="10" s="1"/>
  <c r="T459" i="10"/>
  <c r="R459" i="10" s="1"/>
  <c r="C459" i="10" s="1"/>
  <c r="E459" i="10"/>
  <c r="G459" i="10" s="1" a="1"/>
  <c r="G459" i="10" s="1"/>
  <c r="B459" i="10"/>
  <c r="W458" i="10"/>
  <c r="V458" i="10"/>
  <c r="T458" i="10" s="1"/>
  <c r="R458" i="10" s="1"/>
  <c r="U458" i="10"/>
  <c r="S458" i="10"/>
  <c r="E458" i="10"/>
  <c r="G458" i="10" s="1" a="1"/>
  <c r="G458" i="10" s="1"/>
  <c r="D458" i="10"/>
  <c r="C458" i="10"/>
  <c r="B458" i="10"/>
  <c r="W457" i="10"/>
  <c r="U457" i="10" s="1"/>
  <c r="S457" i="10" s="1"/>
  <c r="V457" i="10"/>
  <c r="T457" i="10"/>
  <c r="R457" i="10" s="1"/>
  <c r="E457" i="10"/>
  <c r="G457" i="10" s="1" a="1"/>
  <c r="G457" i="10" s="1"/>
  <c r="D457" i="10"/>
  <c r="C457" i="10"/>
  <c r="B457" i="10"/>
  <c r="W456" i="10"/>
  <c r="V456" i="10"/>
  <c r="U456" i="10"/>
  <c r="S456" i="10" s="1"/>
  <c r="T456" i="10"/>
  <c r="R456" i="10"/>
  <c r="E456" i="10"/>
  <c r="G456" i="10" s="1" a="1"/>
  <c r="G456" i="10" s="1"/>
  <c r="D456" i="10"/>
  <c r="C456" i="10"/>
  <c r="B456" i="10"/>
  <c r="W455" i="10"/>
  <c r="V455" i="10"/>
  <c r="T455" i="10" s="1"/>
  <c r="U455" i="10"/>
  <c r="S455" i="10" s="1"/>
  <c r="D455" i="10" s="1"/>
  <c r="R455" i="10"/>
  <c r="G455" i="10" a="1"/>
  <c r="G455" i="10"/>
  <c r="E455" i="10"/>
  <c r="C455" i="10"/>
  <c r="B455" i="10"/>
  <c r="W454" i="10"/>
  <c r="U454" i="10" s="1"/>
  <c r="V454" i="10"/>
  <c r="T454" i="10" s="1"/>
  <c r="R454" i="10" s="1"/>
  <c r="C454" i="10" s="1"/>
  <c r="S454" i="10"/>
  <c r="E454" i="10"/>
  <c r="G454" i="10" s="1" a="1"/>
  <c r="G454" i="10" s="1"/>
  <c r="D454" i="10"/>
  <c r="B454" i="10"/>
  <c r="W453" i="10"/>
  <c r="U453" i="10" s="1"/>
  <c r="S453" i="10" s="1"/>
  <c r="D453" i="10" s="1"/>
  <c r="V453" i="10"/>
  <c r="T453" i="10"/>
  <c r="R453" i="10" s="1"/>
  <c r="C453" i="10" s="1"/>
  <c r="E453" i="10"/>
  <c r="G453" i="10" s="1" a="1"/>
  <c r="G453" i="10" s="1"/>
  <c r="B453" i="10"/>
  <c r="W452" i="10"/>
  <c r="V452" i="10"/>
  <c r="U452" i="10"/>
  <c r="S452" i="10" s="1"/>
  <c r="D452" i="10" s="1"/>
  <c r="T452" i="10"/>
  <c r="R452" i="10" s="1"/>
  <c r="C452" i="10" s="1"/>
  <c r="E452" i="10"/>
  <c r="G452" i="10" s="1" a="1"/>
  <c r="G452" i="10" s="1"/>
  <c r="B452" i="10"/>
  <c r="W451" i="10"/>
  <c r="U451" i="10" s="1"/>
  <c r="S451" i="10" s="1"/>
  <c r="D451" i="10" s="1"/>
  <c r="V451" i="10"/>
  <c r="T451" i="10" s="1"/>
  <c r="R451" i="10" s="1"/>
  <c r="C451" i="10" s="1"/>
  <c r="G451" i="10" a="1"/>
  <c r="G451" i="10" s="1"/>
  <c r="E451" i="10"/>
  <c r="B451" i="10"/>
  <c r="W450" i="10"/>
  <c r="U450" i="10" s="1"/>
  <c r="S450" i="10" s="1"/>
  <c r="D450" i="10" s="1"/>
  <c r="V450" i="10"/>
  <c r="T450" i="10"/>
  <c r="R450" i="10" s="1"/>
  <c r="C450" i="10" s="1"/>
  <c r="E450" i="10"/>
  <c r="G450" i="10" s="1" a="1"/>
  <c r="G450" i="10" s="1"/>
  <c r="B450" i="10"/>
  <c r="W449" i="10"/>
  <c r="U449" i="10" s="1"/>
  <c r="S449" i="10" s="1"/>
  <c r="D449" i="10" s="1"/>
  <c r="V449" i="10"/>
  <c r="T449" i="10" s="1"/>
  <c r="R449" i="10" s="1"/>
  <c r="C449" i="10" s="1"/>
  <c r="G449" i="10"/>
  <c r="E449" i="10"/>
  <c r="G449" i="10" s="1" a="1"/>
  <c r="B449" i="10"/>
  <c r="W448" i="10"/>
  <c r="U448" i="10" s="1"/>
  <c r="S448" i="10" s="1"/>
  <c r="D448" i="10" s="1"/>
  <c r="V448" i="10"/>
  <c r="T448" i="10"/>
  <c r="R448" i="10" s="1"/>
  <c r="C448" i="10" s="1"/>
  <c r="G448" i="10" a="1"/>
  <c r="G448" i="10" s="1"/>
  <c r="E448" i="10"/>
  <c r="B448" i="10"/>
  <c r="W447" i="10"/>
  <c r="V447" i="10"/>
  <c r="T447" i="10" s="1"/>
  <c r="R447" i="10" s="1"/>
  <c r="C447" i="10" s="1"/>
  <c r="U447" i="10"/>
  <c r="S447" i="10" s="1"/>
  <c r="D447" i="10" s="1"/>
  <c r="G447" i="10" a="1"/>
  <c r="G447" i="10" s="1"/>
  <c r="E447" i="10"/>
  <c r="B447" i="10"/>
  <c r="W446" i="10"/>
  <c r="V446" i="10"/>
  <c r="T446" i="10" s="1"/>
  <c r="R446" i="10" s="1"/>
  <c r="C446" i="10" s="1"/>
  <c r="U446" i="10"/>
  <c r="S446" i="10" s="1"/>
  <c r="D446" i="10" s="1"/>
  <c r="E446" i="10"/>
  <c r="G446" i="10" s="1" a="1"/>
  <c r="G446" i="10" s="1"/>
  <c r="B446" i="10"/>
  <c r="W445" i="10"/>
  <c r="U445" i="10" s="1"/>
  <c r="V445" i="10"/>
  <c r="T445" i="10"/>
  <c r="R445" i="10" s="1"/>
  <c r="C445" i="10" s="1"/>
  <c r="S445" i="10"/>
  <c r="D445" i="10" s="1"/>
  <c r="G445" i="10" a="1"/>
  <c r="G445" i="10" s="1"/>
  <c r="E445" i="10"/>
  <c r="B445" i="10"/>
  <c r="W444" i="10"/>
  <c r="V444" i="10"/>
  <c r="U444" i="10"/>
  <c r="S444" i="10" s="1"/>
  <c r="D444" i="10" s="1"/>
  <c r="T444" i="10"/>
  <c r="R444" i="10" s="1"/>
  <c r="C444" i="10" s="1"/>
  <c r="G444" i="10" a="1"/>
  <c r="G444" i="10" s="1"/>
  <c r="E444" i="10"/>
  <c r="B444" i="10"/>
  <c r="W443" i="10"/>
  <c r="V443" i="10"/>
  <c r="T443" i="10" s="1"/>
  <c r="U443" i="10"/>
  <c r="S443" i="10"/>
  <c r="D443" i="10" s="1"/>
  <c r="R443" i="10"/>
  <c r="C443" i="10" s="1"/>
  <c r="G443" i="10" a="1"/>
  <c r="G443" i="10" s="1"/>
  <c r="E443" i="10"/>
  <c r="B443" i="10"/>
  <c r="W442" i="10"/>
  <c r="U442" i="10" s="1"/>
  <c r="V442" i="10"/>
  <c r="T442" i="10"/>
  <c r="S442" i="10"/>
  <c r="D442" i="10" s="1"/>
  <c r="R442" i="10"/>
  <c r="C442" i="10" s="1"/>
  <c r="G442" i="10" a="1"/>
  <c r="G442" i="10" s="1"/>
  <c r="E442" i="10"/>
  <c r="B442" i="10"/>
  <c r="W441" i="10"/>
  <c r="V441" i="10"/>
  <c r="U441" i="10"/>
  <c r="T441" i="10"/>
  <c r="R441" i="10" s="1"/>
  <c r="C441" i="10" s="1"/>
  <c r="S441" i="10"/>
  <c r="D441" i="10" s="1"/>
  <c r="G441" i="10" a="1"/>
  <c r="G441" i="10" s="1"/>
  <c r="E441" i="10"/>
  <c r="B441" i="10"/>
  <c r="W440" i="10"/>
  <c r="V440" i="10"/>
  <c r="U440" i="10"/>
  <c r="T440" i="10"/>
  <c r="R440" i="10" s="1"/>
  <c r="C440" i="10" s="1"/>
  <c r="S440" i="10"/>
  <c r="D440" i="10" s="1"/>
  <c r="G440" i="10" a="1"/>
  <c r="G440" i="10" s="1"/>
  <c r="E440" i="10"/>
  <c r="B440" i="10"/>
  <c r="W439" i="10"/>
  <c r="V439" i="10"/>
  <c r="U439" i="10"/>
  <c r="T439" i="10"/>
  <c r="S439" i="10"/>
  <c r="D439" i="10" s="1"/>
  <c r="R439" i="10"/>
  <c r="C439" i="10" s="1"/>
  <c r="G439" i="10" a="1"/>
  <c r="G439" i="10" s="1"/>
  <c r="E439" i="10"/>
  <c r="B439" i="10"/>
  <c r="W438" i="10"/>
  <c r="V438" i="10"/>
  <c r="T438" i="10" s="1"/>
  <c r="R438" i="10" s="1"/>
  <c r="C438" i="10" s="1"/>
  <c r="U438" i="10"/>
  <c r="S438" i="10"/>
  <c r="D438" i="10" s="1"/>
  <c r="G438" i="10" a="1"/>
  <c r="G438" i="10" s="1"/>
  <c r="E438" i="10"/>
  <c r="B438" i="10"/>
  <c r="W437" i="10"/>
  <c r="V437" i="10"/>
  <c r="U437" i="10"/>
  <c r="S437" i="10" s="1"/>
  <c r="D437" i="10" s="1"/>
  <c r="T437" i="10"/>
  <c r="R437" i="10"/>
  <c r="C437" i="10" s="1"/>
  <c r="G437" i="10"/>
  <c r="E437" i="10"/>
  <c r="G437" i="10" s="1" a="1"/>
  <c r="B437" i="10"/>
  <c r="W436" i="10"/>
  <c r="V436" i="10"/>
  <c r="U436" i="10"/>
  <c r="T436" i="10"/>
  <c r="R436" i="10" s="1"/>
  <c r="C436" i="10" s="1"/>
  <c r="S436" i="10"/>
  <c r="D436" i="10" s="1"/>
  <c r="G436" i="10" a="1"/>
  <c r="G436" i="10"/>
  <c r="E436" i="10"/>
  <c r="B436" i="10"/>
  <c r="W435" i="10"/>
  <c r="V435" i="10"/>
  <c r="U435" i="10"/>
  <c r="S435" i="10" s="1"/>
  <c r="T435" i="10"/>
  <c r="R435" i="10" s="1"/>
  <c r="C435" i="10" s="1"/>
  <c r="E435" i="10"/>
  <c r="G435" i="10" s="1" a="1"/>
  <c r="G435" i="10" s="1"/>
  <c r="D435" i="10"/>
  <c r="B435" i="10"/>
  <c r="W434" i="10"/>
  <c r="U434" i="10" s="1"/>
  <c r="S434" i="10" s="1"/>
  <c r="V434" i="10"/>
  <c r="T434" i="10" s="1"/>
  <c r="R434" i="10"/>
  <c r="C434" i="10" s="1"/>
  <c r="G434" i="10"/>
  <c r="E434" i="10"/>
  <c r="G434" i="10" s="1" a="1"/>
  <c r="D434" i="10"/>
  <c r="B434" i="10"/>
  <c r="W433" i="10"/>
  <c r="U433" i="10" s="1"/>
  <c r="S433" i="10" s="1"/>
  <c r="D433" i="10" s="1"/>
  <c r="V433" i="10"/>
  <c r="T433" i="10" s="1"/>
  <c r="R433" i="10" s="1"/>
  <c r="C433" i="10" s="1"/>
  <c r="E433" i="10"/>
  <c r="G433" i="10" s="1" a="1"/>
  <c r="G433" i="10" s="1"/>
  <c r="B433" i="10"/>
  <c r="W432" i="10"/>
  <c r="V432" i="10"/>
  <c r="U432" i="10"/>
  <c r="S432" i="10" s="1"/>
  <c r="T432" i="10"/>
  <c r="R432" i="10"/>
  <c r="E432" i="10"/>
  <c r="G432" i="10" s="1" a="1"/>
  <c r="G432" i="10" s="1"/>
  <c r="D432" i="10"/>
  <c r="C432" i="10"/>
  <c r="B432" i="10"/>
  <c r="W431" i="10"/>
  <c r="V431" i="10"/>
  <c r="T431" i="10" s="1"/>
  <c r="R431" i="10" s="1"/>
  <c r="C431" i="10" s="1"/>
  <c r="U431" i="10"/>
  <c r="S431" i="10" s="1"/>
  <c r="D431" i="10" s="1"/>
  <c r="G431" i="10" a="1"/>
  <c r="G431" i="10"/>
  <c r="E431" i="10"/>
  <c r="B431" i="10"/>
  <c r="W430" i="10"/>
  <c r="U430" i="10" s="1"/>
  <c r="S430" i="10" s="1"/>
  <c r="D430" i="10" s="1"/>
  <c r="V430" i="10"/>
  <c r="T430" i="10"/>
  <c r="R430" i="10" s="1"/>
  <c r="C430" i="10" s="1"/>
  <c r="E430" i="10"/>
  <c r="G430" i="10" s="1" a="1"/>
  <c r="G430" i="10" s="1"/>
  <c r="B430" i="10"/>
  <c r="W429" i="10"/>
  <c r="V429" i="10"/>
  <c r="U429" i="10"/>
  <c r="S429" i="10" s="1"/>
  <c r="D429" i="10" s="1"/>
  <c r="T429" i="10"/>
  <c r="R429" i="10" s="1"/>
  <c r="C429" i="10" s="1"/>
  <c r="E429" i="10"/>
  <c r="G429" i="10" s="1" a="1"/>
  <c r="G429" i="10" s="1"/>
  <c r="B429" i="10"/>
  <c r="W428" i="10"/>
  <c r="V428" i="10"/>
  <c r="U428" i="10"/>
  <c r="S428" i="10" s="1"/>
  <c r="D428" i="10" s="1"/>
  <c r="T428" i="10"/>
  <c r="R428" i="10" s="1"/>
  <c r="C428" i="10" s="1"/>
  <c r="E428" i="10"/>
  <c r="G428" i="10" s="1" a="1"/>
  <c r="G428" i="10" s="1"/>
  <c r="B428" i="10"/>
  <c r="W427" i="10"/>
  <c r="U427" i="10" s="1"/>
  <c r="V427" i="10"/>
  <c r="T427" i="10"/>
  <c r="G427" i="10" a="1"/>
  <c r="G427" i="10" s="1"/>
  <c r="E427" i="10"/>
  <c r="W426" i="10"/>
  <c r="U426" i="10" s="1"/>
  <c r="V426" i="10"/>
  <c r="T426" i="10"/>
  <c r="G426" i="10" a="1"/>
  <c r="G426" i="10" s="1"/>
  <c r="E426" i="10"/>
  <c r="W425" i="10"/>
  <c r="U425" i="10" s="1"/>
  <c r="V425" i="10"/>
  <c r="T425" i="10" s="1"/>
  <c r="E425" i="10"/>
  <c r="G425" i="10" s="1" a="1"/>
  <c r="G425" i="10" s="1"/>
  <c r="W424" i="10"/>
  <c r="U424" i="10" s="1"/>
  <c r="V424" i="10"/>
  <c r="T424" i="10"/>
  <c r="G424" i="10" a="1"/>
  <c r="G424" i="10" s="1"/>
  <c r="E424" i="10"/>
  <c r="W423" i="10"/>
  <c r="V423" i="10"/>
  <c r="T423" i="10" s="1"/>
  <c r="U423" i="10"/>
  <c r="G423" i="10" a="1"/>
  <c r="G423" i="10" s="1"/>
  <c r="E423" i="10"/>
  <c r="W422" i="10"/>
  <c r="V422" i="10"/>
  <c r="T422" i="10" s="1"/>
  <c r="U422" i="10"/>
  <c r="E422" i="10"/>
  <c r="G422" i="10" s="1" a="1"/>
  <c r="G422" i="10" s="1"/>
  <c r="W421" i="10"/>
  <c r="U421" i="10" s="1"/>
  <c r="V421" i="10"/>
  <c r="T421" i="10" s="1"/>
  <c r="G421" i="10" a="1"/>
  <c r="G421" i="10"/>
  <c r="E421" i="10"/>
  <c r="W420" i="10"/>
  <c r="V420" i="10"/>
  <c r="U420" i="10"/>
  <c r="T420" i="10"/>
  <c r="G420" i="10" a="1"/>
  <c r="G420" i="10"/>
  <c r="E420" i="10"/>
  <c r="W419" i="10"/>
  <c r="V419" i="10"/>
  <c r="T419" i="10" s="1"/>
  <c r="R419" i="10" s="1"/>
  <c r="C419" i="10" s="1"/>
  <c r="U419" i="10"/>
  <c r="S419" i="10" s="1"/>
  <c r="D419" i="10" s="1"/>
  <c r="G419" i="10" a="1"/>
  <c r="G419" i="10"/>
  <c r="E419" i="10"/>
  <c r="B419" i="10"/>
  <c r="B420" i="10" s="1"/>
  <c r="B421" i="10" s="1"/>
  <c r="B422" i="10" s="1"/>
  <c r="B423" i="10" s="1"/>
  <c r="B424" i="10" s="1"/>
  <c r="B425" i="10" s="1"/>
  <c r="B426" i="10" s="1"/>
  <c r="B427" i="10" s="1"/>
  <c r="W418" i="10"/>
  <c r="U418" i="10" s="1"/>
  <c r="V418" i="10"/>
  <c r="T418" i="10"/>
  <c r="G418" i="10" a="1"/>
  <c r="G418" i="10" s="1"/>
  <c r="E418" i="10"/>
  <c r="W417" i="10"/>
  <c r="V417" i="10"/>
  <c r="U417" i="10"/>
  <c r="T417" i="10"/>
  <c r="G417" i="10" a="1"/>
  <c r="G417" i="10" s="1"/>
  <c r="E417" i="10"/>
  <c r="W416" i="10"/>
  <c r="V416" i="10"/>
  <c r="U416" i="10"/>
  <c r="T416" i="10"/>
  <c r="G416" i="10" a="1"/>
  <c r="G416" i="10" s="1"/>
  <c r="E416" i="10"/>
  <c r="B416" i="10"/>
  <c r="B417" i="10" s="1"/>
  <c r="B418" i="10" s="1"/>
  <c r="W415" i="10"/>
  <c r="V415" i="10"/>
  <c r="U415" i="10"/>
  <c r="T415" i="10"/>
  <c r="G415" i="10" a="1"/>
  <c r="G415" i="10"/>
  <c r="E415" i="10"/>
  <c r="W414" i="10"/>
  <c r="V414" i="10"/>
  <c r="U414" i="10"/>
  <c r="T414" i="10"/>
  <c r="E414" i="10"/>
  <c r="G414" i="10" s="1" a="1"/>
  <c r="G414" i="10" s="1"/>
  <c r="B414" i="10"/>
  <c r="B415" i="10" s="1"/>
  <c r="W413" i="10"/>
  <c r="U413" i="10" s="1"/>
  <c r="S413" i="10" s="1"/>
  <c r="D413" i="10" s="1"/>
  <c r="V413" i="10"/>
  <c r="T413" i="10"/>
  <c r="R413" i="10"/>
  <c r="C413" i="10" s="1"/>
  <c r="G413" i="10"/>
  <c r="E413" i="10"/>
  <c r="G413" i="10" s="1" a="1"/>
  <c r="B413" i="10"/>
  <c r="W412" i="10"/>
  <c r="V412" i="10"/>
  <c r="U412" i="10"/>
  <c r="T412" i="10"/>
  <c r="G412" i="10" a="1"/>
  <c r="G412" i="10"/>
  <c r="E412" i="10"/>
  <c r="W411" i="10"/>
  <c r="V411" i="10"/>
  <c r="T411" i="10" s="1"/>
  <c r="U411" i="10"/>
  <c r="E411" i="10"/>
  <c r="G411" i="10" s="1" a="1"/>
  <c r="G411" i="10" s="1"/>
  <c r="B411" i="10"/>
  <c r="B412" i="10" s="1"/>
  <c r="W410" i="10"/>
  <c r="V410" i="10"/>
  <c r="T410" i="10" s="1"/>
  <c r="U410" i="10"/>
  <c r="G410" i="10"/>
  <c r="E410" i="10"/>
  <c r="G410" i="10" s="1" a="1"/>
  <c r="W409" i="10"/>
  <c r="U409" i="10" s="1"/>
  <c r="V409" i="10"/>
  <c r="T409" i="10" s="1"/>
  <c r="E409" i="10"/>
  <c r="G409" i="10" s="1" a="1"/>
  <c r="G409" i="10" s="1"/>
  <c r="W408" i="10"/>
  <c r="U408" i="10" s="1"/>
  <c r="V408" i="10"/>
  <c r="T408" i="10"/>
  <c r="E408" i="10"/>
  <c r="G408" i="10" s="1" a="1"/>
  <c r="G408" i="10" s="1"/>
  <c r="W407" i="10"/>
  <c r="V407" i="10"/>
  <c r="T407" i="10" s="1"/>
  <c r="U407" i="10"/>
  <c r="S407" i="10" s="1"/>
  <c r="D407" i="10" s="1"/>
  <c r="R407" i="10"/>
  <c r="E407" i="10"/>
  <c r="G407" i="10" s="1" a="1"/>
  <c r="G407" i="10" s="1"/>
  <c r="C407" i="10"/>
  <c r="B407" i="10"/>
  <c r="B408" i="10" s="1"/>
  <c r="B409" i="10" s="1"/>
  <c r="B410" i="10" s="1"/>
  <c r="W406" i="10"/>
  <c r="U406" i="10" s="1"/>
  <c r="V406" i="10"/>
  <c r="T406" i="10" s="1"/>
  <c r="G406" i="10" a="1"/>
  <c r="G406" i="10" s="1"/>
  <c r="E406" i="10"/>
  <c r="W405" i="10"/>
  <c r="V405" i="10"/>
  <c r="U405" i="10"/>
  <c r="T405" i="10"/>
  <c r="G405" i="10" a="1"/>
  <c r="G405" i="10" s="1"/>
  <c r="E405" i="10"/>
  <c r="W404" i="10"/>
  <c r="V404" i="10"/>
  <c r="T404" i="10" s="1"/>
  <c r="U404" i="10"/>
  <c r="G404" i="10" a="1"/>
  <c r="G404" i="10" s="1"/>
  <c r="E404" i="10"/>
  <c r="W403" i="10"/>
  <c r="U403" i="10" s="1"/>
  <c r="V403" i="10"/>
  <c r="T403" i="10"/>
  <c r="G403" i="10" a="1"/>
  <c r="G403" i="10"/>
  <c r="E403" i="10"/>
  <c r="W402" i="10"/>
  <c r="U402" i="10" s="1"/>
  <c r="V402" i="10"/>
  <c r="T402" i="10"/>
  <c r="E402" i="10"/>
  <c r="G402" i="10" s="1" a="1"/>
  <c r="G402" i="10" s="1"/>
  <c r="W401" i="10"/>
  <c r="V401" i="10"/>
  <c r="T401" i="10" s="1"/>
  <c r="U401" i="10"/>
  <c r="G401" i="10"/>
  <c r="E401" i="10"/>
  <c r="G401" i="10" s="1" a="1"/>
  <c r="W400" i="10"/>
  <c r="V400" i="10"/>
  <c r="U400" i="10"/>
  <c r="S400" i="10" s="1"/>
  <c r="D400" i="10" s="1"/>
  <c r="T400" i="10"/>
  <c r="R400" i="10" s="1"/>
  <c r="C400" i="10" s="1"/>
  <c r="G400" i="10" a="1"/>
  <c r="G400" i="10" s="1"/>
  <c r="E400" i="10"/>
  <c r="B400" i="10"/>
  <c r="B401" i="10" s="1"/>
  <c r="B402" i="10" s="1"/>
  <c r="B403" i="10" s="1"/>
  <c r="B404" i="10" s="1"/>
  <c r="B405" i="10" s="1"/>
  <c r="B406" i="10" s="1"/>
  <c r="W399" i="10"/>
  <c r="V399" i="10"/>
  <c r="U399" i="10"/>
  <c r="T399" i="10"/>
  <c r="G399" i="10" a="1"/>
  <c r="G399" i="10" s="1"/>
  <c r="E399" i="10"/>
  <c r="B399" i="10"/>
  <c r="W398" i="10"/>
  <c r="V398" i="10"/>
  <c r="T398" i="10" s="1"/>
  <c r="U398" i="10"/>
  <c r="E398" i="10"/>
  <c r="G398" i="10" s="1" a="1"/>
  <c r="G398" i="10" s="1"/>
  <c r="W397" i="10"/>
  <c r="U397" i="10" s="1"/>
  <c r="V397" i="10"/>
  <c r="T397" i="10"/>
  <c r="G397" i="10" a="1"/>
  <c r="G397" i="10"/>
  <c r="E397" i="10"/>
  <c r="W396" i="10"/>
  <c r="U396" i="10" s="1"/>
  <c r="V396" i="10"/>
  <c r="T396" i="10"/>
  <c r="G396" i="10" a="1"/>
  <c r="G396" i="10"/>
  <c r="E396" i="10"/>
  <c r="W395" i="10"/>
  <c r="V395" i="10"/>
  <c r="T395" i="10" s="1"/>
  <c r="R395" i="10" s="1"/>
  <c r="C395" i="10" s="1"/>
  <c r="U395" i="10"/>
  <c r="S395" i="10"/>
  <c r="G395" i="10" a="1"/>
  <c r="G395" i="10"/>
  <c r="E395" i="10"/>
  <c r="D395" i="10"/>
  <c r="B395" i="10"/>
  <c r="B396" i="10" s="1"/>
  <c r="B397" i="10" s="1"/>
  <c r="B398" i="10" s="1"/>
  <c r="W394" i="10"/>
  <c r="U394" i="10" s="1"/>
  <c r="V394" i="10"/>
  <c r="T394" i="10" s="1"/>
  <c r="G394" i="10"/>
  <c r="E394" i="10"/>
  <c r="G394" i="10" s="1" a="1"/>
  <c r="W393" i="10"/>
  <c r="V393" i="10"/>
  <c r="U393" i="10"/>
  <c r="T393" i="10"/>
  <c r="E393" i="10"/>
  <c r="G393" i="10" s="1" a="1"/>
  <c r="G393" i="10" s="1"/>
  <c r="W392" i="10"/>
  <c r="V392" i="10"/>
  <c r="T392" i="10" s="1"/>
  <c r="U392" i="10"/>
  <c r="E392" i="10"/>
  <c r="G392" i="10" s="1" a="1"/>
  <c r="G392" i="10" s="1"/>
  <c r="B392" i="10"/>
  <c r="B393" i="10" s="1"/>
  <c r="B394" i="10" s="1"/>
  <c r="W391" i="10"/>
  <c r="U391" i="10" s="1"/>
  <c r="V391" i="10"/>
  <c r="T391" i="10"/>
  <c r="G391" i="10" a="1"/>
  <c r="G391" i="10" s="1"/>
  <c r="E391" i="10"/>
  <c r="B391" i="10"/>
  <c r="W390" i="10"/>
  <c r="V390" i="10"/>
  <c r="T390" i="10" s="1"/>
  <c r="U390" i="10"/>
  <c r="E390" i="10"/>
  <c r="G390" i="10" s="1" a="1"/>
  <c r="G390" i="10" s="1"/>
  <c r="W389" i="10"/>
  <c r="U389" i="10" s="1"/>
  <c r="S389" i="10" s="1"/>
  <c r="V389" i="10"/>
  <c r="T389" i="10" s="1"/>
  <c r="R389" i="10" s="1"/>
  <c r="C389" i="10" s="1"/>
  <c r="G389" i="10" a="1"/>
  <c r="G389" i="10"/>
  <c r="E389" i="10"/>
  <c r="D389" i="10"/>
  <c r="B389" i="10"/>
  <c r="B390" i="10" s="1"/>
  <c r="W388" i="10"/>
  <c r="U388" i="10" s="1"/>
  <c r="V388" i="10"/>
  <c r="T388" i="10"/>
  <c r="G388" i="10" a="1"/>
  <c r="G388" i="10" s="1"/>
  <c r="E388" i="10"/>
  <c r="W387" i="10"/>
  <c r="V387" i="10"/>
  <c r="U387" i="10"/>
  <c r="T387" i="10"/>
  <c r="G387" i="10" a="1"/>
  <c r="G387" i="10"/>
  <c r="E387" i="10"/>
  <c r="B387" i="10"/>
  <c r="B388" i="10" s="1"/>
  <c r="W386" i="10"/>
  <c r="V386" i="10"/>
  <c r="U386" i="10"/>
  <c r="T386" i="10"/>
  <c r="G386" i="10" a="1"/>
  <c r="G386" i="10" s="1"/>
  <c r="E386" i="10"/>
  <c r="W385" i="10"/>
  <c r="V385" i="10"/>
  <c r="U385" i="10"/>
  <c r="T385" i="10"/>
  <c r="G385" i="10" a="1"/>
  <c r="G385" i="10"/>
  <c r="E385" i="10"/>
  <c r="W384" i="10"/>
  <c r="V384" i="10"/>
  <c r="T384" i="10" s="1"/>
  <c r="U384" i="10"/>
  <c r="E384" i="10"/>
  <c r="G384" i="10" s="1" a="1"/>
  <c r="G384" i="10" s="1"/>
  <c r="W383" i="10"/>
  <c r="U383" i="10" s="1"/>
  <c r="V383" i="10"/>
  <c r="T383" i="10" s="1"/>
  <c r="G383" i="10"/>
  <c r="E383" i="10"/>
  <c r="G383" i="10" s="1" a="1"/>
  <c r="W382" i="10"/>
  <c r="U382" i="10" s="1"/>
  <c r="V382" i="10"/>
  <c r="T382" i="10" s="1"/>
  <c r="G382" i="10" a="1"/>
  <c r="G382" i="10" s="1"/>
  <c r="E382" i="10"/>
  <c r="B382" i="10"/>
  <c r="B383" i="10" s="1"/>
  <c r="B384" i="10" s="1"/>
  <c r="B385" i="10" s="1"/>
  <c r="B386" i="10" s="1"/>
  <c r="W381" i="10"/>
  <c r="U381" i="10" s="1"/>
  <c r="V381" i="10"/>
  <c r="T381" i="10" s="1"/>
  <c r="E381" i="10"/>
  <c r="G381" i="10" s="1" a="1"/>
  <c r="G381" i="10" s="1"/>
  <c r="B381" i="10"/>
  <c r="W380" i="10"/>
  <c r="U380" i="10" s="1"/>
  <c r="S380" i="10" s="1"/>
  <c r="D380" i="10" s="1"/>
  <c r="V380" i="10"/>
  <c r="T380" i="10" s="1"/>
  <c r="R380" i="10" s="1"/>
  <c r="E380" i="10"/>
  <c r="G380" i="10" s="1" a="1"/>
  <c r="G380" i="10" s="1"/>
  <c r="C380" i="10"/>
  <c r="B380" i="10"/>
  <c r="W379" i="10"/>
  <c r="U379" i="10" s="1"/>
  <c r="V379" i="10"/>
  <c r="T379" i="10"/>
  <c r="E379" i="10"/>
  <c r="G379" i="10" s="1" a="1"/>
  <c r="G379" i="10" s="1"/>
  <c r="W378" i="10"/>
  <c r="V378" i="10"/>
  <c r="U378" i="10"/>
  <c r="T378" i="10"/>
  <c r="G378" i="10"/>
  <c r="E378" i="10"/>
  <c r="G378" i="10" s="1" a="1"/>
  <c r="W377" i="10"/>
  <c r="V377" i="10"/>
  <c r="T377" i="10" s="1"/>
  <c r="U377" i="10"/>
  <c r="G377" i="10" a="1"/>
  <c r="G377" i="10"/>
  <c r="E377" i="10"/>
  <c r="B377" i="10"/>
  <c r="B378" i="10" s="1"/>
  <c r="B379" i="10" s="1"/>
  <c r="W376" i="10"/>
  <c r="U376" i="10" s="1"/>
  <c r="V376" i="10"/>
  <c r="T376" i="10"/>
  <c r="G376" i="10" a="1"/>
  <c r="G376" i="10" s="1"/>
  <c r="E376" i="10"/>
  <c r="W375" i="10"/>
  <c r="V375" i="10"/>
  <c r="U375" i="10"/>
  <c r="T375" i="10"/>
  <c r="G375" i="10" a="1"/>
  <c r="G375" i="10"/>
  <c r="E375" i="10"/>
  <c r="B375" i="10"/>
  <c r="B376" i="10" s="1"/>
  <c r="W374" i="10"/>
  <c r="V374" i="10"/>
  <c r="U374" i="10"/>
  <c r="T374" i="10"/>
  <c r="R374" i="10" s="1"/>
  <c r="S374" i="10"/>
  <c r="D374" i="10" s="1"/>
  <c r="G374" i="10" a="1"/>
  <c r="G374" i="10" s="1"/>
  <c r="E374" i="10"/>
  <c r="C374" i="10"/>
  <c r="B374" i="10"/>
  <c r="W373" i="10"/>
  <c r="V373" i="10"/>
  <c r="U373" i="10"/>
  <c r="T373" i="10"/>
  <c r="G373" i="10" a="1"/>
  <c r="G373" i="10"/>
  <c r="E373" i="10"/>
  <c r="W372" i="10"/>
  <c r="V372" i="10"/>
  <c r="T372" i="10" s="1"/>
  <c r="U372" i="10"/>
  <c r="E372" i="10"/>
  <c r="G372" i="10" s="1" a="1"/>
  <c r="G372" i="10" s="1"/>
  <c r="W371" i="10"/>
  <c r="U371" i="10" s="1"/>
  <c r="V371" i="10"/>
  <c r="T371" i="10" s="1"/>
  <c r="G371" i="10"/>
  <c r="E371" i="10"/>
  <c r="G371" i="10" s="1" a="1"/>
  <c r="W370" i="10"/>
  <c r="U370" i="10" s="1"/>
  <c r="S370" i="10" s="1"/>
  <c r="D370" i="10" s="1"/>
  <c r="V370" i="10"/>
  <c r="T370" i="10" s="1"/>
  <c r="R370" i="10" s="1"/>
  <c r="C370" i="10" s="1"/>
  <c r="G370" i="10" a="1"/>
  <c r="G370" i="10" s="1"/>
  <c r="E370" i="10"/>
  <c r="B370" i="10"/>
  <c r="B371" i="10" s="1"/>
  <c r="B372" i="10" s="1"/>
  <c r="B373" i="10" s="1"/>
  <c r="W369" i="10"/>
  <c r="U369" i="10" s="1"/>
  <c r="V369" i="10"/>
  <c r="T369" i="10"/>
  <c r="E369" i="10"/>
  <c r="G369" i="10" s="1" a="1"/>
  <c r="G369" i="10" s="1"/>
  <c r="W368" i="10"/>
  <c r="U368" i="10" s="1"/>
  <c r="V368" i="10"/>
  <c r="T368" i="10" s="1"/>
  <c r="E368" i="10"/>
  <c r="G368" i="10" s="1" a="1"/>
  <c r="G368" i="10" s="1"/>
  <c r="W367" i="10"/>
  <c r="U367" i="10" s="1"/>
  <c r="V367" i="10"/>
  <c r="T367" i="10" s="1"/>
  <c r="G367" i="10" a="1"/>
  <c r="G367" i="10" s="1"/>
  <c r="E367" i="10"/>
  <c r="B367" i="10"/>
  <c r="B368" i="10" s="1"/>
  <c r="B369" i="10" s="1"/>
  <c r="W366" i="10"/>
  <c r="U366" i="10" s="1"/>
  <c r="S366" i="10" s="1"/>
  <c r="D366" i="10" s="1"/>
  <c r="V366" i="10"/>
  <c r="T366" i="10"/>
  <c r="R366" i="10"/>
  <c r="G366" i="10"/>
  <c r="E366" i="10"/>
  <c r="G366" i="10" s="1" a="1"/>
  <c r="C366" i="10"/>
  <c r="B366" i="10"/>
  <c r="W365" i="10"/>
  <c r="V365" i="10"/>
  <c r="T365" i="10" s="1"/>
  <c r="U365" i="10"/>
  <c r="G365" i="10" a="1"/>
  <c r="G365" i="10" s="1"/>
  <c r="E365" i="10"/>
  <c r="W364" i="10"/>
  <c r="U364" i="10" s="1"/>
  <c r="V364" i="10"/>
  <c r="T364" i="10"/>
  <c r="G364" i="10" a="1"/>
  <c r="G364" i="10" s="1"/>
  <c r="E364" i="10"/>
  <c r="W363" i="10"/>
  <c r="V363" i="10"/>
  <c r="U363" i="10"/>
  <c r="T363" i="10"/>
  <c r="E363" i="10"/>
  <c r="G363" i="10" s="1" a="1"/>
  <c r="G363" i="10" s="1"/>
  <c r="B363" i="10"/>
  <c r="B364" i="10" s="1"/>
  <c r="B365" i="10" s="1"/>
  <c r="W362" i="10"/>
  <c r="V362" i="10"/>
  <c r="T362" i="10" s="1"/>
  <c r="U362" i="10"/>
  <c r="G362" i="10" a="1"/>
  <c r="G362" i="10" s="1"/>
  <c r="E362" i="10"/>
  <c r="B362" i="10"/>
  <c r="W361" i="10"/>
  <c r="V361" i="10"/>
  <c r="U361" i="10"/>
  <c r="S361" i="10" s="1"/>
  <c r="D361" i="10" s="1"/>
  <c r="T361" i="10"/>
  <c r="R361" i="10" s="1"/>
  <c r="C361" i="10" s="1"/>
  <c r="G361" i="10" a="1"/>
  <c r="G361" i="10"/>
  <c r="E361" i="10"/>
  <c r="B361" i="10"/>
  <c r="W360" i="10"/>
  <c r="V360" i="10"/>
  <c r="T360" i="10" s="1"/>
  <c r="U360" i="10"/>
  <c r="G360" i="10" a="1"/>
  <c r="G360" i="10" s="1"/>
  <c r="E360" i="10"/>
  <c r="B360" i="10"/>
  <c r="W359" i="10"/>
  <c r="V359" i="10"/>
  <c r="U359" i="10"/>
  <c r="T359" i="10"/>
  <c r="E359" i="10"/>
  <c r="G359" i="10" s="1" a="1"/>
  <c r="G359" i="10" s="1"/>
  <c r="W358" i="10"/>
  <c r="U358" i="10" s="1"/>
  <c r="V358" i="10"/>
  <c r="T358" i="10" s="1"/>
  <c r="G358" i="10" a="1"/>
  <c r="G358" i="10" s="1"/>
  <c r="E358" i="10"/>
  <c r="W357" i="10"/>
  <c r="U357" i="10" s="1"/>
  <c r="V357" i="10"/>
  <c r="T357" i="10" s="1"/>
  <c r="E357" i="10"/>
  <c r="G357" i="10" s="1" a="1"/>
  <c r="G357" i="10" s="1"/>
  <c r="W356" i="10"/>
  <c r="V356" i="10"/>
  <c r="T356" i="10" s="1"/>
  <c r="U356" i="10"/>
  <c r="E356" i="10"/>
  <c r="G356" i="10" s="1" a="1"/>
  <c r="G356" i="10" s="1"/>
  <c r="W355" i="10"/>
  <c r="U355" i="10" s="1"/>
  <c r="V355" i="10"/>
  <c r="T355" i="10"/>
  <c r="E355" i="10"/>
  <c r="G355" i="10" s="1" a="1"/>
  <c r="G355" i="10" s="1"/>
  <c r="W354" i="10"/>
  <c r="U354" i="10" s="1"/>
  <c r="V354" i="10"/>
  <c r="T354" i="10"/>
  <c r="G354" i="10"/>
  <c r="E354" i="10"/>
  <c r="G354" i="10" s="1" a="1"/>
  <c r="B354" i="10"/>
  <c r="B355" i="10" s="1"/>
  <c r="B356" i="10" s="1"/>
  <c r="B357" i="10" s="1"/>
  <c r="B358" i="10" s="1"/>
  <c r="B359" i="10" s="1"/>
  <c r="W353" i="10"/>
  <c r="V353" i="10"/>
  <c r="T353" i="10" s="1"/>
  <c r="R353" i="10" s="1"/>
  <c r="U353" i="10"/>
  <c r="S353" i="10" s="1"/>
  <c r="D353" i="10" s="1"/>
  <c r="E353" i="10"/>
  <c r="G353" i="10" s="1" a="1"/>
  <c r="G353" i="10" s="1"/>
  <c r="C353" i="10"/>
  <c r="B353" i="10"/>
  <c r="W352" i="10"/>
  <c r="U352" i="10" s="1"/>
  <c r="V352" i="10"/>
  <c r="T352" i="10"/>
  <c r="E352" i="10"/>
  <c r="G352" i="10" s="1" a="1"/>
  <c r="G352" i="10" s="1"/>
  <c r="W351" i="10"/>
  <c r="U351" i="10" s="1"/>
  <c r="V351" i="10"/>
  <c r="T351" i="10"/>
  <c r="E351" i="10"/>
  <c r="G351" i="10" s="1" a="1"/>
  <c r="G351" i="10" s="1"/>
  <c r="W350" i="10"/>
  <c r="V350" i="10"/>
  <c r="U350" i="10"/>
  <c r="T350" i="10"/>
  <c r="E350" i="10"/>
  <c r="G350" i="10" s="1" a="1"/>
  <c r="G350" i="10" s="1"/>
  <c r="W349" i="10"/>
  <c r="U349" i="10" s="1"/>
  <c r="V349" i="10"/>
  <c r="T349" i="10" s="1"/>
  <c r="G349" i="10" a="1"/>
  <c r="G349" i="10"/>
  <c r="E349" i="10"/>
  <c r="W348" i="10"/>
  <c r="U348" i="10" s="1"/>
  <c r="V348" i="10"/>
  <c r="T348" i="10" s="1"/>
  <c r="G348" i="10" a="1"/>
  <c r="G348" i="10"/>
  <c r="E348" i="10"/>
  <c r="B348" i="10"/>
  <c r="B349" i="10" s="1"/>
  <c r="B350" i="10" s="1"/>
  <c r="B351" i="10" s="1"/>
  <c r="B352" i="10" s="1"/>
  <c r="W347" i="10"/>
  <c r="U347" i="10" s="1"/>
  <c r="S347" i="10" s="1"/>
  <c r="D347" i="10" s="1"/>
  <c r="V347" i="10"/>
  <c r="T347" i="10" s="1"/>
  <c r="R347" i="10" s="1"/>
  <c r="C347" i="10" s="1"/>
  <c r="G347" i="10" a="1"/>
  <c r="G347" i="10"/>
  <c r="E347" i="10"/>
  <c r="B347" i="10"/>
  <c r="W346" i="10"/>
  <c r="U346" i="10" s="1"/>
  <c r="V346" i="10"/>
  <c r="T346" i="10" s="1"/>
  <c r="G346" i="10" a="1"/>
  <c r="G346" i="10"/>
  <c r="E346" i="10"/>
  <c r="B346" i="10"/>
  <c r="W345" i="10"/>
  <c r="U345" i="10" s="1"/>
  <c r="V345" i="10"/>
  <c r="T345" i="10"/>
  <c r="G345" i="10" a="1"/>
  <c r="G345" i="10" s="1"/>
  <c r="E345" i="10"/>
  <c r="W344" i="10"/>
  <c r="U344" i="10" s="1"/>
  <c r="V344" i="10"/>
  <c r="T344" i="10"/>
  <c r="G344" i="10"/>
  <c r="E344" i="10"/>
  <c r="G344" i="10" s="1" a="1"/>
  <c r="W343" i="10"/>
  <c r="U343" i="10" s="1"/>
  <c r="V343" i="10"/>
  <c r="T343" i="10"/>
  <c r="G343" i="10" a="1"/>
  <c r="G343" i="10"/>
  <c r="E343" i="10"/>
  <c r="W342" i="10"/>
  <c r="U342" i="10" s="1"/>
  <c r="V342" i="10"/>
  <c r="T342" i="10"/>
  <c r="E342" i="10"/>
  <c r="G342" i="10" s="1" a="1"/>
  <c r="G342" i="10" s="1"/>
  <c r="W341" i="10"/>
  <c r="V341" i="10"/>
  <c r="U341" i="10"/>
  <c r="T341" i="10"/>
  <c r="E341" i="10"/>
  <c r="G341" i="10" s="1" a="1"/>
  <c r="G341" i="10" s="1"/>
  <c r="B341" i="10"/>
  <c r="B342" i="10" s="1"/>
  <c r="B343" i="10" s="1"/>
  <c r="B344" i="10" s="1"/>
  <c r="B345" i="10" s="1"/>
  <c r="W340" i="10"/>
  <c r="V340" i="10"/>
  <c r="U340" i="10"/>
  <c r="S340" i="10" s="1"/>
  <c r="D340" i="10" s="1"/>
  <c r="T340" i="10"/>
  <c r="R340" i="10" s="1"/>
  <c r="C340" i="10" s="1"/>
  <c r="E340" i="10"/>
  <c r="G340" i="10" s="1" a="1"/>
  <c r="G340" i="10" s="1"/>
  <c r="B340" i="10"/>
  <c r="W339" i="10"/>
  <c r="V339" i="10"/>
  <c r="T339" i="10" s="1"/>
  <c r="U339" i="10"/>
  <c r="G339" i="10" a="1"/>
  <c r="G339" i="10" s="1"/>
  <c r="E339" i="10"/>
  <c r="W338" i="10"/>
  <c r="U338" i="10" s="1"/>
  <c r="V338" i="10"/>
  <c r="T338" i="10" s="1"/>
  <c r="E338" i="10"/>
  <c r="G338" i="10" s="1" a="1"/>
  <c r="G338" i="10" s="1"/>
  <c r="W337" i="10"/>
  <c r="U337" i="10" s="1"/>
  <c r="V337" i="10"/>
  <c r="T337" i="10"/>
  <c r="G337" i="10" a="1"/>
  <c r="G337" i="10"/>
  <c r="E337" i="10"/>
  <c r="B337" i="10"/>
  <c r="B338" i="10" s="1"/>
  <c r="B339" i="10" s="1"/>
  <c r="W336" i="10"/>
  <c r="V336" i="10"/>
  <c r="U336" i="10"/>
  <c r="T336" i="10"/>
  <c r="R336" i="10" s="1"/>
  <c r="C336" i="10" s="1"/>
  <c r="S336" i="10"/>
  <c r="D336" i="10" s="1"/>
  <c r="G336" i="10" a="1"/>
  <c r="G336" i="10" s="1"/>
  <c r="E336" i="10"/>
  <c r="B336" i="10"/>
  <c r="W335" i="10"/>
  <c r="V335" i="10"/>
  <c r="U335" i="10"/>
  <c r="T335" i="10"/>
  <c r="E335" i="10"/>
  <c r="G335" i="10" s="1" a="1"/>
  <c r="G335" i="10" s="1"/>
  <c r="W334" i="10"/>
  <c r="V334" i="10"/>
  <c r="T334" i="10" s="1"/>
  <c r="U334" i="10"/>
  <c r="E334" i="10"/>
  <c r="G334" i="10" s="1" a="1"/>
  <c r="G334" i="10" s="1"/>
  <c r="W333" i="10"/>
  <c r="U333" i="10" s="1"/>
  <c r="V333" i="10"/>
  <c r="T333" i="10"/>
  <c r="E333" i="10"/>
  <c r="G333" i="10" s="1" a="1"/>
  <c r="G333" i="10" s="1"/>
  <c r="W332" i="10"/>
  <c r="V332" i="10"/>
  <c r="T332" i="10" s="1"/>
  <c r="R332" i="10" s="1"/>
  <c r="C332" i="10" s="1"/>
  <c r="U332" i="10"/>
  <c r="S332" i="10" s="1"/>
  <c r="D332" i="10" s="1"/>
  <c r="G332" i="10" a="1"/>
  <c r="G332" i="10" s="1"/>
  <c r="E332" i="10"/>
  <c r="B332" i="10"/>
  <c r="B333" i="10" s="1"/>
  <c r="B334" i="10" s="1"/>
  <c r="B335" i="10" s="1"/>
  <c r="W331" i="10"/>
  <c r="U331" i="10" s="1"/>
  <c r="V331" i="10"/>
  <c r="T331" i="10" s="1"/>
  <c r="G331" i="10" a="1"/>
  <c r="G331" i="10" s="1"/>
  <c r="E331" i="10"/>
  <c r="W330" i="10"/>
  <c r="U330" i="10" s="1"/>
  <c r="V330" i="10"/>
  <c r="T330" i="10"/>
  <c r="E330" i="10"/>
  <c r="G330" i="10" s="1" a="1"/>
  <c r="G330" i="10" s="1"/>
  <c r="W329" i="10"/>
  <c r="V329" i="10"/>
  <c r="U329" i="10"/>
  <c r="T329" i="10"/>
  <c r="E329" i="10"/>
  <c r="G329" i="10" s="1" a="1"/>
  <c r="G329" i="10" s="1"/>
  <c r="B329" i="10"/>
  <c r="B330" i="10" s="1"/>
  <c r="B331" i="10" s="1"/>
  <c r="W328" i="10"/>
  <c r="V328" i="10"/>
  <c r="U328" i="10"/>
  <c r="T328" i="10"/>
  <c r="G328" i="10"/>
  <c r="E328" i="10"/>
  <c r="G328" i="10" s="1" a="1"/>
  <c r="W327" i="10"/>
  <c r="V327" i="10"/>
  <c r="T327" i="10" s="1"/>
  <c r="R327" i="10" s="1"/>
  <c r="C327" i="10" s="1"/>
  <c r="U327" i="10"/>
  <c r="S327" i="10" s="1"/>
  <c r="D327" i="10" s="1"/>
  <c r="G327" i="10" a="1"/>
  <c r="G327" i="10"/>
  <c r="E327" i="10"/>
  <c r="B327" i="10"/>
  <c r="B328" i="10" s="1"/>
  <c r="W326" i="10"/>
  <c r="U326" i="10" s="1"/>
  <c r="V326" i="10"/>
  <c r="T326" i="10" s="1"/>
  <c r="E326" i="10"/>
  <c r="G326" i="10" s="1" a="1"/>
  <c r="G326" i="10" s="1"/>
  <c r="W325" i="10"/>
  <c r="U325" i="10" s="1"/>
  <c r="V325" i="10"/>
  <c r="T325" i="10"/>
  <c r="G325" i="10" a="1"/>
  <c r="G325" i="10"/>
  <c r="E325" i="10"/>
  <c r="B325" i="10"/>
  <c r="B326" i="10" s="1"/>
  <c r="W324" i="10"/>
  <c r="V324" i="10"/>
  <c r="U324" i="10"/>
  <c r="T324" i="10"/>
  <c r="G324" i="10" a="1"/>
  <c r="G324" i="10" s="1"/>
  <c r="E324" i="10"/>
  <c r="B324" i="10"/>
  <c r="W323" i="10"/>
  <c r="V323" i="10"/>
  <c r="U323" i="10"/>
  <c r="T323" i="10"/>
  <c r="E323" i="10"/>
  <c r="G323" i="10" s="1" a="1"/>
  <c r="G323" i="10" s="1"/>
  <c r="B323" i="10"/>
  <c r="W322" i="10"/>
  <c r="V322" i="10"/>
  <c r="T322" i="10" s="1"/>
  <c r="R322" i="10" s="1"/>
  <c r="C322" i="10" s="1"/>
  <c r="U322" i="10"/>
  <c r="S322" i="10" s="1"/>
  <c r="D322" i="10" s="1"/>
  <c r="E322" i="10"/>
  <c r="G322" i="10" s="1" a="1"/>
  <c r="G322" i="10" s="1"/>
  <c r="B322" i="10"/>
  <c r="W321" i="10"/>
  <c r="U321" i="10" s="1"/>
  <c r="V321" i="10"/>
  <c r="T321" i="10"/>
  <c r="E321" i="10"/>
  <c r="G321" i="10" s="1" a="1"/>
  <c r="G321" i="10" s="1"/>
  <c r="W320" i="10"/>
  <c r="U320" i="10" s="1"/>
  <c r="V320" i="10"/>
  <c r="T320" i="10" s="1"/>
  <c r="G320" i="10" a="1"/>
  <c r="G320" i="10" s="1"/>
  <c r="E320" i="10"/>
  <c r="W319" i="10"/>
  <c r="U319" i="10" s="1"/>
  <c r="V319" i="10"/>
  <c r="T319" i="10" s="1"/>
  <c r="G319" i="10" a="1"/>
  <c r="G319" i="10" s="1"/>
  <c r="E319" i="10"/>
  <c r="B319" i="10"/>
  <c r="B320" i="10" s="1"/>
  <c r="B321" i="10" s="1"/>
  <c r="W318" i="10"/>
  <c r="U318" i="10" s="1"/>
  <c r="V318" i="10"/>
  <c r="T318" i="10"/>
  <c r="E318" i="10"/>
  <c r="G318" i="10" s="1" a="1"/>
  <c r="G318" i="10" s="1"/>
  <c r="W317" i="10"/>
  <c r="V317" i="10"/>
  <c r="U317" i="10"/>
  <c r="T317" i="10"/>
  <c r="E317" i="10"/>
  <c r="G317" i="10" s="1" a="1"/>
  <c r="G317" i="10" s="1"/>
  <c r="B317" i="10"/>
  <c r="B318" i="10" s="1"/>
  <c r="W316" i="10"/>
  <c r="V316" i="10"/>
  <c r="U316" i="10"/>
  <c r="T316" i="10"/>
  <c r="E316" i="10"/>
  <c r="G316" i="10" s="1" a="1"/>
  <c r="G316" i="10" s="1"/>
  <c r="W315" i="10"/>
  <c r="V315" i="10"/>
  <c r="T315" i="10" s="1"/>
  <c r="R315" i="10" s="1"/>
  <c r="C315" i="10" s="1"/>
  <c r="U315" i="10"/>
  <c r="S315" i="10" s="1"/>
  <c r="D315" i="10" s="1"/>
  <c r="G315" i="10" a="1"/>
  <c r="G315" i="10"/>
  <c r="E315" i="10"/>
  <c r="B315" i="10"/>
  <c r="B316" i="10" s="1"/>
  <c r="W314" i="10"/>
  <c r="U314" i="10" s="1"/>
  <c r="V314" i="10"/>
  <c r="T314" i="10" s="1"/>
  <c r="E314" i="10"/>
  <c r="G314" i="10" s="1" a="1"/>
  <c r="G314" i="10" s="1"/>
  <c r="W313" i="10"/>
  <c r="U313" i="10" s="1"/>
  <c r="V313" i="10"/>
  <c r="T313" i="10"/>
  <c r="G313" i="10" a="1"/>
  <c r="G313" i="10"/>
  <c r="E313" i="10"/>
  <c r="W312" i="10"/>
  <c r="V312" i="10"/>
  <c r="U312" i="10"/>
  <c r="T312" i="10"/>
  <c r="G312" i="10" a="1"/>
  <c r="G312" i="10" s="1"/>
  <c r="E312" i="10"/>
  <c r="W311" i="10"/>
  <c r="V311" i="10"/>
  <c r="U311" i="10"/>
  <c r="T311" i="10"/>
  <c r="E311" i="10"/>
  <c r="G311" i="10" s="1" a="1"/>
  <c r="G311" i="10" s="1"/>
  <c r="W310" i="10"/>
  <c r="V310" i="10"/>
  <c r="T310" i="10" s="1"/>
  <c r="U310" i="10"/>
  <c r="E310" i="10"/>
  <c r="G310" i="10" s="1" a="1"/>
  <c r="G310" i="10" s="1"/>
  <c r="W309" i="10"/>
  <c r="U309" i="10" s="1"/>
  <c r="V309" i="10"/>
  <c r="T309" i="10" s="1"/>
  <c r="G309" i="10"/>
  <c r="E309" i="10"/>
  <c r="G309" i="10" s="1" a="1"/>
  <c r="W308" i="10"/>
  <c r="U308" i="10" s="1"/>
  <c r="V308" i="10"/>
  <c r="T308" i="10" s="1"/>
  <c r="G308" i="10" a="1"/>
  <c r="G308" i="10" s="1"/>
  <c r="E308" i="10"/>
  <c r="W307" i="10"/>
  <c r="U307" i="10" s="1"/>
  <c r="S307" i="10" s="1"/>
  <c r="D307" i="10" s="1"/>
  <c r="V307" i="10"/>
  <c r="T307" i="10" s="1"/>
  <c r="R307" i="10"/>
  <c r="G307" i="10" a="1"/>
  <c r="G307" i="10" s="1"/>
  <c r="E307" i="10"/>
  <c r="C307" i="10"/>
  <c r="B307" i="10"/>
  <c r="B308" i="10" s="1"/>
  <c r="B309" i="10" s="1"/>
  <c r="B310" i="10" s="1"/>
  <c r="B311" i="10" s="1"/>
  <c r="B312" i="10" s="1"/>
  <c r="B313" i="10" s="1"/>
  <c r="B314" i="10" s="1"/>
  <c r="W306" i="10"/>
  <c r="U306" i="10" s="1"/>
  <c r="V306" i="10"/>
  <c r="T306" i="10"/>
  <c r="E306" i="10"/>
  <c r="G306" i="10" s="1" a="1"/>
  <c r="G306" i="10" s="1"/>
  <c r="W305" i="10"/>
  <c r="V305" i="10"/>
  <c r="U305" i="10"/>
  <c r="T305" i="10"/>
  <c r="E305" i="10"/>
  <c r="G305" i="10" s="1" a="1"/>
  <c r="G305" i="10" s="1"/>
  <c r="W304" i="10"/>
  <c r="V304" i="10"/>
  <c r="U304" i="10"/>
  <c r="T304" i="10"/>
  <c r="E304" i="10"/>
  <c r="G304" i="10" s="1" a="1"/>
  <c r="G304" i="10" s="1"/>
  <c r="W303" i="10"/>
  <c r="V303" i="10"/>
  <c r="T303" i="10" s="1"/>
  <c r="U303" i="10"/>
  <c r="G303" i="10" a="1"/>
  <c r="G303" i="10" s="1"/>
  <c r="E303" i="10"/>
  <c r="B303" i="10"/>
  <c r="B304" i="10" s="1"/>
  <c r="B305" i="10" s="1"/>
  <c r="B306" i="10" s="1"/>
  <c r="W302" i="10"/>
  <c r="U302" i="10" s="1"/>
  <c r="S302" i="10" s="1"/>
  <c r="D302" i="10" s="1"/>
  <c r="V302" i="10"/>
  <c r="T302" i="10" s="1"/>
  <c r="R302" i="10"/>
  <c r="C302" i="10" s="1"/>
  <c r="G302" i="10" a="1"/>
  <c r="G302" i="10" s="1"/>
  <c r="E302" i="10"/>
  <c r="B302" i="10"/>
  <c r="W301" i="10"/>
  <c r="U301" i="10" s="1"/>
  <c r="V301" i="10"/>
  <c r="T301" i="10"/>
  <c r="G301" i="10" a="1"/>
  <c r="G301" i="10"/>
  <c r="E301" i="10"/>
  <c r="B301" i="10"/>
  <c r="W300" i="10"/>
  <c r="V300" i="10"/>
  <c r="U300" i="10"/>
  <c r="T300" i="10"/>
  <c r="G300" i="10" a="1"/>
  <c r="G300" i="10" s="1"/>
  <c r="E300" i="10"/>
  <c r="W299" i="10"/>
  <c r="V299" i="10"/>
  <c r="U299" i="10"/>
  <c r="T299" i="10"/>
  <c r="E299" i="10"/>
  <c r="G299" i="10" s="1" a="1"/>
  <c r="G299" i="10" s="1"/>
  <c r="W298" i="10"/>
  <c r="V298" i="10"/>
  <c r="T298" i="10" s="1"/>
  <c r="U298" i="10"/>
  <c r="E298" i="10"/>
  <c r="G298" i="10" s="1" a="1"/>
  <c r="G298" i="10" s="1"/>
  <c r="W297" i="10"/>
  <c r="U297" i="10" s="1"/>
  <c r="V297" i="10"/>
  <c r="T297" i="10"/>
  <c r="G297" i="10"/>
  <c r="E297" i="10"/>
  <c r="G297" i="10" s="1" a="1"/>
  <c r="W296" i="10"/>
  <c r="U296" i="10" s="1"/>
  <c r="V296" i="10"/>
  <c r="T296" i="10" s="1"/>
  <c r="G296" i="10" a="1"/>
  <c r="G296" i="10"/>
  <c r="E296" i="10"/>
  <c r="W295" i="10"/>
  <c r="U295" i="10" s="1"/>
  <c r="S295" i="10" s="1"/>
  <c r="D295" i="10" s="1"/>
  <c r="V295" i="10"/>
  <c r="T295" i="10" s="1"/>
  <c r="R295" i="10" s="1"/>
  <c r="C295" i="10" s="1"/>
  <c r="G295" i="10" a="1"/>
  <c r="G295" i="10" s="1"/>
  <c r="E295" i="10"/>
  <c r="B295" i="10"/>
  <c r="B296" i="10" s="1"/>
  <c r="B297" i="10" s="1"/>
  <c r="B298" i="10" s="1"/>
  <c r="B299" i="10" s="1"/>
  <c r="B300" i="10" s="1"/>
  <c r="W294" i="10"/>
  <c r="U294" i="10" s="1"/>
  <c r="V294" i="10"/>
  <c r="T294" i="10"/>
  <c r="E294" i="10"/>
  <c r="G294" i="10" s="1" a="1"/>
  <c r="G294" i="10" s="1"/>
  <c r="W293" i="10"/>
  <c r="V293" i="10"/>
  <c r="U293" i="10"/>
  <c r="T293" i="10"/>
  <c r="E293" i="10"/>
  <c r="G293" i="10" s="1" a="1"/>
  <c r="G293" i="10" s="1"/>
  <c r="W292" i="10"/>
  <c r="V292" i="10"/>
  <c r="U292" i="10"/>
  <c r="T292" i="10"/>
  <c r="G292" i="10"/>
  <c r="E292" i="10"/>
  <c r="G292" i="10" s="1" a="1"/>
  <c r="W291" i="10"/>
  <c r="V291" i="10"/>
  <c r="T291" i="10" s="1"/>
  <c r="U291" i="10"/>
  <c r="G291" i="10" a="1"/>
  <c r="G291" i="10" s="1"/>
  <c r="E291" i="10"/>
  <c r="W290" i="10"/>
  <c r="U290" i="10" s="1"/>
  <c r="V290" i="10"/>
  <c r="T290" i="10" s="1"/>
  <c r="E290" i="10"/>
  <c r="G290" i="10" s="1" a="1"/>
  <c r="G290" i="10" s="1"/>
  <c r="W289" i="10"/>
  <c r="U289" i="10" s="1"/>
  <c r="V289" i="10"/>
  <c r="T289" i="10"/>
  <c r="G289" i="10" a="1"/>
  <c r="G289" i="10"/>
  <c r="E289" i="10"/>
  <c r="B289" i="10"/>
  <c r="B290" i="10" s="1"/>
  <c r="B291" i="10" s="1"/>
  <c r="B292" i="10" s="1"/>
  <c r="B293" i="10" s="1"/>
  <c r="B294" i="10" s="1"/>
  <c r="W288" i="10"/>
  <c r="V288" i="10"/>
  <c r="U288" i="10"/>
  <c r="T288" i="10"/>
  <c r="G288" i="10" a="1"/>
  <c r="G288" i="10" s="1"/>
  <c r="E288" i="10"/>
  <c r="B288" i="10"/>
  <c r="W287" i="10"/>
  <c r="V287" i="10"/>
  <c r="U287" i="10"/>
  <c r="S287" i="10" s="1"/>
  <c r="D287" i="10" s="1"/>
  <c r="T287" i="10"/>
  <c r="R287" i="10" s="1"/>
  <c r="C287" i="10" s="1"/>
  <c r="G287" i="10"/>
  <c r="E287" i="10"/>
  <c r="G287" i="10" s="1" a="1"/>
  <c r="B287" i="10"/>
  <c r="W286" i="10"/>
  <c r="U286" i="10" s="1"/>
  <c r="V286" i="10"/>
  <c r="T286" i="10"/>
  <c r="G286" i="10" a="1"/>
  <c r="G286" i="10" s="1"/>
  <c r="E286" i="10"/>
  <c r="W285" i="10"/>
  <c r="V285" i="10"/>
  <c r="U285" i="10"/>
  <c r="T285" i="10"/>
  <c r="E285" i="10"/>
  <c r="G285" i="10" s="1" a="1"/>
  <c r="G285" i="10" s="1"/>
  <c r="B285" i="10"/>
  <c r="B286" i="10" s="1"/>
  <c r="W284" i="10"/>
  <c r="V284" i="10"/>
  <c r="T284" i="10" s="1"/>
  <c r="U284" i="10"/>
  <c r="G284" i="10" a="1"/>
  <c r="G284" i="10"/>
  <c r="E284" i="10"/>
  <c r="W283" i="10"/>
  <c r="U283" i="10" s="1"/>
  <c r="V283" i="10"/>
  <c r="T283" i="10" s="1"/>
  <c r="G283" i="10" a="1"/>
  <c r="G283" i="10" s="1"/>
  <c r="E283" i="10"/>
  <c r="W282" i="10"/>
  <c r="U282" i="10" s="1"/>
  <c r="V282" i="10"/>
  <c r="T282" i="10"/>
  <c r="E282" i="10"/>
  <c r="G282" i="10" s="1" a="1"/>
  <c r="G282" i="10" s="1"/>
  <c r="W281" i="10"/>
  <c r="V281" i="10"/>
  <c r="T281" i="10" s="1"/>
  <c r="R281" i="10" s="1"/>
  <c r="C281" i="10" s="1"/>
  <c r="U281" i="10"/>
  <c r="S281" i="10" s="1"/>
  <c r="D281" i="10" s="1"/>
  <c r="G281" i="10"/>
  <c r="E281" i="10"/>
  <c r="G281" i="10" s="1" a="1"/>
  <c r="B281" i="10"/>
  <c r="B282" i="10" s="1"/>
  <c r="B283" i="10" s="1"/>
  <c r="B284" i="10" s="1"/>
  <c r="W280" i="10"/>
  <c r="U280" i="10" s="1"/>
  <c r="V280" i="10"/>
  <c r="T280" i="10"/>
  <c r="G280" i="10" a="1"/>
  <c r="G280" i="10" s="1"/>
  <c r="E280" i="10"/>
  <c r="W279" i="10"/>
  <c r="V279" i="10"/>
  <c r="T279" i="10" s="1"/>
  <c r="U279" i="10"/>
  <c r="G279" i="10"/>
  <c r="E279" i="10"/>
  <c r="G279" i="10" s="1" a="1"/>
  <c r="W278" i="10"/>
  <c r="U278" i="10" s="1"/>
  <c r="V278" i="10"/>
  <c r="T278" i="10" s="1"/>
  <c r="G278" i="10" a="1"/>
  <c r="G278" i="10"/>
  <c r="E278" i="10"/>
  <c r="W277" i="10"/>
  <c r="U277" i="10" s="1"/>
  <c r="V277" i="10"/>
  <c r="T277" i="10"/>
  <c r="G277" i="10" a="1"/>
  <c r="G277" i="10" s="1"/>
  <c r="E277" i="10"/>
  <c r="W276" i="10"/>
  <c r="V276" i="10"/>
  <c r="U276" i="10"/>
  <c r="S276" i="10" s="1"/>
  <c r="D276" i="10" s="1"/>
  <c r="T276" i="10"/>
  <c r="R276" i="10"/>
  <c r="E276" i="10"/>
  <c r="G276" i="10" s="1" a="1"/>
  <c r="G276" i="10" s="1"/>
  <c r="C276" i="10"/>
  <c r="B276" i="10"/>
  <c r="B277" i="10" s="1"/>
  <c r="B278" i="10" s="1"/>
  <c r="B279" i="10" s="1"/>
  <c r="B280" i="10" s="1"/>
  <c r="W275" i="10"/>
  <c r="V275" i="10"/>
  <c r="T275" i="10" s="1"/>
  <c r="U275" i="10"/>
  <c r="E275" i="10"/>
  <c r="G275" i="10" s="1" a="1"/>
  <c r="G275" i="10" s="1"/>
  <c r="W274" i="10"/>
  <c r="V274" i="10"/>
  <c r="U274" i="10"/>
  <c r="T274" i="10"/>
  <c r="E274" i="10"/>
  <c r="G274" i="10" s="1" a="1"/>
  <c r="G274" i="10" s="1"/>
  <c r="W273" i="10"/>
  <c r="U273" i="10" s="1"/>
  <c r="V273" i="10"/>
  <c r="T273" i="10"/>
  <c r="E273" i="10"/>
  <c r="G273" i="10" s="1" a="1"/>
  <c r="G273" i="10" s="1"/>
  <c r="W272" i="10"/>
  <c r="U272" i="10" s="1"/>
  <c r="V272" i="10"/>
  <c r="T272" i="10" s="1"/>
  <c r="G272" i="10" a="1"/>
  <c r="G272" i="10" s="1"/>
  <c r="E272" i="10"/>
  <c r="W271" i="10"/>
  <c r="U271" i="10" s="1"/>
  <c r="V271" i="10"/>
  <c r="T271" i="10"/>
  <c r="G271" i="10" a="1"/>
  <c r="G271" i="10" s="1"/>
  <c r="E271" i="10"/>
  <c r="W270" i="10"/>
  <c r="V270" i="10"/>
  <c r="U270" i="10"/>
  <c r="T270" i="10"/>
  <c r="G270" i="10" a="1"/>
  <c r="G270" i="10" s="1"/>
  <c r="E270" i="10"/>
  <c r="W269" i="10"/>
  <c r="V269" i="10"/>
  <c r="T269" i="10" s="1"/>
  <c r="R269" i="10" s="1"/>
  <c r="C269" i="10" s="1"/>
  <c r="U269" i="10"/>
  <c r="S269" i="10" s="1"/>
  <c r="D269" i="10" s="1"/>
  <c r="G269" i="10"/>
  <c r="E269" i="10"/>
  <c r="G269" i="10" s="1" a="1"/>
  <c r="B269" i="10"/>
  <c r="B270" i="10" s="1"/>
  <c r="B271" i="10" s="1"/>
  <c r="B272" i="10" s="1"/>
  <c r="B273" i="10" s="1"/>
  <c r="B274" i="10" s="1"/>
  <c r="B275" i="10" s="1"/>
  <c r="W268" i="10"/>
  <c r="V268" i="10"/>
  <c r="T268" i="10" s="1"/>
  <c r="U268" i="10"/>
  <c r="G268" i="10" a="1"/>
  <c r="G268" i="10" s="1"/>
  <c r="E268" i="10"/>
  <c r="W267" i="10"/>
  <c r="V267" i="10"/>
  <c r="T267" i="10" s="1"/>
  <c r="U267" i="10"/>
  <c r="G267" i="10" a="1"/>
  <c r="G267" i="10" s="1"/>
  <c r="E267" i="10"/>
  <c r="W266" i="10"/>
  <c r="U266" i="10" s="1"/>
  <c r="V266" i="10"/>
  <c r="T266" i="10" s="1"/>
  <c r="E266" i="10"/>
  <c r="G266" i="10" s="1" a="1"/>
  <c r="G266" i="10" s="1"/>
  <c r="W265" i="10"/>
  <c r="U265" i="10" s="1"/>
  <c r="V265" i="10"/>
  <c r="T265" i="10"/>
  <c r="E265" i="10"/>
  <c r="G265" i="10" s="1" a="1"/>
  <c r="G265" i="10" s="1"/>
  <c r="W264" i="10"/>
  <c r="V264" i="10"/>
  <c r="U264" i="10"/>
  <c r="T264" i="10"/>
  <c r="G264" i="10" a="1"/>
  <c r="G264" i="10" s="1"/>
  <c r="E264" i="10"/>
  <c r="B264" i="10"/>
  <c r="B265" i="10" s="1"/>
  <c r="B266" i="10" s="1"/>
  <c r="B267" i="10" s="1"/>
  <c r="B268" i="10" s="1"/>
  <c r="W263" i="10"/>
  <c r="V263" i="10"/>
  <c r="T263" i="10" s="1"/>
  <c r="R263" i="10" s="1"/>
  <c r="U263" i="10"/>
  <c r="S263" i="10" s="1"/>
  <c r="D263" i="10" s="1"/>
  <c r="G263" i="10" a="1"/>
  <c r="G263" i="10"/>
  <c r="E263" i="10"/>
  <c r="C263" i="10"/>
  <c r="B263" i="10"/>
  <c r="W262" i="10"/>
  <c r="U262" i="10" s="1"/>
  <c r="V262" i="10"/>
  <c r="T262" i="10" s="1"/>
  <c r="E262" i="10"/>
  <c r="G262" i="10" s="1" a="1"/>
  <c r="G262" i="10" s="1"/>
  <c r="W261" i="10"/>
  <c r="U261" i="10" s="1"/>
  <c r="V261" i="10"/>
  <c r="T261" i="10"/>
  <c r="G261" i="10"/>
  <c r="E261" i="10"/>
  <c r="G261" i="10" s="1" a="1"/>
  <c r="W260" i="10"/>
  <c r="V260" i="10"/>
  <c r="U260" i="10"/>
  <c r="T260" i="10"/>
  <c r="G260" i="10" a="1"/>
  <c r="G260" i="10"/>
  <c r="E260" i="10"/>
  <c r="W259" i="10"/>
  <c r="V259" i="10"/>
  <c r="T259" i="10" s="1"/>
  <c r="U259" i="10"/>
  <c r="G259" i="10" a="1"/>
  <c r="G259" i="10" s="1"/>
  <c r="E259" i="10"/>
  <c r="W258" i="10"/>
  <c r="U258" i="10" s="1"/>
  <c r="V258" i="10"/>
  <c r="T258" i="10" s="1"/>
  <c r="E258" i="10"/>
  <c r="G258" i="10" s="1" a="1"/>
  <c r="G258" i="10" s="1"/>
  <c r="W257" i="10"/>
  <c r="U257" i="10" s="1"/>
  <c r="V257" i="10"/>
  <c r="T257" i="10"/>
  <c r="E257" i="10"/>
  <c r="G257" i="10" s="1" a="1"/>
  <c r="G257" i="10" s="1"/>
  <c r="B257" i="10"/>
  <c r="B258" i="10" s="1"/>
  <c r="B259" i="10" s="1"/>
  <c r="B260" i="10" s="1"/>
  <c r="B261" i="10" s="1"/>
  <c r="B262" i="10" s="1"/>
  <c r="W256" i="10"/>
  <c r="V256" i="10"/>
  <c r="U256" i="10"/>
  <c r="S256" i="10" s="1"/>
  <c r="D256" i="10" s="1"/>
  <c r="T256" i="10"/>
  <c r="R256" i="10" s="1"/>
  <c r="G256" i="10" a="1"/>
  <c r="G256" i="10" s="1"/>
  <c r="E256" i="10"/>
  <c r="C256" i="10"/>
  <c r="B256" i="10"/>
  <c r="W255" i="10"/>
  <c r="V255" i="10"/>
  <c r="T255" i="10" s="1"/>
  <c r="U255" i="10"/>
  <c r="G255" i="10" a="1"/>
  <c r="G255" i="10" s="1"/>
  <c r="E255" i="10"/>
  <c r="W254" i="10"/>
  <c r="U254" i="10" s="1"/>
  <c r="V254" i="10"/>
  <c r="T254" i="10" s="1"/>
  <c r="E254" i="10"/>
  <c r="G254" i="10" s="1" a="1"/>
  <c r="G254" i="10" s="1"/>
  <c r="W253" i="10"/>
  <c r="U253" i="10" s="1"/>
  <c r="V253" i="10"/>
  <c r="T253" i="10"/>
  <c r="G253" i="10"/>
  <c r="E253" i="10"/>
  <c r="G253" i="10" s="1" a="1"/>
  <c r="W252" i="10"/>
  <c r="V252" i="10"/>
  <c r="U252" i="10"/>
  <c r="T252" i="10"/>
  <c r="G252" i="10" a="1"/>
  <c r="G252" i="10" s="1"/>
  <c r="E252" i="10"/>
  <c r="W251" i="10"/>
  <c r="V251" i="10"/>
  <c r="T251" i="10" s="1"/>
  <c r="U251" i="10"/>
  <c r="G251" i="10" a="1"/>
  <c r="G251" i="10"/>
  <c r="E251" i="10"/>
  <c r="W250" i="10"/>
  <c r="U250" i="10" s="1"/>
  <c r="V250" i="10"/>
  <c r="T250" i="10" s="1"/>
  <c r="E250" i="10"/>
  <c r="G250" i="10" s="1" a="1"/>
  <c r="G250" i="10" s="1"/>
  <c r="W249" i="10"/>
  <c r="U249" i="10" s="1"/>
  <c r="S249" i="10" s="1"/>
  <c r="D249" i="10" s="1"/>
  <c r="V249" i="10"/>
  <c r="T249" i="10"/>
  <c r="R249" i="10" s="1"/>
  <c r="C249" i="10" s="1"/>
  <c r="G249" i="10"/>
  <c r="E249" i="10"/>
  <c r="G249" i="10" s="1" a="1"/>
  <c r="B249" i="10"/>
  <c r="B250" i="10" s="1"/>
  <c r="B251" i="10" s="1"/>
  <c r="B252" i="10" s="1"/>
  <c r="B253" i="10" s="1"/>
  <c r="B254" i="10" s="1"/>
  <c r="B255" i="10" s="1"/>
  <c r="W248" i="10"/>
  <c r="V248" i="10"/>
  <c r="U248" i="10"/>
  <c r="T248" i="10"/>
  <c r="G248" i="10" a="1"/>
  <c r="G248" i="10" s="1"/>
  <c r="E248" i="10"/>
  <c r="W247" i="10"/>
  <c r="V247" i="10"/>
  <c r="T247" i="10" s="1"/>
  <c r="U247" i="10"/>
  <c r="G247" i="10" a="1"/>
  <c r="G247" i="10" s="1"/>
  <c r="E247" i="10"/>
  <c r="W246" i="10"/>
  <c r="U246" i="10" s="1"/>
  <c r="V246" i="10"/>
  <c r="T246" i="10" s="1"/>
  <c r="E246" i="10"/>
  <c r="G246" i="10" s="1" a="1"/>
  <c r="G246" i="10" s="1"/>
  <c r="W245" i="10"/>
  <c r="U245" i="10" s="1"/>
  <c r="V245" i="10"/>
  <c r="T245" i="10"/>
  <c r="E245" i="10"/>
  <c r="G245" i="10" s="1" a="1"/>
  <c r="G245" i="10" s="1"/>
  <c r="W244" i="10"/>
  <c r="V244" i="10"/>
  <c r="U244" i="10"/>
  <c r="T244" i="10"/>
  <c r="G244" i="10" a="1"/>
  <c r="G244" i="10"/>
  <c r="E244" i="10"/>
  <c r="W243" i="10"/>
  <c r="V243" i="10"/>
  <c r="T243" i="10" s="1"/>
  <c r="U243" i="10"/>
  <c r="G243" i="10" a="1"/>
  <c r="G243" i="10" s="1"/>
  <c r="E243" i="10"/>
  <c r="W242" i="10"/>
  <c r="U242" i="10" s="1"/>
  <c r="V242" i="10"/>
  <c r="T242" i="10" s="1"/>
  <c r="E242" i="10"/>
  <c r="G242" i="10" s="1" a="1"/>
  <c r="G242" i="10" s="1"/>
  <c r="W241" i="10"/>
  <c r="U241" i="10" s="1"/>
  <c r="V241" i="10"/>
  <c r="T241" i="10"/>
  <c r="G241" i="10"/>
  <c r="E241" i="10"/>
  <c r="G241" i="10" s="1" a="1"/>
  <c r="B241" i="10"/>
  <c r="B242" i="10" s="1"/>
  <c r="B243" i="10" s="1"/>
  <c r="B244" i="10" s="1"/>
  <c r="B245" i="10" s="1"/>
  <c r="B246" i="10" s="1"/>
  <c r="B247" i="10" s="1"/>
  <c r="B248" i="10" s="1"/>
  <c r="W240" i="10"/>
  <c r="V240" i="10"/>
  <c r="U240" i="10"/>
  <c r="S240" i="10" s="1"/>
  <c r="D240" i="10" s="1"/>
  <c r="T240" i="10"/>
  <c r="R240" i="10" s="1"/>
  <c r="G240" i="10" a="1"/>
  <c r="G240" i="10" s="1"/>
  <c r="E240" i="10"/>
  <c r="C240" i="10"/>
  <c r="B240" i="10"/>
  <c r="W239" i="10"/>
  <c r="V239" i="10"/>
  <c r="T239" i="10" s="1"/>
  <c r="U239" i="10"/>
  <c r="G239" i="10" a="1"/>
  <c r="G239" i="10" s="1"/>
  <c r="E239" i="10"/>
  <c r="W238" i="10"/>
  <c r="U238" i="10" s="1"/>
  <c r="V238" i="10"/>
  <c r="T238" i="10" s="1"/>
  <c r="E238" i="10"/>
  <c r="G238" i="10" s="1" a="1"/>
  <c r="G238" i="10" s="1"/>
  <c r="W237" i="10"/>
  <c r="U237" i="10" s="1"/>
  <c r="V237" i="10"/>
  <c r="T237" i="10"/>
  <c r="E237" i="10"/>
  <c r="G237" i="10" s="1" a="1"/>
  <c r="G237" i="10" s="1"/>
  <c r="B237" i="10"/>
  <c r="B238" i="10" s="1"/>
  <c r="B239" i="10" s="1"/>
  <c r="W236" i="10"/>
  <c r="V236" i="10"/>
  <c r="U236" i="10"/>
  <c r="T236" i="10"/>
  <c r="G236" i="10" a="1"/>
  <c r="G236" i="10"/>
  <c r="E236" i="10"/>
  <c r="B236" i="10"/>
  <c r="W235" i="10"/>
  <c r="V235" i="10"/>
  <c r="T235" i="10" s="1"/>
  <c r="U235" i="10"/>
  <c r="S235" i="10" s="1"/>
  <c r="D235" i="10" s="1"/>
  <c r="R235" i="10"/>
  <c r="C235" i="10" s="1"/>
  <c r="G235" i="10" a="1"/>
  <c r="G235" i="10" s="1"/>
  <c r="E235" i="10"/>
  <c r="B235" i="10"/>
  <c r="W234" i="10"/>
  <c r="U234" i="10" s="1"/>
  <c r="V234" i="10"/>
  <c r="T234" i="10" s="1"/>
  <c r="E234" i="10"/>
  <c r="G234" i="10" s="1" a="1"/>
  <c r="G234" i="10" s="1"/>
  <c r="W233" i="10"/>
  <c r="U233" i="10" s="1"/>
  <c r="V233" i="10"/>
  <c r="T233" i="10"/>
  <c r="E233" i="10"/>
  <c r="G233" i="10" s="1" a="1"/>
  <c r="G233" i="10" s="1"/>
  <c r="B233" i="10"/>
  <c r="B234" i="10" s="1"/>
  <c r="W232" i="10"/>
  <c r="V232" i="10"/>
  <c r="U232" i="10"/>
  <c r="T232" i="10"/>
  <c r="G232" i="10" a="1"/>
  <c r="G232" i="10"/>
  <c r="E232" i="10"/>
  <c r="W231" i="10"/>
  <c r="V231" i="10"/>
  <c r="T231" i="10" s="1"/>
  <c r="U231" i="10"/>
  <c r="G231" i="10" a="1"/>
  <c r="G231" i="10" s="1"/>
  <c r="E231" i="10"/>
  <c r="W230" i="10"/>
  <c r="U230" i="10" s="1"/>
  <c r="V230" i="10"/>
  <c r="T230" i="10" s="1"/>
  <c r="E230" i="10"/>
  <c r="G230" i="10" s="1" a="1"/>
  <c r="G230" i="10" s="1"/>
  <c r="W229" i="10"/>
  <c r="U229" i="10" s="1"/>
  <c r="V229" i="10"/>
  <c r="T229" i="10"/>
  <c r="G229" i="10"/>
  <c r="E229" i="10"/>
  <c r="G229" i="10" s="1" a="1"/>
  <c r="B229" i="10"/>
  <c r="B230" i="10" s="1"/>
  <c r="B231" i="10" s="1"/>
  <c r="B232" i="10" s="1"/>
  <c r="W228" i="10"/>
  <c r="V228" i="10"/>
  <c r="U228" i="10"/>
  <c r="T228" i="10"/>
  <c r="G228" i="10" a="1"/>
  <c r="G228" i="10" s="1"/>
  <c r="E228" i="10"/>
  <c r="B228" i="10"/>
  <c r="W227" i="10"/>
  <c r="V227" i="10"/>
  <c r="T227" i="10" s="1"/>
  <c r="U227" i="10"/>
  <c r="G227" i="10" a="1"/>
  <c r="G227" i="10" s="1"/>
  <c r="E227" i="10"/>
  <c r="B227" i="10"/>
  <c r="W226" i="10"/>
  <c r="U226" i="10" s="1"/>
  <c r="S226" i="10" s="1"/>
  <c r="D226" i="10" s="1"/>
  <c r="V226" i="10"/>
  <c r="T226" i="10" s="1"/>
  <c r="R226" i="10"/>
  <c r="C226" i="10" s="1"/>
  <c r="G226" i="10" a="1"/>
  <c r="G226" i="10" s="1"/>
  <c r="E226" i="10"/>
  <c r="B226" i="10"/>
  <c r="W225" i="10"/>
  <c r="U225" i="10" s="1"/>
  <c r="V225" i="10"/>
  <c r="T225" i="10"/>
  <c r="E225" i="10"/>
  <c r="G225" i="10" s="1" a="1"/>
  <c r="G225" i="10" s="1"/>
  <c r="W224" i="10"/>
  <c r="V224" i="10"/>
  <c r="U224" i="10"/>
  <c r="T224" i="10"/>
  <c r="G224" i="10" a="1"/>
  <c r="G224" i="10"/>
  <c r="E224" i="10"/>
  <c r="W223" i="10"/>
  <c r="V223" i="10"/>
  <c r="U223" i="10"/>
  <c r="T223" i="10"/>
  <c r="G223" i="10" a="1"/>
  <c r="G223" i="10" s="1"/>
  <c r="E223" i="10"/>
  <c r="W222" i="10"/>
  <c r="V222" i="10"/>
  <c r="T222" i="10" s="1"/>
  <c r="U222" i="10"/>
  <c r="E222" i="10"/>
  <c r="G222" i="10" s="1" a="1"/>
  <c r="G222" i="10" s="1"/>
  <c r="W221" i="10"/>
  <c r="U221" i="10" s="1"/>
  <c r="V221" i="10"/>
  <c r="T221" i="10"/>
  <c r="E221" i="10"/>
  <c r="G221" i="10" s="1" a="1"/>
  <c r="G221" i="10" s="1"/>
  <c r="W220" i="10"/>
  <c r="V220" i="10"/>
  <c r="U220" i="10"/>
  <c r="T220" i="10"/>
  <c r="G220" i="10" a="1"/>
  <c r="G220" i="10" s="1"/>
  <c r="E220" i="10"/>
  <c r="W219" i="10"/>
  <c r="V219" i="10"/>
  <c r="T219" i="10" s="1"/>
  <c r="U219" i="10"/>
  <c r="G219" i="10" a="1"/>
  <c r="G219" i="10" s="1"/>
  <c r="E219" i="10"/>
  <c r="W218" i="10"/>
  <c r="U218" i="10" s="1"/>
  <c r="V218" i="10"/>
  <c r="T218" i="10" s="1"/>
  <c r="E218" i="10"/>
  <c r="G218" i="10" s="1" a="1"/>
  <c r="G218" i="10" s="1"/>
  <c r="W217" i="10"/>
  <c r="U217" i="10" s="1"/>
  <c r="V217" i="10"/>
  <c r="T217" i="10"/>
  <c r="G217" i="10"/>
  <c r="E217" i="10"/>
  <c r="G217" i="10" s="1" a="1"/>
  <c r="B217" i="10"/>
  <c r="B218" i="10" s="1"/>
  <c r="B219" i="10" s="1"/>
  <c r="B220" i="10" s="1"/>
  <c r="B221" i="10" s="1"/>
  <c r="B222" i="10" s="1"/>
  <c r="B223" i="10" s="1"/>
  <c r="B224" i="10" s="1"/>
  <c r="B225" i="10" s="1"/>
  <c r="W216" i="10"/>
  <c r="V216" i="10"/>
  <c r="U216" i="10"/>
  <c r="T216" i="10"/>
  <c r="R216" i="10" s="1"/>
  <c r="C216" i="10" s="1"/>
  <c r="S216" i="10"/>
  <c r="D216" i="10" s="1"/>
  <c r="E216" i="10"/>
  <c r="G216" i="10" s="1" a="1"/>
  <c r="G216" i="10" s="1"/>
  <c r="B216" i="10"/>
  <c r="A216" i="10"/>
  <c r="A217" i="10" s="1"/>
  <c r="A218" i="10" s="1"/>
  <c r="W215" i="10"/>
  <c r="V215" i="10"/>
  <c r="U215" i="10"/>
  <c r="T215" i="10"/>
  <c r="G215" i="10" a="1"/>
  <c r="G215" i="10" s="1"/>
  <c r="E215" i="10"/>
  <c r="W214" i="10"/>
  <c r="U214" i="10" s="1"/>
  <c r="V214" i="10"/>
  <c r="T214" i="10" s="1"/>
  <c r="G214" i="10" a="1"/>
  <c r="G214" i="10"/>
  <c r="E214" i="10"/>
  <c r="W213" i="10"/>
  <c r="U213" i="10" s="1"/>
  <c r="S213" i="10" s="1"/>
  <c r="D213" i="10" s="1"/>
  <c r="V213" i="10"/>
  <c r="T213" i="10"/>
  <c r="G213" i="10"/>
  <c r="E213" i="10"/>
  <c r="G213" i="10" s="1" a="1"/>
  <c r="W212" i="10"/>
  <c r="V212" i="10"/>
  <c r="U212" i="10"/>
  <c r="T212" i="10"/>
  <c r="E212" i="10"/>
  <c r="G212" i="10" s="1" a="1"/>
  <c r="G212" i="10" s="1"/>
  <c r="W211" i="10"/>
  <c r="V211" i="10"/>
  <c r="U211" i="10"/>
  <c r="T211" i="10"/>
  <c r="G211" i="10" a="1"/>
  <c r="G211" i="10"/>
  <c r="E211" i="10"/>
  <c r="W210" i="10"/>
  <c r="V210" i="10"/>
  <c r="U210" i="10"/>
  <c r="T210" i="10"/>
  <c r="E210" i="10"/>
  <c r="G210" i="10" s="1" a="1"/>
  <c r="G210" i="10" s="1"/>
  <c r="W209" i="10"/>
  <c r="U209" i="10" s="1"/>
  <c r="S209" i="10" s="1"/>
  <c r="D209" i="10" s="1"/>
  <c r="V209" i="10"/>
  <c r="T209" i="10"/>
  <c r="E209" i="10"/>
  <c r="G209" i="10" s="1" a="1"/>
  <c r="G209" i="10" s="1"/>
  <c r="W208" i="10"/>
  <c r="U208" i="10" s="1"/>
  <c r="S208" i="10" s="1"/>
  <c r="D208" i="10" s="1"/>
  <c r="V208" i="10"/>
  <c r="T208" i="10" s="1"/>
  <c r="G208" i="10" a="1"/>
  <c r="G208" i="10" s="1"/>
  <c r="E208" i="10"/>
  <c r="B208" i="10"/>
  <c r="B209" i="10" s="1"/>
  <c r="B210" i="10" s="1"/>
  <c r="B211" i="10" s="1"/>
  <c r="B212" i="10" s="1"/>
  <c r="B213" i="10" s="1"/>
  <c r="B214" i="10" s="1"/>
  <c r="B215" i="10" s="1"/>
  <c r="W207" i="10"/>
  <c r="V207" i="10"/>
  <c r="T207" i="10" s="1"/>
  <c r="R207" i="10" s="1"/>
  <c r="C207" i="10" s="1"/>
  <c r="U207" i="10"/>
  <c r="S207" i="10" s="1"/>
  <c r="D207" i="10" s="1"/>
  <c r="G207" i="10" a="1"/>
  <c r="G207" i="10"/>
  <c r="E207" i="10"/>
  <c r="B207" i="10"/>
  <c r="W206" i="10"/>
  <c r="V206" i="10"/>
  <c r="T206" i="10" s="1"/>
  <c r="U206" i="10"/>
  <c r="S206" i="10" s="1"/>
  <c r="D206" i="10" s="1"/>
  <c r="R206" i="10"/>
  <c r="C206" i="10" s="1"/>
  <c r="E206" i="10"/>
  <c r="G206" i="10" s="1" a="1"/>
  <c r="G206" i="10" s="1"/>
  <c r="B206" i="10"/>
  <c r="A206" i="10"/>
  <c r="A207" i="10" s="1"/>
  <c r="A208" i="10" s="1"/>
  <c r="A209" i="10" s="1"/>
  <c r="A210" i="10" s="1"/>
  <c r="A211" i="10" s="1"/>
  <c r="A212" i="10" s="1"/>
  <c r="A213" i="10" s="1"/>
  <c r="A214" i="10" s="1"/>
  <c r="A215" i="10" s="1"/>
  <c r="R215" i="10" s="1"/>
  <c r="C215" i="10" s="1"/>
  <c r="W205" i="10"/>
  <c r="U205" i="10" s="1"/>
  <c r="V205" i="10"/>
  <c r="T205" i="10"/>
  <c r="E205" i="10"/>
  <c r="G205" i="10" s="1" a="1"/>
  <c r="G205" i="10" s="1"/>
  <c r="W204" i="10"/>
  <c r="U204" i="10" s="1"/>
  <c r="V204" i="10"/>
  <c r="T204" i="10"/>
  <c r="G204" i="10"/>
  <c r="E204" i="10"/>
  <c r="G204" i="10" s="1" a="1"/>
  <c r="W203" i="10"/>
  <c r="U203" i="10" s="1"/>
  <c r="V203" i="10"/>
  <c r="T203" i="10"/>
  <c r="E203" i="10"/>
  <c r="G203" i="10" s="1" a="1"/>
  <c r="G203" i="10" s="1"/>
  <c r="W202" i="10"/>
  <c r="U202" i="10" s="1"/>
  <c r="V202" i="10"/>
  <c r="T202" i="10" s="1"/>
  <c r="G202" i="10"/>
  <c r="E202" i="10"/>
  <c r="G202" i="10" s="1" a="1"/>
  <c r="W201" i="10"/>
  <c r="U201" i="10" s="1"/>
  <c r="V201" i="10"/>
  <c r="T201" i="10"/>
  <c r="E201" i="10"/>
  <c r="G201" i="10" s="1" a="1"/>
  <c r="G201" i="10" s="1"/>
  <c r="W200" i="10"/>
  <c r="U200" i="10" s="1"/>
  <c r="S200" i="10" s="1"/>
  <c r="D200" i="10" s="1"/>
  <c r="V200" i="10"/>
  <c r="T200" i="10"/>
  <c r="R200" i="10" s="1"/>
  <c r="C200" i="10" s="1"/>
  <c r="G200" i="10" a="1"/>
  <c r="G200" i="10"/>
  <c r="E200" i="10"/>
  <c r="B200" i="10"/>
  <c r="B201" i="10" s="1"/>
  <c r="B202" i="10" s="1"/>
  <c r="B203" i="10" s="1"/>
  <c r="B204" i="10" s="1"/>
  <c r="B205" i="10" s="1"/>
  <c r="W199" i="10"/>
  <c r="V199" i="10"/>
  <c r="T199" i="10" s="1"/>
  <c r="U199" i="10"/>
  <c r="G199" i="10" a="1"/>
  <c r="G199" i="10" s="1"/>
  <c r="E199" i="10"/>
  <c r="W198" i="10"/>
  <c r="V198" i="10"/>
  <c r="T198" i="10" s="1"/>
  <c r="U198" i="10"/>
  <c r="G198" i="10" a="1"/>
  <c r="G198" i="10" s="1"/>
  <c r="E198" i="10"/>
  <c r="W197" i="10"/>
  <c r="V197" i="10"/>
  <c r="T197" i="10" s="1"/>
  <c r="U197" i="10"/>
  <c r="G197" i="10" a="1"/>
  <c r="G197" i="10" s="1"/>
  <c r="E197" i="10"/>
  <c r="W196" i="10"/>
  <c r="V196" i="10"/>
  <c r="T196" i="10" s="1"/>
  <c r="U196" i="10"/>
  <c r="G196" i="10" a="1"/>
  <c r="G196" i="10" s="1"/>
  <c r="E196" i="10"/>
  <c r="W195" i="10"/>
  <c r="V195" i="10"/>
  <c r="T195" i="10" s="1"/>
  <c r="U195" i="10"/>
  <c r="G195" i="10" a="1"/>
  <c r="G195" i="10" s="1"/>
  <c r="E195" i="10"/>
  <c r="B195" i="10"/>
  <c r="B196" i="10" s="1"/>
  <c r="B197" i="10" s="1"/>
  <c r="B198" i="10" s="1"/>
  <c r="B199" i="10" s="1"/>
  <c r="W194" i="10"/>
  <c r="U194" i="10" s="1"/>
  <c r="V194" i="10"/>
  <c r="T194" i="10" s="1"/>
  <c r="E194" i="10"/>
  <c r="G194" i="10" s="1" a="1"/>
  <c r="G194" i="10" s="1"/>
  <c r="B194" i="10"/>
  <c r="W193" i="10"/>
  <c r="U193" i="10" s="1"/>
  <c r="V193" i="10"/>
  <c r="T193" i="10" s="1"/>
  <c r="S193" i="10"/>
  <c r="D193" i="10" s="1"/>
  <c r="R193" i="10"/>
  <c r="C193" i="10" s="1"/>
  <c r="E193" i="10"/>
  <c r="G193" i="10" s="1" a="1"/>
  <c r="G193" i="10" s="1"/>
  <c r="B193" i="10"/>
  <c r="W192" i="10"/>
  <c r="U192" i="10" s="1"/>
  <c r="V192" i="10"/>
  <c r="T192" i="10" s="1"/>
  <c r="G192" i="10" a="1"/>
  <c r="G192" i="10" s="1"/>
  <c r="E192" i="10"/>
  <c r="W191" i="10"/>
  <c r="U191" i="10" s="1"/>
  <c r="V191" i="10"/>
  <c r="T191" i="10" s="1"/>
  <c r="G191" i="10" a="1"/>
  <c r="G191" i="10" s="1"/>
  <c r="E191" i="10"/>
  <c r="W190" i="10"/>
  <c r="U190" i="10" s="1"/>
  <c r="V190" i="10"/>
  <c r="T190" i="10" s="1"/>
  <c r="G190" i="10" a="1"/>
  <c r="G190" i="10" s="1"/>
  <c r="E190" i="10"/>
  <c r="B190" i="10"/>
  <c r="B191" i="10" s="1"/>
  <c r="B192" i="10" s="1"/>
  <c r="W189" i="10"/>
  <c r="U189" i="10" s="1"/>
  <c r="S189" i="10" s="1"/>
  <c r="D189" i="10" s="1"/>
  <c r="V189" i="10"/>
  <c r="T189" i="10" s="1"/>
  <c r="R189" i="10"/>
  <c r="E189" i="10"/>
  <c r="G189" i="10" s="1" a="1"/>
  <c r="G189" i="10" s="1"/>
  <c r="C189" i="10"/>
  <c r="B189" i="10"/>
  <c r="W188" i="10"/>
  <c r="U188" i="10" s="1"/>
  <c r="V188" i="10"/>
  <c r="T188" i="10"/>
  <c r="E188" i="10"/>
  <c r="G188" i="10" s="1" a="1"/>
  <c r="G188" i="10" s="1"/>
  <c r="W187" i="10"/>
  <c r="V187" i="10"/>
  <c r="U187" i="10"/>
  <c r="T187" i="10"/>
  <c r="E187" i="10"/>
  <c r="G187" i="10" s="1" a="1"/>
  <c r="G187" i="10" s="1"/>
  <c r="W186" i="10"/>
  <c r="V186" i="10"/>
  <c r="T186" i="10" s="1"/>
  <c r="U186" i="10"/>
  <c r="E186" i="10"/>
  <c r="G186" i="10" s="1" a="1"/>
  <c r="G186" i="10" s="1"/>
  <c r="W185" i="10"/>
  <c r="U185" i="10" s="1"/>
  <c r="V185" i="10"/>
  <c r="T185" i="10" s="1"/>
  <c r="E185" i="10"/>
  <c r="G185" i="10" s="1" a="1"/>
  <c r="G185" i="10" s="1"/>
  <c r="W184" i="10"/>
  <c r="U184" i="10" s="1"/>
  <c r="V184" i="10"/>
  <c r="T184" i="10"/>
  <c r="G184" i="10" a="1"/>
  <c r="G184" i="10" s="1"/>
  <c r="E184" i="10"/>
  <c r="B184" i="10"/>
  <c r="B185" i="10" s="1"/>
  <c r="B186" i="10" s="1"/>
  <c r="B187" i="10" s="1"/>
  <c r="B188" i="10" s="1"/>
  <c r="W183" i="10"/>
  <c r="V183" i="10"/>
  <c r="U183" i="10"/>
  <c r="T183" i="10"/>
  <c r="G183" i="10" a="1"/>
  <c r="G183" i="10" s="1"/>
  <c r="E183" i="10"/>
  <c r="B183" i="10"/>
  <c r="W182" i="10"/>
  <c r="V182" i="10"/>
  <c r="U182" i="10"/>
  <c r="S182" i="10" s="1"/>
  <c r="D182" i="10" s="1"/>
  <c r="T182" i="10"/>
  <c r="R182" i="10"/>
  <c r="C182" i="10" s="1"/>
  <c r="E182" i="10"/>
  <c r="G182" i="10" s="1" a="1"/>
  <c r="G182" i="10" s="1"/>
  <c r="B182" i="10"/>
  <c r="W181" i="10"/>
  <c r="V181" i="10"/>
  <c r="U181" i="10"/>
  <c r="T181" i="10"/>
  <c r="E181" i="10"/>
  <c r="G181" i="10" s="1" a="1"/>
  <c r="G181" i="10" s="1"/>
  <c r="W180" i="10"/>
  <c r="V180" i="10"/>
  <c r="T180" i="10" s="1"/>
  <c r="U180" i="10"/>
  <c r="G180" i="10" a="1"/>
  <c r="G180" i="10" s="1"/>
  <c r="E180" i="10"/>
  <c r="W179" i="10"/>
  <c r="V179" i="10"/>
  <c r="T179" i="10" s="1"/>
  <c r="U179" i="10"/>
  <c r="G179" i="10" a="1"/>
  <c r="G179" i="10" s="1"/>
  <c r="E179" i="10"/>
  <c r="W178" i="10"/>
  <c r="V178" i="10"/>
  <c r="T178" i="10" s="1"/>
  <c r="U178" i="10"/>
  <c r="G178" i="10" a="1"/>
  <c r="G178" i="10" s="1"/>
  <c r="E178" i="10"/>
  <c r="W177" i="10"/>
  <c r="U177" i="10" s="1"/>
  <c r="V177" i="10"/>
  <c r="T177" i="10" s="1"/>
  <c r="E177" i="10"/>
  <c r="G177" i="10" s="1" a="1"/>
  <c r="G177" i="10" s="1"/>
  <c r="W176" i="10"/>
  <c r="V176" i="10"/>
  <c r="U176" i="10"/>
  <c r="S176" i="10" s="1"/>
  <c r="D176" i="10" s="1"/>
  <c r="T176" i="10"/>
  <c r="R176" i="10" s="1"/>
  <c r="E176" i="10"/>
  <c r="G176" i="10" s="1" a="1"/>
  <c r="G176" i="10" s="1"/>
  <c r="C176" i="10"/>
  <c r="B176" i="10"/>
  <c r="B177" i="10" s="1"/>
  <c r="B178" i="10" s="1"/>
  <c r="B179" i="10" s="1"/>
  <c r="B180" i="10" s="1"/>
  <c r="B181" i="10" s="1"/>
  <c r="W175" i="10"/>
  <c r="V175" i="10"/>
  <c r="T175" i="10" s="1"/>
  <c r="U175" i="10"/>
  <c r="G175" i="10"/>
  <c r="E175" i="10"/>
  <c r="G175" i="10" s="1" a="1"/>
  <c r="W174" i="10"/>
  <c r="U174" i="10" s="1"/>
  <c r="V174" i="10"/>
  <c r="T174" i="10" s="1"/>
  <c r="G174" i="10" a="1"/>
  <c r="G174" i="10"/>
  <c r="E174" i="10"/>
  <c r="W173" i="10"/>
  <c r="U173" i="10" s="1"/>
  <c r="V173" i="10"/>
  <c r="T173" i="10" s="1"/>
  <c r="G173" i="10" a="1"/>
  <c r="G173" i="10"/>
  <c r="E173" i="10"/>
  <c r="W172" i="10"/>
  <c r="U172" i="10" s="1"/>
  <c r="V172" i="10"/>
  <c r="T172" i="10"/>
  <c r="G172" i="10"/>
  <c r="E172" i="10"/>
  <c r="G172" i="10" s="1" a="1"/>
  <c r="W171" i="10"/>
  <c r="V171" i="10"/>
  <c r="U171" i="10"/>
  <c r="T171" i="10"/>
  <c r="G171" i="10" a="1"/>
  <c r="G171" i="10"/>
  <c r="E171" i="10"/>
  <c r="W170" i="10"/>
  <c r="V170" i="10"/>
  <c r="U170" i="10"/>
  <c r="T170" i="10"/>
  <c r="E170" i="10"/>
  <c r="G170" i="10" s="1" a="1"/>
  <c r="G170" i="10" s="1"/>
  <c r="W169" i="10"/>
  <c r="V169" i="10"/>
  <c r="T169" i="10" s="1"/>
  <c r="R169" i="10" s="1"/>
  <c r="C169" i="10" s="1"/>
  <c r="U169" i="10"/>
  <c r="S169" i="10"/>
  <c r="D169" i="10" s="1"/>
  <c r="G169" i="10"/>
  <c r="E169" i="10"/>
  <c r="G169" i="10" s="1" a="1"/>
  <c r="B169" i="10"/>
  <c r="B170" i="10" s="1"/>
  <c r="B171" i="10" s="1"/>
  <c r="B172" i="10" s="1"/>
  <c r="B173" i="10" s="1"/>
  <c r="B174" i="10" s="1"/>
  <c r="B175" i="10" s="1"/>
  <c r="W168" i="10"/>
  <c r="U168" i="10" s="1"/>
  <c r="V168" i="10"/>
  <c r="T168" i="10"/>
  <c r="E168" i="10"/>
  <c r="G168" i="10" s="1" a="1"/>
  <c r="G168" i="10" s="1"/>
  <c r="W167" i="10"/>
  <c r="V167" i="10"/>
  <c r="T167" i="10" s="1"/>
  <c r="U167" i="10"/>
  <c r="G167" i="10" a="1"/>
  <c r="G167" i="10" s="1"/>
  <c r="E167" i="10"/>
  <c r="W166" i="10"/>
  <c r="V166" i="10"/>
  <c r="T166" i="10" s="1"/>
  <c r="U166" i="10"/>
  <c r="E166" i="10"/>
  <c r="G166" i="10" s="1" a="1"/>
  <c r="G166" i="10" s="1"/>
  <c r="W165" i="10"/>
  <c r="U165" i="10" s="1"/>
  <c r="V165" i="10"/>
  <c r="T165" i="10" s="1"/>
  <c r="G165" i="10"/>
  <c r="E165" i="10"/>
  <c r="G165" i="10" s="1" a="1"/>
  <c r="W164" i="10"/>
  <c r="U164" i="10" s="1"/>
  <c r="V164" i="10"/>
  <c r="T164" i="10"/>
  <c r="G164" i="10" a="1"/>
  <c r="G164" i="10"/>
  <c r="E164" i="10"/>
  <c r="W163" i="10"/>
  <c r="V163" i="10"/>
  <c r="T163" i="10" s="1"/>
  <c r="U163" i="10"/>
  <c r="G163" i="10" a="1"/>
  <c r="G163" i="10" s="1"/>
  <c r="E163" i="10"/>
  <c r="W162" i="10"/>
  <c r="U162" i="10" s="1"/>
  <c r="V162" i="10"/>
  <c r="T162" i="10" s="1"/>
  <c r="G162" i="10" a="1"/>
  <c r="G162" i="10" s="1"/>
  <c r="E162" i="10"/>
  <c r="W161" i="10"/>
  <c r="U161" i="10" s="1"/>
  <c r="V161" i="10"/>
  <c r="T161" i="10" s="1"/>
  <c r="G161" i="10" a="1"/>
  <c r="G161" i="10" s="1"/>
  <c r="E161" i="10"/>
  <c r="W160" i="10"/>
  <c r="U160" i="10" s="1"/>
  <c r="S160" i="10" s="1"/>
  <c r="D160" i="10" s="1"/>
  <c r="V160" i="10"/>
  <c r="T160" i="10"/>
  <c r="R160" i="10"/>
  <c r="C160" i="10" s="1"/>
  <c r="G160" i="10" a="1"/>
  <c r="G160" i="10" s="1"/>
  <c r="E160" i="10"/>
  <c r="B160" i="10"/>
  <c r="B161" i="10" s="1"/>
  <c r="B162" i="10" s="1"/>
  <c r="B163" i="10" s="1"/>
  <c r="B164" i="10" s="1"/>
  <c r="B165" i="10" s="1"/>
  <c r="B166" i="10" s="1"/>
  <c r="B167" i="10" s="1"/>
  <c r="B168" i="10" s="1"/>
  <c r="W159" i="10"/>
  <c r="V159" i="10"/>
  <c r="U159" i="10"/>
  <c r="T159" i="10"/>
  <c r="E159" i="10"/>
  <c r="G159" i="10" s="1" a="1"/>
  <c r="G159" i="10" s="1"/>
  <c r="W158" i="10"/>
  <c r="U158" i="10" s="1"/>
  <c r="V158" i="10"/>
  <c r="T158" i="10"/>
  <c r="E158" i="10"/>
  <c r="G158" i="10" s="1" a="1"/>
  <c r="G158" i="10" s="1"/>
  <c r="W157" i="10"/>
  <c r="U157" i="10" s="1"/>
  <c r="V157" i="10"/>
  <c r="T157" i="10"/>
  <c r="E157" i="10"/>
  <c r="G157" i="10" s="1" a="1"/>
  <c r="G157" i="10" s="1"/>
  <c r="W156" i="10"/>
  <c r="U156" i="10" s="1"/>
  <c r="V156" i="10"/>
  <c r="T156" i="10"/>
  <c r="E156" i="10"/>
  <c r="G156" i="10" s="1" a="1"/>
  <c r="G156" i="10" s="1"/>
  <c r="W155" i="10"/>
  <c r="U155" i="10" s="1"/>
  <c r="V155" i="10"/>
  <c r="T155" i="10"/>
  <c r="G155" i="10" a="1"/>
  <c r="G155" i="10" s="1"/>
  <c r="E155" i="10"/>
  <c r="W154" i="10"/>
  <c r="V154" i="10"/>
  <c r="U154" i="10"/>
  <c r="T154" i="10"/>
  <c r="R154" i="10" s="1"/>
  <c r="C154" i="10" s="1"/>
  <c r="S154" i="10"/>
  <c r="D154" i="10" s="1"/>
  <c r="E154" i="10"/>
  <c r="G154" i="10" s="1" a="1"/>
  <c r="G154" i="10" s="1"/>
  <c r="B154" i="10"/>
  <c r="B155" i="10" s="1"/>
  <c r="B156" i="10" s="1"/>
  <c r="B157" i="10" s="1"/>
  <c r="B158" i="10" s="1"/>
  <c r="B159" i="10" s="1"/>
  <c r="W153" i="10"/>
  <c r="V153" i="10"/>
  <c r="U153" i="10"/>
  <c r="T153" i="10"/>
  <c r="E153" i="10"/>
  <c r="G153" i="10" s="1" a="1"/>
  <c r="G153" i="10" s="1"/>
  <c r="W152" i="10"/>
  <c r="V152" i="10"/>
  <c r="U152" i="10"/>
  <c r="T152" i="10"/>
  <c r="E152" i="10"/>
  <c r="G152" i="10" s="1" a="1"/>
  <c r="G152" i="10" s="1"/>
  <c r="W151" i="10"/>
  <c r="V151" i="10"/>
  <c r="U151" i="10"/>
  <c r="S151" i="10" s="1"/>
  <c r="D151" i="10" s="1"/>
  <c r="T151" i="10"/>
  <c r="R151" i="10" s="1"/>
  <c r="C151" i="10" s="1"/>
  <c r="E151" i="10"/>
  <c r="G151" i="10" s="1" a="1"/>
  <c r="G151" i="10" s="1"/>
  <c r="B151" i="10"/>
  <c r="B152" i="10" s="1"/>
  <c r="B153" i="10" s="1"/>
  <c r="W150" i="10"/>
  <c r="V150" i="10"/>
  <c r="T150" i="10" s="1"/>
  <c r="U150" i="10"/>
  <c r="E150" i="10"/>
  <c r="G150" i="10" s="1" a="1"/>
  <c r="G150" i="10" s="1"/>
  <c r="B150" i="10"/>
  <c r="W149" i="10"/>
  <c r="U149" i="10" s="1"/>
  <c r="V149" i="10"/>
  <c r="T149" i="10"/>
  <c r="E149" i="10"/>
  <c r="G149" i="10" s="1" a="1"/>
  <c r="G149" i="10" s="1"/>
  <c r="B149" i="10"/>
  <c r="W148" i="10"/>
  <c r="V148" i="10"/>
  <c r="U148" i="10"/>
  <c r="T148" i="10"/>
  <c r="E148" i="10"/>
  <c r="G148" i="10" s="1" a="1"/>
  <c r="G148" i="10" s="1"/>
  <c r="B148" i="10"/>
  <c r="W147" i="10"/>
  <c r="V147" i="10"/>
  <c r="T147" i="10" s="1"/>
  <c r="R147" i="10" s="1"/>
  <c r="C147" i="10" s="1"/>
  <c r="U147" i="10"/>
  <c r="S147" i="10" s="1"/>
  <c r="D147" i="10" s="1"/>
  <c r="G147" i="10" a="1"/>
  <c r="G147" i="10" s="1"/>
  <c r="E147" i="10"/>
  <c r="B147" i="10"/>
  <c r="W146" i="10"/>
  <c r="V146" i="10"/>
  <c r="T146" i="10" s="1"/>
  <c r="U146" i="10"/>
  <c r="G146" i="10" a="1"/>
  <c r="G146" i="10" s="1"/>
  <c r="E146" i="10"/>
  <c r="W145" i="10"/>
  <c r="V145" i="10"/>
  <c r="T145" i="10" s="1"/>
  <c r="U145" i="10"/>
  <c r="G145" i="10" a="1"/>
  <c r="G145" i="10" s="1"/>
  <c r="E145" i="10"/>
  <c r="W144" i="10"/>
  <c r="V144" i="10"/>
  <c r="T144" i="10" s="1"/>
  <c r="U144" i="10"/>
  <c r="G144" i="10" a="1"/>
  <c r="G144" i="10" s="1"/>
  <c r="E144" i="10"/>
  <c r="W143" i="10"/>
  <c r="U143" i="10" s="1"/>
  <c r="V143" i="10"/>
  <c r="T143" i="10" s="1"/>
  <c r="E143" i="10"/>
  <c r="G143" i="10" s="1" a="1"/>
  <c r="G143" i="10" s="1"/>
  <c r="W142" i="10"/>
  <c r="U142" i="10" s="1"/>
  <c r="V142" i="10"/>
  <c r="T142" i="10" s="1"/>
  <c r="E142" i="10"/>
  <c r="G142" i="10" s="1" a="1"/>
  <c r="G142" i="10" s="1"/>
  <c r="W141" i="10"/>
  <c r="U141" i="10" s="1"/>
  <c r="S141" i="10" s="1"/>
  <c r="D141" i="10" s="1"/>
  <c r="V141" i="10"/>
  <c r="T141" i="10"/>
  <c r="R141" i="10" s="1"/>
  <c r="G141" i="10" a="1"/>
  <c r="G141" i="10"/>
  <c r="E141" i="10"/>
  <c r="C141" i="10"/>
  <c r="B141" i="10"/>
  <c r="B142" i="10" s="1"/>
  <c r="B143" i="10" s="1"/>
  <c r="B144" i="10" s="1"/>
  <c r="B145" i="10" s="1"/>
  <c r="B146" i="10" s="1"/>
  <c r="W140" i="10"/>
  <c r="V140" i="10"/>
  <c r="U140" i="10"/>
  <c r="T140" i="10"/>
  <c r="G140" i="10" a="1"/>
  <c r="G140" i="10" s="1"/>
  <c r="E140" i="10"/>
  <c r="W139" i="10"/>
  <c r="V139" i="10"/>
  <c r="T139" i="10" s="1"/>
  <c r="U139" i="10"/>
  <c r="E139" i="10"/>
  <c r="G139" i="10" s="1" a="1"/>
  <c r="G139" i="10" s="1"/>
  <c r="W138" i="10"/>
  <c r="U138" i="10" s="1"/>
  <c r="V138" i="10"/>
  <c r="T138" i="10"/>
  <c r="E138" i="10"/>
  <c r="G138" i="10" s="1" a="1"/>
  <c r="G138" i="10" s="1"/>
  <c r="W137" i="10"/>
  <c r="V137" i="10"/>
  <c r="U137" i="10"/>
  <c r="T137" i="10"/>
  <c r="E137" i="10"/>
  <c r="G137" i="10" s="1" a="1"/>
  <c r="G137" i="10" s="1"/>
  <c r="B137" i="10"/>
  <c r="B138" i="10" s="1"/>
  <c r="B139" i="10" s="1"/>
  <c r="B140" i="10" s="1"/>
  <c r="W136" i="10"/>
  <c r="V136" i="10"/>
  <c r="T136" i="10" s="1"/>
  <c r="R136" i="10" s="1"/>
  <c r="C136" i="10" s="1"/>
  <c r="U136" i="10"/>
  <c r="S136" i="10" s="1"/>
  <c r="D136" i="10" s="1"/>
  <c r="G136" i="10" a="1"/>
  <c r="G136" i="10"/>
  <c r="E136" i="10"/>
  <c r="B136" i="10"/>
  <c r="W135" i="10"/>
  <c r="U135" i="10" s="1"/>
  <c r="V135" i="10"/>
  <c r="T135" i="10" s="1"/>
  <c r="G135" i="10" a="1"/>
  <c r="G135" i="10" s="1"/>
  <c r="E135" i="10"/>
  <c r="W134" i="10"/>
  <c r="U134" i="10" s="1"/>
  <c r="V134" i="10"/>
  <c r="T134" i="10"/>
  <c r="E134" i="10"/>
  <c r="G134" i="10" s="1" a="1"/>
  <c r="G134" i="10" s="1"/>
  <c r="B134" i="10"/>
  <c r="B135" i="10" s="1"/>
  <c r="W133" i="10"/>
  <c r="V133" i="10"/>
  <c r="U133" i="10"/>
  <c r="T133" i="10"/>
  <c r="G133" i="10"/>
  <c r="E133" i="10"/>
  <c r="G133" i="10" s="1" a="1"/>
  <c r="B133" i="10"/>
  <c r="W132" i="10"/>
  <c r="V132" i="10"/>
  <c r="U132" i="10"/>
  <c r="T132" i="10"/>
  <c r="G132" i="10" a="1"/>
  <c r="G132" i="10" s="1"/>
  <c r="E132" i="10"/>
  <c r="B132" i="10"/>
  <c r="W131" i="10"/>
  <c r="V131" i="10"/>
  <c r="T131" i="10" s="1"/>
  <c r="U131" i="10"/>
  <c r="S131" i="10" s="1"/>
  <c r="R131" i="10"/>
  <c r="C131" i="10" s="1"/>
  <c r="E131" i="10"/>
  <c r="G131" i="10" s="1" a="1"/>
  <c r="G131" i="10" s="1"/>
  <c r="D131" i="10"/>
  <c r="B131" i="10"/>
  <c r="W130" i="10"/>
  <c r="U130" i="10" s="1"/>
  <c r="V130" i="10"/>
  <c r="T130" i="10" s="1"/>
  <c r="G130" i="10"/>
  <c r="E130" i="10"/>
  <c r="G130" i="10" s="1" a="1"/>
  <c r="W129" i="10"/>
  <c r="U129" i="10" s="1"/>
  <c r="V129" i="10"/>
  <c r="T129" i="10"/>
  <c r="G129" i="10" a="1"/>
  <c r="G129" i="10"/>
  <c r="E129" i="10"/>
  <c r="B129" i="10"/>
  <c r="B130" i="10" s="1"/>
  <c r="W128" i="10"/>
  <c r="V128" i="10"/>
  <c r="U128" i="10"/>
  <c r="T128" i="10"/>
  <c r="G128" i="10" a="1"/>
  <c r="G128" i="10"/>
  <c r="E128" i="10"/>
  <c r="B128" i="10"/>
  <c r="W127" i="10"/>
  <c r="V127" i="10"/>
  <c r="T127" i="10" s="1"/>
  <c r="U127" i="10"/>
  <c r="G127" i="10" a="1"/>
  <c r="G127" i="10" s="1"/>
  <c r="E127" i="10"/>
  <c r="W126" i="10"/>
  <c r="U126" i="10" s="1"/>
  <c r="V126" i="10"/>
  <c r="T126" i="10"/>
  <c r="E126" i="10"/>
  <c r="G126" i="10" s="1" a="1"/>
  <c r="G126" i="10" s="1"/>
  <c r="W125" i="10"/>
  <c r="V125" i="10"/>
  <c r="U125" i="10"/>
  <c r="T125" i="10"/>
  <c r="G125" i="10" a="1"/>
  <c r="G125" i="10" s="1"/>
  <c r="E125" i="10"/>
  <c r="B125" i="10"/>
  <c r="B126" i="10" s="1"/>
  <c r="B127" i="10" s="1"/>
  <c r="W124" i="10"/>
  <c r="V124" i="10"/>
  <c r="T124" i="10" s="1"/>
  <c r="R124" i="10" s="1"/>
  <c r="U124" i="10"/>
  <c r="S124" i="10" s="1"/>
  <c r="D124" i="10" s="1"/>
  <c r="G124" i="10" a="1"/>
  <c r="G124" i="10" s="1"/>
  <c r="E124" i="10"/>
  <c r="C124" i="10"/>
  <c r="B124" i="10"/>
  <c r="W123" i="10"/>
  <c r="V123" i="10"/>
  <c r="T123" i="10" s="1"/>
  <c r="U123" i="10"/>
  <c r="G123" i="10" a="1"/>
  <c r="G123" i="10" s="1"/>
  <c r="E123" i="10"/>
  <c r="W122" i="10"/>
  <c r="U122" i="10" s="1"/>
  <c r="S122" i="10" s="1"/>
  <c r="D122" i="10" s="1"/>
  <c r="V122" i="10"/>
  <c r="T122" i="10" s="1"/>
  <c r="R122" i="10" s="1"/>
  <c r="C122" i="10" s="1"/>
  <c r="E122" i="10"/>
  <c r="G122" i="10" s="1" a="1"/>
  <c r="G122" i="10" s="1"/>
  <c r="B122" i="10"/>
  <c r="B123" i="10" s="1"/>
  <c r="W121" i="10"/>
  <c r="V121" i="10"/>
  <c r="U121" i="10"/>
  <c r="T121" i="10"/>
  <c r="G121" i="10"/>
  <c r="E121" i="10"/>
  <c r="G121" i="10" s="1" a="1"/>
  <c r="W120" i="10"/>
  <c r="V120" i="10"/>
  <c r="T120" i="10" s="1"/>
  <c r="R120" i="10" s="1"/>
  <c r="U120" i="10"/>
  <c r="S120" i="10" s="1"/>
  <c r="G120" i="10" a="1"/>
  <c r="G120" i="10" s="1"/>
  <c r="E120" i="10"/>
  <c r="D120" i="10"/>
  <c r="C120" i="10"/>
  <c r="B120" i="10"/>
  <c r="B121" i="10" s="1"/>
  <c r="W119" i="10"/>
  <c r="V119" i="10"/>
  <c r="T119" i="10" s="1"/>
  <c r="U119" i="10"/>
  <c r="E119" i="10"/>
  <c r="G119" i="10" s="1" a="1"/>
  <c r="G119" i="10" s="1"/>
  <c r="W118" i="10"/>
  <c r="U118" i="10" s="1"/>
  <c r="V118" i="10"/>
  <c r="T118" i="10" s="1"/>
  <c r="G118" i="10"/>
  <c r="E118" i="10"/>
  <c r="G118" i="10" s="1" a="1"/>
  <c r="W117" i="10"/>
  <c r="U117" i="10" s="1"/>
  <c r="V117" i="10"/>
  <c r="T117" i="10"/>
  <c r="G117" i="10" a="1"/>
  <c r="G117" i="10" s="1"/>
  <c r="E117" i="10"/>
  <c r="W116" i="10"/>
  <c r="V116" i="10"/>
  <c r="U116" i="10"/>
  <c r="S116" i="10" s="1"/>
  <c r="T116" i="10"/>
  <c r="R116" i="10"/>
  <c r="G116" i="10" a="1"/>
  <c r="G116" i="10"/>
  <c r="E116" i="10"/>
  <c r="D116" i="10"/>
  <c r="C116" i="10"/>
  <c r="B116" i="10"/>
  <c r="B117" i="10" s="1"/>
  <c r="B118" i="10" s="1"/>
  <c r="B119" i="10" s="1"/>
  <c r="W115" i="10"/>
  <c r="V115" i="10"/>
  <c r="T115" i="10" s="1"/>
  <c r="U115" i="10"/>
  <c r="E115" i="10"/>
  <c r="G115" i="10" s="1" a="1"/>
  <c r="G115" i="10" s="1"/>
  <c r="W114" i="10"/>
  <c r="U114" i="10" s="1"/>
  <c r="V114" i="10"/>
  <c r="T114" i="10"/>
  <c r="E114" i="10"/>
  <c r="G114" i="10" s="1" a="1"/>
  <c r="G114" i="10" s="1"/>
  <c r="W113" i="10"/>
  <c r="V113" i="10"/>
  <c r="U113" i="10"/>
  <c r="T113" i="10"/>
  <c r="G113" i="10" a="1"/>
  <c r="G113" i="10" s="1"/>
  <c r="E113" i="10"/>
  <c r="B113" i="10"/>
  <c r="B114" i="10" s="1"/>
  <c r="B115" i="10" s="1"/>
  <c r="W112" i="10"/>
  <c r="V112" i="10"/>
  <c r="T112" i="10" s="1"/>
  <c r="U112" i="10"/>
  <c r="G112" i="10" a="1"/>
  <c r="G112" i="10"/>
  <c r="E112" i="10"/>
  <c r="B112" i="10"/>
  <c r="W111" i="10"/>
  <c r="V111" i="10"/>
  <c r="T111" i="10" s="1"/>
  <c r="R111" i="10" s="1"/>
  <c r="C111" i="10" s="1"/>
  <c r="U111" i="10"/>
  <c r="S111" i="10"/>
  <c r="D111" i="10" s="1"/>
  <c r="G111" i="10" a="1"/>
  <c r="G111" i="10" s="1"/>
  <c r="E111" i="10"/>
  <c r="B111" i="10"/>
  <c r="W110" i="10"/>
  <c r="U110" i="10" s="1"/>
  <c r="V110" i="10"/>
  <c r="T110" i="10" s="1"/>
  <c r="E110" i="10"/>
  <c r="G110" i="10" s="1" a="1"/>
  <c r="G110" i="10" s="1"/>
  <c r="W109" i="10"/>
  <c r="U109" i="10" s="1"/>
  <c r="V109" i="10"/>
  <c r="T109" i="10"/>
  <c r="G109" i="10"/>
  <c r="E109" i="10"/>
  <c r="G109" i="10" s="1" a="1"/>
  <c r="W108" i="10"/>
  <c r="V108" i="10"/>
  <c r="T108" i="10" s="1"/>
  <c r="U108" i="10"/>
  <c r="G108" i="10" a="1"/>
  <c r="G108" i="10" s="1"/>
  <c r="E108" i="10"/>
  <c r="W107" i="10"/>
  <c r="V107" i="10"/>
  <c r="T107" i="10" s="1"/>
  <c r="U107" i="10"/>
  <c r="E107" i="10"/>
  <c r="G107" i="10" s="1" a="1"/>
  <c r="G107" i="10" s="1"/>
  <c r="W106" i="10"/>
  <c r="U106" i="10" s="1"/>
  <c r="S106" i="10" s="1"/>
  <c r="D106" i="10" s="1"/>
  <c r="V106" i="10"/>
  <c r="T106" i="10" s="1"/>
  <c r="R106" i="10" s="1"/>
  <c r="C106" i="10" s="1"/>
  <c r="E106" i="10"/>
  <c r="G106" i="10" s="1" a="1"/>
  <c r="G106" i="10" s="1"/>
  <c r="B106" i="10"/>
  <c r="B107" i="10" s="1"/>
  <c r="B108" i="10" s="1"/>
  <c r="B109" i="10" s="1"/>
  <c r="B110" i="10" s="1"/>
  <c r="W105" i="10"/>
  <c r="U105" i="10" s="1"/>
  <c r="V105" i="10"/>
  <c r="T105" i="10"/>
  <c r="E105" i="10"/>
  <c r="G105" i="10" s="1" a="1"/>
  <c r="G105" i="10" s="1"/>
  <c r="W104" i="10"/>
  <c r="V104" i="10"/>
  <c r="U104" i="10"/>
  <c r="T104" i="10"/>
  <c r="G104" i="10" a="1"/>
  <c r="G104" i="10"/>
  <c r="E104" i="10"/>
  <c r="W103" i="10"/>
  <c r="V103" i="10"/>
  <c r="T103" i="10" s="1"/>
  <c r="U103" i="10"/>
  <c r="G103" i="10" a="1"/>
  <c r="G103" i="10" s="1"/>
  <c r="E103" i="10"/>
  <c r="W102" i="10"/>
  <c r="U102" i="10" s="1"/>
  <c r="V102" i="10"/>
  <c r="T102" i="10"/>
  <c r="E102" i="10"/>
  <c r="G102" i="10" s="1" a="1"/>
  <c r="G102" i="10" s="1"/>
  <c r="W101" i="10"/>
  <c r="V101" i="10"/>
  <c r="U101" i="10"/>
  <c r="T101" i="10"/>
  <c r="S101" i="10"/>
  <c r="D101" i="10" s="1"/>
  <c r="R101" i="10"/>
  <c r="C101" i="10" s="1"/>
  <c r="E101" i="10"/>
  <c r="G101" i="10" s="1" a="1"/>
  <c r="G101" i="10" s="1"/>
  <c r="B101" i="10"/>
  <c r="B102" i="10" s="1"/>
  <c r="B103" i="10" s="1"/>
  <c r="B104" i="10" s="1"/>
  <c r="B105" i="10" s="1"/>
  <c r="W100" i="10"/>
  <c r="V100" i="10"/>
  <c r="T100" i="10" s="1"/>
  <c r="U100" i="10"/>
  <c r="G100" i="10" a="1"/>
  <c r="G100" i="10"/>
  <c r="E100" i="10"/>
  <c r="W99" i="10"/>
  <c r="V99" i="10"/>
  <c r="U99" i="10"/>
  <c r="T99" i="10"/>
  <c r="G99" i="10" a="1"/>
  <c r="G99" i="10"/>
  <c r="E99" i="10"/>
  <c r="W98" i="10"/>
  <c r="V98" i="10"/>
  <c r="U98" i="10"/>
  <c r="T98" i="10"/>
  <c r="E98" i="10"/>
  <c r="G98" i="10" s="1" a="1"/>
  <c r="G98" i="10" s="1"/>
  <c r="W97" i="10"/>
  <c r="U97" i="10" s="1"/>
  <c r="V97" i="10"/>
  <c r="T97" i="10"/>
  <c r="E97" i="10"/>
  <c r="G97" i="10" s="1" a="1"/>
  <c r="G97" i="10" s="1"/>
  <c r="W96" i="10"/>
  <c r="U96" i="10" s="1"/>
  <c r="V96" i="10"/>
  <c r="T96" i="10" s="1"/>
  <c r="G96" i="10" a="1"/>
  <c r="G96" i="10" s="1"/>
  <c r="E96" i="10"/>
  <c r="B96" i="10"/>
  <c r="B97" i="10" s="1"/>
  <c r="B98" i="10" s="1"/>
  <c r="B99" i="10" s="1"/>
  <c r="B100" i="10" s="1"/>
  <c r="W95" i="10"/>
  <c r="U95" i="10" s="1"/>
  <c r="S95" i="10" s="1"/>
  <c r="D95" i="10" s="1"/>
  <c r="V95" i="10"/>
  <c r="T95" i="10" s="1"/>
  <c r="R95" i="10" s="1"/>
  <c r="C95" i="10" s="1"/>
  <c r="G95" i="10" a="1"/>
  <c r="G95" i="10" s="1"/>
  <c r="E95" i="10"/>
  <c r="B95" i="10"/>
  <c r="W94" i="10"/>
  <c r="V94" i="10"/>
  <c r="T94" i="10" s="1"/>
  <c r="U94" i="10"/>
  <c r="E94" i="10"/>
  <c r="G94" i="10" s="1" a="1"/>
  <c r="G94" i="10" s="1"/>
  <c r="W93" i="10"/>
  <c r="U93" i="10" s="1"/>
  <c r="V93" i="10"/>
  <c r="T93" i="10"/>
  <c r="E93" i="10"/>
  <c r="G93" i="10" s="1" a="1"/>
  <c r="G93" i="10" s="1"/>
  <c r="W92" i="10"/>
  <c r="U92" i="10" s="1"/>
  <c r="V92" i="10"/>
  <c r="T92" i="10"/>
  <c r="E92" i="10"/>
  <c r="G92" i="10" s="1" a="1"/>
  <c r="G92" i="10" s="1"/>
  <c r="W91" i="10"/>
  <c r="V91" i="10"/>
  <c r="T91" i="10" s="1"/>
  <c r="R91" i="10" s="1"/>
  <c r="C91" i="10" s="1"/>
  <c r="U91" i="10"/>
  <c r="S91" i="10"/>
  <c r="D91" i="10" s="1"/>
  <c r="E91" i="10"/>
  <c r="G91" i="10" s="1" a="1"/>
  <c r="G91" i="10" s="1"/>
  <c r="B91" i="10"/>
  <c r="B92" i="10" s="1"/>
  <c r="B93" i="10" s="1"/>
  <c r="B94" i="10" s="1"/>
  <c r="W90" i="10"/>
  <c r="U90" i="10" s="1"/>
  <c r="V90" i="10"/>
  <c r="T90" i="10"/>
  <c r="G90" i="10" a="1"/>
  <c r="G90" i="10" s="1"/>
  <c r="E90" i="10"/>
  <c r="W89" i="10"/>
  <c r="V89" i="10"/>
  <c r="U89" i="10"/>
  <c r="T89" i="10"/>
  <c r="G89" i="10" a="1"/>
  <c r="G89" i="10" s="1"/>
  <c r="E89" i="10"/>
  <c r="W88" i="10"/>
  <c r="V88" i="10"/>
  <c r="U88" i="10"/>
  <c r="T88" i="10"/>
  <c r="G88" i="10" a="1"/>
  <c r="G88" i="10" s="1"/>
  <c r="E88" i="10"/>
  <c r="W87" i="10"/>
  <c r="V87" i="10"/>
  <c r="U87" i="10"/>
  <c r="T87" i="10"/>
  <c r="G87" i="10" a="1"/>
  <c r="G87" i="10" s="1"/>
  <c r="E87" i="10"/>
  <c r="W86" i="10"/>
  <c r="U86" i="10" s="1"/>
  <c r="V86" i="10"/>
  <c r="T86" i="10" s="1"/>
  <c r="E86" i="10"/>
  <c r="G86" i="10" s="1" a="1"/>
  <c r="G86" i="10" s="1"/>
  <c r="W85" i="10"/>
  <c r="U85" i="10" s="1"/>
  <c r="V85" i="10"/>
  <c r="T85" i="10" s="1"/>
  <c r="E85" i="10"/>
  <c r="G85" i="10" s="1" a="1"/>
  <c r="G85" i="10" s="1"/>
  <c r="W84" i="10"/>
  <c r="V84" i="10"/>
  <c r="T84" i="10" s="1"/>
  <c r="U84" i="10"/>
  <c r="E84" i="10"/>
  <c r="G84" i="10" s="1" a="1"/>
  <c r="G84" i="10" s="1"/>
  <c r="W83" i="10"/>
  <c r="U83" i="10" s="1"/>
  <c r="S83" i="10" s="1"/>
  <c r="V83" i="10"/>
  <c r="T83" i="10" s="1"/>
  <c r="R83" i="10" s="1"/>
  <c r="C83" i="10" s="1"/>
  <c r="G83" i="10" a="1"/>
  <c r="G83" i="10" s="1"/>
  <c r="E83" i="10"/>
  <c r="D83" i="10"/>
  <c r="B83" i="10"/>
  <c r="B84" i="10" s="1"/>
  <c r="B85" i="10" s="1"/>
  <c r="B86" i="10" s="1"/>
  <c r="B87" i="10" s="1"/>
  <c r="B88" i="10" s="1"/>
  <c r="B89" i="10" s="1"/>
  <c r="B90" i="10" s="1"/>
  <c r="W82" i="10"/>
  <c r="U82" i="10" s="1"/>
  <c r="V82" i="10"/>
  <c r="T82" i="10" s="1"/>
  <c r="G82" i="10" a="1"/>
  <c r="G82" i="10" s="1"/>
  <c r="E82" i="10"/>
  <c r="W81" i="10"/>
  <c r="U81" i="10" s="1"/>
  <c r="V81" i="10"/>
  <c r="T81" i="10" s="1"/>
  <c r="G81" i="10" a="1"/>
  <c r="G81" i="10" s="1"/>
  <c r="E81" i="10"/>
  <c r="W80" i="10"/>
  <c r="U80" i="10" s="1"/>
  <c r="V80" i="10"/>
  <c r="T80" i="10"/>
  <c r="E80" i="10"/>
  <c r="G80" i="10" s="1" a="1"/>
  <c r="G80" i="10" s="1"/>
  <c r="W79" i="10"/>
  <c r="V79" i="10"/>
  <c r="T79" i="10" s="1"/>
  <c r="U79" i="10"/>
  <c r="E79" i="10"/>
  <c r="G79" i="10" s="1" a="1"/>
  <c r="G79" i="10" s="1"/>
  <c r="W78" i="10"/>
  <c r="U78" i="10" s="1"/>
  <c r="V78" i="10"/>
  <c r="T78" i="10"/>
  <c r="G78" i="10" a="1"/>
  <c r="G78" i="10"/>
  <c r="E78" i="10"/>
  <c r="B78" i="10"/>
  <c r="B79" i="10" s="1"/>
  <c r="B80" i="10" s="1"/>
  <c r="B81" i="10" s="1"/>
  <c r="B82" i="10" s="1"/>
  <c r="W77" i="10"/>
  <c r="V77" i="10"/>
  <c r="T77" i="10" s="1"/>
  <c r="R77" i="10" s="1"/>
  <c r="C77" i="10" s="1"/>
  <c r="U77" i="10"/>
  <c r="S77" i="10"/>
  <c r="D77" i="10" s="1"/>
  <c r="G77" i="10" a="1"/>
  <c r="G77" i="10" s="1"/>
  <c r="E77" i="10"/>
  <c r="B77" i="10"/>
  <c r="W76" i="10"/>
  <c r="U76" i="10" s="1"/>
  <c r="V76" i="10"/>
  <c r="T76" i="10"/>
  <c r="E76" i="10"/>
  <c r="G76" i="10" s="1" a="1"/>
  <c r="G76" i="10" s="1"/>
  <c r="W75" i="10"/>
  <c r="V75" i="10"/>
  <c r="U75" i="10"/>
  <c r="T75" i="10"/>
  <c r="E75" i="10"/>
  <c r="G75" i="10" s="1" a="1"/>
  <c r="G75" i="10" s="1"/>
  <c r="W74" i="10"/>
  <c r="V74" i="10"/>
  <c r="U74" i="10"/>
  <c r="T74" i="10"/>
  <c r="G74" i="10" a="1"/>
  <c r="G74" i="10"/>
  <c r="E74" i="10"/>
  <c r="B74" i="10"/>
  <c r="B75" i="10" s="1"/>
  <c r="B76" i="10" s="1"/>
  <c r="W73" i="10"/>
  <c r="V73" i="10"/>
  <c r="T73" i="10" s="1"/>
  <c r="U73" i="10"/>
  <c r="G73" i="10" a="1"/>
  <c r="G73" i="10"/>
  <c r="E73" i="10"/>
  <c r="W72" i="10"/>
  <c r="U72" i="10" s="1"/>
  <c r="S72" i="10" s="1"/>
  <c r="D72" i="10" s="1"/>
  <c r="V72" i="10"/>
  <c r="T72" i="10" s="1"/>
  <c r="R72" i="10" s="1"/>
  <c r="C72" i="10" s="1"/>
  <c r="E72" i="10"/>
  <c r="G72" i="10" s="1" a="1"/>
  <c r="G72" i="10" s="1"/>
  <c r="B72" i="10"/>
  <c r="B73" i="10" s="1"/>
  <c r="W71" i="10"/>
  <c r="U71" i="10" s="1"/>
  <c r="V71" i="10"/>
  <c r="T71" i="10"/>
  <c r="E71" i="10"/>
  <c r="G71" i="10" s="1" a="1"/>
  <c r="G71" i="10" s="1"/>
  <c r="W70" i="10"/>
  <c r="V70" i="10"/>
  <c r="U70" i="10"/>
  <c r="S70" i="10" s="1"/>
  <c r="D70" i="10" s="1"/>
  <c r="T70" i="10"/>
  <c r="R70" i="10" s="1"/>
  <c r="C70" i="10" s="1"/>
  <c r="G70" i="10" a="1"/>
  <c r="G70" i="10"/>
  <c r="E70" i="10"/>
  <c r="B70" i="10"/>
  <c r="B71" i="10" s="1"/>
  <c r="W69" i="10"/>
  <c r="V69" i="10"/>
  <c r="U69" i="10"/>
  <c r="T69" i="10"/>
  <c r="E69" i="10"/>
  <c r="G69" i="10" s="1" a="1"/>
  <c r="G69" i="10" s="1"/>
  <c r="W68" i="10"/>
  <c r="V68" i="10"/>
  <c r="T68" i="10" s="1"/>
  <c r="U68" i="10"/>
  <c r="E68" i="10"/>
  <c r="G68" i="10" s="1" a="1"/>
  <c r="G68" i="10" s="1"/>
  <c r="W67" i="10"/>
  <c r="U67" i="10" s="1"/>
  <c r="V67" i="10"/>
  <c r="T67" i="10" s="1"/>
  <c r="G67" i="10" a="1"/>
  <c r="G67" i="10"/>
  <c r="E67" i="10"/>
  <c r="W66" i="10"/>
  <c r="U66" i="10" s="1"/>
  <c r="V66" i="10"/>
  <c r="T66" i="10"/>
  <c r="G66" i="10" a="1"/>
  <c r="G66" i="10"/>
  <c r="E66" i="10"/>
  <c r="W65" i="10"/>
  <c r="V65" i="10"/>
  <c r="T65" i="10" s="1"/>
  <c r="U65" i="10"/>
  <c r="G65" i="10" a="1"/>
  <c r="G65" i="10" s="1"/>
  <c r="E65" i="10"/>
  <c r="W64" i="10"/>
  <c r="U64" i="10" s="1"/>
  <c r="V64" i="10"/>
  <c r="T64" i="10"/>
  <c r="E64" i="10"/>
  <c r="G64" i="10" s="1" a="1"/>
  <c r="G64" i="10" s="1"/>
  <c r="W63" i="10"/>
  <c r="U63" i="10" s="1"/>
  <c r="S63" i="10" s="1"/>
  <c r="D63" i="10" s="1"/>
  <c r="V63" i="10"/>
  <c r="T63" i="10"/>
  <c r="R63" i="10" s="1"/>
  <c r="E63" i="10"/>
  <c r="G63" i="10" s="1" a="1"/>
  <c r="G63" i="10" s="1"/>
  <c r="C63" i="10"/>
  <c r="B63" i="10"/>
  <c r="B64" i="10" s="1"/>
  <c r="B65" i="10" s="1"/>
  <c r="B66" i="10" s="1"/>
  <c r="B67" i="10" s="1"/>
  <c r="B68" i="10" s="1"/>
  <c r="B69" i="10" s="1"/>
  <c r="W62" i="10"/>
  <c r="V62" i="10"/>
  <c r="T62" i="10" s="1"/>
  <c r="U62" i="10"/>
  <c r="E62" i="10"/>
  <c r="G62" i="10" s="1" a="1"/>
  <c r="G62" i="10" s="1"/>
  <c r="W61" i="10"/>
  <c r="U61" i="10" s="1"/>
  <c r="V61" i="10"/>
  <c r="T61" i="10" s="1"/>
  <c r="G61" i="10" a="1"/>
  <c r="G61" i="10" s="1"/>
  <c r="E61" i="10"/>
  <c r="W60" i="10"/>
  <c r="U60" i="10" s="1"/>
  <c r="V60" i="10"/>
  <c r="T60" i="10" s="1"/>
  <c r="E60" i="10"/>
  <c r="G60" i="10" s="1" a="1"/>
  <c r="G60" i="10" s="1"/>
  <c r="W59" i="10"/>
  <c r="U59" i="10" s="1"/>
  <c r="V59" i="10"/>
  <c r="T59" i="10"/>
  <c r="E59" i="10"/>
  <c r="G59" i="10" s="1" a="1"/>
  <c r="G59" i="10" s="1"/>
  <c r="W58" i="10"/>
  <c r="V58" i="10"/>
  <c r="U58" i="10"/>
  <c r="T58" i="10"/>
  <c r="G58" i="10" a="1"/>
  <c r="G58" i="10"/>
  <c r="E58" i="10"/>
  <c r="B58" i="10"/>
  <c r="B59" i="10" s="1"/>
  <c r="B60" i="10" s="1"/>
  <c r="B61" i="10" s="1"/>
  <c r="B62" i="10" s="1"/>
  <c r="W57" i="10"/>
  <c r="V57" i="10"/>
  <c r="T57" i="10" s="1"/>
  <c r="U57" i="10"/>
  <c r="E57" i="10"/>
  <c r="G57" i="10" s="1" a="1"/>
  <c r="G57" i="10" s="1"/>
  <c r="B57" i="10"/>
  <c r="W56" i="10"/>
  <c r="V56" i="10"/>
  <c r="U56" i="10"/>
  <c r="S56" i="10" s="1"/>
  <c r="D56" i="10" s="1"/>
  <c r="T56" i="10"/>
  <c r="R56" i="10" s="1"/>
  <c r="C56" i="10" s="1"/>
  <c r="G56" i="10"/>
  <c r="E56" i="10"/>
  <c r="G56" i="10" s="1" a="1"/>
  <c r="B56" i="10"/>
  <c r="W55" i="10"/>
  <c r="V55" i="10"/>
  <c r="U55" i="10"/>
  <c r="T55" i="10"/>
  <c r="E55" i="10"/>
  <c r="G55" i="10" s="1" a="1"/>
  <c r="G55" i="10" s="1"/>
  <c r="W54" i="10"/>
  <c r="U54" i="10" s="1"/>
  <c r="V54" i="10"/>
  <c r="T54" i="10" s="1"/>
  <c r="G54" i="10" a="1"/>
  <c r="G54" i="10"/>
  <c r="E54" i="10"/>
  <c r="W53" i="10"/>
  <c r="V53" i="10"/>
  <c r="T53" i="10" s="1"/>
  <c r="U53" i="10"/>
  <c r="G53" i="10" a="1"/>
  <c r="G53" i="10" s="1"/>
  <c r="E53" i="10"/>
  <c r="W52" i="10"/>
  <c r="U52" i="10" s="1"/>
  <c r="V52" i="10"/>
  <c r="T52" i="10"/>
  <c r="E52" i="10"/>
  <c r="G52" i="10" s="1" a="1"/>
  <c r="G52" i="10" s="1"/>
  <c r="W51" i="10"/>
  <c r="U51" i="10" s="1"/>
  <c r="V51" i="10"/>
  <c r="T51" i="10"/>
  <c r="G51" i="10"/>
  <c r="E51" i="10"/>
  <c r="G51" i="10" s="1" a="1"/>
  <c r="W50" i="10"/>
  <c r="V50" i="10"/>
  <c r="T50" i="10" s="1"/>
  <c r="U50" i="10"/>
  <c r="E50" i="10"/>
  <c r="G50" i="10" s="1" a="1"/>
  <c r="G50" i="10" s="1"/>
  <c r="W49" i="10"/>
  <c r="U49" i="10" s="1"/>
  <c r="V49" i="10"/>
  <c r="T49" i="10" s="1"/>
  <c r="G49" i="10" a="1"/>
  <c r="G49" i="10" s="1"/>
  <c r="E49" i="10"/>
  <c r="W48" i="10"/>
  <c r="U48" i="10" s="1"/>
  <c r="V48" i="10"/>
  <c r="T48" i="10" s="1"/>
  <c r="E48" i="10"/>
  <c r="G48" i="10" s="1" a="1"/>
  <c r="G48" i="10" s="1"/>
  <c r="W47" i="10"/>
  <c r="U47" i="10" s="1"/>
  <c r="V47" i="10"/>
  <c r="T47" i="10"/>
  <c r="G47" i="10" a="1"/>
  <c r="G47" i="10" s="1"/>
  <c r="E47" i="10"/>
  <c r="W46" i="10"/>
  <c r="V46" i="10"/>
  <c r="U46" i="10"/>
  <c r="T46" i="10"/>
  <c r="S46" i="10"/>
  <c r="R46" i="10"/>
  <c r="C46" i="10" s="1"/>
  <c r="G46" i="10" a="1"/>
  <c r="G46" i="10" s="1"/>
  <c r="E46" i="10"/>
  <c r="D46" i="10"/>
  <c r="B46" i="10"/>
  <c r="B47" i="10" s="1"/>
  <c r="B48" i="10" s="1"/>
  <c r="B49" i="10" s="1"/>
  <c r="B50" i="10" s="1"/>
  <c r="B51" i="10" s="1"/>
  <c r="B52" i="10" s="1"/>
  <c r="B53" i="10" s="1"/>
  <c r="B54" i="10" s="1"/>
  <c r="B55" i="10" s="1"/>
  <c r="W45" i="10"/>
  <c r="V45" i="10"/>
  <c r="U45" i="10"/>
  <c r="T45" i="10"/>
  <c r="E45" i="10"/>
  <c r="G45" i="10" s="1" a="1"/>
  <c r="G45" i="10" s="1"/>
  <c r="W44" i="10"/>
  <c r="U44" i="10" s="1"/>
  <c r="V44" i="10"/>
  <c r="T44" i="10"/>
  <c r="E44" i="10"/>
  <c r="G44" i="10" s="1" a="1"/>
  <c r="G44" i="10" s="1"/>
  <c r="W43" i="10"/>
  <c r="U43" i="10" s="1"/>
  <c r="V43" i="10"/>
  <c r="T43" i="10"/>
  <c r="G43" i="10" a="1"/>
  <c r="G43" i="10" s="1"/>
  <c r="E43" i="10"/>
  <c r="W42" i="10"/>
  <c r="U42" i="10" s="1"/>
  <c r="V42" i="10"/>
  <c r="T42" i="10"/>
  <c r="G42" i="10" a="1"/>
  <c r="G42" i="10" s="1"/>
  <c r="E42" i="10"/>
  <c r="W41" i="10"/>
  <c r="U41" i="10" s="1"/>
  <c r="V41" i="10"/>
  <c r="T41" i="10" s="1"/>
  <c r="G41" i="10" a="1"/>
  <c r="G41" i="10" s="1"/>
  <c r="E41" i="10"/>
  <c r="W40" i="10"/>
  <c r="U40" i="10" s="1"/>
  <c r="V40" i="10"/>
  <c r="T40" i="10"/>
  <c r="G40" i="10" a="1"/>
  <c r="G40" i="10" s="1"/>
  <c r="E40" i="10"/>
  <c r="W39" i="10"/>
  <c r="U39" i="10" s="1"/>
  <c r="S39" i="10" s="1"/>
  <c r="D39" i="10" s="1"/>
  <c r="V39" i="10"/>
  <c r="T39" i="10"/>
  <c r="R39" i="10"/>
  <c r="C39" i="10" s="1"/>
  <c r="E39" i="10"/>
  <c r="G39" i="10" s="1" a="1"/>
  <c r="G39" i="10" s="1"/>
  <c r="B39" i="10"/>
  <c r="B40" i="10" s="1"/>
  <c r="B41" i="10" s="1"/>
  <c r="B42" i="10" s="1"/>
  <c r="B43" i="10" s="1"/>
  <c r="B44" i="10" s="1"/>
  <c r="B45" i="10" s="1"/>
  <c r="W38" i="10"/>
  <c r="V38" i="10"/>
  <c r="U38" i="10"/>
  <c r="T38" i="10"/>
  <c r="G38" i="10" a="1"/>
  <c r="G38" i="10"/>
  <c r="E38" i="10"/>
  <c r="W37" i="10"/>
  <c r="V37" i="10"/>
  <c r="U37" i="10"/>
  <c r="T37" i="10"/>
  <c r="G37" i="10" a="1"/>
  <c r="G37" i="10" s="1"/>
  <c r="E37" i="10"/>
  <c r="W36" i="10"/>
  <c r="V36" i="10"/>
  <c r="T36" i="10" s="1"/>
  <c r="U36" i="10"/>
  <c r="E36" i="10"/>
  <c r="G36" i="10" s="1" a="1"/>
  <c r="G36" i="10" s="1"/>
  <c r="W35" i="10"/>
  <c r="U35" i="10" s="1"/>
  <c r="V35" i="10"/>
  <c r="T35" i="10" s="1"/>
  <c r="E35" i="10"/>
  <c r="G35" i="10" s="1" a="1"/>
  <c r="G35" i="10" s="1"/>
  <c r="W34" i="10"/>
  <c r="U34" i="10" s="1"/>
  <c r="V34" i="10"/>
  <c r="T34" i="10"/>
  <c r="G34" i="10" a="1"/>
  <c r="G34" i="10"/>
  <c r="E34" i="10"/>
  <c r="B34" i="10"/>
  <c r="B35" i="10" s="1"/>
  <c r="B36" i="10" s="1"/>
  <c r="B37" i="10" s="1"/>
  <c r="B38" i="10" s="1"/>
  <c r="W33" i="10"/>
  <c r="V33" i="10"/>
  <c r="T33" i="10" s="1"/>
  <c r="R33" i="10" s="1"/>
  <c r="C33" i="10" s="1"/>
  <c r="U33" i="10"/>
  <c r="S33" i="10" s="1"/>
  <c r="G33" i="10" a="1"/>
  <c r="G33" i="10" s="1"/>
  <c r="E33" i="10"/>
  <c r="D33" i="10"/>
  <c r="B33" i="10"/>
  <c r="W32" i="10"/>
  <c r="U32" i="10" s="1"/>
  <c r="V32" i="10"/>
  <c r="T32" i="10" s="1"/>
  <c r="E32" i="10"/>
  <c r="G32" i="10" s="1" a="1"/>
  <c r="G32" i="10" s="1"/>
  <c r="W31" i="10"/>
  <c r="U31" i="10" s="1"/>
  <c r="V31" i="10"/>
  <c r="T31" i="10"/>
  <c r="G31" i="10"/>
  <c r="E31" i="10"/>
  <c r="G31" i="10" s="1" a="1"/>
  <c r="W30" i="10"/>
  <c r="V30" i="10"/>
  <c r="U30" i="10"/>
  <c r="T30" i="10"/>
  <c r="G30" i="10" a="1"/>
  <c r="G30" i="10" s="1"/>
  <c r="E30" i="10"/>
  <c r="W29" i="10"/>
  <c r="V29" i="10"/>
  <c r="T29" i="10" s="1"/>
  <c r="U29" i="10"/>
  <c r="G29" i="10" a="1"/>
  <c r="G29" i="10" s="1"/>
  <c r="E29" i="10"/>
  <c r="W28" i="10"/>
  <c r="U28" i="10" s="1"/>
  <c r="V28" i="10"/>
  <c r="T28" i="10" s="1"/>
  <c r="G28" i="10" a="1"/>
  <c r="G28" i="10" s="1"/>
  <c r="E28" i="10"/>
  <c r="W27" i="10"/>
  <c r="U27" i="10" s="1"/>
  <c r="V27" i="10"/>
  <c r="T27" i="10"/>
  <c r="S27" i="10"/>
  <c r="D27" i="10" s="1"/>
  <c r="R27" i="10"/>
  <c r="C27" i="10" s="1"/>
  <c r="E27" i="10"/>
  <c r="G27" i="10" s="1" a="1"/>
  <c r="G27" i="10" s="1"/>
  <c r="B27" i="10"/>
  <c r="B28" i="10" s="1"/>
  <c r="B29" i="10" s="1"/>
  <c r="B30" i="10" s="1"/>
  <c r="B31" i="10" s="1"/>
  <c r="B32" i="10" s="1"/>
  <c r="W26" i="10"/>
  <c r="V26" i="10"/>
  <c r="U26" i="10"/>
  <c r="T26" i="10"/>
  <c r="G26" i="10" a="1"/>
  <c r="G26" i="10"/>
  <c r="E26" i="10"/>
  <c r="W25" i="10"/>
  <c r="V25" i="10"/>
  <c r="T25" i="10" s="1"/>
  <c r="U25" i="10"/>
  <c r="G25" i="10" a="1"/>
  <c r="G25" i="10" s="1"/>
  <c r="E25" i="10"/>
  <c r="W24" i="10"/>
  <c r="U24" i="10" s="1"/>
  <c r="V24" i="10"/>
  <c r="T24" i="10" s="1"/>
  <c r="E24" i="10"/>
  <c r="G24" i="10" s="1" a="1"/>
  <c r="G24" i="10" s="1"/>
  <c r="W23" i="10"/>
  <c r="U23" i="10" s="1"/>
  <c r="V23" i="10"/>
  <c r="T23" i="10" s="1"/>
  <c r="E23" i="10"/>
  <c r="G23" i="10" s="1" a="1"/>
  <c r="G23" i="10" s="1"/>
  <c r="W22" i="10"/>
  <c r="U22" i="10" s="1"/>
  <c r="V22" i="10"/>
  <c r="T22" i="10"/>
  <c r="G22" i="10" a="1"/>
  <c r="G22" i="10"/>
  <c r="E22" i="10"/>
  <c r="B22" i="10"/>
  <c r="B23" i="10" s="1"/>
  <c r="B24" i="10" s="1"/>
  <c r="B25" i="10" s="1"/>
  <c r="B26" i="10" s="1"/>
  <c r="W21" i="10"/>
  <c r="V21" i="10"/>
  <c r="T21" i="10" s="1"/>
  <c r="U21" i="10"/>
  <c r="G21" i="10" a="1"/>
  <c r="G21" i="10" s="1"/>
  <c r="E21" i="10"/>
  <c r="B21" i="10"/>
  <c r="W20" i="10"/>
  <c r="U20" i="10" s="1"/>
  <c r="S20" i="10" s="1"/>
  <c r="V20" i="10"/>
  <c r="T20" i="10" s="1"/>
  <c r="R20" i="10"/>
  <c r="C20" i="10" s="1"/>
  <c r="E20" i="10"/>
  <c r="G20" i="10" s="1" a="1"/>
  <c r="G20" i="10" s="1"/>
  <c r="D20" i="10"/>
  <c r="B20" i="10"/>
  <c r="W19" i="10"/>
  <c r="U19" i="10" s="1"/>
  <c r="V19" i="10"/>
  <c r="T19" i="10"/>
  <c r="E19" i="10"/>
  <c r="G19" i="10" s="1" a="1"/>
  <c r="G19" i="10" s="1"/>
  <c r="W18" i="10"/>
  <c r="V18" i="10"/>
  <c r="U18" i="10"/>
  <c r="T18" i="10"/>
  <c r="E18" i="10"/>
  <c r="G18" i="10" s="1" a="1"/>
  <c r="G18" i="10" s="1"/>
  <c r="W17" i="10"/>
  <c r="V17" i="10"/>
  <c r="T17" i="10" s="1"/>
  <c r="U17" i="10"/>
  <c r="G17" i="10" a="1"/>
  <c r="G17" i="10"/>
  <c r="E17" i="10"/>
  <c r="W16" i="10"/>
  <c r="U16" i="10" s="1"/>
  <c r="V16" i="10"/>
  <c r="T16" i="10" s="1"/>
  <c r="G16" i="10" a="1"/>
  <c r="G16" i="10" s="1"/>
  <c r="E16" i="10"/>
  <c r="W15" i="10"/>
  <c r="U15" i="10" s="1"/>
  <c r="V15" i="10"/>
  <c r="T15" i="10"/>
  <c r="G15" i="10"/>
  <c r="E15" i="10"/>
  <c r="G15" i="10" s="1" a="1"/>
  <c r="W14" i="10"/>
  <c r="V14" i="10"/>
  <c r="U14" i="10"/>
  <c r="T14" i="10"/>
  <c r="G14" i="10" a="1"/>
  <c r="G14" i="10" s="1"/>
  <c r="E14" i="10"/>
  <c r="W13" i="10"/>
  <c r="V13" i="10"/>
  <c r="U13" i="10"/>
  <c r="T13" i="10"/>
  <c r="G13" i="10" a="1"/>
  <c r="G13" i="10" s="1"/>
  <c r="E13" i="10"/>
  <c r="W12" i="10"/>
  <c r="U12" i="10" s="1"/>
  <c r="S12" i="10" s="1"/>
  <c r="D12" i="10" s="1"/>
  <c r="V12" i="10"/>
  <c r="T12" i="10" s="1"/>
  <c r="R12" i="10" s="1"/>
  <c r="C12" i="10" s="1"/>
  <c r="E12" i="10"/>
  <c r="G12" i="10" s="1" a="1"/>
  <c r="G12" i="10" s="1"/>
  <c r="B12" i="10"/>
  <c r="B13" i="10" s="1"/>
  <c r="B14" i="10" s="1"/>
  <c r="B15" i="10" s="1"/>
  <c r="B16" i="10" s="1"/>
  <c r="B17" i="10" s="1"/>
  <c r="B18" i="10" s="1"/>
  <c r="B19" i="10" s="1"/>
  <c r="W11" i="10"/>
  <c r="U11" i="10" s="1"/>
  <c r="V11" i="10"/>
  <c r="T11" i="10"/>
  <c r="E11" i="10"/>
  <c r="G11" i="10" s="1" a="1"/>
  <c r="G11" i="10" s="1"/>
  <c r="W10" i="10"/>
  <c r="V10" i="10"/>
  <c r="U10" i="10"/>
  <c r="T10" i="10"/>
  <c r="G10" i="10" a="1"/>
  <c r="G10" i="10"/>
  <c r="E10" i="10"/>
  <c r="W9" i="10"/>
  <c r="V9" i="10"/>
  <c r="T9" i="10" s="1"/>
  <c r="U9" i="10"/>
  <c r="G9" i="10" a="1"/>
  <c r="G9" i="10" s="1"/>
  <c r="E9" i="10"/>
  <c r="W8" i="10"/>
  <c r="U8" i="10" s="1"/>
  <c r="V8" i="10"/>
  <c r="T8" i="10" s="1"/>
  <c r="E8" i="10"/>
  <c r="G8" i="10" s="1" a="1"/>
  <c r="G8" i="10" s="1"/>
  <c r="W7" i="10"/>
  <c r="U7" i="10" s="1"/>
  <c r="V7" i="10"/>
  <c r="T7" i="10"/>
  <c r="R7" i="10" s="1"/>
  <c r="C7" i="10" s="1"/>
  <c r="G7" i="10"/>
  <c r="E7" i="10"/>
  <c r="G7" i="10" s="1" a="1"/>
  <c r="W6" i="10"/>
  <c r="V6" i="10"/>
  <c r="U6" i="10"/>
  <c r="T6" i="10"/>
  <c r="G6" i="10" a="1"/>
  <c r="G6" i="10"/>
  <c r="E6" i="10"/>
  <c r="W5" i="10"/>
  <c r="V5" i="10"/>
  <c r="T5" i="10" s="1"/>
  <c r="R5" i="10" s="1"/>
  <c r="C5" i="10" s="1"/>
  <c r="U5" i="10"/>
  <c r="G5" i="10" a="1"/>
  <c r="G5" i="10"/>
  <c r="E5" i="10"/>
  <c r="W4" i="10"/>
  <c r="U4" i="10" s="1"/>
  <c r="S4" i="10" s="1"/>
  <c r="D4" i="10" s="1"/>
  <c r="V4" i="10"/>
  <c r="T4" i="10" s="1"/>
  <c r="R4" i="10" s="1"/>
  <c r="C4" i="10" s="1"/>
  <c r="E4" i="10"/>
  <c r="G4" i="10" s="1" a="1"/>
  <c r="G4" i="10" s="1"/>
  <c r="B4" i="10"/>
  <c r="B5" i="10" s="1"/>
  <c r="B6" i="10" s="1"/>
  <c r="B7" i="10" s="1"/>
  <c r="B8" i="10" s="1"/>
  <c r="B9" i="10" s="1"/>
  <c r="B10" i="10" s="1"/>
  <c r="B11" i="10" s="1"/>
  <c r="W3" i="10"/>
  <c r="U3" i="10" s="1"/>
  <c r="V3" i="10"/>
  <c r="T3" i="10"/>
  <c r="R3" i="10" s="1"/>
  <c r="C3" i="10" s="1"/>
  <c r="S3" i="10"/>
  <c r="D3" i="10" s="1"/>
  <c r="G3" i="10"/>
  <c r="E3" i="10"/>
  <c r="G3" i="10" s="1" a="1"/>
  <c r="B3" i="10"/>
  <c r="A3" i="10"/>
  <c r="A4" i="10" s="1"/>
  <c r="A5" i="10" s="1"/>
  <c r="A6" i="10" s="1"/>
  <c r="A7" i="10" s="1"/>
  <c r="U400" i="9"/>
  <c r="T400" i="9"/>
  <c r="S400" i="9"/>
  <c r="R400" i="9"/>
  <c r="I400" i="9"/>
  <c r="E400" i="9"/>
  <c r="D400" i="9"/>
  <c r="C400" i="9"/>
  <c r="A400" i="9"/>
  <c r="U399" i="9"/>
  <c r="S399" i="9" s="1"/>
  <c r="D399" i="9" s="1"/>
  <c r="T399" i="9"/>
  <c r="R399" i="9" s="1"/>
  <c r="C399" i="9" s="1"/>
  <c r="N399" i="9" a="1"/>
  <c r="N399" i="9" s="1"/>
  <c r="J399" i="9" a="1"/>
  <c r="J399" i="9" s="1"/>
  <c r="I399" i="9"/>
  <c r="E399" i="9"/>
  <c r="A399" i="9"/>
  <c r="U398" i="9"/>
  <c r="T398" i="9"/>
  <c r="S398" i="9"/>
  <c r="R398" i="9"/>
  <c r="C398" i="9" s="1"/>
  <c r="I398" i="9"/>
  <c r="E398" i="9"/>
  <c r="D398" i="9"/>
  <c r="A398" i="9"/>
  <c r="U397" i="9"/>
  <c r="S397" i="9" s="1"/>
  <c r="D397" i="9" s="1"/>
  <c r="T397" i="9"/>
  <c r="R397" i="9" s="1"/>
  <c r="C397" i="9" s="1"/>
  <c r="N397" i="9" a="1"/>
  <c r="N397" i="9" s="1"/>
  <c r="J397" i="9" a="1"/>
  <c r="J397" i="9" s="1"/>
  <c r="I397" i="9"/>
  <c r="E397" i="9"/>
  <c r="A397" i="9"/>
  <c r="U396" i="9"/>
  <c r="T396" i="9"/>
  <c r="S396" i="9"/>
  <c r="D396" i="9" s="1"/>
  <c r="R396" i="9"/>
  <c r="C396" i="9" s="1"/>
  <c r="I396" i="9"/>
  <c r="E396" i="9"/>
  <c r="A396" i="9"/>
  <c r="U395" i="9"/>
  <c r="S395" i="9" s="1"/>
  <c r="D395" i="9" s="1"/>
  <c r="T395" i="9"/>
  <c r="R395" i="9" s="1"/>
  <c r="C395" i="9" s="1"/>
  <c r="I395" i="9"/>
  <c r="N395" i="9" s="1" a="1"/>
  <c r="N395" i="9" s="1"/>
  <c r="E395" i="9"/>
  <c r="A395" i="9"/>
  <c r="U394" i="9"/>
  <c r="T394" i="9"/>
  <c r="S394" i="9"/>
  <c r="D394" i="9" s="1"/>
  <c r="R394" i="9"/>
  <c r="C394" i="9" s="1"/>
  <c r="I394" i="9"/>
  <c r="E394" i="9"/>
  <c r="A394" i="9"/>
  <c r="U393" i="9"/>
  <c r="S393" i="9" s="1"/>
  <c r="D393" i="9" s="1"/>
  <c r="T393" i="9"/>
  <c r="R393" i="9" s="1"/>
  <c r="C393" i="9" s="1"/>
  <c r="I393" i="9"/>
  <c r="J393" i="9" s="1" a="1"/>
  <c r="J393" i="9" s="1"/>
  <c r="E393" i="9"/>
  <c r="A393" i="9"/>
  <c r="U392" i="9"/>
  <c r="T392" i="9"/>
  <c r="S392" i="9"/>
  <c r="D392" i="9" s="1"/>
  <c r="R392" i="9"/>
  <c r="C392" i="9" s="1"/>
  <c r="I392" i="9"/>
  <c r="E392" i="9"/>
  <c r="A392" i="9"/>
  <c r="U391" i="9"/>
  <c r="S391" i="9" s="1"/>
  <c r="D391" i="9" s="1"/>
  <c r="T391" i="9"/>
  <c r="R391" i="9" s="1"/>
  <c r="C391" i="9" s="1"/>
  <c r="N391" i="9" a="1"/>
  <c r="N391" i="9" s="1"/>
  <c r="J391" i="9" a="1"/>
  <c r="J391" i="9" s="1"/>
  <c r="I391" i="9"/>
  <c r="E391" i="9"/>
  <c r="A391" i="9"/>
  <c r="U390" i="9"/>
  <c r="T390" i="9"/>
  <c r="S390" i="9"/>
  <c r="D390" i="9" s="1"/>
  <c r="R390" i="9"/>
  <c r="I390" i="9"/>
  <c r="E390" i="9"/>
  <c r="C390" i="9"/>
  <c r="A390" i="9"/>
  <c r="U389" i="9"/>
  <c r="S389" i="9" s="1"/>
  <c r="D389" i="9" s="1"/>
  <c r="T389" i="9"/>
  <c r="R389" i="9"/>
  <c r="N389" i="9" a="1"/>
  <c r="N389" i="9" s="1"/>
  <c r="I389" i="9"/>
  <c r="J389" i="9" s="1" a="1"/>
  <c r="J389" i="9" s="1"/>
  <c r="E389" i="9"/>
  <c r="C389" i="9"/>
  <c r="A389" i="9"/>
  <c r="U388" i="9"/>
  <c r="T388" i="9"/>
  <c r="R388" i="9" s="1"/>
  <c r="C388" i="9" s="1"/>
  <c r="S388" i="9"/>
  <c r="D388" i="9" s="1"/>
  <c r="I388" i="9"/>
  <c r="E388" i="9"/>
  <c r="A388" i="9"/>
  <c r="U387" i="9"/>
  <c r="S387" i="9" s="1"/>
  <c r="D387" i="9" s="1"/>
  <c r="T387" i="9"/>
  <c r="R387" i="9"/>
  <c r="N387" i="9" a="1"/>
  <c r="N387" i="9" s="1"/>
  <c r="J387" i="9" a="1"/>
  <c r="J387" i="9" s="1"/>
  <c r="I387" i="9"/>
  <c r="E387" i="9"/>
  <c r="C387" i="9"/>
  <c r="A387" i="9"/>
  <c r="U386" i="9"/>
  <c r="T386" i="9"/>
  <c r="S386" i="9"/>
  <c r="D386" i="9" s="1"/>
  <c r="R386" i="9"/>
  <c r="C386" i="9" s="1"/>
  <c r="I386" i="9"/>
  <c r="E386" i="9"/>
  <c r="A386" i="9"/>
  <c r="U385" i="9"/>
  <c r="S385" i="9" s="1"/>
  <c r="D385" i="9" s="1"/>
  <c r="T385" i="9"/>
  <c r="R385" i="9" s="1"/>
  <c r="C385" i="9" s="1"/>
  <c r="N385" i="9" a="1"/>
  <c r="N385" i="9" s="1"/>
  <c r="J385" i="9" a="1"/>
  <c r="J385" i="9" s="1"/>
  <c r="I385" i="9"/>
  <c r="E385" i="9"/>
  <c r="A385" i="9"/>
  <c r="U384" i="9"/>
  <c r="T384" i="9"/>
  <c r="S384" i="9"/>
  <c r="R384" i="9"/>
  <c r="C384" i="9" s="1"/>
  <c r="I384" i="9"/>
  <c r="E384" i="9"/>
  <c r="D384" i="9"/>
  <c r="A384" i="9"/>
  <c r="U383" i="9"/>
  <c r="S383" i="9" s="1"/>
  <c r="D383" i="9" s="1"/>
  <c r="T383" i="9"/>
  <c r="R383" i="9" s="1"/>
  <c r="C383" i="9" s="1"/>
  <c r="J383" i="9" a="1"/>
  <c r="J383" i="9" s="1"/>
  <c r="I383" i="9"/>
  <c r="N383" i="9" s="1" a="1"/>
  <c r="N383" i="9" s="1"/>
  <c r="E383" i="9"/>
  <c r="A383" i="9"/>
  <c r="U382" i="9"/>
  <c r="T382" i="9"/>
  <c r="S382" i="9"/>
  <c r="R382" i="9"/>
  <c r="C382" i="9" s="1"/>
  <c r="I382" i="9"/>
  <c r="E382" i="9"/>
  <c r="D382" i="9"/>
  <c r="A382" i="9"/>
  <c r="U381" i="9"/>
  <c r="S381" i="9" s="1"/>
  <c r="D381" i="9" s="1"/>
  <c r="T381" i="9"/>
  <c r="R381" i="9"/>
  <c r="C381" i="9" s="1"/>
  <c r="I381" i="9"/>
  <c r="J381" i="9" s="1" a="1"/>
  <c r="J381" i="9" s="1"/>
  <c r="E381" i="9"/>
  <c r="A381" i="9"/>
  <c r="U380" i="9"/>
  <c r="T380" i="9"/>
  <c r="R380" i="9" s="1"/>
  <c r="C380" i="9" s="1"/>
  <c r="S380" i="9"/>
  <c r="I380" i="9"/>
  <c r="E380" i="9"/>
  <c r="D380" i="9"/>
  <c r="A380" i="9"/>
  <c r="U379" i="9"/>
  <c r="S379" i="9" s="1"/>
  <c r="D379" i="9" s="1"/>
  <c r="T379" i="9"/>
  <c r="R379" i="9"/>
  <c r="C379" i="9" s="1"/>
  <c r="I379" i="9"/>
  <c r="E379" i="9"/>
  <c r="A379" i="9"/>
  <c r="U378" i="9"/>
  <c r="T378" i="9"/>
  <c r="R378" i="9" s="1"/>
  <c r="C378" i="9" s="1"/>
  <c r="S378" i="9"/>
  <c r="I378" i="9"/>
  <c r="E378" i="9"/>
  <c r="D378" i="9"/>
  <c r="A378" i="9"/>
  <c r="U377" i="9"/>
  <c r="S377" i="9" s="1"/>
  <c r="D377" i="9" s="1"/>
  <c r="T377" i="9"/>
  <c r="R377" i="9"/>
  <c r="C377" i="9" s="1"/>
  <c r="N377" i="9" a="1"/>
  <c r="N377" i="9" s="1"/>
  <c r="J377" i="9" a="1"/>
  <c r="J377" i="9" s="1"/>
  <c r="I377" i="9"/>
  <c r="E377" i="9"/>
  <c r="A377" i="9"/>
  <c r="U376" i="9"/>
  <c r="T376" i="9"/>
  <c r="R376" i="9" s="1"/>
  <c r="C376" i="9" s="1"/>
  <c r="S376" i="9"/>
  <c r="D376" i="9" s="1"/>
  <c r="I376" i="9"/>
  <c r="E376" i="9"/>
  <c r="A376" i="9"/>
  <c r="U375" i="9"/>
  <c r="S375" i="9" s="1"/>
  <c r="D375" i="9" s="1"/>
  <c r="T375" i="9"/>
  <c r="R375" i="9" s="1"/>
  <c r="N375" i="9" a="1"/>
  <c r="N375" i="9" s="1"/>
  <c r="I375" i="9"/>
  <c r="J375" i="9" s="1" a="1"/>
  <c r="J375" i="9" s="1"/>
  <c r="E375" i="9"/>
  <c r="C375" i="9"/>
  <c r="A375" i="9"/>
  <c r="U374" i="9"/>
  <c r="T374" i="9"/>
  <c r="S374" i="9"/>
  <c r="D374" i="9" s="1"/>
  <c r="R374" i="9"/>
  <c r="C374" i="9" s="1"/>
  <c r="I374" i="9"/>
  <c r="E374" i="9"/>
  <c r="A374" i="9"/>
  <c r="U373" i="9"/>
  <c r="S373" i="9" s="1"/>
  <c r="D373" i="9" s="1"/>
  <c r="T373" i="9"/>
  <c r="R373" i="9"/>
  <c r="N373" i="9" a="1"/>
  <c r="N373" i="9"/>
  <c r="J373" i="9" a="1"/>
  <c r="J373" i="9" s="1"/>
  <c r="I373" i="9"/>
  <c r="E373" i="9"/>
  <c r="C373" i="9"/>
  <c r="A373" i="9"/>
  <c r="U372" i="9"/>
  <c r="T372" i="9"/>
  <c r="S372" i="9"/>
  <c r="D372" i="9" s="1"/>
  <c r="R372" i="9"/>
  <c r="C372" i="9" s="1"/>
  <c r="I372" i="9"/>
  <c r="E372" i="9"/>
  <c r="A372" i="9"/>
  <c r="U371" i="9"/>
  <c r="S371" i="9" s="1"/>
  <c r="D371" i="9" s="1"/>
  <c r="T371" i="9"/>
  <c r="R371" i="9" s="1"/>
  <c r="C371" i="9" s="1"/>
  <c r="N371" i="9" a="1"/>
  <c r="N371" i="9" s="1"/>
  <c r="I371" i="9"/>
  <c r="J371" i="9" s="1" a="1"/>
  <c r="J371" i="9" s="1"/>
  <c r="E371" i="9"/>
  <c r="A371" i="9"/>
  <c r="U370" i="9"/>
  <c r="T370" i="9"/>
  <c r="R370" i="9" s="1"/>
  <c r="S370" i="9"/>
  <c r="D370" i="9" s="1"/>
  <c r="I370" i="9"/>
  <c r="E370" i="9"/>
  <c r="C370" i="9"/>
  <c r="A370" i="9"/>
  <c r="U369" i="9"/>
  <c r="S369" i="9" s="1"/>
  <c r="D369" i="9" s="1"/>
  <c r="T369" i="9"/>
  <c r="R369" i="9"/>
  <c r="C369" i="9" s="1"/>
  <c r="I369" i="9"/>
  <c r="E369" i="9"/>
  <c r="A369" i="9"/>
  <c r="U368" i="9"/>
  <c r="S368" i="9" s="1"/>
  <c r="D368" i="9" s="1"/>
  <c r="T368" i="9"/>
  <c r="R368" i="9" s="1"/>
  <c r="I368" i="9"/>
  <c r="E368" i="9"/>
  <c r="C368" i="9"/>
  <c r="A368" i="9"/>
  <c r="U367" i="9"/>
  <c r="S367" i="9" s="1"/>
  <c r="D367" i="9" s="1"/>
  <c r="T367" i="9"/>
  <c r="R367" i="9"/>
  <c r="C367" i="9" s="1"/>
  <c r="I367" i="9"/>
  <c r="E367" i="9"/>
  <c r="A367" i="9"/>
  <c r="U366" i="9"/>
  <c r="S366" i="9" s="1"/>
  <c r="D366" i="9" s="1"/>
  <c r="T366" i="9"/>
  <c r="R366" i="9"/>
  <c r="C366" i="9" s="1"/>
  <c r="I366" i="9"/>
  <c r="E366" i="9"/>
  <c r="A366" i="9"/>
  <c r="U365" i="9"/>
  <c r="S365" i="9" s="1"/>
  <c r="D365" i="9" s="1"/>
  <c r="T365" i="9"/>
  <c r="R365" i="9"/>
  <c r="C365" i="9" s="1"/>
  <c r="N365" i="9" a="1"/>
  <c r="N365" i="9" s="1"/>
  <c r="J365" i="9" a="1"/>
  <c r="J365" i="9" s="1"/>
  <c r="I365" i="9"/>
  <c r="E365" i="9"/>
  <c r="A365" i="9"/>
  <c r="U364" i="9"/>
  <c r="S364" i="9" s="1"/>
  <c r="T364" i="9"/>
  <c r="R364" i="9" s="1"/>
  <c r="C364" i="9" s="1"/>
  <c r="I364" i="9"/>
  <c r="E364" i="9"/>
  <c r="D364" i="9"/>
  <c r="A364" i="9"/>
  <c r="U363" i="9"/>
  <c r="S363" i="9" s="1"/>
  <c r="D363" i="9" s="1"/>
  <c r="T363" i="9"/>
  <c r="R363" i="9" s="1"/>
  <c r="J363" i="9" a="1"/>
  <c r="J363" i="9"/>
  <c r="I363" i="9"/>
  <c r="N363" i="9" s="1" a="1"/>
  <c r="N363" i="9" s="1"/>
  <c r="E363" i="9"/>
  <c r="C363" i="9"/>
  <c r="A363" i="9"/>
  <c r="U362" i="9"/>
  <c r="T362" i="9"/>
  <c r="S362" i="9"/>
  <c r="D362" i="9" s="1"/>
  <c r="R362" i="9"/>
  <c r="C362" i="9" s="1"/>
  <c r="I362" i="9"/>
  <c r="E362" i="9"/>
  <c r="A362" i="9"/>
  <c r="U361" i="9"/>
  <c r="S361" i="9" s="1"/>
  <c r="D361" i="9" s="1"/>
  <c r="T361" i="9"/>
  <c r="R361" i="9" s="1"/>
  <c r="N361" i="9" a="1"/>
  <c r="N361" i="9"/>
  <c r="I361" i="9"/>
  <c r="J361" i="9" s="1" a="1"/>
  <c r="J361" i="9" s="1"/>
  <c r="E361" i="9"/>
  <c r="C361" i="9"/>
  <c r="A361" i="9"/>
  <c r="U360" i="9"/>
  <c r="T360" i="9"/>
  <c r="S360" i="9"/>
  <c r="D360" i="9" s="1"/>
  <c r="R360" i="9"/>
  <c r="C360" i="9" s="1"/>
  <c r="I360" i="9"/>
  <c r="E360" i="9"/>
  <c r="A360" i="9"/>
  <c r="U359" i="9"/>
  <c r="S359" i="9" s="1"/>
  <c r="D359" i="9" s="1"/>
  <c r="T359" i="9"/>
  <c r="R359" i="9" s="1"/>
  <c r="C359" i="9" s="1"/>
  <c r="N359" i="9" a="1"/>
  <c r="N359" i="9" s="1"/>
  <c r="J359" i="9" a="1"/>
  <c r="J359" i="9" s="1"/>
  <c r="I359" i="9"/>
  <c r="E359" i="9"/>
  <c r="A359" i="9"/>
  <c r="U358" i="9"/>
  <c r="T358" i="9"/>
  <c r="S358" i="9"/>
  <c r="D358" i="9" s="1"/>
  <c r="R358" i="9"/>
  <c r="C358" i="9" s="1"/>
  <c r="I358" i="9"/>
  <c r="E358" i="9"/>
  <c r="A358" i="9"/>
  <c r="U357" i="9"/>
  <c r="S357" i="9" s="1"/>
  <c r="D357" i="9" s="1"/>
  <c r="T357" i="9"/>
  <c r="R357" i="9"/>
  <c r="N357" i="9" a="1"/>
  <c r="N357" i="9" s="1"/>
  <c r="I357" i="9"/>
  <c r="J357" i="9" s="1" a="1"/>
  <c r="J357" i="9" s="1"/>
  <c r="E357" i="9"/>
  <c r="C357" i="9"/>
  <c r="A357" i="9"/>
  <c r="U356" i="9"/>
  <c r="S356" i="9" s="1"/>
  <c r="T356" i="9"/>
  <c r="R356" i="9" s="1"/>
  <c r="I356" i="9"/>
  <c r="E356" i="9"/>
  <c r="D356" i="9"/>
  <c r="C356" i="9"/>
  <c r="A356" i="9"/>
  <c r="U355" i="9"/>
  <c r="S355" i="9" s="1"/>
  <c r="D355" i="9" s="1"/>
  <c r="T355" i="9"/>
  <c r="R355" i="9"/>
  <c r="C355" i="9" s="1"/>
  <c r="N355" i="9" a="1"/>
  <c r="N355" i="9" s="1"/>
  <c r="J355" i="9"/>
  <c r="I355" i="9"/>
  <c r="J355" i="9" s="1" a="1"/>
  <c r="E355" i="9"/>
  <c r="A355" i="9"/>
  <c r="U354" i="9"/>
  <c r="T354" i="9"/>
  <c r="R354" i="9" s="1"/>
  <c r="S354" i="9"/>
  <c r="D354" i="9" s="1"/>
  <c r="I354" i="9"/>
  <c r="E354" i="9"/>
  <c r="C354" i="9"/>
  <c r="A354" i="9"/>
  <c r="U353" i="9"/>
  <c r="S353" i="9" s="1"/>
  <c r="D353" i="9" s="1"/>
  <c r="T353" i="9"/>
  <c r="R353" i="9"/>
  <c r="C353" i="9" s="1"/>
  <c r="J353" i="9" a="1"/>
  <c r="J353" i="9" s="1"/>
  <c r="I353" i="9"/>
  <c r="N353" i="9" s="1" a="1"/>
  <c r="N353" i="9" s="1"/>
  <c r="E353" i="9"/>
  <c r="A353" i="9"/>
  <c r="U352" i="9"/>
  <c r="T352" i="9"/>
  <c r="S352" i="9"/>
  <c r="D352" i="9" s="1"/>
  <c r="R352" i="9"/>
  <c r="C352" i="9" s="1"/>
  <c r="I352" i="9"/>
  <c r="E352" i="9"/>
  <c r="A352" i="9"/>
  <c r="U351" i="9"/>
  <c r="S351" i="9" s="1"/>
  <c r="D351" i="9" s="1"/>
  <c r="T351" i="9"/>
  <c r="R351" i="9" s="1"/>
  <c r="C351" i="9" s="1"/>
  <c r="J351" i="9" a="1"/>
  <c r="J351" i="9" s="1"/>
  <c r="I351" i="9"/>
  <c r="N351" i="9" s="1" a="1"/>
  <c r="N351" i="9" s="1"/>
  <c r="E351" i="9"/>
  <c r="A351" i="9"/>
  <c r="U350" i="9"/>
  <c r="S350" i="9" s="1"/>
  <c r="D350" i="9" s="1"/>
  <c r="T350" i="9"/>
  <c r="R350" i="9"/>
  <c r="C350" i="9" s="1"/>
  <c r="I350" i="9"/>
  <c r="E350" i="9"/>
  <c r="A350" i="9"/>
  <c r="U349" i="9"/>
  <c r="S349" i="9" s="1"/>
  <c r="D349" i="9" s="1"/>
  <c r="T349" i="9"/>
  <c r="R349" i="9"/>
  <c r="N349" i="9" a="1"/>
  <c r="N349" i="9"/>
  <c r="J349" i="9" a="1"/>
  <c r="J349" i="9"/>
  <c r="I349" i="9"/>
  <c r="E349" i="9"/>
  <c r="C349" i="9"/>
  <c r="A349" i="9"/>
  <c r="U348" i="9"/>
  <c r="T348" i="9"/>
  <c r="S348" i="9"/>
  <c r="D348" i="9" s="1"/>
  <c r="R348" i="9"/>
  <c r="C348" i="9" s="1"/>
  <c r="I348" i="9"/>
  <c r="E348" i="9"/>
  <c r="A348" i="9"/>
  <c r="U347" i="9"/>
  <c r="S347" i="9" s="1"/>
  <c r="D347" i="9" s="1"/>
  <c r="T347" i="9"/>
  <c r="R347" i="9" s="1"/>
  <c r="I347" i="9"/>
  <c r="E347" i="9"/>
  <c r="C347" i="9"/>
  <c r="B347" i="9"/>
  <c r="B348" i="9" s="1"/>
  <c r="A347" i="9"/>
  <c r="U346" i="9"/>
  <c r="T346" i="9"/>
  <c r="R346" i="9" s="1"/>
  <c r="S346" i="9"/>
  <c r="I346" i="9"/>
  <c r="H346" i="9"/>
  <c r="E346" i="9"/>
  <c r="D346" i="9"/>
  <c r="C346" i="9"/>
  <c r="F346" i="9" s="1"/>
  <c r="B346" i="9"/>
  <c r="A346" i="9"/>
  <c r="U345" i="9"/>
  <c r="S345" i="9" s="1"/>
  <c r="D345" i="9" s="1"/>
  <c r="T345" i="9"/>
  <c r="R345" i="9"/>
  <c r="C345" i="9" s="1"/>
  <c r="I345" i="9"/>
  <c r="J345" i="9" s="1" a="1"/>
  <c r="J345" i="9" s="1"/>
  <c r="E345" i="9"/>
  <c r="A345" i="9"/>
  <c r="U344" i="9"/>
  <c r="T344" i="9"/>
  <c r="S344" i="9"/>
  <c r="R344" i="9"/>
  <c r="C344" i="9" s="1"/>
  <c r="I344" i="9"/>
  <c r="E344" i="9"/>
  <c r="D344" i="9"/>
  <c r="A344" i="9"/>
  <c r="U343" i="9"/>
  <c r="S343" i="9" s="1"/>
  <c r="D343" i="9" s="1"/>
  <c r="T343" i="9"/>
  <c r="R343" i="9"/>
  <c r="C343" i="9" s="1"/>
  <c r="J343" i="9" a="1"/>
  <c r="J343" i="9" s="1"/>
  <c r="I343" i="9"/>
  <c r="N343" i="9" s="1" a="1"/>
  <c r="N343" i="9" s="1"/>
  <c r="E343" i="9"/>
  <c r="A343" i="9"/>
  <c r="U342" i="9"/>
  <c r="T342" i="9"/>
  <c r="S342" i="9"/>
  <c r="R342" i="9"/>
  <c r="C342" i="9" s="1"/>
  <c r="N342" i="9" a="1"/>
  <c r="N342" i="9"/>
  <c r="I342" i="9"/>
  <c r="J342" i="9" s="1" a="1"/>
  <c r="J342" i="9" s="1"/>
  <c r="E342" i="9"/>
  <c r="D342" i="9"/>
  <c r="A342" i="9"/>
  <c r="U341" i="9"/>
  <c r="S341" i="9" s="1"/>
  <c r="D341" i="9" s="1"/>
  <c r="T341" i="9"/>
  <c r="R341" i="9"/>
  <c r="N341" i="9" a="1"/>
  <c r="N341" i="9" s="1"/>
  <c r="I341" i="9"/>
  <c r="J341" i="9" s="1" a="1"/>
  <c r="J341" i="9" s="1"/>
  <c r="E341" i="9"/>
  <c r="C341" i="9"/>
  <c r="A341" i="9"/>
  <c r="U340" i="9"/>
  <c r="T340" i="9"/>
  <c r="R340" i="9" s="1"/>
  <c r="C340" i="9" s="1"/>
  <c r="S340" i="9"/>
  <c r="D340" i="9" s="1"/>
  <c r="I340" i="9"/>
  <c r="E340" i="9"/>
  <c r="A340" i="9"/>
  <c r="U339" i="9"/>
  <c r="S339" i="9" s="1"/>
  <c r="D339" i="9" s="1"/>
  <c r="T339" i="9"/>
  <c r="R339" i="9"/>
  <c r="C339" i="9" s="1"/>
  <c r="I339" i="9"/>
  <c r="N339" i="9" s="1" a="1"/>
  <c r="N339" i="9" s="1"/>
  <c r="E339" i="9"/>
  <c r="A339" i="9"/>
  <c r="U338" i="9"/>
  <c r="S338" i="9" s="1"/>
  <c r="D338" i="9" s="1"/>
  <c r="T338" i="9"/>
  <c r="R338" i="9" s="1"/>
  <c r="C338" i="9" s="1"/>
  <c r="N338" i="9" a="1"/>
  <c r="N338" i="9" s="1"/>
  <c r="I338" i="9"/>
  <c r="J338" i="9" s="1" a="1"/>
  <c r="J338" i="9" s="1"/>
  <c r="E338" i="9"/>
  <c r="A338" i="9"/>
  <c r="U337" i="9"/>
  <c r="S337" i="9" s="1"/>
  <c r="D337" i="9" s="1"/>
  <c r="T337" i="9"/>
  <c r="R337" i="9"/>
  <c r="C337" i="9" s="1"/>
  <c r="N337" i="9" a="1"/>
  <c r="N337" i="9"/>
  <c r="J337" i="9" a="1"/>
  <c r="J337" i="9" s="1"/>
  <c r="I337" i="9"/>
  <c r="E337" i="9"/>
  <c r="A337" i="9"/>
  <c r="U336" i="9"/>
  <c r="S336" i="9" s="1"/>
  <c r="D336" i="9" s="1"/>
  <c r="T336" i="9"/>
  <c r="R336" i="9"/>
  <c r="N336" i="9" a="1"/>
  <c r="N336" i="9"/>
  <c r="J336" i="9"/>
  <c r="I336" i="9"/>
  <c r="J336" i="9" s="1" a="1"/>
  <c r="E336" i="9"/>
  <c r="C336" i="9"/>
  <c r="A336" i="9"/>
  <c r="U335" i="9"/>
  <c r="S335" i="9" s="1"/>
  <c r="D335" i="9" s="1"/>
  <c r="T335" i="9"/>
  <c r="R335" i="9"/>
  <c r="C335" i="9" s="1"/>
  <c r="I335" i="9"/>
  <c r="E335" i="9"/>
  <c r="A335" i="9"/>
  <c r="U334" i="9"/>
  <c r="T334" i="9"/>
  <c r="S334" i="9"/>
  <c r="D334" i="9" s="1"/>
  <c r="R334" i="9"/>
  <c r="C334" i="9" s="1"/>
  <c r="N334" i="9" a="1"/>
  <c r="N334" i="9" s="1"/>
  <c r="J334" i="9"/>
  <c r="I334" i="9"/>
  <c r="J334" i="9" s="1" a="1"/>
  <c r="E334" i="9"/>
  <c r="A334" i="9"/>
  <c r="U333" i="9"/>
  <c r="S333" i="9" s="1"/>
  <c r="D333" i="9" s="1"/>
  <c r="T333" i="9"/>
  <c r="R333" i="9"/>
  <c r="C333" i="9" s="1"/>
  <c r="N333" i="9" a="1"/>
  <c r="N333" i="9" s="1"/>
  <c r="I333" i="9"/>
  <c r="J333" i="9" s="1" a="1"/>
  <c r="J333" i="9" s="1"/>
  <c r="E333" i="9"/>
  <c r="A333" i="9"/>
  <c r="U332" i="9"/>
  <c r="S332" i="9" s="1"/>
  <c r="D332" i="9" s="1"/>
  <c r="T332" i="9"/>
  <c r="R332" i="9" s="1"/>
  <c r="C332" i="9" s="1"/>
  <c r="N332" i="9"/>
  <c r="J332" i="9" a="1"/>
  <c r="J332" i="9" s="1"/>
  <c r="I332" i="9"/>
  <c r="N332" i="9" s="1" a="1"/>
  <c r="E332" i="9"/>
  <c r="A332" i="9"/>
  <c r="U331" i="9"/>
  <c r="T331" i="9"/>
  <c r="R331" i="9" s="1"/>
  <c r="C331" i="9" s="1"/>
  <c r="S331" i="9"/>
  <c r="D331" i="9" s="1"/>
  <c r="N331" i="9" a="1"/>
  <c r="N331" i="9" s="1"/>
  <c r="J331" i="9" a="1"/>
  <c r="J331" i="9" s="1"/>
  <c r="I331" i="9"/>
  <c r="E331" i="9"/>
  <c r="A331" i="9"/>
  <c r="U330" i="9"/>
  <c r="S330" i="9" s="1"/>
  <c r="D330" i="9" s="1"/>
  <c r="T330" i="9"/>
  <c r="R330" i="9" s="1"/>
  <c r="C330" i="9" s="1"/>
  <c r="I330" i="9"/>
  <c r="E330" i="9"/>
  <c r="A330" i="9"/>
  <c r="U329" i="9"/>
  <c r="T329" i="9"/>
  <c r="S329" i="9"/>
  <c r="D329" i="9" s="1"/>
  <c r="R329" i="9"/>
  <c r="C329" i="9" s="1"/>
  <c r="N329" i="9" a="1"/>
  <c r="N329" i="9"/>
  <c r="J329" i="9" a="1"/>
  <c r="J329" i="9" s="1"/>
  <c r="I329" i="9"/>
  <c r="E329" i="9"/>
  <c r="A329" i="9"/>
  <c r="U328" i="9"/>
  <c r="T328" i="9"/>
  <c r="R328" i="9" s="1"/>
  <c r="C328" i="9" s="1"/>
  <c r="S328" i="9"/>
  <c r="D328" i="9" s="1"/>
  <c r="J328" i="9" a="1"/>
  <c r="J328" i="9" s="1"/>
  <c r="I328" i="9"/>
  <c r="N328" i="9" s="1" a="1"/>
  <c r="N328" i="9" s="1"/>
  <c r="E328" i="9"/>
  <c r="A328" i="9"/>
  <c r="U327" i="9"/>
  <c r="S327" i="9" s="1"/>
  <c r="D327" i="9" s="1"/>
  <c r="T327" i="9"/>
  <c r="R327" i="9" s="1"/>
  <c r="N327" i="9" a="1"/>
  <c r="N327" i="9" s="1"/>
  <c r="J327" i="9" a="1"/>
  <c r="J327" i="9" s="1"/>
  <c r="I327" i="9"/>
  <c r="E327" i="9"/>
  <c r="C327" i="9"/>
  <c r="A327" i="9"/>
  <c r="U326" i="9"/>
  <c r="S326" i="9" s="1"/>
  <c r="D326" i="9" s="1"/>
  <c r="T326" i="9"/>
  <c r="R326" i="9" s="1"/>
  <c r="C326" i="9" s="1"/>
  <c r="I326" i="9"/>
  <c r="N326" i="9" s="1" a="1"/>
  <c r="N326" i="9" s="1"/>
  <c r="E326" i="9"/>
  <c r="A326" i="9"/>
  <c r="U325" i="9"/>
  <c r="S325" i="9" s="1"/>
  <c r="D325" i="9" s="1"/>
  <c r="T325" i="9"/>
  <c r="R325" i="9" s="1"/>
  <c r="C325" i="9" s="1"/>
  <c r="N325" i="9" a="1"/>
  <c r="N325" i="9"/>
  <c r="J325" i="9" a="1"/>
  <c r="J325" i="9" s="1"/>
  <c r="I325" i="9"/>
  <c r="E325" i="9"/>
  <c r="A325" i="9"/>
  <c r="U324" i="9"/>
  <c r="T324" i="9"/>
  <c r="R324" i="9" s="1"/>
  <c r="C324" i="9" s="1"/>
  <c r="S324" i="9"/>
  <c r="D324" i="9" s="1"/>
  <c r="I324" i="9"/>
  <c r="N324" i="9" s="1" a="1"/>
  <c r="N324" i="9" s="1"/>
  <c r="E324" i="9"/>
  <c r="A324" i="9"/>
  <c r="U323" i="9"/>
  <c r="T323" i="9"/>
  <c r="S323" i="9"/>
  <c r="D323" i="9" s="1"/>
  <c r="R323" i="9"/>
  <c r="C323" i="9" s="1"/>
  <c r="N323" i="9" a="1"/>
  <c r="N323" i="9"/>
  <c r="J323" i="9" a="1"/>
  <c r="J323" i="9" s="1"/>
  <c r="I323" i="9"/>
  <c r="E323" i="9"/>
  <c r="A323" i="9"/>
  <c r="U322" i="9"/>
  <c r="T322" i="9"/>
  <c r="R322" i="9" s="1"/>
  <c r="C322" i="9" s="1"/>
  <c r="S322" i="9"/>
  <c r="I322" i="9"/>
  <c r="N322" i="9" s="1" a="1"/>
  <c r="N322" i="9" s="1"/>
  <c r="E322" i="9"/>
  <c r="D322" i="9"/>
  <c r="A322" i="9"/>
  <c r="U321" i="9"/>
  <c r="S321" i="9" s="1"/>
  <c r="D321" i="9" s="1"/>
  <c r="T321" i="9"/>
  <c r="R321" i="9" s="1"/>
  <c r="C321" i="9" s="1"/>
  <c r="N321" i="9" a="1"/>
  <c r="N321" i="9"/>
  <c r="J321" i="9" a="1"/>
  <c r="J321" i="9" s="1"/>
  <c r="I321" i="9"/>
  <c r="E321" i="9"/>
  <c r="A321" i="9"/>
  <c r="U320" i="9"/>
  <c r="T320" i="9"/>
  <c r="R320" i="9" s="1"/>
  <c r="C320" i="9" s="1"/>
  <c r="S320" i="9"/>
  <c r="D320" i="9" s="1"/>
  <c r="N320" i="9"/>
  <c r="J320" i="9" a="1"/>
  <c r="J320" i="9"/>
  <c r="I320" i="9"/>
  <c r="N320" i="9" s="1" a="1"/>
  <c r="E320" i="9"/>
  <c r="A320" i="9"/>
  <c r="U319" i="9"/>
  <c r="S319" i="9" s="1"/>
  <c r="D319" i="9" s="1"/>
  <c r="T319" i="9"/>
  <c r="R319" i="9"/>
  <c r="C319" i="9" s="1"/>
  <c r="N319" i="9" a="1"/>
  <c r="N319" i="9" s="1"/>
  <c r="J319" i="9" a="1"/>
  <c r="J319" i="9" s="1"/>
  <c r="I319" i="9"/>
  <c r="E319" i="9"/>
  <c r="A319" i="9"/>
  <c r="U318" i="9"/>
  <c r="S318" i="9" s="1"/>
  <c r="D318" i="9" s="1"/>
  <c r="T318" i="9"/>
  <c r="R318" i="9" s="1"/>
  <c r="C318" i="9" s="1"/>
  <c r="N318" i="9"/>
  <c r="J318" i="9" a="1"/>
  <c r="J318" i="9" s="1"/>
  <c r="I318" i="9"/>
  <c r="N318" i="9" s="1" a="1"/>
  <c r="E318" i="9"/>
  <c r="A318" i="9"/>
  <c r="U317" i="9"/>
  <c r="S317" i="9" s="1"/>
  <c r="D317" i="9" s="1"/>
  <c r="T317" i="9"/>
  <c r="R317" i="9" s="1"/>
  <c r="C317" i="9" s="1"/>
  <c r="N317" i="9" a="1"/>
  <c r="N317" i="9"/>
  <c r="J317" i="9" a="1"/>
  <c r="J317" i="9" s="1"/>
  <c r="I317" i="9"/>
  <c r="E317" i="9"/>
  <c r="A317" i="9"/>
  <c r="U316" i="9"/>
  <c r="T316" i="9"/>
  <c r="R316" i="9" s="1"/>
  <c r="C316" i="9" s="1"/>
  <c r="S316" i="9"/>
  <c r="D316" i="9" s="1"/>
  <c r="J316" i="9" a="1"/>
  <c r="J316" i="9" s="1"/>
  <c r="I316" i="9"/>
  <c r="N316" i="9" s="1" a="1"/>
  <c r="N316" i="9" s="1"/>
  <c r="E316" i="9"/>
  <c r="A316" i="9"/>
  <c r="U315" i="9"/>
  <c r="T315" i="9"/>
  <c r="S315" i="9"/>
  <c r="D315" i="9" s="1"/>
  <c r="R315" i="9"/>
  <c r="C315" i="9" s="1"/>
  <c r="N315" i="9" a="1"/>
  <c r="N315" i="9" s="1"/>
  <c r="J315" i="9" a="1"/>
  <c r="J315" i="9" s="1"/>
  <c r="I315" i="9"/>
  <c r="E315" i="9"/>
  <c r="A315" i="9"/>
  <c r="U314" i="9"/>
  <c r="T314" i="9"/>
  <c r="R314" i="9" s="1"/>
  <c r="C314" i="9" s="1"/>
  <c r="S314" i="9"/>
  <c r="D314" i="9" s="1"/>
  <c r="N314" i="9"/>
  <c r="J314" i="9" a="1"/>
  <c r="J314" i="9" s="1"/>
  <c r="I314" i="9"/>
  <c r="N314" i="9" s="1" a="1"/>
  <c r="E314" i="9"/>
  <c r="A314" i="9"/>
  <c r="U313" i="9"/>
  <c r="S313" i="9" s="1"/>
  <c r="D313" i="9" s="1"/>
  <c r="T313" i="9"/>
  <c r="R313" i="9" s="1"/>
  <c r="C313" i="9" s="1"/>
  <c r="N313" i="9" a="1"/>
  <c r="N313" i="9"/>
  <c r="J313" i="9" a="1"/>
  <c r="J313" i="9" s="1"/>
  <c r="I313" i="9"/>
  <c r="E313" i="9"/>
  <c r="A313" i="9"/>
  <c r="U312" i="9"/>
  <c r="T312" i="9"/>
  <c r="R312" i="9" s="1"/>
  <c r="C312" i="9" s="1"/>
  <c r="S312" i="9"/>
  <c r="D312" i="9" s="1"/>
  <c r="N312" i="9"/>
  <c r="J312" i="9" a="1"/>
  <c r="J312" i="9" s="1"/>
  <c r="I312" i="9"/>
  <c r="N312" i="9" s="1" a="1"/>
  <c r="E312" i="9"/>
  <c r="A312" i="9"/>
  <c r="U311" i="9"/>
  <c r="S311" i="9" s="1"/>
  <c r="D311" i="9" s="1"/>
  <c r="T311" i="9"/>
  <c r="R311" i="9" s="1"/>
  <c r="C311" i="9" s="1"/>
  <c r="J311" i="9" a="1"/>
  <c r="J311" i="9" s="1"/>
  <c r="I311" i="9"/>
  <c r="N311" i="9" s="1" a="1"/>
  <c r="N311" i="9" s="1"/>
  <c r="E311" i="9"/>
  <c r="A311" i="9"/>
  <c r="U310" i="9"/>
  <c r="S310" i="9" s="1"/>
  <c r="D310" i="9" s="1"/>
  <c r="T310" i="9"/>
  <c r="R310" i="9" s="1"/>
  <c r="C310" i="9" s="1"/>
  <c r="N310" i="9"/>
  <c r="I310" i="9"/>
  <c r="N310" i="9" s="1" a="1"/>
  <c r="E310" i="9"/>
  <c r="A310" i="9"/>
  <c r="U309" i="9"/>
  <c r="T309" i="9"/>
  <c r="R309" i="9" s="1"/>
  <c r="C309" i="9" s="1"/>
  <c r="S309" i="9"/>
  <c r="D309" i="9" s="1"/>
  <c r="J309" i="9" a="1"/>
  <c r="J309" i="9" s="1"/>
  <c r="I309" i="9"/>
  <c r="N309" i="9" s="1" a="1"/>
  <c r="N309" i="9" s="1"/>
  <c r="E309" i="9"/>
  <c r="A309" i="9"/>
  <c r="U308" i="9"/>
  <c r="T308" i="9"/>
  <c r="R308" i="9" s="1"/>
  <c r="C308" i="9" s="1"/>
  <c r="S308" i="9"/>
  <c r="D308" i="9" s="1"/>
  <c r="N308" i="9"/>
  <c r="J308" i="9" a="1"/>
  <c r="J308" i="9"/>
  <c r="I308" i="9"/>
  <c r="N308" i="9" s="1" a="1"/>
  <c r="E308" i="9"/>
  <c r="A308" i="9"/>
  <c r="U307" i="9"/>
  <c r="T307" i="9"/>
  <c r="R307" i="9" s="1"/>
  <c r="C307" i="9" s="1"/>
  <c r="S307" i="9"/>
  <c r="D307" i="9" s="1"/>
  <c r="I307" i="9"/>
  <c r="N307" i="9" s="1" a="1"/>
  <c r="N307" i="9" s="1"/>
  <c r="E307" i="9"/>
  <c r="A307" i="9"/>
  <c r="U306" i="9"/>
  <c r="T306" i="9"/>
  <c r="R306" i="9" s="1"/>
  <c r="C306" i="9" s="1"/>
  <c r="S306" i="9"/>
  <c r="D306" i="9" s="1"/>
  <c r="N306" i="9"/>
  <c r="J306" i="9" a="1"/>
  <c r="J306" i="9"/>
  <c r="I306" i="9"/>
  <c r="N306" i="9" s="1" a="1"/>
  <c r="E306" i="9"/>
  <c r="A306" i="9"/>
  <c r="U305" i="9"/>
  <c r="T305" i="9"/>
  <c r="S305" i="9"/>
  <c r="D305" i="9" s="1"/>
  <c r="R305" i="9"/>
  <c r="C305" i="9" s="1"/>
  <c r="I305" i="9"/>
  <c r="J305" i="9" s="1" a="1"/>
  <c r="J305" i="9" s="1"/>
  <c r="E305" i="9"/>
  <c r="A305" i="9"/>
  <c r="U304" i="9"/>
  <c r="T304" i="9"/>
  <c r="R304" i="9" s="1"/>
  <c r="C304" i="9" s="1"/>
  <c r="S304" i="9"/>
  <c r="N304" i="9" a="1"/>
  <c r="N304" i="9" s="1"/>
  <c r="I304" i="9"/>
  <c r="J304" i="9" s="1" a="1"/>
  <c r="J304" i="9" s="1"/>
  <c r="E304" i="9"/>
  <c r="D304" i="9"/>
  <c r="A304" i="9"/>
  <c r="U303" i="9"/>
  <c r="S303" i="9" s="1"/>
  <c r="D303" i="9" s="1"/>
  <c r="T303" i="9"/>
  <c r="R303" i="9"/>
  <c r="I303" i="9"/>
  <c r="E303" i="9"/>
  <c r="C303" i="9"/>
  <c r="A303" i="9"/>
  <c r="U302" i="9"/>
  <c r="T302" i="9"/>
  <c r="R302" i="9" s="1"/>
  <c r="C302" i="9" s="1"/>
  <c r="S302" i="9"/>
  <c r="D302" i="9" s="1"/>
  <c r="N302" i="9" a="1"/>
  <c r="N302" i="9" s="1"/>
  <c r="J302" i="9" a="1"/>
  <c r="J302" i="9" s="1"/>
  <c r="I302" i="9"/>
  <c r="E302" i="9"/>
  <c r="A302" i="9"/>
  <c r="U301" i="9"/>
  <c r="S301" i="9" s="1"/>
  <c r="T301" i="9"/>
  <c r="R301" i="9" s="1"/>
  <c r="C301" i="9" s="1"/>
  <c r="I301" i="9"/>
  <c r="N301" i="9" s="1" a="1"/>
  <c r="N301" i="9" s="1"/>
  <c r="E301" i="9"/>
  <c r="D301" i="9"/>
  <c r="A301" i="9"/>
  <c r="U300" i="9"/>
  <c r="S300" i="9" s="1"/>
  <c r="D300" i="9" s="1"/>
  <c r="T300" i="9"/>
  <c r="R300" i="9" s="1"/>
  <c r="C300" i="9" s="1"/>
  <c r="N300" i="9" a="1"/>
  <c r="N300" i="9"/>
  <c r="J300" i="9" a="1"/>
  <c r="J300" i="9" s="1"/>
  <c r="I300" i="9"/>
  <c r="E300" i="9"/>
  <c r="A300" i="9"/>
  <c r="U299" i="9"/>
  <c r="S299" i="9" s="1"/>
  <c r="T299" i="9"/>
  <c r="R299" i="9"/>
  <c r="C299" i="9" s="1"/>
  <c r="N299" i="9" a="1"/>
  <c r="N299" i="9"/>
  <c r="J299" i="9" a="1"/>
  <c r="J299" i="9" s="1"/>
  <c r="I299" i="9"/>
  <c r="E299" i="9"/>
  <c r="D299" i="9"/>
  <c r="A299" i="9"/>
  <c r="U298" i="9"/>
  <c r="S298" i="9" s="1"/>
  <c r="T298" i="9"/>
  <c r="R298" i="9" s="1"/>
  <c r="C298" i="9" s="1"/>
  <c r="N298" i="9" a="1"/>
  <c r="N298" i="9" s="1"/>
  <c r="J298" i="9" a="1"/>
  <c r="J298" i="9"/>
  <c r="I298" i="9"/>
  <c r="E298" i="9"/>
  <c r="D298" i="9"/>
  <c r="A298" i="9"/>
  <c r="U297" i="9"/>
  <c r="T297" i="9"/>
  <c r="S297" i="9"/>
  <c r="D297" i="9" s="1"/>
  <c r="R297" i="9"/>
  <c r="C297" i="9" s="1"/>
  <c r="N297" i="9"/>
  <c r="I297" i="9"/>
  <c r="N297" i="9" s="1" a="1"/>
  <c r="E297" i="9"/>
  <c r="A297" i="9"/>
  <c r="U296" i="9"/>
  <c r="T296" i="9"/>
  <c r="R296" i="9" s="1"/>
  <c r="C296" i="9" s="1"/>
  <c r="S296" i="9"/>
  <c r="N296" i="9" a="1"/>
  <c r="N296" i="9" s="1"/>
  <c r="I296" i="9"/>
  <c r="J296" i="9" s="1" a="1"/>
  <c r="J296" i="9" s="1"/>
  <c r="E296" i="9"/>
  <c r="D296" i="9"/>
  <c r="A296" i="9"/>
  <c r="U295" i="9"/>
  <c r="T295" i="9"/>
  <c r="S295" i="9"/>
  <c r="D295" i="9" s="1"/>
  <c r="R295" i="9"/>
  <c r="I295" i="9"/>
  <c r="E295" i="9"/>
  <c r="C295" i="9"/>
  <c r="A295" i="9"/>
  <c r="U294" i="9"/>
  <c r="T294" i="9"/>
  <c r="R294" i="9" s="1"/>
  <c r="C294" i="9" s="1"/>
  <c r="S294" i="9"/>
  <c r="I294" i="9"/>
  <c r="E294" i="9"/>
  <c r="D294" i="9"/>
  <c r="A294" i="9"/>
  <c r="U293" i="9"/>
  <c r="T293" i="9"/>
  <c r="S293" i="9"/>
  <c r="R293" i="9"/>
  <c r="C293" i="9" s="1"/>
  <c r="N293" i="9" a="1"/>
  <c r="N293" i="9" s="1"/>
  <c r="I293" i="9"/>
  <c r="J293" i="9" s="1" a="1"/>
  <c r="J293" i="9" s="1"/>
  <c r="E293" i="9"/>
  <c r="D293" i="9"/>
  <c r="A293" i="9"/>
  <c r="U292" i="9"/>
  <c r="S292" i="9" s="1"/>
  <c r="D292" i="9" s="1"/>
  <c r="T292" i="9"/>
  <c r="R292" i="9" s="1"/>
  <c r="C292" i="9" s="1"/>
  <c r="I292" i="9"/>
  <c r="E292" i="9"/>
  <c r="A292" i="9"/>
  <c r="U291" i="9"/>
  <c r="S291" i="9" s="1"/>
  <c r="D291" i="9" s="1"/>
  <c r="T291" i="9"/>
  <c r="R291" i="9"/>
  <c r="C291" i="9" s="1"/>
  <c r="N291" i="9" a="1"/>
  <c r="N291" i="9" s="1"/>
  <c r="J291" i="9" a="1"/>
  <c r="J291" i="9" s="1"/>
  <c r="I291" i="9"/>
  <c r="E291" i="9"/>
  <c r="A291" i="9"/>
  <c r="U290" i="9"/>
  <c r="S290" i="9" s="1"/>
  <c r="T290" i="9"/>
  <c r="R290" i="9" s="1"/>
  <c r="C290" i="9" s="1"/>
  <c r="N290" i="9" a="1"/>
  <c r="N290" i="9" s="1"/>
  <c r="J290" i="9" a="1"/>
  <c r="J290" i="9"/>
  <c r="I290" i="9"/>
  <c r="E290" i="9"/>
  <c r="D290" i="9"/>
  <c r="A290" i="9"/>
  <c r="U289" i="9"/>
  <c r="T289" i="9"/>
  <c r="S289" i="9"/>
  <c r="D289" i="9" s="1"/>
  <c r="R289" i="9"/>
  <c r="C289" i="9" s="1"/>
  <c r="N289" i="9"/>
  <c r="J289" i="9" a="1"/>
  <c r="J289" i="9" s="1"/>
  <c r="I289" i="9"/>
  <c r="N289" i="9" s="1" a="1"/>
  <c r="E289" i="9"/>
  <c r="A289" i="9"/>
  <c r="U288" i="9"/>
  <c r="T288" i="9"/>
  <c r="R288" i="9" s="1"/>
  <c r="C288" i="9" s="1"/>
  <c r="S288" i="9"/>
  <c r="N288" i="9" a="1"/>
  <c r="N288" i="9" s="1"/>
  <c r="J288" i="9" a="1"/>
  <c r="J288" i="9" s="1"/>
  <c r="I288" i="9"/>
  <c r="E288" i="9"/>
  <c r="D288" i="9"/>
  <c r="A288" i="9"/>
  <c r="U287" i="9"/>
  <c r="T287" i="9"/>
  <c r="S287" i="9"/>
  <c r="D287" i="9" s="1"/>
  <c r="R287" i="9"/>
  <c r="C287" i="9" s="1"/>
  <c r="N287" i="9" a="1"/>
  <c r="N287" i="9" s="1"/>
  <c r="I287" i="9"/>
  <c r="J287" i="9" s="1" a="1"/>
  <c r="J287" i="9" s="1"/>
  <c r="E287" i="9"/>
  <c r="A287" i="9"/>
  <c r="U286" i="9"/>
  <c r="S286" i="9" s="1"/>
  <c r="D286" i="9" s="1"/>
  <c r="T286" i="9"/>
  <c r="R286" i="9" s="1"/>
  <c r="C286" i="9" s="1"/>
  <c r="I286" i="9"/>
  <c r="N286" i="9" s="1" a="1"/>
  <c r="N286" i="9" s="1"/>
  <c r="E286" i="9"/>
  <c r="A286" i="9"/>
  <c r="U285" i="9"/>
  <c r="S285" i="9" s="1"/>
  <c r="T285" i="9"/>
  <c r="R285" i="9" s="1"/>
  <c r="C285" i="9" s="1"/>
  <c r="I285" i="9"/>
  <c r="N285" i="9" s="1" a="1"/>
  <c r="N285" i="9" s="1"/>
  <c r="E285" i="9"/>
  <c r="D285" i="9"/>
  <c r="A285" i="9"/>
  <c r="U284" i="9"/>
  <c r="S284" i="9" s="1"/>
  <c r="T284" i="9"/>
  <c r="R284" i="9" s="1"/>
  <c r="C284" i="9" s="1"/>
  <c r="J284" i="9" a="1"/>
  <c r="J284" i="9" s="1"/>
  <c r="I284" i="9"/>
  <c r="N284" i="9" s="1" a="1"/>
  <c r="N284" i="9" s="1"/>
  <c r="E284" i="9"/>
  <c r="D284" i="9"/>
  <c r="A284" i="9"/>
  <c r="U283" i="9"/>
  <c r="S283" i="9" s="1"/>
  <c r="T283" i="9"/>
  <c r="R283" i="9"/>
  <c r="C283" i="9" s="1"/>
  <c r="N283" i="9" a="1"/>
  <c r="N283" i="9"/>
  <c r="I283" i="9"/>
  <c r="J283" i="9" s="1" a="1"/>
  <c r="J283" i="9" s="1"/>
  <c r="E283" i="9"/>
  <c r="D283" i="9"/>
  <c r="A283" i="9"/>
  <c r="U282" i="9"/>
  <c r="S282" i="9" s="1"/>
  <c r="D282" i="9" s="1"/>
  <c r="T282" i="9"/>
  <c r="R282" i="9" s="1"/>
  <c r="C282" i="9" s="1"/>
  <c r="N282" i="9" a="1"/>
  <c r="N282" i="9" s="1"/>
  <c r="J282" i="9" a="1"/>
  <c r="J282" i="9"/>
  <c r="I282" i="9"/>
  <c r="E282" i="9"/>
  <c r="A282" i="9"/>
  <c r="U281" i="9"/>
  <c r="T281" i="9"/>
  <c r="S281" i="9"/>
  <c r="D281" i="9" s="1"/>
  <c r="R281" i="9"/>
  <c r="C281" i="9" s="1"/>
  <c r="I281" i="9"/>
  <c r="N281" i="9" s="1" a="1"/>
  <c r="N281" i="9" s="1"/>
  <c r="E281" i="9"/>
  <c r="A281" i="9"/>
  <c r="U280" i="9"/>
  <c r="T280" i="9"/>
  <c r="R280" i="9" s="1"/>
  <c r="C280" i="9" s="1"/>
  <c r="S280" i="9"/>
  <c r="D280" i="9" s="1"/>
  <c r="N280" i="9" a="1"/>
  <c r="N280" i="9" s="1"/>
  <c r="J280" i="9" a="1"/>
  <c r="J280" i="9" s="1"/>
  <c r="I280" i="9"/>
  <c r="E280" i="9"/>
  <c r="A280" i="9"/>
  <c r="U279" i="9"/>
  <c r="T279" i="9"/>
  <c r="S279" i="9"/>
  <c r="D279" i="9" s="1"/>
  <c r="R279" i="9"/>
  <c r="C279" i="9" s="1"/>
  <c r="N279" i="9" a="1"/>
  <c r="N279" i="9" s="1"/>
  <c r="I279" i="9"/>
  <c r="J279" i="9" s="1" a="1"/>
  <c r="J279" i="9" s="1"/>
  <c r="E279" i="9"/>
  <c r="A279" i="9"/>
  <c r="U278" i="9"/>
  <c r="S278" i="9" s="1"/>
  <c r="D278" i="9" s="1"/>
  <c r="T278" i="9"/>
  <c r="R278" i="9" s="1"/>
  <c r="C278" i="9" s="1"/>
  <c r="N278" i="9" a="1"/>
  <c r="N278" i="9" s="1"/>
  <c r="I278" i="9"/>
  <c r="J278" i="9" s="1" a="1"/>
  <c r="J278" i="9" s="1"/>
  <c r="E278" i="9"/>
  <c r="A278" i="9"/>
  <c r="U277" i="9"/>
  <c r="S277" i="9" s="1"/>
  <c r="D277" i="9" s="1"/>
  <c r="T277" i="9"/>
  <c r="R277" i="9" s="1"/>
  <c r="C277" i="9" s="1"/>
  <c r="I277" i="9"/>
  <c r="N277" i="9" s="1" a="1"/>
  <c r="N277" i="9" s="1"/>
  <c r="E277" i="9"/>
  <c r="A277" i="9"/>
  <c r="U276" i="9"/>
  <c r="S276" i="9" s="1"/>
  <c r="T276" i="9"/>
  <c r="R276" i="9" s="1"/>
  <c r="C276" i="9" s="1"/>
  <c r="J276" i="9" a="1"/>
  <c r="J276" i="9" s="1"/>
  <c r="I276" i="9"/>
  <c r="N276" i="9" s="1" a="1"/>
  <c r="N276" i="9" s="1"/>
  <c r="E276" i="9"/>
  <c r="D276" i="9"/>
  <c r="A276" i="9"/>
  <c r="U275" i="9"/>
  <c r="S275" i="9" s="1"/>
  <c r="T275" i="9"/>
  <c r="R275" i="9"/>
  <c r="C275" i="9" s="1"/>
  <c r="J275" i="9" a="1"/>
  <c r="J275" i="9" s="1"/>
  <c r="I275" i="9"/>
  <c r="N275" i="9" s="1" a="1"/>
  <c r="N275" i="9" s="1"/>
  <c r="E275" i="9"/>
  <c r="D275" i="9"/>
  <c r="A275" i="9"/>
  <c r="U274" i="9"/>
  <c r="S274" i="9" s="1"/>
  <c r="T274" i="9"/>
  <c r="R274" i="9" s="1"/>
  <c r="C274" i="9" s="1"/>
  <c r="N274" i="9" a="1"/>
  <c r="N274" i="9" s="1"/>
  <c r="J274" i="9" a="1"/>
  <c r="J274" i="9" s="1"/>
  <c r="I274" i="9"/>
  <c r="E274" i="9"/>
  <c r="D274" i="9"/>
  <c r="A274" i="9"/>
  <c r="U273" i="9"/>
  <c r="T273" i="9"/>
  <c r="S273" i="9"/>
  <c r="D273" i="9" s="1"/>
  <c r="R273" i="9"/>
  <c r="C273" i="9" s="1"/>
  <c r="J273" i="9" a="1"/>
  <c r="J273" i="9" s="1"/>
  <c r="I273" i="9"/>
  <c r="N273" i="9" s="1" a="1"/>
  <c r="N273" i="9" s="1"/>
  <c r="E273" i="9"/>
  <c r="A273" i="9"/>
  <c r="U272" i="9"/>
  <c r="T272" i="9"/>
  <c r="S272" i="9"/>
  <c r="R272" i="9"/>
  <c r="C272" i="9" s="1"/>
  <c r="N272" i="9" a="1"/>
  <c r="N272" i="9" s="1"/>
  <c r="I272" i="9"/>
  <c r="J272" i="9" s="1" a="1"/>
  <c r="J272" i="9" s="1"/>
  <c r="E272" i="9"/>
  <c r="D272" i="9"/>
  <c r="A272" i="9"/>
  <c r="U271" i="9"/>
  <c r="T271" i="9"/>
  <c r="S271" i="9"/>
  <c r="D271" i="9" s="1"/>
  <c r="R271" i="9"/>
  <c r="J271" i="9" a="1"/>
  <c r="J271" i="9"/>
  <c r="I271" i="9"/>
  <c r="N271" i="9" s="1" a="1"/>
  <c r="N271" i="9" s="1"/>
  <c r="E271" i="9"/>
  <c r="C271" i="9"/>
  <c r="A271" i="9"/>
  <c r="U270" i="9"/>
  <c r="T270" i="9"/>
  <c r="S270" i="9"/>
  <c r="D270" i="9" s="1"/>
  <c r="R270" i="9"/>
  <c r="C270" i="9" s="1"/>
  <c r="N270" i="9" a="1"/>
  <c r="N270" i="9" s="1"/>
  <c r="J270" i="9"/>
  <c r="I270" i="9"/>
  <c r="J270" i="9" s="1" a="1"/>
  <c r="E270" i="9"/>
  <c r="A270" i="9"/>
  <c r="U269" i="9"/>
  <c r="T269" i="9"/>
  <c r="S269" i="9"/>
  <c r="D269" i="9" s="1"/>
  <c r="R269" i="9"/>
  <c r="N269" i="9"/>
  <c r="J269" i="9" a="1"/>
  <c r="J269" i="9" s="1"/>
  <c r="I269" i="9"/>
  <c r="N269" i="9" s="1" a="1"/>
  <c r="E269" i="9"/>
  <c r="C269" i="9"/>
  <c r="A269" i="9"/>
  <c r="U268" i="9"/>
  <c r="T268" i="9"/>
  <c r="R268" i="9" s="1"/>
  <c r="C268" i="9" s="1"/>
  <c r="S268" i="9"/>
  <c r="D268" i="9" s="1"/>
  <c r="I268" i="9"/>
  <c r="E268" i="9"/>
  <c r="A268" i="9"/>
  <c r="U267" i="9"/>
  <c r="T267" i="9"/>
  <c r="S267" i="9"/>
  <c r="D267" i="9" s="1"/>
  <c r="R267" i="9"/>
  <c r="C267" i="9" s="1"/>
  <c r="I267" i="9"/>
  <c r="E267" i="9"/>
  <c r="A267" i="9"/>
  <c r="U266" i="9"/>
  <c r="S266" i="9" s="1"/>
  <c r="D266" i="9" s="1"/>
  <c r="T266" i="9"/>
  <c r="R266" i="9"/>
  <c r="C266" i="9" s="1"/>
  <c r="N266" i="9" a="1"/>
  <c r="N266" i="9" s="1"/>
  <c r="I266" i="9"/>
  <c r="J266" i="9" s="1" a="1"/>
  <c r="J266" i="9" s="1"/>
  <c r="E266" i="9"/>
  <c r="A266" i="9"/>
  <c r="U265" i="9"/>
  <c r="S265" i="9" s="1"/>
  <c r="T265" i="9"/>
  <c r="R265" i="9"/>
  <c r="J265" i="9" a="1"/>
  <c r="J265" i="9"/>
  <c r="I265" i="9"/>
  <c r="N265" i="9" s="1" a="1"/>
  <c r="N265" i="9" s="1"/>
  <c r="E265" i="9"/>
  <c r="D265" i="9"/>
  <c r="C265" i="9"/>
  <c r="A265" i="9"/>
  <c r="U264" i="9"/>
  <c r="T264" i="9"/>
  <c r="S264" i="9"/>
  <c r="D264" i="9" s="1"/>
  <c r="R264" i="9"/>
  <c r="C264" i="9" s="1"/>
  <c r="J264" i="9" a="1"/>
  <c r="J264" i="9" s="1"/>
  <c r="I264" i="9"/>
  <c r="N264" i="9" s="1" a="1"/>
  <c r="N264" i="9" s="1"/>
  <c r="E264" i="9"/>
  <c r="A264" i="9"/>
  <c r="U263" i="9"/>
  <c r="T263" i="9"/>
  <c r="S263" i="9"/>
  <c r="D263" i="9" s="1"/>
  <c r="R263" i="9"/>
  <c r="I263" i="9"/>
  <c r="N263" i="9" s="1" a="1"/>
  <c r="N263" i="9" s="1"/>
  <c r="E263" i="9"/>
  <c r="C263" i="9"/>
  <c r="A263" i="9"/>
  <c r="U262" i="9"/>
  <c r="S262" i="9" s="1"/>
  <c r="D262" i="9" s="1"/>
  <c r="T262" i="9"/>
  <c r="R262" i="9"/>
  <c r="C262" i="9" s="1"/>
  <c r="I262" i="9"/>
  <c r="J262" i="9" s="1" a="1"/>
  <c r="J262" i="9" s="1"/>
  <c r="E262" i="9"/>
  <c r="A262" i="9"/>
  <c r="U261" i="9"/>
  <c r="T261" i="9"/>
  <c r="S261" i="9"/>
  <c r="D261" i="9" s="1"/>
  <c r="R261" i="9"/>
  <c r="N261" i="9"/>
  <c r="J261" i="9" a="1"/>
  <c r="J261" i="9" s="1"/>
  <c r="I261" i="9"/>
  <c r="N261" i="9" s="1" a="1"/>
  <c r="E261" i="9"/>
  <c r="C261" i="9"/>
  <c r="A261" i="9"/>
  <c r="U260" i="9"/>
  <c r="T260" i="9"/>
  <c r="R260" i="9" s="1"/>
  <c r="C260" i="9" s="1"/>
  <c r="S260" i="9"/>
  <c r="D260" i="9" s="1"/>
  <c r="I260" i="9"/>
  <c r="E260" i="9"/>
  <c r="A260" i="9"/>
  <c r="U259" i="9"/>
  <c r="S259" i="9" s="1"/>
  <c r="D259" i="9" s="1"/>
  <c r="T259" i="9"/>
  <c r="R259" i="9"/>
  <c r="C259" i="9" s="1"/>
  <c r="I259" i="9"/>
  <c r="E259" i="9"/>
  <c r="A259" i="9"/>
  <c r="U258" i="9"/>
  <c r="S258" i="9" s="1"/>
  <c r="D258" i="9" s="1"/>
  <c r="T258" i="9"/>
  <c r="R258" i="9"/>
  <c r="C258" i="9" s="1"/>
  <c r="N258" i="9" a="1"/>
  <c r="N258" i="9" s="1"/>
  <c r="J258" i="9" a="1"/>
  <c r="J258" i="9" s="1"/>
  <c r="I258" i="9"/>
  <c r="E258" i="9"/>
  <c r="A258" i="9"/>
  <c r="U257" i="9"/>
  <c r="S257" i="9" s="1"/>
  <c r="T257" i="9"/>
  <c r="R257" i="9"/>
  <c r="J257" i="9" a="1"/>
  <c r="J257" i="9" s="1"/>
  <c r="I257" i="9"/>
  <c r="N257" i="9" s="1" a="1"/>
  <c r="N257" i="9" s="1"/>
  <c r="E257" i="9"/>
  <c r="D257" i="9"/>
  <c r="C257" i="9"/>
  <c r="A257" i="9"/>
  <c r="U256" i="9"/>
  <c r="T256" i="9"/>
  <c r="S256" i="9"/>
  <c r="D256" i="9" s="1"/>
  <c r="R256" i="9"/>
  <c r="C256" i="9" s="1"/>
  <c r="J256" i="9" a="1"/>
  <c r="J256" i="9"/>
  <c r="I256" i="9"/>
  <c r="N256" i="9" s="1" a="1"/>
  <c r="N256" i="9" s="1"/>
  <c r="E256" i="9"/>
  <c r="A256" i="9"/>
  <c r="U255" i="9"/>
  <c r="T255" i="9"/>
  <c r="S255" i="9"/>
  <c r="D255" i="9" s="1"/>
  <c r="R255" i="9"/>
  <c r="I255" i="9"/>
  <c r="N255" i="9" s="1" a="1"/>
  <c r="N255" i="9" s="1"/>
  <c r="E255" i="9"/>
  <c r="C255" i="9"/>
  <c r="A255" i="9"/>
  <c r="U254" i="9"/>
  <c r="S254" i="9" s="1"/>
  <c r="D254" i="9" s="1"/>
  <c r="T254" i="9"/>
  <c r="R254" i="9" s="1"/>
  <c r="C254" i="9" s="1"/>
  <c r="I254" i="9"/>
  <c r="J254" i="9" s="1" a="1"/>
  <c r="J254" i="9" s="1"/>
  <c r="E254" i="9"/>
  <c r="A254" i="9"/>
  <c r="U253" i="9"/>
  <c r="T253" i="9"/>
  <c r="S253" i="9"/>
  <c r="D253" i="9" s="1"/>
  <c r="R253" i="9"/>
  <c r="N253" i="9"/>
  <c r="J253" i="9" a="1"/>
  <c r="J253" i="9" s="1"/>
  <c r="I253" i="9"/>
  <c r="N253" i="9" s="1" a="1"/>
  <c r="E253" i="9"/>
  <c r="C253" i="9"/>
  <c r="A253" i="9"/>
  <c r="U252" i="9"/>
  <c r="S252" i="9" s="1"/>
  <c r="D252" i="9" s="1"/>
  <c r="T252" i="9"/>
  <c r="R252" i="9" s="1"/>
  <c r="C252" i="9" s="1"/>
  <c r="I252" i="9"/>
  <c r="E252" i="9"/>
  <c r="B252" i="9"/>
  <c r="B253" i="9" s="1"/>
  <c r="A252" i="9"/>
  <c r="U251" i="9"/>
  <c r="S251" i="9" s="1"/>
  <c r="D251" i="9" s="1"/>
  <c r="T251" i="9"/>
  <c r="R251" i="9"/>
  <c r="C251" i="9" s="1"/>
  <c r="H251" i="9" s="1"/>
  <c r="I251" i="9"/>
  <c r="E251" i="9"/>
  <c r="B251" i="9"/>
  <c r="A251" i="9"/>
  <c r="U250" i="9"/>
  <c r="S250" i="9" s="1"/>
  <c r="D250" i="9" s="1"/>
  <c r="T250" i="9"/>
  <c r="R250" i="9"/>
  <c r="C250" i="9" s="1"/>
  <c r="N250" i="9" a="1"/>
  <c r="N250" i="9" s="1"/>
  <c r="J250" i="9" a="1"/>
  <c r="J250" i="9" s="1"/>
  <c r="I250" i="9"/>
  <c r="E250" i="9"/>
  <c r="A250" i="9"/>
  <c r="U249" i="9"/>
  <c r="S249" i="9" s="1"/>
  <c r="D249" i="9" s="1"/>
  <c r="T249" i="9"/>
  <c r="R249" i="9"/>
  <c r="J249" i="9" a="1"/>
  <c r="J249" i="9"/>
  <c r="I249" i="9"/>
  <c r="N249" i="9" s="1" a="1"/>
  <c r="N249" i="9" s="1"/>
  <c r="E249" i="9"/>
  <c r="C249" i="9"/>
  <c r="A249" i="9"/>
  <c r="U248" i="9"/>
  <c r="T248" i="9"/>
  <c r="S248" i="9"/>
  <c r="D248" i="9" s="1"/>
  <c r="R248" i="9"/>
  <c r="C248" i="9" s="1"/>
  <c r="J248" i="9" a="1"/>
  <c r="J248" i="9"/>
  <c r="I248" i="9"/>
  <c r="N248" i="9" s="1" a="1"/>
  <c r="N248" i="9" s="1"/>
  <c r="E248" i="9"/>
  <c r="A248" i="9"/>
  <c r="U247" i="9"/>
  <c r="T247" i="9"/>
  <c r="S247" i="9"/>
  <c r="D247" i="9" s="1"/>
  <c r="R247" i="9"/>
  <c r="I247" i="9"/>
  <c r="N247" i="9" s="1" a="1"/>
  <c r="N247" i="9" s="1"/>
  <c r="E247" i="9"/>
  <c r="C247" i="9"/>
  <c r="A247" i="9"/>
  <c r="U246" i="9"/>
  <c r="S246" i="9" s="1"/>
  <c r="D246" i="9" s="1"/>
  <c r="T246" i="9"/>
  <c r="R246" i="9" s="1"/>
  <c r="C246" i="9" s="1"/>
  <c r="N246" i="9" a="1"/>
  <c r="N246" i="9"/>
  <c r="I246" i="9"/>
  <c r="J246" i="9" s="1" a="1"/>
  <c r="J246" i="9" s="1"/>
  <c r="E246" i="9"/>
  <c r="A246" i="9"/>
  <c r="U245" i="9"/>
  <c r="T245" i="9"/>
  <c r="S245" i="9"/>
  <c r="D245" i="9" s="1"/>
  <c r="R245" i="9"/>
  <c r="N245" i="9"/>
  <c r="J245" i="9" a="1"/>
  <c r="J245" i="9" s="1"/>
  <c r="I245" i="9"/>
  <c r="N245" i="9" s="1" a="1"/>
  <c r="E245" i="9"/>
  <c r="C245" i="9"/>
  <c r="A245" i="9"/>
  <c r="U244" i="9"/>
  <c r="S244" i="9" s="1"/>
  <c r="D244" i="9" s="1"/>
  <c r="T244" i="9"/>
  <c r="R244" i="9" s="1"/>
  <c r="C244" i="9" s="1"/>
  <c r="I244" i="9"/>
  <c r="E244" i="9"/>
  <c r="A244" i="9"/>
  <c r="U243" i="9"/>
  <c r="S243" i="9" s="1"/>
  <c r="D243" i="9" s="1"/>
  <c r="T243" i="9"/>
  <c r="R243" i="9"/>
  <c r="C243" i="9" s="1"/>
  <c r="I243" i="9"/>
  <c r="E243" i="9"/>
  <c r="A243" i="9"/>
  <c r="U242" i="9"/>
  <c r="S242" i="9" s="1"/>
  <c r="D242" i="9" s="1"/>
  <c r="T242" i="9"/>
  <c r="R242" i="9"/>
  <c r="C242" i="9" s="1"/>
  <c r="N242" i="9" a="1"/>
  <c r="N242" i="9" s="1"/>
  <c r="J242" i="9" a="1"/>
  <c r="J242" i="9" s="1"/>
  <c r="I242" i="9"/>
  <c r="E242" i="9"/>
  <c r="A242" i="9"/>
  <c r="U241" i="9"/>
  <c r="S241" i="9" s="1"/>
  <c r="D241" i="9" s="1"/>
  <c r="T241" i="9"/>
  <c r="R241" i="9"/>
  <c r="J241" i="9" a="1"/>
  <c r="J241" i="9"/>
  <c r="I241" i="9"/>
  <c r="N241" i="9" s="1" a="1"/>
  <c r="N241" i="9" s="1"/>
  <c r="E241" i="9"/>
  <c r="C241" i="9"/>
  <c r="A241" i="9"/>
  <c r="U240" i="9"/>
  <c r="T240" i="9"/>
  <c r="S240" i="9"/>
  <c r="D240" i="9" s="1"/>
  <c r="R240" i="9"/>
  <c r="C240" i="9" s="1"/>
  <c r="J240" i="9" a="1"/>
  <c r="J240" i="9"/>
  <c r="I240" i="9"/>
  <c r="N240" i="9" s="1" a="1"/>
  <c r="N240" i="9" s="1"/>
  <c r="E240" i="9"/>
  <c r="A240" i="9"/>
  <c r="U239" i="9"/>
  <c r="T239" i="9"/>
  <c r="S239" i="9"/>
  <c r="D239" i="9" s="1"/>
  <c r="R239" i="9"/>
  <c r="I239" i="9"/>
  <c r="N239" i="9" s="1" a="1"/>
  <c r="N239" i="9" s="1"/>
  <c r="E239" i="9"/>
  <c r="C239" i="9"/>
  <c r="A239" i="9"/>
  <c r="U238" i="9"/>
  <c r="S238" i="9" s="1"/>
  <c r="D238" i="9" s="1"/>
  <c r="T238" i="9"/>
  <c r="R238" i="9" s="1"/>
  <c r="C238" i="9" s="1"/>
  <c r="N238" i="9" a="1"/>
  <c r="N238" i="9" s="1"/>
  <c r="I238" i="9"/>
  <c r="J238" i="9" s="1" a="1"/>
  <c r="J238" i="9" s="1"/>
  <c r="E238" i="9"/>
  <c r="A238" i="9"/>
  <c r="U237" i="9"/>
  <c r="S237" i="9" s="1"/>
  <c r="D237" i="9" s="1"/>
  <c r="T237" i="9"/>
  <c r="R237" i="9"/>
  <c r="N237" i="9"/>
  <c r="J237" i="9" a="1"/>
  <c r="J237" i="9" s="1"/>
  <c r="I237" i="9"/>
  <c r="N237" i="9" s="1" a="1"/>
  <c r="E237" i="9"/>
  <c r="C237" i="9"/>
  <c r="A237" i="9"/>
  <c r="U236" i="9"/>
  <c r="S236" i="9" s="1"/>
  <c r="D236" i="9" s="1"/>
  <c r="T236" i="9"/>
  <c r="R236" i="9" s="1"/>
  <c r="C236" i="9" s="1"/>
  <c r="I236" i="9"/>
  <c r="N236" i="9" s="1" a="1"/>
  <c r="N236" i="9" s="1"/>
  <c r="E236" i="9"/>
  <c r="A236" i="9"/>
  <c r="U235" i="9"/>
  <c r="S235" i="9" s="1"/>
  <c r="D235" i="9" s="1"/>
  <c r="T235" i="9"/>
  <c r="R235" i="9"/>
  <c r="C235" i="9" s="1"/>
  <c r="I235" i="9"/>
  <c r="E235" i="9"/>
  <c r="A235" i="9"/>
  <c r="U234" i="9"/>
  <c r="S234" i="9" s="1"/>
  <c r="D234" i="9" s="1"/>
  <c r="T234" i="9"/>
  <c r="R234" i="9"/>
  <c r="C234" i="9" s="1"/>
  <c r="N234" i="9" a="1"/>
  <c r="N234" i="9" s="1"/>
  <c r="J234" i="9" a="1"/>
  <c r="J234" i="9" s="1"/>
  <c r="I234" i="9"/>
  <c r="E234" i="9"/>
  <c r="A234" i="9"/>
  <c r="U233" i="9"/>
  <c r="S233" i="9" s="1"/>
  <c r="D233" i="9" s="1"/>
  <c r="F233" i="9" s="1"/>
  <c r="T233" i="9"/>
  <c r="R233" i="9"/>
  <c r="J233" i="9" a="1"/>
  <c r="J233" i="9" s="1"/>
  <c r="I233" i="9"/>
  <c r="N233" i="9" s="1" a="1"/>
  <c r="N233" i="9" s="1"/>
  <c r="E233" i="9"/>
  <c r="C233" i="9"/>
  <c r="A233" i="9"/>
  <c r="U232" i="9"/>
  <c r="T232" i="9"/>
  <c r="R232" i="9" s="1"/>
  <c r="C232" i="9" s="1"/>
  <c r="S232" i="9"/>
  <c r="D232" i="9" s="1"/>
  <c r="J232" i="9" a="1"/>
  <c r="J232" i="9"/>
  <c r="I232" i="9"/>
  <c r="N232" i="9" s="1" a="1"/>
  <c r="N232" i="9" s="1"/>
  <c r="E232" i="9"/>
  <c r="B232" i="9"/>
  <c r="B233" i="9" s="1"/>
  <c r="A232" i="9"/>
  <c r="U231" i="9"/>
  <c r="T231" i="9"/>
  <c r="S231" i="9"/>
  <c r="D231" i="9" s="1"/>
  <c r="R231" i="9"/>
  <c r="C231" i="9" s="1"/>
  <c r="I231" i="9"/>
  <c r="E231" i="9"/>
  <c r="A231" i="9"/>
  <c r="U230" i="9"/>
  <c r="S230" i="9" s="1"/>
  <c r="D230" i="9" s="1"/>
  <c r="T230" i="9"/>
  <c r="R230" i="9" s="1"/>
  <c r="C230" i="9" s="1"/>
  <c r="N230" i="9" a="1"/>
  <c r="N230" i="9" s="1"/>
  <c r="I230" i="9"/>
  <c r="J230" i="9" s="1" a="1"/>
  <c r="J230" i="9" s="1"/>
  <c r="E230" i="9"/>
  <c r="A230" i="9"/>
  <c r="U229" i="9"/>
  <c r="S229" i="9" s="1"/>
  <c r="T229" i="9"/>
  <c r="R229" i="9" s="1"/>
  <c r="C229" i="9" s="1"/>
  <c r="N229" i="9"/>
  <c r="J229" i="9" a="1"/>
  <c r="J229" i="9" s="1"/>
  <c r="I229" i="9"/>
  <c r="N229" i="9" s="1" a="1"/>
  <c r="E229" i="9"/>
  <c r="D229" i="9"/>
  <c r="A229" i="9"/>
  <c r="U228" i="9"/>
  <c r="S228" i="9" s="1"/>
  <c r="D228" i="9" s="1"/>
  <c r="T228" i="9"/>
  <c r="R228" i="9" s="1"/>
  <c r="C228" i="9" s="1"/>
  <c r="J228" i="9" a="1"/>
  <c r="J228" i="9" s="1"/>
  <c r="I228" i="9"/>
  <c r="N228" i="9" s="1" a="1"/>
  <c r="N228" i="9" s="1"/>
  <c r="E228" i="9"/>
  <c r="A228" i="9"/>
  <c r="U227" i="9"/>
  <c r="T227" i="9"/>
  <c r="R227" i="9" s="1"/>
  <c r="C227" i="9" s="1"/>
  <c r="S227" i="9"/>
  <c r="D227" i="9" s="1"/>
  <c r="J227" i="9" a="1"/>
  <c r="J227" i="9"/>
  <c r="I227" i="9"/>
  <c r="N227" i="9" s="1" a="1"/>
  <c r="N227" i="9" s="1"/>
  <c r="E227" i="9"/>
  <c r="A227" i="9"/>
  <c r="U226" i="9"/>
  <c r="T226" i="9"/>
  <c r="R226" i="9" s="1"/>
  <c r="C226" i="9" s="1"/>
  <c r="S226" i="9"/>
  <c r="J226" i="9" a="1"/>
  <c r="J226" i="9"/>
  <c r="I226" i="9"/>
  <c r="N226" i="9" s="1" a="1"/>
  <c r="N226" i="9" s="1"/>
  <c r="E226" i="9"/>
  <c r="D226" i="9"/>
  <c r="A226" i="9"/>
  <c r="U225" i="9"/>
  <c r="S225" i="9" s="1"/>
  <c r="D225" i="9" s="1"/>
  <c r="T225" i="9"/>
  <c r="R225" i="9"/>
  <c r="C225" i="9" s="1"/>
  <c r="I225" i="9"/>
  <c r="E225" i="9"/>
  <c r="A225" i="9"/>
  <c r="U224" i="9"/>
  <c r="S224" i="9" s="1"/>
  <c r="D224" i="9" s="1"/>
  <c r="T224" i="9"/>
  <c r="R224" i="9"/>
  <c r="C224" i="9" s="1"/>
  <c r="I224" i="9"/>
  <c r="E224" i="9"/>
  <c r="A224" i="9"/>
  <c r="U223" i="9"/>
  <c r="S223" i="9" s="1"/>
  <c r="D223" i="9" s="1"/>
  <c r="T223" i="9"/>
  <c r="R223" i="9" s="1"/>
  <c r="C223" i="9" s="1"/>
  <c r="N223" i="9"/>
  <c r="J223" i="9" a="1"/>
  <c r="J223" i="9" s="1"/>
  <c r="I223" i="9"/>
  <c r="N223" i="9" s="1" a="1"/>
  <c r="E223" i="9"/>
  <c r="A223" i="9"/>
  <c r="U222" i="9"/>
  <c r="S222" i="9" s="1"/>
  <c r="D222" i="9" s="1"/>
  <c r="T222" i="9"/>
  <c r="R222" i="9" s="1"/>
  <c r="N222" i="9" a="1"/>
  <c r="N222" i="9"/>
  <c r="J222" i="9" a="1"/>
  <c r="J222" i="9" s="1"/>
  <c r="I222" i="9"/>
  <c r="E222" i="9"/>
  <c r="C222" i="9"/>
  <c r="A222" i="9"/>
  <c r="U221" i="9"/>
  <c r="S221" i="9" s="1"/>
  <c r="D221" i="9" s="1"/>
  <c r="T221" i="9"/>
  <c r="R221" i="9" s="1"/>
  <c r="C221" i="9" s="1"/>
  <c r="I221" i="9"/>
  <c r="N221" i="9" s="1" a="1"/>
  <c r="N221" i="9" s="1"/>
  <c r="E221" i="9"/>
  <c r="A221" i="9"/>
  <c r="U220" i="9"/>
  <c r="T220" i="9"/>
  <c r="S220" i="9"/>
  <c r="D220" i="9" s="1"/>
  <c r="R220" i="9"/>
  <c r="N220" i="9" a="1"/>
  <c r="N220" i="9" s="1"/>
  <c r="J220" i="9" a="1"/>
  <c r="J220" i="9" s="1"/>
  <c r="I220" i="9"/>
  <c r="E220" i="9"/>
  <c r="C220" i="9"/>
  <c r="A220" i="9"/>
  <c r="U219" i="9"/>
  <c r="S219" i="9" s="1"/>
  <c r="D219" i="9" s="1"/>
  <c r="T219" i="9"/>
  <c r="R219" i="9"/>
  <c r="I219" i="9"/>
  <c r="E219" i="9"/>
  <c r="C219" i="9"/>
  <c r="A219" i="9"/>
  <c r="U218" i="9"/>
  <c r="S218" i="9" s="1"/>
  <c r="D218" i="9" s="1"/>
  <c r="T218" i="9"/>
  <c r="R218" i="9" s="1"/>
  <c r="C218" i="9" s="1"/>
  <c r="J218" i="9"/>
  <c r="I218" i="9"/>
  <c r="J218" i="9" s="1" a="1"/>
  <c r="E218" i="9"/>
  <c r="A218" i="9"/>
  <c r="U217" i="9"/>
  <c r="S217" i="9" s="1"/>
  <c r="T217" i="9"/>
  <c r="R217" i="9" s="1"/>
  <c r="C217" i="9" s="1"/>
  <c r="N217" i="9"/>
  <c r="J217" i="9" a="1"/>
  <c r="J217" i="9" s="1"/>
  <c r="I217" i="9"/>
  <c r="N217" i="9" s="1" a="1"/>
  <c r="E217" i="9"/>
  <c r="D217" i="9"/>
  <c r="A217" i="9"/>
  <c r="U216" i="9"/>
  <c r="S216" i="9" s="1"/>
  <c r="D216" i="9" s="1"/>
  <c r="T216" i="9"/>
  <c r="R216" i="9" s="1"/>
  <c r="J216" i="9" a="1"/>
  <c r="J216" i="9" s="1"/>
  <c r="I216" i="9"/>
  <c r="N216" i="9" s="1" a="1"/>
  <c r="N216" i="9" s="1"/>
  <c r="E216" i="9"/>
  <c r="C216" i="9"/>
  <c r="A216" i="9"/>
  <c r="U215" i="9"/>
  <c r="T215" i="9"/>
  <c r="S215" i="9"/>
  <c r="R215" i="9"/>
  <c r="I215" i="9"/>
  <c r="E215" i="9"/>
  <c r="D215" i="9"/>
  <c r="C215" i="9"/>
  <c r="A215" i="9"/>
  <c r="U214" i="9"/>
  <c r="T214" i="9"/>
  <c r="S214" i="9"/>
  <c r="D214" i="9" s="1"/>
  <c r="R214" i="9"/>
  <c r="C214" i="9" s="1"/>
  <c r="I214" i="9"/>
  <c r="E214" i="9"/>
  <c r="A214" i="9"/>
  <c r="U213" i="9"/>
  <c r="S213" i="9" s="1"/>
  <c r="D213" i="9" s="1"/>
  <c r="T213" i="9"/>
  <c r="R213" i="9"/>
  <c r="C213" i="9" s="1"/>
  <c r="I213" i="9"/>
  <c r="E213" i="9"/>
  <c r="A213" i="9"/>
  <c r="U212" i="9"/>
  <c r="S212" i="9" s="1"/>
  <c r="D212" i="9" s="1"/>
  <c r="T212" i="9"/>
  <c r="R212" i="9" s="1"/>
  <c r="C212" i="9" s="1"/>
  <c r="N212" i="9" a="1"/>
  <c r="N212" i="9" s="1"/>
  <c r="I212" i="9"/>
  <c r="J212" i="9" s="1" a="1"/>
  <c r="J212" i="9" s="1"/>
  <c r="E212" i="9"/>
  <c r="A212" i="9"/>
  <c r="U211" i="9"/>
  <c r="S211" i="9" s="1"/>
  <c r="D211" i="9" s="1"/>
  <c r="T211" i="9"/>
  <c r="R211" i="9" s="1"/>
  <c r="C211" i="9" s="1"/>
  <c r="N211" i="9"/>
  <c r="J211" i="9" a="1"/>
  <c r="J211" i="9" s="1"/>
  <c r="I211" i="9"/>
  <c r="N211" i="9" s="1" a="1"/>
  <c r="E211" i="9"/>
  <c r="A211" i="9"/>
  <c r="U210" i="9"/>
  <c r="S210" i="9" s="1"/>
  <c r="D210" i="9" s="1"/>
  <c r="T210" i="9"/>
  <c r="R210" i="9"/>
  <c r="C210" i="9" s="1"/>
  <c r="N210" i="9" a="1"/>
  <c r="N210" i="9" s="1"/>
  <c r="J210" i="9" a="1"/>
  <c r="J210" i="9" s="1"/>
  <c r="I210" i="9"/>
  <c r="E210" i="9"/>
  <c r="A210" i="9"/>
  <c r="U209" i="9"/>
  <c r="T209" i="9"/>
  <c r="R209" i="9" s="1"/>
  <c r="C209" i="9" s="1"/>
  <c r="S209" i="9"/>
  <c r="D209" i="9" s="1"/>
  <c r="J209" i="9" a="1"/>
  <c r="J209" i="9" s="1"/>
  <c r="I209" i="9"/>
  <c r="N209" i="9" s="1" a="1"/>
  <c r="N209" i="9" s="1"/>
  <c r="E209" i="9"/>
  <c r="A209" i="9"/>
  <c r="U208" i="9"/>
  <c r="T208" i="9"/>
  <c r="S208" i="9"/>
  <c r="D208" i="9" s="1"/>
  <c r="R208" i="9"/>
  <c r="C208" i="9" s="1"/>
  <c r="I208" i="9"/>
  <c r="N208" i="9" s="1" a="1"/>
  <c r="N208" i="9" s="1"/>
  <c r="E208" i="9"/>
  <c r="A208" i="9"/>
  <c r="U207" i="9"/>
  <c r="S207" i="9" s="1"/>
  <c r="D207" i="9" s="1"/>
  <c r="T207" i="9"/>
  <c r="R207" i="9"/>
  <c r="I207" i="9"/>
  <c r="E207" i="9"/>
  <c r="C207" i="9"/>
  <c r="A207" i="9"/>
  <c r="U206" i="9"/>
  <c r="S206" i="9" s="1"/>
  <c r="D206" i="9" s="1"/>
  <c r="T206" i="9"/>
  <c r="R206" i="9" s="1"/>
  <c r="C206" i="9" s="1"/>
  <c r="I206" i="9"/>
  <c r="E206" i="9"/>
  <c r="A206" i="9"/>
  <c r="U205" i="9"/>
  <c r="S205" i="9" s="1"/>
  <c r="T205" i="9"/>
  <c r="R205" i="9"/>
  <c r="N205" i="9"/>
  <c r="J205" i="9" a="1"/>
  <c r="J205" i="9" s="1"/>
  <c r="I205" i="9"/>
  <c r="N205" i="9" s="1" a="1"/>
  <c r="E205" i="9"/>
  <c r="D205" i="9"/>
  <c r="C205" i="9"/>
  <c r="A205" i="9"/>
  <c r="U204" i="9"/>
  <c r="T204" i="9"/>
  <c r="R204" i="9" s="1"/>
  <c r="C204" i="9" s="1"/>
  <c r="S204" i="9"/>
  <c r="D204" i="9" s="1"/>
  <c r="I204" i="9"/>
  <c r="N204" i="9" s="1" a="1"/>
  <c r="N204" i="9" s="1"/>
  <c r="E204" i="9"/>
  <c r="A204" i="9"/>
  <c r="U203" i="9"/>
  <c r="T203" i="9"/>
  <c r="R203" i="9" s="1"/>
  <c r="C203" i="9" s="1"/>
  <c r="S203" i="9"/>
  <c r="D203" i="9" s="1"/>
  <c r="N203" i="9"/>
  <c r="J203" i="9" a="1"/>
  <c r="J203" i="9" s="1"/>
  <c r="I203" i="9"/>
  <c r="N203" i="9" s="1" a="1"/>
  <c r="E203" i="9"/>
  <c r="A203" i="9"/>
  <c r="U202" i="9"/>
  <c r="T202" i="9"/>
  <c r="S202" i="9"/>
  <c r="D202" i="9" s="1"/>
  <c r="R202" i="9"/>
  <c r="C202" i="9" s="1"/>
  <c r="J202" i="9" a="1"/>
  <c r="J202" i="9" s="1"/>
  <c r="I202" i="9"/>
  <c r="N202" i="9" s="1" a="1"/>
  <c r="N202" i="9" s="1"/>
  <c r="E202" i="9"/>
  <c r="A202" i="9"/>
  <c r="U201" i="9"/>
  <c r="S201" i="9" s="1"/>
  <c r="D201" i="9" s="1"/>
  <c r="T201" i="9"/>
  <c r="R201" i="9"/>
  <c r="C201" i="9" s="1"/>
  <c r="I201" i="9"/>
  <c r="N201" i="9" s="1" a="1"/>
  <c r="N201" i="9" s="1"/>
  <c r="E201" i="9"/>
  <c r="A201" i="9"/>
  <c r="U200" i="9"/>
  <c r="S200" i="9" s="1"/>
  <c r="T200" i="9"/>
  <c r="R200" i="9" s="1"/>
  <c r="N200" i="9" a="1"/>
  <c r="N200" i="9" s="1"/>
  <c r="I200" i="9"/>
  <c r="J200" i="9" s="1" a="1"/>
  <c r="J200" i="9" s="1"/>
  <c r="E200" i="9"/>
  <c r="D200" i="9"/>
  <c r="C200" i="9"/>
  <c r="B200" i="9"/>
  <c r="B201" i="9" s="1"/>
  <c r="A200" i="9"/>
  <c r="U199" i="9"/>
  <c r="S199" i="9" s="1"/>
  <c r="T199" i="9"/>
  <c r="R199" i="9" s="1"/>
  <c r="C199" i="9" s="1"/>
  <c r="N199" i="9"/>
  <c r="J199" i="9" a="1"/>
  <c r="J199" i="9" s="1"/>
  <c r="I199" i="9"/>
  <c r="N199" i="9" s="1" a="1"/>
  <c r="F199" i="9"/>
  <c r="E199" i="9"/>
  <c r="D199" i="9"/>
  <c r="H199" i="9" s="1"/>
  <c r="A199" i="9"/>
  <c r="U198" i="9"/>
  <c r="T198" i="9"/>
  <c r="S198" i="9"/>
  <c r="R198" i="9"/>
  <c r="C198" i="9" s="1"/>
  <c r="N198" i="9" a="1"/>
  <c r="N198" i="9" s="1"/>
  <c r="J198" i="9" a="1"/>
  <c r="J198" i="9" s="1"/>
  <c r="I198" i="9"/>
  <c r="E198" i="9"/>
  <c r="D198" i="9"/>
  <c r="B198" i="9"/>
  <c r="B199" i="9" s="1"/>
  <c r="A198" i="9"/>
  <c r="U197" i="9"/>
  <c r="S197" i="9" s="1"/>
  <c r="D197" i="9" s="1"/>
  <c r="T197" i="9"/>
  <c r="R197" i="9" s="1"/>
  <c r="C197" i="9" s="1"/>
  <c r="I197" i="9"/>
  <c r="N197" i="9" s="1" a="1"/>
  <c r="N197" i="9" s="1"/>
  <c r="E197" i="9"/>
  <c r="A197" i="9"/>
  <c r="U196" i="9"/>
  <c r="T196" i="9"/>
  <c r="S196" i="9"/>
  <c r="D196" i="9" s="1"/>
  <c r="R196" i="9"/>
  <c r="C196" i="9" s="1"/>
  <c r="N196" i="9" a="1"/>
  <c r="N196" i="9" s="1"/>
  <c r="I196" i="9"/>
  <c r="J196" i="9" s="1" a="1"/>
  <c r="J196" i="9" s="1"/>
  <c r="E196" i="9"/>
  <c r="A196" i="9"/>
  <c r="U195" i="9"/>
  <c r="S195" i="9" s="1"/>
  <c r="D195" i="9" s="1"/>
  <c r="T195" i="9"/>
  <c r="R195" i="9" s="1"/>
  <c r="I195" i="9"/>
  <c r="E195" i="9"/>
  <c r="C195" i="9"/>
  <c r="B195" i="9"/>
  <c r="A195" i="9"/>
  <c r="U194" i="9"/>
  <c r="S194" i="9" s="1"/>
  <c r="D194" i="9" s="1"/>
  <c r="T194" i="9"/>
  <c r="R194" i="9" s="1"/>
  <c r="C194" i="9" s="1"/>
  <c r="N194" i="9" a="1"/>
  <c r="N194" i="9" s="1"/>
  <c r="J194" i="9" a="1"/>
  <c r="J194" i="9" s="1"/>
  <c r="I194" i="9"/>
  <c r="E194" i="9"/>
  <c r="B194" i="9"/>
  <c r="A194" i="9"/>
  <c r="U193" i="9"/>
  <c r="S193" i="9" s="1"/>
  <c r="D193" i="9" s="1"/>
  <c r="T193" i="9"/>
  <c r="R193" i="9"/>
  <c r="N193" i="9"/>
  <c r="J193" i="9" a="1"/>
  <c r="J193" i="9" s="1"/>
  <c r="I193" i="9"/>
  <c r="N193" i="9" s="1" a="1"/>
  <c r="E193" i="9"/>
  <c r="C193" i="9"/>
  <c r="A193" i="9"/>
  <c r="U192" i="9"/>
  <c r="T192" i="9"/>
  <c r="R192" i="9" s="1"/>
  <c r="C192" i="9" s="1"/>
  <c r="S192" i="9"/>
  <c r="D192" i="9" s="1"/>
  <c r="J192" i="9" a="1"/>
  <c r="J192" i="9"/>
  <c r="I192" i="9"/>
  <c r="N192" i="9" s="1" a="1"/>
  <c r="N192" i="9" s="1"/>
  <c r="E192" i="9"/>
  <c r="A192" i="9"/>
  <c r="U191" i="9"/>
  <c r="T191" i="9"/>
  <c r="R191" i="9" s="1"/>
  <c r="S191" i="9"/>
  <c r="D191" i="9" s="1"/>
  <c r="N191" i="9"/>
  <c r="J191" i="9" a="1"/>
  <c r="J191" i="9" s="1"/>
  <c r="I191" i="9"/>
  <c r="N191" i="9" s="1" a="1"/>
  <c r="E191" i="9"/>
  <c r="C191" i="9"/>
  <c r="A191" i="9"/>
  <c r="U190" i="9"/>
  <c r="T190" i="9"/>
  <c r="S190" i="9"/>
  <c r="D190" i="9" s="1"/>
  <c r="R190" i="9"/>
  <c r="C190" i="9" s="1"/>
  <c r="J190" i="9" a="1"/>
  <c r="J190" i="9" s="1"/>
  <c r="I190" i="9"/>
  <c r="N190" i="9" s="1" a="1"/>
  <c r="N190" i="9" s="1"/>
  <c r="E190" i="9"/>
  <c r="A190" i="9"/>
  <c r="U189" i="9"/>
  <c r="S189" i="9" s="1"/>
  <c r="D189" i="9" s="1"/>
  <c r="T189" i="9"/>
  <c r="R189" i="9"/>
  <c r="C189" i="9" s="1"/>
  <c r="I189" i="9"/>
  <c r="N189" i="9" s="1" a="1"/>
  <c r="N189" i="9" s="1"/>
  <c r="E189" i="9"/>
  <c r="A189" i="9"/>
  <c r="U188" i="9"/>
  <c r="S188" i="9" s="1"/>
  <c r="T188" i="9"/>
  <c r="R188" i="9" s="1"/>
  <c r="N188" i="9" a="1"/>
  <c r="N188" i="9" s="1"/>
  <c r="I188" i="9"/>
  <c r="J188" i="9" s="1" a="1"/>
  <c r="J188" i="9" s="1"/>
  <c r="E188" i="9"/>
  <c r="D188" i="9"/>
  <c r="C188" i="9"/>
  <c r="A188" i="9"/>
  <c r="U187" i="9"/>
  <c r="S187" i="9" s="1"/>
  <c r="T187" i="9"/>
  <c r="R187" i="9" s="1"/>
  <c r="C187" i="9" s="1"/>
  <c r="J187" i="9" a="1"/>
  <c r="J187" i="9" s="1"/>
  <c r="I187" i="9"/>
  <c r="N187" i="9" s="1" a="1"/>
  <c r="N187" i="9" s="1"/>
  <c r="E187" i="9"/>
  <c r="D187" i="9"/>
  <c r="A187" i="9"/>
  <c r="U186" i="9"/>
  <c r="S186" i="9" s="1"/>
  <c r="D186" i="9" s="1"/>
  <c r="T186" i="9"/>
  <c r="R186" i="9"/>
  <c r="C186" i="9" s="1"/>
  <c r="N186" i="9" a="1"/>
  <c r="N186" i="9" s="1"/>
  <c r="J186" i="9" a="1"/>
  <c r="J186" i="9" s="1"/>
  <c r="I186" i="9"/>
  <c r="E186" i="9"/>
  <c r="A186" i="9"/>
  <c r="U185" i="9"/>
  <c r="S185" i="9" s="1"/>
  <c r="D185" i="9" s="1"/>
  <c r="T185" i="9"/>
  <c r="R185" i="9" s="1"/>
  <c r="C185" i="9" s="1"/>
  <c r="J185" i="9" a="1"/>
  <c r="J185" i="9" s="1"/>
  <c r="I185" i="9"/>
  <c r="N185" i="9" s="1" a="1"/>
  <c r="N185" i="9" s="1"/>
  <c r="E185" i="9"/>
  <c r="A185" i="9"/>
  <c r="U184" i="9"/>
  <c r="T184" i="9"/>
  <c r="S184" i="9"/>
  <c r="D184" i="9" s="1"/>
  <c r="R184" i="9"/>
  <c r="C184" i="9" s="1"/>
  <c r="N184" i="9" a="1"/>
  <c r="N184" i="9" s="1"/>
  <c r="I184" i="9"/>
  <c r="J184" i="9" s="1" a="1"/>
  <c r="J184" i="9" s="1"/>
  <c r="E184" i="9"/>
  <c r="A184" i="9"/>
  <c r="U183" i="9"/>
  <c r="T183" i="9"/>
  <c r="R183" i="9" s="1"/>
  <c r="S183" i="9"/>
  <c r="D183" i="9" s="1"/>
  <c r="I183" i="9"/>
  <c r="E183" i="9"/>
  <c r="C183" i="9"/>
  <c r="A183" i="9"/>
  <c r="U182" i="9"/>
  <c r="S182" i="9" s="1"/>
  <c r="D182" i="9" s="1"/>
  <c r="T182" i="9"/>
  <c r="R182" i="9" s="1"/>
  <c r="C182" i="9" s="1"/>
  <c r="N182" i="9" a="1"/>
  <c r="N182" i="9" s="1"/>
  <c r="J182" i="9" a="1"/>
  <c r="J182" i="9" s="1"/>
  <c r="I182" i="9"/>
  <c r="E182" i="9"/>
  <c r="A182" i="9"/>
  <c r="U181" i="9"/>
  <c r="S181" i="9" s="1"/>
  <c r="T181" i="9"/>
  <c r="R181" i="9" s="1"/>
  <c r="N181" i="9"/>
  <c r="J181" i="9" a="1"/>
  <c r="J181" i="9" s="1"/>
  <c r="I181" i="9"/>
  <c r="N181" i="9" s="1" a="1"/>
  <c r="E181" i="9"/>
  <c r="D181" i="9"/>
  <c r="C181" i="9"/>
  <c r="A181" i="9"/>
  <c r="U180" i="9"/>
  <c r="T180" i="9"/>
  <c r="R180" i="9" s="1"/>
  <c r="S180" i="9"/>
  <c r="D180" i="9" s="1"/>
  <c r="I180" i="9"/>
  <c r="E180" i="9"/>
  <c r="C180" i="9"/>
  <c r="A180" i="9"/>
  <c r="U179" i="9"/>
  <c r="T179" i="9"/>
  <c r="R179" i="9" s="1"/>
  <c r="C179" i="9" s="1"/>
  <c r="S179" i="9"/>
  <c r="D179" i="9" s="1"/>
  <c r="N179" i="9"/>
  <c r="J179" i="9" a="1"/>
  <c r="J179" i="9"/>
  <c r="I179" i="9"/>
  <c r="N179" i="9" s="1" a="1"/>
  <c r="E179" i="9"/>
  <c r="A179" i="9"/>
  <c r="U178" i="9"/>
  <c r="T178" i="9"/>
  <c r="S178" i="9"/>
  <c r="R178" i="9"/>
  <c r="C178" i="9" s="1"/>
  <c r="J178" i="9" a="1"/>
  <c r="J178" i="9" s="1"/>
  <c r="I178" i="9"/>
  <c r="N178" i="9" s="1" a="1"/>
  <c r="N178" i="9" s="1"/>
  <c r="E178" i="9"/>
  <c r="D178" i="9"/>
  <c r="A178" i="9"/>
  <c r="U177" i="9"/>
  <c r="S177" i="9" s="1"/>
  <c r="D177" i="9" s="1"/>
  <c r="T177" i="9"/>
  <c r="R177" i="9"/>
  <c r="C177" i="9" s="1"/>
  <c r="I177" i="9"/>
  <c r="E177" i="9"/>
  <c r="A177" i="9"/>
  <c r="U176" i="9"/>
  <c r="S176" i="9" s="1"/>
  <c r="D176" i="9" s="1"/>
  <c r="T176" i="9"/>
  <c r="R176" i="9" s="1"/>
  <c r="I176" i="9"/>
  <c r="E176" i="9"/>
  <c r="C176" i="9"/>
  <c r="B176" i="9"/>
  <c r="B177" i="9" s="1"/>
  <c r="A176" i="9"/>
  <c r="U175" i="9"/>
  <c r="S175" i="9" s="1"/>
  <c r="T175" i="9"/>
  <c r="R175" i="9" s="1"/>
  <c r="C175" i="9" s="1"/>
  <c r="J175" i="9" a="1"/>
  <c r="J175" i="9"/>
  <c r="I175" i="9"/>
  <c r="N175" i="9" s="1" a="1"/>
  <c r="N175" i="9" s="1"/>
  <c r="E175" i="9"/>
  <c r="D175" i="9"/>
  <c r="H175" i="9" s="1"/>
  <c r="B175" i="9"/>
  <c r="A175" i="9"/>
  <c r="U174" i="9"/>
  <c r="S174" i="9" s="1"/>
  <c r="D174" i="9" s="1"/>
  <c r="T174" i="9"/>
  <c r="R174" i="9"/>
  <c r="C174" i="9" s="1"/>
  <c r="N174" i="9" a="1"/>
  <c r="N174" i="9" s="1"/>
  <c r="J174" i="9" a="1"/>
  <c r="J174" i="9" s="1"/>
  <c r="I174" i="9"/>
  <c r="E174" i="9"/>
  <c r="A174" i="9"/>
  <c r="U173" i="9"/>
  <c r="S173" i="9" s="1"/>
  <c r="D173" i="9" s="1"/>
  <c r="T173" i="9"/>
  <c r="R173" i="9" s="1"/>
  <c r="C173" i="9" s="1"/>
  <c r="N173" i="9"/>
  <c r="J173" i="9" a="1"/>
  <c r="J173" i="9"/>
  <c r="I173" i="9"/>
  <c r="N173" i="9" s="1" a="1"/>
  <c r="E173" i="9"/>
  <c r="A173" i="9"/>
  <c r="U172" i="9"/>
  <c r="T172" i="9"/>
  <c r="S172" i="9"/>
  <c r="D172" i="9" s="1"/>
  <c r="R172" i="9"/>
  <c r="C172" i="9" s="1"/>
  <c r="N172" i="9" a="1"/>
  <c r="N172" i="9" s="1"/>
  <c r="J172" i="9" a="1"/>
  <c r="J172" i="9" s="1"/>
  <c r="I172" i="9"/>
  <c r="E172" i="9"/>
  <c r="A172" i="9"/>
  <c r="U171" i="9"/>
  <c r="S171" i="9" s="1"/>
  <c r="D171" i="9" s="1"/>
  <c r="T171" i="9"/>
  <c r="R171" i="9" s="1"/>
  <c r="C171" i="9" s="1"/>
  <c r="I171" i="9"/>
  <c r="E171" i="9"/>
  <c r="A171" i="9"/>
  <c r="U170" i="9"/>
  <c r="S170" i="9" s="1"/>
  <c r="T170" i="9"/>
  <c r="R170" i="9" s="1"/>
  <c r="C170" i="9" s="1"/>
  <c r="N170" i="9" a="1"/>
  <c r="N170" i="9" s="1"/>
  <c r="J170" i="9" a="1"/>
  <c r="J170" i="9" s="1"/>
  <c r="I170" i="9"/>
  <c r="E170" i="9"/>
  <c r="D170" i="9"/>
  <c r="A170" i="9"/>
  <c r="U169" i="9"/>
  <c r="T169" i="9"/>
  <c r="R169" i="9" s="1"/>
  <c r="C169" i="9" s="1"/>
  <c r="S169" i="9"/>
  <c r="D169" i="9" s="1"/>
  <c r="J169" i="9" a="1"/>
  <c r="J169" i="9" s="1"/>
  <c r="I169" i="9"/>
  <c r="N169" i="9" s="1" a="1"/>
  <c r="N169" i="9" s="1"/>
  <c r="E169" i="9"/>
  <c r="A169" i="9"/>
  <c r="U168" i="9"/>
  <c r="S168" i="9" s="1"/>
  <c r="T168" i="9"/>
  <c r="R168" i="9" s="1"/>
  <c r="N168" i="9" a="1"/>
  <c r="N168" i="9" s="1"/>
  <c r="J168" i="9" a="1"/>
  <c r="J168" i="9" s="1"/>
  <c r="I168" i="9"/>
  <c r="E168" i="9"/>
  <c r="D168" i="9"/>
  <c r="C168" i="9"/>
  <c r="A168" i="9"/>
  <c r="U167" i="9"/>
  <c r="T167" i="9"/>
  <c r="R167" i="9" s="1"/>
  <c r="C167" i="9" s="1"/>
  <c r="S167" i="9"/>
  <c r="D167" i="9" s="1"/>
  <c r="N167" i="9"/>
  <c r="J167" i="9" a="1"/>
  <c r="J167" i="9"/>
  <c r="I167" i="9"/>
  <c r="N167" i="9" s="1" a="1"/>
  <c r="E167" i="9"/>
  <c r="A167" i="9"/>
  <c r="U166" i="9"/>
  <c r="S166" i="9" s="1"/>
  <c r="D166" i="9" s="1"/>
  <c r="T166" i="9"/>
  <c r="R166" i="9" s="1"/>
  <c r="C166" i="9" s="1"/>
  <c r="N166" i="9" a="1"/>
  <c r="N166" i="9" s="1"/>
  <c r="J166" i="9" a="1"/>
  <c r="J166" i="9" s="1"/>
  <c r="I166" i="9"/>
  <c r="E166" i="9"/>
  <c r="A166" i="9"/>
  <c r="U165" i="9"/>
  <c r="S165" i="9" s="1"/>
  <c r="D165" i="9" s="1"/>
  <c r="T165" i="9"/>
  <c r="R165" i="9" s="1"/>
  <c r="C165" i="9" s="1"/>
  <c r="I165" i="9"/>
  <c r="E165" i="9"/>
  <c r="A165" i="9"/>
  <c r="U164" i="9"/>
  <c r="T164" i="9"/>
  <c r="S164" i="9"/>
  <c r="D164" i="9" s="1"/>
  <c r="R164" i="9"/>
  <c r="C164" i="9" s="1"/>
  <c r="N164" i="9" a="1"/>
  <c r="N164" i="9"/>
  <c r="J164" i="9" a="1"/>
  <c r="J164" i="9" s="1"/>
  <c r="I164" i="9"/>
  <c r="E164" i="9"/>
  <c r="A164" i="9"/>
  <c r="U163" i="9"/>
  <c r="T163" i="9"/>
  <c r="R163" i="9" s="1"/>
  <c r="C163" i="9" s="1"/>
  <c r="S163" i="9"/>
  <c r="D163" i="9" s="1"/>
  <c r="N163" i="9"/>
  <c r="J163" i="9" a="1"/>
  <c r="J163" i="9" s="1"/>
  <c r="I163" i="9"/>
  <c r="N163" i="9" s="1" a="1"/>
  <c r="E163" i="9"/>
  <c r="A163" i="9"/>
  <c r="U162" i="9"/>
  <c r="T162" i="9"/>
  <c r="S162" i="9"/>
  <c r="D162" i="9" s="1"/>
  <c r="R162" i="9"/>
  <c r="C162" i="9" s="1"/>
  <c r="N162" i="9" a="1"/>
  <c r="N162" i="9" s="1"/>
  <c r="J162" i="9" a="1"/>
  <c r="J162" i="9" s="1"/>
  <c r="I162" i="9"/>
  <c r="E162" i="9"/>
  <c r="A162" i="9"/>
  <c r="U161" i="9"/>
  <c r="S161" i="9" s="1"/>
  <c r="T161" i="9"/>
  <c r="R161" i="9" s="1"/>
  <c r="C161" i="9" s="1"/>
  <c r="J161" i="9" a="1"/>
  <c r="J161" i="9" s="1"/>
  <c r="I161" i="9"/>
  <c r="N161" i="9" s="1" a="1"/>
  <c r="N161" i="9" s="1"/>
  <c r="E161" i="9"/>
  <c r="D161" i="9"/>
  <c r="A161" i="9"/>
  <c r="U160" i="9"/>
  <c r="S160" i="9" s="1"/>
  <c r="D160" i="9" s="1"/>
  <c r="T160" i="9"/>
  <c r="R160" i="9" s="1"/>
  <c r="C160" i="9" s="1"/>
  <c r="N160" i="9" a="1"/>
  <c r="N160" i="9" s="1"/>
  <c r="J160" i="9" a="1"/>
  <c r="J160" i="9" s="1"/>
  <c r="I160" i="9"/>
  <c r="E160" i="9"/>
  <c r="A160" i="9"/>
  <c r="U159" i="9"/>
  <c r="S159" i="9" s="1"/>
  <c r="D159" i="9" s="1"/>
  <c r="T159" i="9"/>
  <c r="R159" i="9" s="1"/>
  <c r="C159" i="9" s="1"/>
  <c r="N159" i="9"/>
  <c r="J159" i="9" a="1"/>
  <c r="J159" i="9" s="1"/>
  <c r="I159" i="9"/>
  <c r="N159" i="9" s="1" a="1"/>
  <c r="E159" i="9"/>
  <c r="A159" i="9"/>
  <c r="U158" i="9"/>
  <c r="T158" i="9"/>
  <c r="R158" i="9" s="1"/>
  <c r="C158" i="9" s="1"/>
  <c r="S158" i="9"/>
  <c r="D158" i="9" s="1"/>
  <c r="N158" i="9" a="1"/>
  <c r="N158" i="9" s="1"/>
  <c r="I158" i="9"/>
  <c r="J158" i="9" s="1" a="1"/>
  <c r="J158" i="9" s="1"/>
  <c r="E158" i="9"/>
  <c r="A158" i="9"/>
  <c r="U157" i="9"/>
  <c r="S157" i="9" s="1"/>
  <c r="D157" i="9" s="1"/>
  <c r="T157" i="9"/>
  <c r="R157" i="9" s="1"/>
  <c r="C157" i="9" s="1"/>
  <c r="J157" i="9" a="1"/>
  <c r="J157" i="9"/>
  <c r="I157" i="9"/>
  <c r="N157" i="9" s="1" a="1"/>
  <c r="N157" i="9" s="1"/>
  <c r="E157" i="9"/>
  <c r="A157" i="9"/>
  <c r="U156" i="9"/>
  <c r="T156" i="9"/>
  <c r="S156" i="9"/>
  <c r="D156" i="9" s="1"/>
  <c r="R156" i="9"/>
  <c r="C156" i="9" s="1"/>
  <c r="J156" i="9" a="1"/>
  <c r="J156" i="9" s="1"/>
  <c r="I156" i="9"/>
  <c r="N156" i="9" s="1" a="1"/>
  <c r="N156" i="9" s="1"/>
  <c r="E156" i="9"/>
  <c r="A156" i="9"/>
  <c r="U155" i="9"/>
  <c r="S155" i="9" s="1"/>
  <c r="D155" i="9" s="1"/>
  <c r="T155" i="9"/>
  <c r="R155" i="9" s="1"/>
  <c r="C155" i="9" s="1"/>
  <c r="N155" i="9"/>
  <c r="J155" i="9" a="1"/>
  <c r="J155" i="9" s="1"/>
  <c r="I155" i="9"/>
  <c r="N155" i="9" s="1" a="1"/>
  <c r="E155" i="9"/>
  <c r="A155" i="9"/>
  <c r="U154" i="9"/>
  <c r="S154" i="9" s="1"/>
  <c r="D154" i="9" s="1"/>
  <c r="T154" i="9"/>
  <c r="R154" i="9"/>
  <c r="C154" i="9" s="1"/>
  <c r="I154" i="9"/>
  <c r="E154" i="9"/>
  <c r="A154" i="9"/>
  <c r="U153" i="9"/>
  <c r="S153" i="9" s="1"/>
  <c r="D153" i="9" s="1"/>
  <c r="T153" i="9"/>
  <c r="R153" i="9" s="1"/>
  <c r="C153" i="9" s="1"/>
  <c r="I153" i="9"/>
  <c r="E153" i="9"/>
  <c r="A153" i="9"/>
  <c r="U152" i="9"/>
  <c r="S152" i="9" s="1"/>
  <c r="D152" i="9" s="1"/>
  <c r="T152" i="9"/>
  <c r="R152" i="9" s="1"/>
  <c r="C152" i="9" s="1"/>
  <c r="N152" i="9" a="1"/>
  <c r="N152" i="9" s="1"/>
  <c r="J152" i="9" a="1"/>
  <c r="J152" i="9" s="1"/>
  <c r="I152" i="9"/>
  <c r="E152" i="9"/>
  <c r="A152" i="9"/>
  <c r="U151" i="9"/>
  <c r="T151" i="9"/>
  <c r="R151" i="9" s="1"/>
  <c r="C151" i="9" s="1"/>
  <c r="S151" i="9"/>
  <c r="D151" i="9" s="1"/>
  <c r="I151" i="9"/>
  <c r="E151" i="9"/>
  <c r="A151" i="9"/>
  <c r="U150" i="9"/>
  <c r="S150" i="9" s="1"/>
  <c r="T150" i="9"/>
  <c r="R150" i="9" s="1"/>
  <c r="N150" i="9" a="1"/>
  <c r="N150" i="9" s="1"/>
  <c r="I150" i="9"/>
  <c r="J150" i="9" s="1" a="1"/>
  <c r="J150" i="9" s="1"/>
  <c r="E150" i="9"/>
  <c r="D150" i="9"/>
  <c r="C150" i="9"/>
  <c r="A150" i="9"/>
  <c r="U149" i="9"/>
  <c r="T149" i="9"/>
  <c r="R149" i="9" s="1"/>
  <c r="C149" i="9" s="1"/>
  <c r="S149" i="9"/>
  <c r="D149" i="9" s="1"/>
  <c r="I149" i="9"/>
  <c r="N149" i="9" s="1" a="1"/>
  <c r="N149" i="9" s="1"/>
  <c r="E149" i="9"/>
  <c r="A149" i="9"/>
  <c r="U148" i="9"/>
  <c r="S148" i="9" s="1"/>
  <c r="D148" i="9" s="1"/>
  <c r="T148" i="9"/>
  <c r="R148" i="9"/>
  <c r="C148" i="9" s="1"/>
  <c r="N148" i="9" a="1"/>
  <c r="N148" i="9"/>
  <c r="J148" i="9" a="1"/>
  <c r="J148" i="9" s="1"/>
  <c r="I148" i="9"/>
  <c r="E148" i="9"/>
  <c r="A148" i="9"/>
  <c r="U147" i="9"/>
  <c r="T147" i="9"/>
  <c r="R147" i="9" s="1"/>
  <c r="C147" i="9" s="1"/>
  <c r="S147" i="9"/>
  <c r="D147" i="9" s="1"/>
  <c r="I147" i="9"/>
  <c r="N147" i="9" s="1" a="1"/>
  <c r="N147" i="9" s="1"/>
  <c r="E147" i="9"/>
  <c r="A147" i="9"/>
  <c r="U146" i="9"/>
  <c r="S146" i="9" s="1"/>
  <c r="D146" i="9" s="1"/>
  <c r="T146" i="9"/>
  <c r="R146" i="9"/>
  <c r="C146" i="9" s="1"/>
  <c r="J146" i="9" a="1"/>
  <c r="J146" i="9" s="1"/>
  <c r="I146" i="9"/>
  <c r="N146" i="9" s="1" a="1"/>
  <c r="N146" i="9" s="1"/>
  <c r="E146" i="9"/>
  <c r="A146" i="9"/>
  <c r="U145" i="9"/>
  <c r="S145" i="9" s="1"/>
  <c r="D145" i="9" s="1"/>
  <c r="T145" i="9"/>
  <c r="R145" i="9" s="1"/>
  <c r="C145" i="9" s="1"/>
  <c r="N145" i="9"/>
  <c r="J145" i="9" a="1"/>
  <c r="J145" i="9"/>
  <c r="I145" i="9"/>
  <c r="N145" i="9" s="1" a="1"/>
  <c r="E145" i="9"/>
  <c r="A145" i="9"/>
  <c r="U144" i="9"/>
  <c r="S144" i="9" s="1"/>
  <c r="D144" i="9" s="1"/>
  <c r="T144" i="9"/>
  <c r="R144" i="9"/>
  <c r="C144" i="9" s="1"/>
  <c r="I144" i="9"/>
  <c r="E144" i="9"/>
  <c r="A144" i="9"/>
  <c r="U143" i="9"/>
  <c r="S143" i="9" s="1"/>
  <c r="T143" i="9"/>
  <c r="R143" i="9" s="1"/>
  <c r="C143" i="9" s="1"/>
  <c r="I143" i="9"/>
  <c r="E143" i="9"/>
  <c r="D143" i="9"/>
  <c r="A143" i="9"/>
  <c r="U142" i="9"/>
  <c r="T142" i="9"/>
  <c r="S142" i="9"/>
  <c r="D142" i="9" s="1"/>
  <c r="R142" i="9"/>
  <c r="C142" i="9" s="1"/>
  <c r="N142" i="9" a="1"/>
  <c r="N142" i="9" s="1"/>
  <c r="J142" i="9" a="1"/>
  <c r="J142" i="9" s="1"/>
  <c r="I142" i="9"/>
  <c r="E142" i="9"/>
  <c r="A142" i="9"/>
  <c r="U141" i="9"/>
  <c r="T141" i="9"/>
  <c r="R141" i="9" s="1"/>
  <c r="C141" i="9" s="1"/>
  <c r="S141" i="9"/>
  <c r="D141" i="9" s="1"/>
  <c r="N141" i="9"/>
  <c r="J141" i="9" a="1"/>
  <c r="J141" i="9" s="1"/>
  <c r="I141" i="9"/>
  <c r="N141" i="9" s="1" a="1"/>
  <c r="E141" i="9"/>
  <c r="A141" i="9"/>
  <c r="U140" i="9"/>
  <c r="T140" i="9"/>
  <c r="R140" i="9" s="1"/>
  <c r="C140" i="9" s="1"/>
  <c r="S140" i="9"/>
  <c r="D140" i="9" s="1"/>
  <c r="J140" i="9" a="1"/>
  <c r="J140" i="9" s="1"/>
  <c r="I140" i="9"/>
  <c r="N140" i="9" s="1" a="1"/>
  <c r="N140" i="9" s="1"/>
  <c r="E140" i="9"/>
  <c r="A140" i="9"/>
  <c r="U139" i="9"/>
  <c r="T139" i="9"/>
  <c r="R139" i="9" s="1"/>
  <c r="C139" i="9" s="1"/>
  <c r="S139" i="9"/>
  <c r="D139" i="9" s="1"/>
  <c r="N139" i="9"/>
  <c r="J139" i="9" a="1"/>
  <c r="J139" i="9" s="1"/>
  <c r="I139" i="9"/>
  <c r="N139" i="9" s="1" a="1"/>
  <c r="E139" i="9"/>
  <c r="A139" i="9"/>
  <c r="U138" i="9"/>
  <c r="S138" i="9" s="1"/>
  <c r="D138" i="9" s="1"/>
  <c r="T138" i="9"/>
  <c r="R138" i="9" s="1"/>
  <c r="C138" i="9" s="1"/>
  <c r="N138" i="9" a="1"/>
  <c r="N138" i="9" s="1"/>
  <c r="J138" i="9" a="1"/>
  <c r="J138" i="9" s="1"/>
  <c r="I138" i="9"/>
  <c r="E138" i="9"/>
  <c r="A138" i="9"/>
  <c r="U137" i="9"/>
  <c r="T137" i="9"/>
  <c r="R137" i="9" s="1"/>
  <c r="C137" i="9" s="1"/>
  <c r="S137" i="9"/>
  <c r="D137" i="9" s="1"/>
  <c r="I137" i="9"/>
  <c r="E137" i="9"/>
  <c r="A137" i="9"/>
  <c r="U136" i="9"/>
  <c r="S136" i="9" s="1"/>
  <c r="D136" i="9" s="1"/>
  <c r="T136" i="9"/>
  <c r="R136" i="9" s="1"/>
  <c r="C136" i="9" s="1"/>
  <c r="N136" i="9" a="1"/>
  <c r="N136" i="9"/>
  <c r="J136" i="9" a="1"/>
  <c r="J136" i="9" s="1"/>
  <c r="I136" i="9"/>
  <c r="E136" i="9"/>
  <c r="A136" i="9"/>
  <c r="U135" i="9"/>
  <c r="S135" i="9" s="1"/>
  <c r="D135" i="9" s="1"/>
  <c r="T135" i="9"/>
  <c r="R135" i="9" s="1"/>
  <c r="I135" i="9"/>
  <c r="E135" i="9"/>
  <c r="C135" i="9"/>
  <c r="A135" i="9"/>
  <c r="U134" i="9"/>
  <c r="T134" i="9"/>
  <c r="R134" i="9" s="1"/>
  <c r="C134" i="9" s="1"/>
  <c r="S134" i="9"/>
  <c r="D134" i="9" s="1"/>
  <c r="I134" i="9"/>
  <c r="J134" i="9" s="1" a="1"/>
  <c r="J134" i="9" s="1"/>
  <c r="E134" i="9"/>
  <c r="A134" i="9"/>
  <c r="U133" i="9"/>
  <c r="S133" i="9" s="1"/>
  <c r="D133" i="9" s="1"/>
  <c r="T133" i="9"/>
  <c r="R133" i="9"/>
  <c r="C133" i="9" s="1"/>
  <c r="J133" i="9" a="1"/>
  <c r="J133" i="9" s="1"/>
  <c r="I133" i="9"/>
  <c r="N133" i="9" s="1" a="1"/>
  <c r="N133" i="9" s="1"/>
  <c r="E133" i="9"/>
  <c r="A133" i="9"/>
  <c r="U132" i="9"/>
  <c r="S132" i="9" s="1"/>
  <c r="D132" i="9" s="1"/>
  <c r="T132" i="9"/>
  <c r="R132" i="9"/>
  <c r="N132" i="9" a="1"/>
  <c r="N132" i="9" s="1"/>
  <c r="I132" i="9"/>
  <c r="J132" i="9" s="1" a="1"/>
  <c r="J132" i="9" s="1"/>
  <c r="E132" i="9"/>
  <c r="C132" i="9"/>
  <c r="A132" i="9"/>
  <c r="U131" i="9"/>
  <c r="T131" i="9"/>
  <c r="R131" i="9" s="1"/>
  <c r="C131" i="9" s="1"/>
  <c r="S131" i="9"/>
  <c r="D131" i="9" s="1"/>
  <c r="N131" i="9"/>
  <c r="J131" i="9" a="1"/>
  <c r="J131" i="9"/>
  <c r="I131" i="9"/>
  <c r="N131" i="9" s="1" a="1"/>
  <c r="E131" i="9"/>
  <c r="A131" i="9"/>
  <c r="U130" i="9"/>
  <c r="S130" i="9" s="1"/>
  <c r="D130" i="9" s="1"/>
  <c r="T130" i="9"/>
  <c r="R130" i="9" s="1"/>
  <c r="C130" i="9" s="1"/>
  <c r="N130" i="9" a="1"/>
  <c r="N130" i="9"/>
  <c r="J130" i="9" a="1"/>
  <c r="J130" i="9" s="1"/>
  <c r="I130" i="9"/>
  <c r="E130" i="9"/>
  <c r="A130" i="9"/>
  <c r="U129" i="9"/>
  <c r="S129" i="9" s="1"/>
  <c r="D129" i="9" s="1"/>
  <c r="T129" i="9"/>
  <c r="R129" i="9"/>
  <c r="C129" i="9" s="1"/>
  <c r="I129" i="9"/>
  <c r="E129" i="9"/>
  <c r="A129" i="9"/>
  <c r="U128" i="9"/>
  <c r="T128" i="9"/>
  <c r="S128" i="9"/>
  <c r="D128" i="9" s="1"/>
  <c r="R128" i="9"/>
  <c r="N128" i="9" a="1"/>
  <c r="N128" i="9" s="1"/>
  <c r="J128" i="9" a="1"/>
  <c r="J128" i="9" s="1"/>
  <c r="I128" i="9"/>
  <c r="E128" i="9"/>
  <c r="C128" i="9"/>
  <c r="A128" i="9"/>
  <c r="U127" i="9"/>
  <c r="S127" i="9" s="1"/>
  <c r="T127" i="9"/>
  <c r="R127" i="9" s="1"/>
  <c r="I127" i="9"/>
  <c r="E127" i="9"/>
  <c r="D127" i="9"/>
  <c r="C127" i="9"/>
  <c r="A127" i="9"/>
  <c r="U126" i="9"/>
  <c r="S126" i="9" s="1"/>
  <c r="T126" i="9"/>
  <c r="R126" i="9" s="1"/>
  <c r="C126" i="9" s="1"/>
  <c r="I126" i="9"/>
  <c r="N126" i="9" s="1" a="1"/>
  <c r="N126" i="9" s="1"/>
  <c r="E126" i="9"/>
  <c r="D126" i="9"/>
  <c r="A126" i="9"/>
  <c r="U125" i="9"/>
  <c r="S125" i="9" s="1"/>
  <c r="D125" i="9" s="1"/>
  <c r="T125" i="9"/>
  <c r="R125" i="9" s="1"/>
  <c r="C125" i="9" s="1"/>
  <c r="N125" i="9"/>
  <c r="J125" i="9" a="1"/>
  <c r="J125" i="9" s="1"/>
  <c r="I125" i="9"/>
  <c r="N125" i="9" s="1" a="1"/>
  <c r="E125" i="9"/>
  <c r="A125" i="9"/>
  <c r="U124" i="9"/>
  <c r="S124" i="9" s="1"/>
  <c r="T124" i="9"/>
  <c r="R124" i="9"/>
  <c r="C124" i="9" s="1"/>
  <c r="N124" i="9"/>
  <c r="I124" i="9"/>
  <c r="N124" i="9" s="1" a="1"/>
  <c r="E124" i="9"/>
  <c r="D124" i="9"/>
  <c r="A124" i="9"/>
  <c r="U123" i="9"/>
  <c r="T123" i="9"/>
  <c r="R123" i="9" s="1"/>
  <c r="C123" i="9" s="1"/>
  <c r="S123" i="9"/>
  <c r="I123" i="9"/>
  <c r="E123" i="9"/>
  <c r="D123" i="9"/>
  <c r="A123" i="9"/>
  <c r="U122" i="9"/>
  <c r="S122" i="9" s="1"/>
  <c r="D122" i="9" s="1"/>
  <c r="T122" i="9"/>
  <c r="R122" i="9"/>
  <c r="C122" i="9" s="1"/>
  <c r="J122" i="9" a="1"/>
  <c r="J122" i="9"/>
  <c r="I122" i="9"/>
  <c r="N122" i="9" s="1" a="1"/>
  <c r="N122" i="9" s="1"/>
  <c r="E122" i="9"/>
  <c r="A122" i="9"/>
  <c r="U121" i="9"/>
  <c r="S121" i="9" s="1"/>
  <c r="D121" i="9" s="1"/>
  <c r="T121" i="9"/>
  <c r="R121" i="9"/>
  <c r="C121" i="9" s="1"/>
  <c r="N121" i="9"/>
  <c r="I121" i="9"/>
  <c r="N121" i="9" s="1" a="1"/>
  <c r="E121" i="9"/>
  <c r="A121" i="9"/>
  <c r="U120" i="9"/>
  <c r="S120" i="9" s="1"/>
  <c r="D120" i="9" s="1"/>
  <c r="T120" i="9"/>
  <c r="R120" i="9" s="1"/>
  <c r="C120" i="9" s="1"/>
  <c r="J120" i="9" a="1"/>
  <c r="J120" i="9" s="1"/>
  <c r="I120" i="9"/>
  <c r="N120" i="9" s="1" a="1"/>
  <c r="N120" i="9" s="1"/>
  <c r="E120" i="9"/>
  <c r="B120" i="9"/>
  <c r="B121" i="9" s="1"/>
  <c r="A120" i="9"/>
  <c r="U119" i="9"/>
  <c r="S119" i="9" s="1"/>
  <c r="D119" i="9" s="1"/>
  <c r="T119" i="9"/>
  <c r="R119" i="9" s="1"/>
  <c r="C119" i="9" s="1"/>
  <c r="I119" i="9"/>
  <c r="E119" i="9"/>
  <c r="A119" i="9"/>
  <c r="U118" i="9"/>
  <c r="S118" i="9" s="1"/>
  <c r="T118" i="9"/>
  <c r="R118" i="9"/>
  <c r="N118" i="9" a="1"/>
  <c r="N118" i="9" s="1"/>
  <c r="J118" i="9" a="1"/>
  <c r="J118" i="9" s="1"/>
  <c r="I118" i="9"/>
  <c r="E118" i="9"/>
  <c r="D118" i="9"/>
  <c r="C118" i="9"/>
  <c r="A118" i="9"/>
  <c r="U117" i="9"/>
  <c r="S117" i="9" s="1"/>
  <c r="D117" i="9" s="1"/>
  <c r="T117" i="9"/>
  <c r="R117" i="9" s="1"/>
  <c r="I117" i="9"/>
  <c r="E117" i="9"/>
  <c r="C117" i="9"/>
  <c r="A117" i="9"/>
  <c r="U116" i="9"/>
  <c r="S116" i="9" s="1"/>
  <c r="D116" i="9" s="1"/>
  <c r="T116" i="9"/>
  <c r="R116" i="9"/>
  <c r="N116" i="9" a="1"/>
  <c r="N116" i="9" s="1"/>
  <c r="J116" i="9" a="1"/>
  <c r="J116" i="9" s="1"/>
  <c r="I116" i="9"/>
  <c r="E116" i="9"/>
  <c r="C116" i="9"/>
  <c r="A116" i="9"/>
  <c r="U115" i="9"/>
  <c r="S115" i="9" s="1"/>
  <c r="D115" i="9" s="1"/>
  <c r="T115" i="9"/>
  <c r="R115" i="9"/>
  <c r="C115" i="9" s="1"/>
  <c r="I115" i="9"/>
  <c r="E115" i="9"/>
  <c r="A115" i="9"/>
  <c r="U114" i="9"/>
  <c r="S114" i="9" s="1"/>
  <c r="D114" i="9" s="1"/>
  <c r="T114" i="9"/>
  <c r="R114" i="9" s="1"/>
  <c r="C114" i="9" s="1"/>
  <c r="N114" i="9" a="1"/>
  <c r="N114" i="9" s="1"/>
  <c r="I114" i="9"/>
  <c r="J114" i="9" s="1" a="1"/>
  <c r="J114" i="9" s="1"/>
  <c r="E114" i="9"/>
  <c r="A114" i="9"/>
  <c r="U113" i="9"/>
  <c r="T113" i="9"/>
  <c r="R113" i="9" s="1"/>
  <c r="C113" i="9" s="1"/>
  <c r="S113" i="9"/>
  <c r="D113" i="9" s="1"/>
  <c r="I113" i="9"/>
  <c r="E113" i="9"/>
  <c r="A113" i="9"/>
  <c r="U112" i="9"/>
  <c r="T112" i="9"/>
  <c r="R112" i="9" s="1"/>
  <c r="S112" i="9"/>
  <c r="D112" i="9" s="1"/>
  <c r="I112" i="9"/>
  <c r="E112" i="9"/>
  <c r="C112" i="9"/>
  <c r="B112" i="9"/>
  <c r="A112" i="9"/>
  <c r="U111" i="9"/>
  <c r="T111" i="9"/>
  <c r="R111" i="9" s="1"/>
  <c r="S111" i="9"/>
  <c r="I111" i="9"/>
  <c r="E111" i="9"/>
  <c r="D111" i="9"/>
  <c r="C111" i="9"/>
  <c r="A111" i="9"/>
  <c r="U110" i="9"/>
  <c r="S110" i="9" s="1"/>
  <c r="D110" i="9" s="1"/>
  <c r="T110" i="9"/>
  <c r="R110" i="9" s="1"/>
  <c r="C110" i="9" s="1"/>
  <c r="N110" i="9" a="1"/>
  <c r="N110" i="9" s="1"/>
  <c r="I110" i="9"/>
  <c r="J110" i="9" s="1" a="1"/>
  <c r="J110" i="9" s="1"/>
  <c r="E110" i="9"/>
  <c r="A110" i="9"/>
  <c r="U109" i="9"/>
  <c r="S109" i="9" s="1"/>
  <c r="D109" i="9" s="1"/>
  <c r="T109" i="9"/>
  <c r="R109" i="9" s="1"/>
  <c r="C109" i="9" s="1"/>
  <c r="I109" i="9"/>
  <c r="E109" i="9"/>
  <c r="A109" i="9"/>
  <c r="U108" i="9"/>
  <c r="T108" i="9"/>
  <c r="R108" i="9" s="1"/>
  <c r="C108" i="9" s="1"/>
  <c r="S108" i="9"/>
  <c r="D108" i="9" s="1"/>
  <c r="N108" i="9" a="1"/>
  <c r="N108" i="9" s="1"/>
  <c r="I108" i="9"/>
  <c r="J108" i="9" s="1" a="1"/>
  <c r="J108" i="9" s="1"/>
  <c r="E108" i="9"/>
  <c r="A108" i="9"/>
  <c r="U107" i="9"/>
  <c r="T107" i="9"/>
  <c r="R107" i="9" s="1"/>
  <c r="C107" i="9" s="1"/>
  <c r="S107" i="9"/>
  <c r="D107" i="9" s="1"/>
  <c r="J107" i="9" a="1"/>
  <c r="J107" i="9" s="1"/>
  <c r="I107" i="9"/>
  <c r="N107" i="9" s="1" a="1"/>
  <c r="N107" i="9" s="1"/>
  <c r="E107" i="9"/>
  <c r="A107" i="9"/>
  <c r="U106" i="9"/>
  <c r="T106" i="9"/>
  <c r="R106" i="9" s="1"/>
  <c r="C106" i="9" s="1"/>
  <c r="S106" i="9"/>
  <c r="D106" i="9" s="1"/>
  <c r="N106" i="9" a="1"/>
  <c r="N106" i="9" s="1"/>
  <c r="I106" i="9"/>
  <c r="J106" i="9" s="1" a="1"/>
  <c r="J106" i="9" s="1"/>
  <c r="E106" i="9"/>
  <c r="B106" i="9"/>
  <c r="B107" i="9" s="1"/>
  <c r="A106" i="9"/>
  <c r="U105" i="9"/>
  <c r="T105" i="9"/>
  <c r="R105" i="9" s="1"/>
  <c r="S105" i="9"/>
  <c r="D105" i="9" s="1"/>
  <c r="N105" i="9"/>
  <c r="J105" i="9" a="1"/>
  <c r="J105" i="9" s="1"/>
  <c r="I105" i="9"/>
  <c r="N105" i="9" s="1" a="1"/>
  <c r="E105" i="9"/>
  <c r="C105" i="9"/>
  <c r="A105" i="9"/>
  <c r="U104" i="9"/>
  <c r="T104" i="9"/>
  <c r="S104" i="9"/>
  <c r="D104" i="9" s="1"/>
  <c r="R104" i="9"/>
  <c r="N104" i="9" a="1"/>
  <c r="N104" i="9" s="1"/>
  <c r="J104" i="9" a="1"/>
  <c r="J104" i="9"/>
  <c r="I104" i="9"/>
  <c r="E104" i="9"/>
  <c r="C104" i="9"/>
  <c r="A104" i="9"/>
  <c r="U103" i="9"/>
  <c r="T103" i="9"/>
  <c r="R103" i="9" s="1"/>
  <c r="C103" i="9" s="1"/>
  <c r="S103" i="9"/>
  <c r="D103" i="9" s="1"/>
  <c r="N103" i="9"/>
  <c r="J103" i="9" a="1"/>
  <c r="J103" i="9" s="1"/>
  <c r="I103" i="9"/>
  <c r="N103" i="9" s="1" a="1"/>
  <c r="E103" i="9"/>
  <c r="A103" i="9"/>
  <c r="U102" i="9"/>
  <c r="S102" i="9" s="1"/>
  <c r="D102" i="9" s="1"/>
  <c r="T102" i="9"/>
  <c r="R102" i="9" s="1"/>
  <c r="I102" i="9"/>
  <c r="E102" i="9"/>
  <c r="C102" i="9"/>
  <c r="A102" i="9"/>
  <c r="U101" i="9"/>
  <c r="S101" i="9" s="1"/>
  <c r="D101" i="9" s="1"/>
  <c r="T101" i="9"/>
  <c r="R101" i="9"/>
  <c r="C101" i="9" s="1"/>
  <c r="I101" i="9"/>
  <c r="N101" i="9" s="1" a="1"/>
  <c r="N101" i="9" s="1"/>
  <c r="E101" i="9"/>
  <c r="A101" i="9"/>
  <c r="U100" i="9"/>
  <c r="T100" i="9"/>
  <c r="S100" i="9"/>
  <c r="D100" i="9" s="1"/>
  <c r="R100" i="9"/>
  <c r="C100" i="9" s="1"/>
  <c r="N100" i="9"/>
  <c r="J100" i="9" a="1"/>
  <c r="J100" i="9" s="1"/>
  <c r="I100" i="9"/>
  <c r="N100" i="9" s="1" a="1"/>
  <c r="E100" i="9"/>
  <c r="A100" i="9"/>
  <c r="U99" i="9"/>
  <c r="T99" i="9"/>
  <c r="S99" i="9"/>
  <c r="R99" i="9"/>
  <c r="C99" i="9" s="1"/>
  <c r="N99" i="9"/>
  <c r="J99" i="9" a="1"/>
  <c r="J99" i="9" s="1"/>
  <c r="I99" i="9"/>
  <c r="N99" i="9" s="1" a="1"/>
  <c r="E99" i="9"/>
  <c r="D99" i="9"/>
  <c r="A99" i="9"/>
  <c r="U98" i="9"/>
  <c r="T98" i="9"/>
  <c r="R98" i="9" s="1"/>
  <c r="C98" i="9" s="1"/>
  <c r="F98" i="9" s="1"/>
  <c r="S98" i="9"/>
  <c r="D98" i="9" s="1"/>
  <c r="N98" i="9" a="1"/>
  <c r="N98" i="9" s="1"/>
  <c r="J98" i="9"/>
  <c r="I98" i="9"/>
  <c r="J98" i="9" s="1" a="1"/>
  <c r="E98" i="9"/>
  <c r="B98" i="9"/>
  <c r="B99" i="9" s="1"/>
  <c r="A98" i="9"/>
  <c r="U97" i="9"/>
  <c r="S97" i="9" s="1"/>
  <c r="T97" i="9"/>
  <c r="R97" i="9"/>
  <c r="C97" i="9" s="1"/>
  <c r="J97" i="9" a="1"/>
  <c r="J97" i="9"/>
  <c r="I97" i="9"/>
  <c r="N97" i="9" s="1" a="1"/>
  <c r="N97" i="9" s="1"/>
  <c r="E97" i="9"/>
  <c r="D97" i="9"/>
  <c r="A97" i="9"/>
  <c r="U96" i="9"/>
  <c r="T96" i="9"/>
  <c r="S96" i="9"/>
  <c r="D96" i="9" s="1"/>
  <c r="R96" i="9"/>
  <c r="C96" i="9" s="1"/>
  <c r="N96" i="9" a="1"/>
  <c r="N96" i="9" s="1"/>
  <c r="I96" i="9"/>
  <c r="J96" i="9" s="1" a="1"/>
  <c r="J96" i="9" s="1"/>
  <c r="E96" i="9"/>
  <c r="A96" i="9"/>
  <c r="U95" i="9"/>
  <c r="T95" i="9"/>
  <c r="S95" i="9"/>
  <c r="R95" i="9"/>
  <c r="C95" i="9" s="1"/>
  <c r="J95" i="9" a="1"/>
  <c r="J95" i="9"/>
  <c r="I95" i="9"/>
  <c r="N95" i="9" s="1" a="1"/>
  <c r="N95" i="9" s="1"/>
  <c r="E95" i="9"/>
  <c r="D95" i="9"/>
  <c r="A95" i="9"/>
  <c r="U94" i="9"/>
  <c r="T94" i="9"/>
  <c r="S94" i="9"/>
  <c r="D94" i="9" s="1"/>
  <c r="R94" i="9"/>
  <c r="C94" i="9" s="1"/>
  <c r="N94" i="9" a="1"/>
  <c r="N94" i="9" s="1"/>
  <c r="J94" i="9" a="1"/>
  <c r="J94" i="9"/>
  <c r="I94" i="9"/>
  <c r="E94" i="9"/>
  <c r="A94" i="9"/>
  <c r="U93" i="9"/>
  <c r="T93" i="9"/>
  <c r="S93" i="9"/>
  <c r="D93" i="9" s="1"/>
  <c r="R93" i="9"/>
  <c r="N93" i="9"/>
  <c r="J93" i="9" a="1"/>
  <c r="J93" i="9"/>
  <c r="I93" i="9"/>
  <c r="N93" i="9" s="1" a="1"/>
  <c r="E93" i="9"/>
  <c r="C93" i="9"/>
  <c r="A93" i="9"/>
  <c r="U92" i="9"/>
  <c r="S92" i="9" s="1"/>
  <c r="D92" i="9" s="1"/>
  <c r="T92" i="9"/>
  <c r="R92" i="9"/>
  <c r="I92" i="9"/>
  <c r="E92" i="9"/>
  <c r="C92" i="9"/>
  <c r="A92" i="9"/>
  <c r="U91" i="9"/>
  <c r="T91" i="9"/>
  <c r="S91" i="9"/>
  <c r="D91" i="9" s="1"/>
  <c r="R91" i="9"/>
  <c r="C91" i="9" s="1"/>
  <c r="I91" i="9"/>
  <c r="N91" i="9" s="1" a="1"/>
  <c r="N91" i="9" s="1"/>
  <c r="E91" i="9"/>
  <c r="A91" i="9"/>
  <c r="U90" i="9"/>
  <c r="T90" i="9"/>
  <c r="R90" i="9" s="1"/>
  <c r="S90" i="9"/>
  <c r="D90" i="9" s="1"/>
  <c r="N90" i="9" a="1"/>
  <c r="N90" i="9"/>
  <c r="J90" i="9" a="1"/>
  <c r="J90" i="9" s="1"/>
  <c r="I90" i="9"/>
  <c r="E90" i="9"/>
  <c r="C90" i="9"/>
  <c r="A90" i="9"/>
  <c r="U89" i="9"/>
  <c r="T89" i="9"/>
  <c r="R89" i="9" s="1"/>
  <c r="C89" i="9" s="1"/>
  <c r="S89" i="9"/>
  <c r="D89" i="9" s="1"/>
  <c r="J89" i="9" a="1"/>
  <c r="J89" i="9" s="1"/>
  <c r="I89" i="9"/>
  <c r="N89" i="9" s="1" a="1"/>
  <c r="N89" i="9" s="1"/>
  <c r="E89" i="9"/>
  <c r="B89" i="9"/>
  <c r="A89" i="9"/>
  <c r="U88" i="9"/>
  <c r="S88" i="9" s="1"/>
  <c r="D88" i="9" s="1"/>
  <c r="T88" i="9"/>
  <c r="R88" i="9"/>
  <c r="C88" i="9" s="1"/>
  <c r="J88" i="9" a="1"/>
  <c r="J88" i="9" s="1"/>
  <c r="I88" i="9"/>
  <c r="N88" i="9" s="1" a="1"/>
  <c r="N88" i="9" s="1"/>
  <c r="E88" i="9"/>
  <c r="A88" i="9"/>
  <c r="U87" i="9"/>
  <c r="T87" i="9"/>
  <c r="S87" i="9"/>
  <c r="D87" i="9" s="1"/>
  <c r="R87" i="9"/>
  <c r="C87" i="9" s="1"/>
  <c r="N87" i="9"/>
  <c r="J87" i="9" a="1"/>
  <c r="J87" i="9"/>
  <c r="I87" i="9"/>
  <c r="N87" i="9" s="1" a="1"/>
  <c r="E87" i="9"/>
  <c r="A87" i="9"/>
  <c r="U86" i="9"/>
  <c r="S86" i="9" s="1"/>
  <c r="D86" i="9" s="1"/>
  <c r="T86" i="9"/>
  <c r="R86" i="9" s="1"/>
  <c r="C86" i="9" s="1"/>
  <c r="I86" i="9"/>
  <c r="E86" i="9"/>
  <c r="A86" i="9"/>
  <c r="U85" i="9"/>
  <c r="T85" i="9"/>
  <c r="R85" i="9" s="1"/>
  <c r="C85" i="9" s="1"/>
  <c r="S85" i="9"/>
  <c r="J85" i="9" a="1"/>
  <c r="J85" i="9"/>
  <c r="I85" i="9"/>
  <c r="N85" i="9" s="1" a="1"/>
  <c r="N85" i="9" s="1"/>
  <c r="E85" i="9"/>
  <c r="D85" i="9"/>
  <c r="A85" i="9"/>
  <c r="U84" i="9"/>
  <c r="S84" i="9" s="1"/>
  <c r="D84" i="9" s="1"/>
  <c r="T84" i="9"/>
  <c r="R84" i="9" s="1"/>
  <c r="C84" i="9" s="1"/>
  <c r="N84" i="9" a="1"/>
  <c r="N84" i="9" s="1"/>
  <c r="J84" i="9" a="1"/>
  <c r="J84" i="9" s="1"/>
  <c r="I84" i="9"/>
  <c r="E84" i="9"/>
  <c r="A84" i="9"/>
  <c r="U83" i="9"/>
  <c r="S83" i="9" s="1"/>
  <c r="D83" i="9" s="1"/>
  <c r="T83" i="9"/>
  <c r="R83" i="9"/>
  <c r="C83" i="9" s="1"/>
  <c r="J83" i="9" a="1"/>
  <c r="J83" i="9" s="1"/>
  <c r="I83" i="9"/>
  <c r="N83" i="9" s="1" a="1"/>
  <c r="N83" i="9" s="1"/>
  <c r="E83" i="9"/>
  <c r="A83" i="9"/>
  <c r="U82" i="9"/>
  <c r="S82" i="9" s="1"/>
  <c r="D82" i="9" s="1"/>
  <c r="T82" i="9"/>
  <c r="R82" i="9" s="1"/>
  <c r="C82" i="9" s="1"/>
  <c r="I82" i="9"/>
  <c r="E82" i="9"/>
  <c r="A82" i="9"/>
  <c r="U81" i="9"/>
  <c r="S81" i="9" s="1"/>
  <c r="D81" i="9" s="1"/>
  <c r="T81" i="9"/>
  <c r="R81" i="9" s="1"/>
  <c r="C81" i="9" s="1"/>
  <c r="N81" i="9"/>
  <c r="I81" i="9"/>
  <c r="N81" i="9" s="1" a="1"/>
  <c r="E81" i="9"/>
  <c r="A81" i="9"/>
  <c r="U80" i="9"/>
  <c r="T80" i="9"/>
  <c r="S80" i="9"/>
  <c r="D80" i="9" s="1"/>
  <c r="R80" i="9"/>
  <c r="C80" i="9" s="1"/>
  <c r="N80" i="9" a="1"/>
  <c r="N80" i="9"/>
  <c r="J80" i="9" a="1"/>
  <c r="J80" i="9" s="1"/>
  <c r="I80" i="9"/>
  <c r="E80" i="9"/>
  <c r="A80" i="9"/>
  <c r="U79" i="9"/>
  <c r="T79" i="9"/>
  <c r="S79" i="9"/>
  <c r="R79" i="9"/>
  <c r="C79" i="9" s="1"/>
  <c r="I79" i="9"/>
  <c r="E79" i="9"/>
  <c r="D79" i="9"/>
  <c r="B79" i="9"/>
  <c r="F79" i="9" s="1"/>
  <c r="A79" i="9"/>
  <c r="U78" i="9"/>
  <c r="T78" i="9"/>
  <c r="S78" i="9"/>
  <c r="D78" i="9" s="1"/>
  <c r="R78" i="9"/>
  <c r="N78" i="9"/>
  <c r="J78" i="9" a="1"/>
  <c r="J78" i="9" s="1"/>
  <c r="I78" i="9"/>
  <c r="N78" i="9" s="1" a="1"/>
  <c r="F78" i="9"/>
  <c r="E78" i="9"/>
  <c r="C78" i="9"/>
  <c r="B78" i="9"/>
  <c r="A78" i="9"/>
  <c r="U77" i="9"/>
  <c r="T77" i="9"/>
  <c r="S77" i="9"/>
  <c r="D77" i="9" s="1"/>
  <c r="R77" i="9"/>
  <c r="I77" i="9"/>
  <c r="H77" i="9"/>
  <c r="F77" i="9"/>
  <c r="E77" i="9"/>
  <c r="C77" i="9"/>
  <c r="B77" i="9"/>
  <c r="A77" i="9"/>
  <c r="U76" i="9"/>
  <c r="S76" i="9" s="1"/>
  <c r="T76" i="9"/>
  <c r="R76" i="9" s="1"/>
  <c r="C76" i="9" s="1"/>
  <c r="N76" i="9" a="1"/>
  <c r="N76" i="9" s="1"/>
  <c r="J76" i="9" a="1"/>
  <c r="J76" i="9" s="1"/>
  <c r="I76" i="9"/>
  <c r="E76" i="9"/>
  <c r="D76" i="9"/>
  <c r="A76" i="9"/>
  <c r="U75" i="9"/>
  <c r="T75" i="9"/>
  <c r="S75" i="9"/>
  <c r="D75" i="9" s="1"/>
  <c r="R75" i="9"/>
  <c r="C75" i="9" s="1"/>
  <c r="N75" i="9"/>
  <c r="J75" i="9" a="1"/>
  <c r="J75" i="9"/>
  <c r="I75" i="9"/>
  <c r="N75" i="9" s="1" a="1"/>
  <c r="E75" i="9"/>
  <c r="A75" i="9"/>
  <c r="U74" i="9"/>
  <c r="S74" i="9" s="1"/>
  <c r="T74" i="9"/>
  <c r="R74" i="9" s="1"/>
  <c r="C74" i="9" s="1"/>
  <c r="J74" i="9" a="1"/>
  <c r="J74" i="9" s="1"/>
  <c r="I74" i="9"/>
  <c r="N74" i="9" s="1" a="1"/>
  <c r="N74" i="9" s="1"/>
  <c r="E74" i="9"/>
  <c r="D74" i="9"/>
  <c r="A74" i="9"/>
  <c r="U73" i="9"/>
  <c r="T73" i="9"/>
  <c r="S73" i="9"/>
  <c r="R73" i="9"/>
  <c r="C73" i="9" s="1"/>
  <c r="J73" i="9" a="1"/>
  <c r="J73" i="9" s="1"/>
  <c r="I73" i="9"/>
  <c r="N73" i="9" s="1" a="1"/>
  <c r="N73" i="9" s="1"/>
  <c r="E73" i="9"/>
  <c r="D73" i="9"/>
  <c r="A73" i="9"/>
  <c r="U72" i="9"/>
  <c r="S72" i="9" s="1"/>
  <c r="D72" i="9" s="1"/>
  <c r="T72" i="9"/>
  <c r="R72" i="9"/>
  <c r="C72" i="9" s="1"/>
  <c r="N72" i="9" a="1"/>
  <c r="N72" i="9" s="1"/>
  <c r="J72" i="9" a="1"/>
  <c r="J72" i="9" s="1"/>
  <c r="I72" i="9"/>
  <c r="E72" i="9"/>
  <c r="A72" i="9"/>
  <c r="U71" i="9"/>
  <c r="S71" i="9" s="1"/>
  <c r="D71" i="9" s="1"/>
  <c r="T71" i="9"/>
  <c r="R71" i="9"/>
  <c r="C71" i="9" s="1"/>
  <c r="J71" i="9" a="1"/>
  <c r="J71" i="9" s="1"/>
  <c r="I71" i="9"/>
  <c r="N71" i="9" s="1" a="1"/>
  <c r="N71" i="9" s="1"/>
  <c r="E71" i="9"/>
  <c r="A71" i="9"/>
  <c r="U70" i="9"/>
  <c r="S70" i="9" s="1"/>
  <c r="T70" i="9"/>
  <c r="R70" i="9" s="1"/>
  <c r="I70" i="9"/>
  <c r="E70" i="9"/>
  <c r="D70" i="9"/>
  <c r="C70" i="9"/>
  <c r="B70" i="9"/>
  <c r="B71" i="9" s="1"/>
  <c r="A70" i="9"/>
  <c r="U69" i="9"/>
  <c r="S69" i="9" s="1"/>
  <c r="D69" i="9" s="1"/>
  <c r="T69" i="9"/>
  <c r="R69" i="9" s="1"/>
  <c r="C69" i="9" s="1"/>
  <c r="I69" i="9"/>
  <c r="N69" i="9" s="1" a="1"/>
  <c r="N69" i="9" s="1"/>
  <c r="H69" i="9"/>
  <c r="F69" i="9"/>
  <c r="E69" i="9"/>
  <c r="A69" i="9"/>
  <c r="U68" i="9"/>
  <c r="T68" i="9"/>
  <c r="R68" i="9" s="1"/>
  <c r="C68" i="9" s="1"/>
  <c r="S68" i="9"/>
  <c r="D68" i="9" s="1"/>
  <c r="N68" i="9" a="1"/>
  <c r="N68" i="9" s="1"/>
  <c r="J68" i="9" a="1"/>
  <c r="J68" i="9" s="1"/>
  <c r="I68" i="9"/>
  <c r="E68" i="9"/>
  <c r="B68" i="9"/>
  <c r="B69" i="9" s="1"/>
  <c r="A68" i="9"/>
  <c r="U67" i="9"/>
  <c r="T67" i="9"/>
  <c r="R67" i="9" s="1"/>
  <c r="C67" i="9" s="1"/>
  <c r="S67" i="9"/>
  <c r="I67" i="9"/>
  <c r="E67" i="9"/>
  <c r="D67" i="9"/>
  <c r="A67" i="9"/>
  <c r="U66" i="9"/>
  <c r="T66" i="9"/>
  <c r="S66" i="9"/>
  <c r="D66" i="9" s="1"/>
  <c r="R66" i="9"/>
  <c r="I66" i="9"/>
  <c r="N66" i="9" s="1" a="1"/>
  <c r="N66" i="9" s="1"/>
  <c r="E66" i="9"/>
  <c r="C66" i="9"/>
  <c r="A66" i="9"/>
  <c r="U65" i="9"/>
  <c r="T65" i="9"/>
  <c r="S65" i="9"/>
  <c r="D65" i="9" s="1"/>
  <c r="R65" i="9"/>
  <c r="I65" i="9"/>
  <c r="E65" i="9"/>
  <c r="C65" i="9"/>
  <c r="A65" i="9"/>
  <c r="U64" i="9"/>
  <c r="S64" i="9" s="1"/>
  <c r="T64" i="9"/>
  <c r="R64" i="9" s="1"/>
  <c r="C64" i="9" s="1"/>
  <c r="N64" i="9" a="1"/>
  <c r="N64" i="9" s="1"/>
  <c r="J64" i="9" a="1"/>
  <c r="J64" i="9" s="1"/>
  <c r="I64" i="9"/>
  <c r="E64" i="9"/>
  <c r="D64" i="9"/>
  <c r="A64" i="9"/>
  <c r="U63" i="9"/>
  <c r="S63" i="9" s="1"/>
  <c r="D63" i="9" s="1"/>
  <c r="T63" i="9"/>
  <c r="R63" i="9"/>
  <c r="C63" i="9" s="1"/>
  <c r="N63" i="9"/>
  <c r="J63" i="9" a="1"/>
  <c r="J63" i="9"/>
  <c r="I63" i="9"/>
  <c r="N63" i="9" s="1" a="1"/>
  <c r="E63" i="9"/>
  <c r="A63" i="9"/>
  <c r="U62" i="9"/>
  <c r="S62" i="9" s="1"/>
  <c r="T62" i="9"/>
  <c r="R62" i="9" s="1"/>
  <c r="C62" i="9" s="1"/>
  <c r="N62" i="9"/>
  <c r="J62" i="9" a="1"/>
  <c r="J62" i="9" s="1"/>
  <c r="I62" i="9"/>
  <c r="N62" i="9" s="1" a="1"/>
  <c r="E62" i="9"/>
  <c r="D62" i="9"/>
  <c r="A62" i="9"/>
  <c r="U61" i="9"/>
  <c r="T61" i="9"/>
  <c r="S61" i="9"/>
  <c r="R61" i="9"/>
  <c r="C61" i="9" s="1"/>
  <c r="N61" i="9"/>
  <c r="J61" i="9" a="1"/>
  <c r="J61" i="9" s="1"/>
  <c r="I61" i="9"/>
  <c r="N61" i="9" s="1" a="1"/>
  <c r="E61" i="9"/>
  <c r="D61" i="9"/>
  <c r="A61" i="9"/>
  <c r="U60" i="9"/>
  <c r="S60" i="9" s="1"/>
  <c r="T60" i="9"/>
  <c r="R60" i="9" s="1"/>
  <c r="C60" i="9" s="1"/>
  <c r="I60" i="9"/>
  <c r="N60" i="9" s="1" a="1"/>
  <c r="N60" i="9" s="1"/>
  <c r="E60" i="9"/>
  <c r="D60" i="9"/>
  <c r="A60" i="9"/>
  <c r="U59" i="9"/>
  <c r="S59" i="9" s="1"/>
  <c r="D59" i="9" s="1"/>
  <c r="T59" i="9"/>
  <c r="R59" i="9" s="1"/>
  <c r="C59" i="9" s="1"/>
  <c r="I59" i="9"/>
  <c r="N59" i="9" s="1" a="1"/>
  <c r="N59" i="9" s="1"/>
  <c r="E59" i="9"/>
  <c r="A59" i="9"/>
  <c r="U58" i="9"/>
  <c r="S58" i="9" s="1"/>
  <c r="D58" i="9" s="1"/>
  <c r="T58" i="9"/>
  <c r="R58" i="9"/>
  <c r="J58" i="9" a="1"/>
  <c r="J58" i="9" s="1"/>
  <c r="I58" i="9"/>
  <c r="N58" i="9" s="1" a="1"/>
  <c r="N58" i="9" s="1"/>
  <c r="E58" i="9"/>
  <c r="C58" i="9"/>
  <c r="B58" i="9"/>
  <c r="B59" i="9" s="1"/>
  <c r="A58" i="9"/>
  <c r="U57" i="9"/>
  <c r="S57" i="9" s="1"/>
  <c r="D57" i="9" s="1"/>
  <c r="T57" i="9"/>
  <c r="R57" i="9"/>
  <c r="C57" i="9" s="1"/>
  <c r="N57" i="9"/>
  <c r="J57" i="9" a="1"/>
  <c r="J57" i="9" s="1"/>
  <c r="I57" i="9"/>
  <c r="N57" i="9" s="1" a="1"/>
  <c r="H57" i="9"/>
  <c r="E57" i="9"/>
  <c r="B57" i="9"/>
  <c r="A57" i="9"/>
  <c r="U56" i="9"/>
  <c r="T56" i="9"/>
  <c r="R56" i="9" s="1"/>
  <c r="S56" i="9"/>
  <c r="D56" i="9" s="1"/>
  <c r="I56" i="9"/>
  <c r="J56" i="9" s="1" a="1"/>
  <c r="J56" i="9" s="1"/>
  <c r="E56" i="9"/>
  <c r="C56" i="9"/>
  <c r="B56" i="9"/>
  <c r="A56" i="9"/>
  <c r="U55" i="9"/>
  <c r="T55" i="9"/>
  <c r="R55" i="9" s="1"/>
  <c r="S55" i="9"/>
  <c r="D55" i="9" s="1"/>
  <c r="I55" i="9"/>
  <c r="N55" i="9" s="1" a="1"/>
  <c r="N55" i="9" s="1"/>
  <c r="E55" i="9"/>
  <c r="C55" i="9"/>
  <c r="A55" i="9"/>
  <c r="U54" i="9"/>
  <c r="S54" i="9" s="1"/>
  <c r="D54" i="9" s="1"/>
  <c r="T54" i="9"/>
  <c r="R54" i="9"/>
  <c r="J54" i="9" a="1"/>
  <c r="J54" i="9"/>
  <c r="I54" i="9"/>
  <c r="N54" i="9" s="1" a="1"/>
  <c r="N54" i="9" s="1"/>
  <c r="E54" i="9"/>
  <c r="C54" i="9"/>
  <c r="A54" i="9"/>
  <c r="U53" i="9"/>
  <c r="T53" i="9"/>
  <c r="R53" i="9" s="1"/>
  <c r="C53" i="9" s="1"/>
  <c r="S53" i="9"/>
  <c r="J53" i="9" a="1"/>
  <c r="J53" i="9" s="1"/>
  <c r="I53" i="9"/>
  <c r="N53" i="9" s="1" a="1"/>
  <c r="N53" i="9" s="1"/>
  <c r="E53" i="9"/>
  <c r="D53" i="9"/>
  <c r="A53" i="9"/>
  <c r="U52" i="9"/>
  <c r="T52" i="9"/>
  <c r="R52" i="9" s="1"/>
  <c r="S52" i="9"/>
  <c r="D52" i="9" s="1"/>
  <c r="N52" i="9"/>
  <c r="I52" i="9"/>
  <c r="N52" i="9" s="1" a="1"/>
  <c r="E52" i="9"/>
  <c r="C52" i="9"/>
  <c r="A52" i="9"/>
  <c r="U51" i="9"/>
  <c r="S51" i="9" s="1"/>
  <c r="D51" i="9" s="1"/>
  <c r="T51" i="9"/>
  <c r="R51" i="9" s="1"/>
  <c r="C51" i="9" s="1"/>
  <c r="I51" i="9"/>
  <c r="E51" i="9"/>
  <c r="A51" i="9"/>
  <c r="U50" i="9"/>
  <c r="S50" i="9" s="1"/>
  <c r="T50" i="9"/>
  <c r="R50" i="9" s="1"/>
  <c r="C50" i="9" s="1"/>
  <c r="N50" i="9"/>
  <c r="J50" i="9" a="1"/>
  <c r="J50" i="9" s="1"/>
  <c r="I50" i="9"/>
  <c r="N50" i="9" s="1" a="1"/>
  <c r="E50" i="9"/>
  <c r="D50" i="9"/>
  <c r="A50" i="9"/>
  <c r="U49" i="9"/>
  <c r="T49" i="9"/>
  <c r="S49" i="9"/>
  <c r="R49" i="9"/>
  <c r="C49" i="9" s="1"/>
  <c r="N49" i="9"/>
  <c r="J49" i="9" a="1"/>
  <c r="J49" i="9" s="1"/>
  <c r="I49" i="9"/>
  <c r="N49" i="9" s="1" a="1"/>
  <c r="E49" i="9"/>
  <c r="D49" i="9"/>
  <c r="A49" i="9"/>
  <c r="U48" i="9"/>
  <c r="S48" i="9" s="1"/>
  <c r="D48" i="9" s="1"/>
  <c r="T48" i="9"/>
  <c r="R48" i="9" s="1"/>
  <c r="C48" i="9" s="1"/>
  <c r="I48" i="9"/>
  <c r="N48" i="9" s="1" a="1"/>
  <c r="N48" i="9" s="1"/>
  <c r="E48" i="9"/>
  <c r="B48" i="9"/>
  <c r="B49" i="9" s="1"/>
  <c r="A48" i="9"/>
  <c r="U47" i="9"/>
  <c r="S47" i="9" s="1"/>
  <c r="D47" i="9" s="1"/>
  <c r="T47" i="9"/>
  <c r="R47" i="9" s="1"/>
  <c r="C47" i="9" s="1"/>
  <c r="I47" i="9"/>
  <c r="N47" i="9" s="1" a="1"/>
  <c r="N47" i="9" s="1"/>
  <c r="E47" i="9"/>
  <c r="A47" i="9"/>
  <c r="U46" i="9"/>
  <c r="S46" i="9" s="1"/>
  <c r="D46" i="9" s="1"/>
  <c r="T46" i="9"/>
  <c r="R46" i="9"/>
  <c r="J46" i="9" a="1"/>
  <c r="J46" i="9" s="1"/>
  <c r="I46" i="9"/>
  <c r="N46" i="9" s="1" a="1"/>
  <c r="N46" i="9" s="1"/>
  <c r="E46" i="9"/>
  <c r="C46" i="9"/>
  <c r="A46" i="9"/>
  <c r="U45" i="9"/>
  <c r="S45" i="9" s="1"/>
  <c r="D45" i="9" s="1"/>
  <c r="T45" i="9"/>
  <c r="R45" i="9"/>
  <c r="C45" i="9" s="1"/>
  <c r="J45" i="9" a="1"/>
  <c r="J45" i="9" s="1"/>
  <c r="I45" i="9"/>
  <c r="N45" i="9" s="1" a="1"/>
  <c r="N45" i="9" s="1"/>
  <c r="E45" i="9"/>
  <c r="A45" i="9"/>
  <c r="U44" i="9"/>
  <c r="T44" i="9"/>
  <c r="R44" i="9" s="1"/>
  <c r="S44" i="9"/>
  <c r="D44" i="9" s="1"/>
  <c r="I44" i="9"/>
  <c r="J44" i="9" s="1" a="1"/>
  <c r="J44" i="9" s="1"/>
  <c r="E44" i="9"/>
  <c r="C44" i="9"/>
  <c r="A44" i="9"/>
  <c r="U43" i="9"/>
  <c r="S43" i="9" s="1"/>
  <c r="D43" i="9" s="1"/>
  <c r="T43" i="9"/>
  <c r="R43" i="9" s="1"/>
  <c r="N43" i="9"/>
  <c r="I43" i="9"/>
  <c r="N43" i="9" s="1" a="1"/>
  <c r="E43" i="9"/>
  <c r="C43" i="9"/>
  <c r="A43" i="9"/>
  <c r="U42" i="9"/>
  <c r="T42" i="9"/>
  <c r="S42" i="9"/>
  <c r="D42" i="9" s="1"/>
  <c r="R42" i="9"/>
  <c r="J42" i="9" a="1"/>
  <c r="J42" i="9" s="1"/>
  <c r="I42" i="9"/>
  <c r="N42" i="9" s="1" a="1"/>
  <c r="N42" i="9" s="1"/>
  <c r="E42" i="9"/>
  <c r="C42" i="9"/>
  <c r="A42" i="9"/>
  <c r="U41" i="9"/>
  <c r="T41" i="9"/>
  <c r="R41" i="9" s="1"/>
  <c r="S41" i="9"/>
  <c r="D41" i="9" s="1"/>
  <c r="J41" i="9" a="1"/>
  <c r="J41" i="9" s="1"/>
  <c r="I41" i="9"/>
  <c r="N41" i="9" s="1" a="1"/>
  <c r="N41" i="9" s="1"/>
  <c r="E41" i="9"/>
  <c r="C41" i="9"/>
  <c r="A41" i="9"/>
  <c r="U40" i="9"/>
  <c r="T40" i="9"/>
  <c r="R40" i="9" s="1"/>
  <c r="S40" i="9"/>
  <c r="D40" i="9" s="1"/>
  <c r="N40" i="9" a="1"/>
  <c r="N40" i="9"/>
  <c r="J40" i="9" a="1"/>
  <c r="J40" i="9"/>
  <c r="I40" i="9"/>
  <c r="E40" i="9"/>
  <c r="C40" i="9"/>
  <c r="A40" i="9"/>
  <c r="U39" i="9"/>
  <c r="S39" i="9" s="1"/>
  <c r="T39" i="9"/>
  <c r="R39" i="9"/>
  <c r="C39" i="9" s="1"/>
  <c r="I39" i="9"/>
  <c r="E39" i="9"/>
  <c r="D39" i="9"/>
  <c r="A39" i="9"/>
  <c r="U38" i="9"/>
  <c r="S38" i="9" s="1"/>
  <c r="T38" i="9"/>
  <c r="R38" i="9" s="1"/>
  <c r="C38" i="9" s="1"/>
  <c r="I38" i="9"/>
  <c r="E38" i="9"/>
  <c r="D38" i="9"/>
  <c r="A38" i="9"/>
  <c r="U37" i="9"/>
  <c r="T37" i="9"/>
  <c r="S37" i="9"/>
  <c r="R37" i="9"/>
  <c r="N37" i="9"/>
  <c r="J37" i="9" a="1"/>
  <c r="J37" i="9"/>
  <c r="I37" i="9"/>
  <c r="N37" i="9" s="1" a="1"/>
  <c r="F37" i="9"/>
  <c r="E37" i="9"/>
  <c r="D37" i="9"/>
  <c r="C37" i="9"/>
  <c r="B37" i="9"/>
  <c r="A37" i="9"/>
  <c r="U36" i="9"/>
  <c r="S36" i="9" s="1"/>
  <c r="T36" i="9"/>
  <c r="R36" i="9"/>
  <c r="C36" i="9" s="1"/>
  <c r="N36" i="9"/>
  <c r="I36" i="9"/>
  <c r="N36" i="9" s="1" a="1"/>
  <c r="E36" i="9"/>
  <c r="D36" i="9"/>
  <c r="A36" i="9"/>
  <c r="U35" i="9"/>
  <c r="S35" i="9" s="1"/>
  <c r="D35" i="9" s="1"/>
  <c r="T35" i="9"/>
  <c r="R35" i="9" s="1"/>
  <c r="C35" i="9" s="1"/>
  <c r="J35" i="9" a="1"/>
  <c r="J35" i="9" s="1"/>
  <c r="I35" i="9"/>
  <c r="N35" i="9" s="1" a="1"/>
  <c r="N35" i="9" s="1"/>
  <c r="E35" i="9"/>
  <c r="A35" i="9"/>
  <c r="U34" i="9"/>
  <c r="T34" i="9"/>
  <c r="S34" i="9"/>
  <c r="D34" i="9" s="1"/>
  <c r="R34" i="9"/>
  <c r="N34" i="9" a="1"/>
  <c r="N34" i="9" s="1"/>
  <c r="J34" i="9" a="1"/>
  <c r="J34" i="9" s="1"/>
  <c r="I34" i="9"/>
  <c r="E34" i="9"/>
  <c r="C34" i="9"/>
  <c r="A34" i="9"/>
  <c r="U33" i="9"/>
  <c r="T33" i="9"/>
  <c r="S33" i="9"/>
  <c r="D33" i="9" s="1"/>
  <c r="R33" i="9"/>
  <c r="N33" i="9"/>
  <c r="I33" i="9"/>
  <c r="N33" i="9" s="1" a="1"/>
  <c r="E33" i="9"/>
  <c r="C33" i="9"/>
  <c r="A33" i="9"/>
  <c r="U32" i="9"/>
  <c r="S32" i="9" s="1"/>
  <c r="T32" i="9"/>
  <c r="R32" i="9" s="1"/>
  <c r="C32" i="9" s="1"/>
  <c r="I32" i="9"/>
  <c r="J32" i="9" s="1" a="1"/>
  <c r="J32" i="9" s="1"/>
  <c r="E32" i="9"/>
  <c r="D32" i="9"/>
  <c r="A32" i="9"/>
  <c r="U31" i="9"/>
  <c r="T31" i="9"/>
  <c r="R31" i="9" s="1"/>
  <c r="S31" i="9"/>
  <c r="D31" i="9" s="1"/>
  <c r="I31" i="9"/>
  <c r="N31" i="9" s="1" a="1"/>
  <c r="N31" i="9" s="1"/>
  <c r="E31" i="9"/>
  <c r="C31" i="9"/>
  <c r="A31" i="9"/>
  <c r="U30" i="9"/>
  <c r="S30" i="9" s="1"/>
  <c r="D30" i="9" s="1"/>
  <c r="T30" i="9"/>
  <c r="R30" i="9"/>
  <c r="N30" i="9"/>
  <c r="J30" i="9" a="1"/>
  <c r="J30" i="9"/>
  <c r="I30" i="9"/>
  <c r="N30" i="9" s="1" a="1"/>
  <c r="E30" i="9"/>
  <c r="C30" i="9"/>
  <c r="A30" i="9"/>
  <c r="U29" i="9"/>
  <c r="T29" i="9"/>
  <c r="R29" i="9" s="1"/>
  <c r="C29" i="9" s="1"/>
  <c r="S29" i="9"/>
  <c r="D29" i="9" s="1"/>
  <c r="I29" i="9"/>
  <c r="E29" i="9"/>
  <c r="A29" i="9"/>
  <c r="U28" i="9"/>
  <c r="T28" i="9"/>
  <c r="R28" i="9" s="1"/>
  <c r="S28" i="9"/>
  <c r="D28" i="9" s="1"/>
  <c r="N28" i="9" a="1"/>
  <c r="N28" i="9" s="1"/>
  <c r="J28" i="9" a="1"/>
  <c r="J28" i="9"/>
  <c r="I28" i="9"/>
  <c r="E28" i="9"/>
  <c r="C28" i="9"/>
  <c r="A28" i="9"/>
  <c r="U27" i="9"/>
  <c r="S27" i="9" s="1"/>
  <c r="D27" i="9" s="1"/>
  <c r="T27" i="9"/>
  <c r="R27" i="9"/>
  <c r="C27" i="9" s="1"/>
  <c r="I27" i="9"/>
  <c r="E27" i="9"/>
  <c r="A27" i="9"/>
  <c r="U26" i="9"/>
  <c r="S26" i="9" s="1"/>
  <c r="D26" i="9" s="1"/>
  <c r="T26" i="9"/>
  <c r="R26" i="9"/>
  <c r="I26" i="9"/>
  <c r="E26" i="9"/>
  <c r="C26" i="9"/>
  <c r="A26" i="9"/>
  <c r="U25" i="9"/>
  <c r="T25" i="9"/>
  <c r="S25" i="9"/>
  <c r="R25" i="9"/>
  <c r="C25" i="9" s="1"/>
  <c r="N25" i="9"/>
  <c r="J25" i="9" a="1"/>
  <c r="J25" i="9"/>
  <c r="I25" i="9"/>
  <c r="N25" i="9" s="1" a="1"/>
  <c r="H25" i="9"/>
  <c r="E25" i="9"/>
  <c r="D25" i="9"/>
  <c r="A25" i="9"/>
  <c r="U24" i="9"/>
  <c r="T24" i="9"/>
  <c r="R24" i="9" s="1"/>
  <c r="C24" i="9" s="1"/>
  <c r="S24" i="9"/>
  <c r="N24" i="9" a="1"/>
  <c r="N24" i="9" s="1"/>
  <c r="J24" i="9" a="1"/>
  <c r="J24" i="9"/>
  <c r="I24" i="9"/>
  <c r="E24" i="9"/>
  <c r="D24" i="9"/>
  <c r="B24" i="9"/>
  <c r="B25" i="9" s="1"/>
  <c r="A24" i="9"/>
  <c r="U23" i="9"/>
  <c r="S23" i="9" s="1"/>
  <c r="D23" i="9" s="1"/>
  <c r="T23" i="9"/>
  <c r="R23" i="9"/>
  <c r="C23" i="9" s="1"/>
  <c r="N23" i="9"/>
  <c r="J23" i="9" a="1"/>
  <c r="J23" i="9" s="1"/>
  <c r="I23" i="9"/>
  <c r="N23" i="9" s="1" a="1"/>
  <c r="E23" i="9"/>
  <c r="A23" i="9"/>
  <c r="U22" i="9"/>
  <c r="S22" i="9" s="1"/>
  <c r="D22" i="9" s="1"/>
  <c r="T22" i="9"/>
  <c r="R22" i="9"/>
  <c r="C22" i="9" s="1"/>
  <c r="N22" i="9"/>
  <c r="J22" i="9" a="1"/>
  <c r="J22" i="9" s="1"/>
  <c r="I22" i="9"/>
  <c r="N22" i="9" s="1" a="1"/>
  <c r="E22" i="9"/>
  <c r="A22" i="9"/>
  <c r="U21" i="9"/>
  <c r="S21" i="9" s="1"/>
  <c r="D21" i="9" s="1"/>
  <c r="T21" i="9"/>
  <c r="R21" i="9"/>
  <c r="I21" i="9"/>
  <c r="E21" i="9"/>
  <c r="C21" i="9"/>
  <c r="A21" i="9"/>
  <c r="U20" i="9"/>
  <c r="S20" i="9" s="1"/>
  <c r="D20" i="9" s="1"/>
  <c r="T20" i="9"/>
  <c r="R20" i="9" s="1"/>
  <c r="N20" i="9" a="1"/>
  <c r="N20" i="9" s="1"/>
  <c r="I20" i="9"/>
  <c r="J20" i="9" s="1" a="1"/>
  <c r="J20" i="9" s="1"/>
  <c r="E20" i="9"/>
  <c r="C20" i="9"/>
  <c r="A20" i="9"/>
  <c r="U19" i="9"/>
  <c r="T19" i="9"/>
  <c r="R19" i="9" s="1"/>
  <c r="C19" i="9" s="1"/>
  <c r="S19" i="9"/>
  <c r="D19" i="9" s="1"/>
  <c r="N19" i="9" a="1"/>
  <c r="N19" i="9" s="1"/>
  <c r="J19" i="9" a="1"/>
  <c r="J19" i="9" s="1"/>
  <c r="I19" i="9"/>
  <c r="E19" i="9"/>
  <c r="A19" i="9"/>
  <c r="U18" i="9"/>
  <c r="T18" i="9"/>
  <c r="R18" i="9" s="1"/>
  <c r="C18" i="9" s="1"/>
  <c r="S18" i="9"/>
  <c r="D18" i="9" s="1"/>
  <c r="I18" i="9"/>
  <c r="N18" i="9" s="1" a="1"/>
  <c r="N18" i="9" s="1"/>
  <c r="E18" i="9"/>
  <c r="A18" i="9"/>
  <c r="U17" i="9"/>
  <c r="T17" i="9"/>
  <c r="R17" i="9" s="1"/>
  <c r="S17" i="9"/>
  <c r="D17" i="9" s="1"/>
  <c r="N17" i="9" a="1"/>
  <c r="N17" i="9" s="1"/>
  <c r="J17" i="9" a="1"/>
  <c r="J17" i="9"/>
  <c r="I17" i="9"/>
  <c r="E17" i="9"/>
  <c r="C17" i="9"/>
  <c r="A17" i="9"/>
  <c r="U16" i="9"/>
  <c r="T16" i="9"/>
  <c r="S16" i="9"/>
  <c r="R16" i="9"/>
  <c r="I16" i="9"/>
  <c r="E16" i="9"/>
  <c r="D16" i="9"/>
  <c r="C16" i="9"/>
  <c r="A16" i="9"/>
  <c r="U15" i="9"/>
  <c r="S15" i="9" s="1"/>
  <c r="D15" i="9" s="1"/>
  <c r="T15" i="9"/>
  <c r="R15" i="9"/>
  <c r="C15" i="9" s="1"/>
  <c r="N15" i="9" a="1"/>
  <c r="N15" i="9" s="1"/>
  <c r="J15" i="9" a="1"/>
  <c r="J15" i="9"/>
  <c r="I15" i="9"/>
  <c r="E15" i="9"/>
  <c r="B15" i="9"/>
  <c r="A15" i="9"/>
  <c r="U14" i="9"/>
  <c r="T14" i="9"/>
  <c r="R14" i="9" s="1"/>
  <c r="C14" i="9" s="1"/>
  <c r="S14" i="9"/>
  <c r="D14" i="9" s="1"/>
  <c r="N14" i="9" a="1"/>
  <c r="N14" i="9"/>
  <c r="J14" i="9" a="1"/>
  <c r="J14" i="9" s="1"/>
  <c r="I14" i="9"/>
  <c r="E14" i="9"/>
  <c r="B14" i="9"/>
  <c r="A14" i="9"/>
  <c r="U13" i="9"/>
  <c r="S13" i="9" s="1"/>
  <c r="D13" i="9" s="1"/>
  <c r="T13" i="9"/>
  <c r="R13" i="9" s="1"/>
  <c r="C13" i="9" s="1"/>
  <c r="N13" i="9" a="1"/>
  <c r="N13" i="9" s="1"/>
  <c r="J13" i="9" a="1"/>
  <c r="J13" i="9"/>
  <c r="I13" i="9"/>
  <c r="E13" i="9"/>
  <c r="A13" i="9"/>
  <c r="U12" i="9"/>
  <c r="T12" i="9"/>
  <c r="R12" i="9" s="1"/>
  <c r="S12" i="9"/>
  <c r="N12" i="9" a="1"/>
  <c r="N12" i="9" s="1"/>
  <c r="J12" i="9" a="1"/>
  <c r="J12" i="9"/>
  <c r="I12" i="9"/>
  <c r="E12" i="9"/>
  <c r="D12" i="9"/>
  <c r="C12" i="9"/>
  <c r="A12" i="9"/>
  <c r="U11" i="9"/>
  <c r="T11" i="9"/>
  <c r="R11" i="9" s="1"/>
  <c r="C11" i="9" s="1"/>
  <c r="S11" i="9"/>
  <c r="N11" i="9" a="1"/>
  <c r="N11" i="9" s="1"/>
  <c r="J11" i="9" a="1"/>
  <c r="J11" i="9" s="1"/>
  <c r="I11" i="9"/>
  <c r="E11" i="9"/>
  <c r="D11" i="9"/>
  <c r="A11" i="9"/>
  <c r="U10" i="9"/>
  <c r="T10" i="9"/>
  <c r="S10" i="9"/>
  <c r="D10" i="9" s="1"/>
  <c r="R10" i="9"/>
  <c r="C10" i="9" s="1"/>
  <c r="N10" i="9" a="1"/>
  <c r="N10" i="9"/>
  <c r="J10" i="9"/>
  <c r="I10" i="9"/>
  <c r="J10" i="9" s="1" a="1"/>
  <c r="E10" i="9"/>
  <c r="A10" i="9"/>
  <c r="U9" i="9"/>
  <c r="T9" i="9"/>
  <c r="R9" i="9" s="1"/>
  <c r="C9" i="9" s="1"/>
  <c r="S9" i="9"/>
  <c r="N9" i="9" a="1"/>
  <c r="N9" i="9" s="1"/>
  <c r="J9" i="9" a="1"/>
  <c r="J9" i="9" s="1"/>
  <c r="I9" i="9"/>
  <c r="E9" i="9"/>
  <c r="D9" i="9"/>
  <c r="A9" i="9"/>
  <c r="U8" i="9"/>
  <c r="T8" i="9"/>
  <c r="S8" i="9"/>
  <c r="R8" i="9"/>
  <c r="C8" i="9" s="1"/>
  <c r="N8" i="9" a="1"/>
  <c r="N8" i="9" s="1"/>
  <c r="J8" i="9"/>
  <c r="I8" i="9"/>
  <c r="J8" i="9" s="1" a="1"/>
  <c r="E8" i="9"/>
  <c r="D8" i="9"/>
  <c r="A8" i="9"/>
  <c r="U7" i="9"/>
  <c r="S7" i="9" s="1"/>
  <c r="T7" i="9"/>
  <c r="R7" i="9" s="1"/>
  <c r="C7" i="9" s="1"/>
  <c r="N7" i="9" a="1"/>
  <c r="N7" i="9" s="1"/>
  <c r="J7" i="9" a="1"/>
  <c r="J7" i="9"/>
  <c r="I7" i="9"/>
  <c r="E7" i="9"/>
  <c r="D7" i="9"/>
  <c r="A7" i="9"/>
  <c r="U6" i="9"/>
  <c r="T6" i="9"/>
  <c r="R6" i="9" s="1"/>
  <c r="C6" i="9" s="1"/>
  <c r="S6" i="9"/>
  <c r="N6" i="9" a="1"/>
  <c r="N6" i="9" s="1"/>
  <c r="J6" i="9" a="1"/>
  <c r="J6" i="9" s="1"/>
  <c r="I6" i="9"/>
  <c r="E6" i="9"/>
  <c r="D6" i="9"/>
  <c r="A6" i="9"/>
  <c r="U5" i="9"/>
  <c r="T5" i="9"/>
  <c r="S5" i="9"/>
  <c r="R5" i="9"/>
  <c r="C5" i="9" s="1"/>
  <c r="N5" i="9" a="1"/>
  <c r="N5" i="9" s="1"/>
  <c r="J5" i="9" a="1"/>
  <c r="J5" i="9" s="1"/>
  <c r="I5" i="9"/>
  <c r="E5" i="9"/>
  <c r="D5" i="9"/>
  <c r="A5" i="9"/>
  <c r="U4" i="9"/>
  <c r="T4" i="9"/>
  <c r="S4" i="9"/>
  <c r="D4" i="9" s="1"/>
  <c r="R4" i="9"/>
  <c r="C4" i="9" s="1"/>
  <c r="N4" i="9" a="1"/>
  <c r="N4" i="9" s="1"/>
  <c r="J4" i="9"/>
  <c r="I4" i="9"/>
  <c r="J4" i="9" s="1" a="1"/>
  <c r="E4" i="9"/>
  <c r="A4" i="9"/>
  <c r="U3" i="9"/>
  <c r="S3" i="9" s="1"/>
  <c r="D3" i="9" s="1"/>
  <c r="T3" i="9"/>
  <c r="R3" i="9" s="1"/>
  <c r="C3" i="9" s="1"/>
  <c r="J3" i="9" a="1"/>
  <c r="J3" i="9" s="1"/>
  <c r="I3" i="9"/>
  <c r="N3" i="9" s="1" a="1"/>
  <c r="N3" i="9" s="1"/>
  <c r="E3" i="9"/>
  <c r="A3" i="9"/>
  <c r="U400" i="8"/>
  <c r="T400" i="8"/>
  <c r="S400" i="8"/>
  <c r="D400" i="8" s="1"/>
  <c r="R400" i="8"/>
  <c r="N400" i="8" a="1"/>
  <c r="N400" i="8"/>
  <c r="I400" i="8"/>
  <c r="J400" i="8" s="1" a="1"/>
  <c r="J400" i="8" s="1"/>
  <c r="E400" i="8"/>
  <c r="C400" i="8"/>
  <c r="A400" i="8"/>
  <c r="U399" i="8"/>
  <c r="T399" i="8"/>
  <c r="R399" i="8" s="1"/>
  <c r="C399" i="8" s="1"/>
  <c r="S399" i="8"/>
  <c r="D399" i="8" s="1"/>
  <c r="I399" i="8"/>
  <c r="E399" i="8"/>
  <c r="A399" i="8"/>
  <c r="U398" i="8"/>
  <c r="T398" i="8"/>
  <c r="S398" i="8"/>
  <c r="D398" i="8" s="1"/>
  <c r="R398" i="8"/>
  <c r="N398" i="8" a="1"/>
  <c r="N398" i="8"/>
  <c r="J398" i="8" a="1"/>
  <c r="J398" i="8" s="1"/>
  <c r="I398" i="8"/>
  <c r="E398" i="8"/>
  <c r="C398" i="8"/>
  <c r="A398" i="8"/>
  <c r="U397" i="8"/>
  <c r="S397" i="8" s="1"/>
  <c r="D397" i="8" s="1"/>
  <c r="T397" i="8"/>
  <c r="R397" i="8" s="1"/>
  <c r="C397" i="8" s="1"/>
  <c r="N397" i="8" a="1"/>
  <c r="N397" i="8"/>
  <c r="J397" i="8" a="1"/>
  <c r="J397" i="8" s="1"/>
  <c r="I397" i="8"/>
  <c r="E397" i="8"/>
  <c r="A397" i="8"/>
  <c r="U396" i="8"/>
  <c r="S396" i="8" s="1"/>
  <c r="D396" i="8" s="1"/>
  <c r="T396" i="8"/>
  <c r="R396" i="8"/>
  <c r="C396" i="8" s="1"/>
  <c r="N396" i="8"/>
  <c r="J396" i="8" a="1"/>
  <c r="J396" i="8" s="1"/>
  <c r="I396" i="8"/>
  <c r="N396" i="8" s="1" a="1"/>
  <c r="E396" i="8"/>
  <c r="A396" i="8"/>
  <c r="U395" i="8"/>
  <c r="T395" i="8"/>
  <c r="R395" i="8" s="1"/>
  <c r="C395" i="8" s="1"/>
  <c r="S395" i="8"/>
  <c r="D395" i="8" s="1"/>
  <c r="I395" i="8"/>
  <c r="J395" i="8" s="1" a="1"/>
  <c r="J395" i="8" s="1"/>
  <c r="E395" i="8"/>
  <c r="A395" i="8"/>
  <c r="U394" i="8"/>
  <c r="T394" i="8"/>
  <c r="S394" i="8"/>
  <c r="D394" i="8" s="1"/>
  <c r="R394" i="8"/>
  <c r="N394" i="8" a="1"/>
  <c r="N394" i="8"/>
  <c r="I394" i="8"/>
  <c r="J394" i="8" s="1" a="1"/>
  <c r="J394" i="8" s="1"/>
  <c r="E394" i="8"/>
  <c r="C394" i="8"/>
  <c r="A394" i="8"/>
  <c r="U393" i="8"/>
  <c r="S393" i="8" s="1"/>
  <c r="D393" i="8" s="1"/>
  <c r="T393" i="8"/>
  <c r="R393" i="8" s="1"/>
  <c r="C393" i="8" s="1"/>
  <c r="I393" i="8"/>
  <c r="E393" i="8"/>
  <c r="A393" i="8"/>
  <c r="U392" i="8"/>
  <c r="T392" i="8"/>
  <c r="S392" i="8"/>
  <c r="D392" i="8" s="1"/>
  <c r="R392" i="8"/>
  <c r="N392" i="8" a="1"/>
  <c r="N392" i="8" s="1"/>
  <c r="J392" i="8" a="1"/>
  <c r="J392" i="8" s="1"/>
  <c r="I392" i="8"/>
  <c r="E392" i="8"/>
  <c r="C392" i="8"/>
  <c r="A392" i="8"/>
  <c r="U391" i="8"/>
  <c r="S391" i="8" s="1"/>
  <c r="T391" i="8"/>
  <c r="R391" i="8" s="1"/>
  <c r="C391" i="8" s="1"/>
  <c r="N391" i="8" a="1"/>
  <c r="N391" i="8" s="1"/>
  <c r="J391" i="8" a="1"/>
  <c r="J391" i="8" s="1"/>
  <c r="I391" i="8"/>
  <c r="E391" i="8"/>
  <c r="D391" i="8"/>
  <c r="A391" i="8"/>
  <c r="U390" i="8"/>
  <c r="S390" i="8" s="1"/>
  <c r="D390" i="8" s="1"/>
  <c r="T390" i="8"/>
  <c r="R390" i="8"/>
  <c r="J390" i="8" a="1"/>
  <c r="J390" i="8" s="1"/>
  <c r="I390" i="8"/>
  <c r="N390" i="8" s="1" a="1"/>
  <c r="N390" i="8" s="1"/>
  <c r="E390" i="8"/>
  <c r="C390" i="8"/>
  <c r="A390" i="8"/>
  <c r="U389" i="8"/>
  <c r="T389" i="8"/>
  <c r="R389" i="8" s="1"/>
  <c r="C389" i="8" s="1"/>
  <c r="S389" i="8"/>
  <c r="N389" i="8" a="1"/>
  <c r="N389" i="8" s="1"/>
  <c r="I389" i="8"/>
  <c r="J389" i="8" s="1" a="1"/>
  <c r="J389" i="8" s="1"/>
  <c r="E389" i="8"/>
  <c r="D389" i="8"/>
  <c r="A389" i="8"/>
  <c r="U388" i="8"/>
  <c r="S388" i="8" s="1"/>
  <c r="T388" i="8"/>
  <c r="R388" i="8" s="1"/>
  <c r="C388" i="8" s="1"/>
  <c r="N388" i="8" a="1"/>
  <c r="N388" i="8" s="1"/>
  <c r="I388" i="8"/>
  <c r="J388" i="8" s="1" a="1"/>
  <c r="J388" i="8" s="1"/>
  <c r="E388" i="8"/>
  <c r="D388" i="8"/>
  <c r="A388" i="8"/>
  <c r="U387" i="8"/>
  <c r="S387" i="8" s="1"/>
  <c r="T387" i="8"/>
  <c r="R387" i="8" s="1"/>
  <c r="C387" i="8" s="1"/>
  <c r="N387" i="8" a="1"/>
  <c r="N387" i="8" s="1"/>
  <c r="J387" i="8" a="1"/>
  <c r="J387" i="8" s="1"/>
  <c r="I387" i="8"/>
  <c r="E387" i="8"/>
  <c r="D387" i="8"/>
  <c r="A387" i="8"/>
  <c r="U386" i="8"/>
  <c r="T386" i="8"/>
  <c r="S386" i="8"/>
  <c r="D386" i="8" s="1"/>
  <c r="R386" i="8"/>
  <c r="C386" i="8" s="1"/>
  <c r="I386" i="8"/>
  <c r="N386" i="8" s="1" a="1"/>
  <c r="N386" i="8" s="1"/>
  <c r="E386" i="8"/>
  <c r="A386" i="8"/>
  <c r="U385" i="8"/>
  <c r="T385" i="8"/>
  <c r="R385" i="8" s="1"/>
  <c r="C385" i="8" s="1"/>
  <c r="S385" i="8"/>
  <c r="D385" i="8" s="1"/>
  <c r="I385" i="8"/>
  <c r="N385" i="8" s="1" a="1"/>
  <c r="N385" i="8" s="1"/>
  <c r="E385" i="8"/>
  <c r="A385" i="8"/>
  <c r="U384" i="8"/>
  <c r="S384" i="8" s="1"/>
  <c r="D384" i="8" s="1"/>
  <c r="T384" i="8"/>
  <c r="R384" i="8"/>
  <c r="C384" i="8" s="1"/>
  <c r="I384" i="8"/>
  <c r="J384" i="8" s="1" a="1"/>
  <c r="J384" i="8" s="1"/>
  <c r="E384" i="8"/>
  <c r="A384" i="8"/>
  <c r="U383" i="8"/>
  <c r="T383" i="8"/>
  <c r="R383" i="8" s="1"/>
  <c r="C383" i="8" s="1"/>
  <c r="S383" i="8"/>
  <c r="D383" i="8" s="1"/>
  <c r="N383" i="8" a="1"/>
  <c r="N383" i="8" s="1"/>
  <c r="J383" i="8" a="1"/>
  <c r="J383" i="8" s="1"/>
  <c r="I383" i="8"/>
  <c r="E383" i="8"/>
  <c r="A383" i="8"/>
  <c r="U382" i="8"/>
  <c r="S382" i="8" s="1"/>
  <c r="D382" i="8" s="1"/>
  <c r="T382" i="8"/>
  <c r="R382" i="8" s="1"/>
  <c r="C382" i="8" s="1"/>
  <c r="I382" i="8"/>
  <c r="E382" i="8"/>
  <c r="A382" i="8"/>
  <c r="U381" i="8"/>
  <c r="T381" i="8"/>
  <c r="R381" i="8" s="1"/>
  <c r="C381" i="8" s="1"/>
  <c r="S381" i="8"/>
  <c r="N381" i="8" a="1"/>
  <c r="N381" i="8"/>
  <c r="J381" i="8" a="1"/>
  <c r="J381" i="8" s="1"/>
  <c r="I381" i="8"/>
  <c r="E381" i="8"/>
  <c r="D381" i="8"/>
  <c r="A381" i="8"/>
  <c r="U380" i="8"/>
  <c r="S380" i="8" s="1"/>
  <c r="D380" i="8" s="1"/>
  <c r="T380" i="8"/>
  <c r="R380" i="8"/>
  <c r="C380" i="8" s="1"/>
  <c r="N380" i="8" a="1"/>
  <c r="N380" i="8" s="1"/>
  <c r="I380" i="8"/>
  <c r="J380" i="8" s="1" a="1"/>
  <c r="J380" i="8" s="1"/>
  <c r="E380" i="8"/>
  <c r="A380" i="8"/>
  <c r="U379" i="8"/>
  <c r="S379" i="8" s="1"/>
  <c r="T379" i="8"/>
  <c r="R379" i="8" s="1"/>
  <c r="C379" i="8" s="1"/>
  <c r="N379" i="8" a="1"/>
  <c r="N379" i="8" s="1"/>
  <c r="J379" i="8" a="1"/>
  <c r="J379" i="8" s="1"/>
  <c r="I379" i="8"/>
  <c r="E379" i="8"/>
  <c r="D379" i="8"/>
  <c r="A379" i="8"/>
  <c r="U378" i="8"/>
  <c r="S378" i="8" s="1"/>
  <c r="D378" i="8" s="1"/>
  <c r="T378" i="8"/>
  <c r="R378" i="8"/>
  <c r="C378" i="8" s="1"/>
  <c r="I378" i="8"/>
  <c r="N378" i="8" s="1" a="1"/>
  <c r="N378" i="8" s="1"/>
  <c r="E378" i="8"/>
  <c r="A378" i="8"/>
  <c r="U377" i="8"/>
  <c r="T377" i="8"/>
  <c r="R377" i="8" s="1"/>
  <c r="C377" i="8" s="1"/>
  <c r="S377" i="8"/>
  <c r="D377" i="8" s="1"/>
  <c r="N377" i="8" a="1"/>
  <c r="N377" i="8" s="1"/>
  <c r="J377" i="8" a="1"/>
  <c r="J377" i="8" s="1"/>
  <c r="I377" i="8"/>
  <c r="E377" i="8"/>
  <c r="A377" i="8"/>
  <c r="U376" i="8"/>
  <c r="S376" i="8" s="1"/>
  <c r="D376" i="8" s="1"/>
  <c r="T376" i="8"/>
  <c r="R376" i="8"/>
  <c r="C376" i="8" s="1"/>
  <c r="I376" i="8"/>
  <c r="J376" i="8" s="1" a="1"/>
  <c r="J376" i="8" s="1"/>
  <c r="E376" i="8"/>
  <c r="A376" i="8"/>
  <c r="U375" i="8"/>
  <c r="T375" i="8"/>
  <c r="R375" i="8" s="1"/>
  <c r="C375" i="8" s="1"/>
  <c r="S375" i="8"/>
  <c r="D375" i="8" s="1"/>
  <c r="N375" i="8" a="1"/>
  <c r="N375" i="8" s="1"/>
  <c r="J375" i="8" a="1"/>
  <c r="J375" i="8" s="1"/>
  <c r="I375" i="8"/>
  <c r="E375" i="8"/>
  <c r="A375" i="8"/>
  <c r="U374" i="8"/>
  <c r="S374" i="8" s="1"/>
  <c r="D374" i="8" s="1"/>
  <c r="T374" i="8"/>
  <c r="R374" i="8" s="1"/>
  <c r="C374" i="8" s="1"/>
  <c r="J374" i="8" a="1"/>
  <c r="J374" i="8" s="1"/>
  <c r="I374" i="8"/>
  <c r="N374" i="8" s="1" a="1"/>
  <c r="N374" i="8" s="1"/>
  <c r="E374" i="8"/>
  <c r="A374" i="8"/>
  <c r="U373" i="8"/>
  <c r="T373" i="8"/>
  <c r="R373" i="8" s="1"/>
  <c r="C373" i="8" s="1"/>
  <c r="S373" i="8"/>
  <c r="N373" i="8" a="1"/>
  <c r="N373" i="8" s="1"/>
  <c r="J373" i="8" a="1"/>
  <c r="J373" i="8" s="1"/>
  <c r="I373" i="8"/>
  <c r="E373" i="8"/>
  <c r="D373" i="8"/>
  <c r="A373" i="8"/>
  <c r="U372" i="8"/>
  <c r="S372" i="8" s="1"/>
  <c r="D372" i="8" s="1"/>
  <c r="T372" i="8"/>
  <c r="R372" i="8" s="1"/>
  <c r="C372" i="8" s="1"/>
  <c r="I372" i="8"/>
  <c r="J372" i="8" s="1" a="1"/>
  <c r="J372" i="8" s="1"/>
  <c r="E372" i="8"/>
  <c r="A372" i="8"/>
  <c r="U371" i="8"/>
  <c r="S371" i="8" s="1"/>
  <c r="T371" i="8"/>
  <c r="R371" i="8" s="1"/>
  <c r="C371" i="8" s="1"/>
  <c r="N371" i="8" a="1"/>
  <c r="N371" i="8" s="1"/>
  <c r="J371" i="8" a="1"/>
  <c r="J371" i="8"/>
  <c r="I371" i="8"/>
  <c r="E371" i="8"/>
  <c r="D371" i="8"/>
  <c r="A371" i="8"/>
  <c r="U370" i="8"/>
  <c r="S370" i="8" s="1"/>
  <c r="D370" i="8" s="1"/>
  <c r="T370" i="8"/>
  <c r="R370" i="8"/>
  <c r="C370" i="8" s="1"/>
  <c r="N370" i="8"/>
  <c r="J370" i="8" a="1"/>
  <c r="J370" i="8" s="1"/>
  <c r="I370" i="8"/>
  <c r="N370" i="8" s="1" a="1"/>
  <c r="E370" i="8"/>
  <c r="A370" i="8"/>
  <c r="U369" i="8"/>
  <c r="T369" i="8"/>
  <c r="R369" i="8" s="1"/>
  <c r="C369" i="8" s="1"/>
  <c r="S369" i="8"/>
  <c r="N369" i="8" a="1"/>
  <c r="N369" i="8" s="1"/>
  <c r="I369" i="8"/>
  <c r="J369" i="8" s="1" a="1"/>
  <c r="J369" i="8" s="1"/>
  <c r="E369" i="8"/>
  <c r="D369" i="8"/>
  <c r="A369" i="8"/>
  <c r="U368" i="8"/>
  <c r="S368" i="8" s="1"/>
  <c r="D368" i="8" s="1"/>
  <c r="T368" i="8"/>
  <c r="R368" i="8"/>
  <c r="C368" i="8" s="1"/>
  <c r="N368" i="8" a="1"/>
  <c r="N368" i="8" s="1"/>
  <c r="I368" i="8"/>
  <c r="J368" i="8" s="1" a="1"/>
  <c r="J368" i="8" s="1"/>
  <c r="E368" i="8"/>
  <c r="A368" i="8"/>
  <c r="U367" i="8"/>
  <c r="T367" i="8"/>
  <c r="R367" i="8" s="1"/>
  <c r="C367" i="8" s="1"/>
  <c r="S367" i="8"/>
  <c r="N367" i="8" a="1"/>
  <c r="N367" i="8" s="1"/>
  <c r="J367" i="8" a="1"/>
  <c r="J367" i="8" s="1"/>
  <c r="I367" i="8"/>
  <c r="E367" i="8"/>
  <c r="D367" i="8"/>
  <c r="A367" i="8"/>
  <c r="U366" i="8"/>
  <c r="T366" i="8"/>
  <c r="S366" i="8"/>
  <c r="D366" i="8" s="1"/>
  <c r="R366" i="8"/>
  <c r="C366" i="8" s="1"/>
  <c r="J366" i="8" a="1"/>
  <c r="J366" i="8" s="1"/>
  <c r="I366" i="8"/>
  <c r="N366" i="8" s="1" a="1"/>
  <c r="N366" i="8" s="1"/>
  <c r="E366" i="8"/>
  <c r="A366" i="8"/>
  <c r="U365" i="8"/>
  <c r="T365" i="8"/>
  <c r="R365" i="8" s="1"/>
  <c r="C365" i="8" s="1"/>
  <c r="S365" i="8"/>
  <c r="N365" i="8" a="1"/>
  <c r="N365" i="8" s="1"/>
  <c r="J365" i="8" a="1"/>
  <c r="J365" i="8"/>
  <c r="I365" i="8"/>
  <c r="E365" i="8"/>
  <c r="D365" i="8"/>
  <c r="A365" i="8"/>
  <c r="U364" i="8"/>
  <c r="S364" i="8" s="1"/>
  <c r="D364" i="8" s="1"/>
  <c r="T364" i="8"/>
  <c r="R364" i="8" s="1"/>
  <c r="C364" i="8" s="1"/>
  <c r="I364" i="8"/>
  <c r="E364" i="8"/>
  <c r="A364" i="8"/>
  <c r="U363" i="8"/>
  <c r="S363" i="8" s="1"/>
  <c r="D363" i="8" s="1"/>
  <c r="T363" i="8"/>
  <c r="R363" i="8" s="1"/>
  <c r="C363" i="8" s="1"/>
  <c r="N363" i="8" a="1"/>
  <c r="N363" i="8" s="1"/>
  <c r="J363" i="8" a="1"/>
  <c r="J363" i="8"/>
  <c r="I363" i="8"/>
  <c r="E363" i="8"/>
  <c r="A363" i="8"/>
  <c r="U362" i="8"/>
  <c r="S362" i="8" s="1"/>
  <c r="D362" i="8" s="1"/>
  <c r="T362" i="8"/>
  <c r="R362" i="8"/>
  <c r="N362" i="8"/>
  <c r="J362" i="8" a="1"/>
  <c r="J362" i="8" s="1"/>
  <c r="I362" i="8"/>
  <c r="N362" i="8" s="1" a="1"/>
  <c r="E362" i="8"/>
  <c r="C362" i="8"/>
  <c r="A362" i="8"/>
  <c r="U361" i="8"/>
  <c r="T361" i="8"/>
  <c r="R361" i="8" s="1"/>
  <c r="C361" i="8" s="1"/>
  <c r="S361" i="8"/>
  <c r="D361" i="8" s="1"/>
  <c r="N361" i="8" a="1"/>
  <c r="N361" i="8" s="1"/>
  <c r="J361" i="8" a="1"/>
  <c r="J361" i="8" s="1"/>
  <c r="I361" i="8"/>
  <c r="E361" i="8"/>
  <c r="A361" i="8"/>
  <c r="U360" i="8"/>
  <c r="S360" i="8" s="1"/>
  <c r="D360" i="8" s="1"/>
  <c r="T360" i="8"/>
  <c r="R360" i="8"/>
  <c r="C360" i="8" s="1"/>
  <c r="N360" i="8" a="1"/>
  <c r="N360" i="8"/>
  <c r="I360" i="8"/>
  <c r="J360" i="8" s="1" a="1"/>
  <c r="J360" i="8" s="1"/>
  <c r="E360" i="8"/>
  <c r="A360" i="8"/>
  <c r="U359" i="8"/>
  <c r="S359" i="8" s="1"/>
  <c r="D359" i="8" s="1"/>
  <c r="T359" i="8"/>
  <c r="R359" i="8" s="1"/>
  <c r="C359" i="8" s="1"/>
  <c r="N359" i="8" a="1"/>
  <c r="N359" i="8"/>
  <c r="J359" i="8" a="1"/>
  <c r="J359" i="8" s="1"/>
  <c r="I359" i="8"/>
  <c r="E359" i="8"/>
  <c r="A359" i="8"/>
  <c r="U358" i="8"/>
  <c r="T358" i="8"/>
  <c r="S358" i="8"/>
  <c r="D358" i="8" s="1"/>
  <c r="R358" i="8"/>
  <c r="C358" i="8" s="1"/>
  <c r="N358" i="8"/>
  <c r="J358" i="8" a="1"/>
  <c r="J358" i="8" s="1"/>
  <c r="I358" i="8"/>
  <c r="N358" i="8" s="1" a="1"/>
  <c r="E358" i="8"/>
  <c r="A358" i="8"/>
  <c r="U357" i="8"/>
  <c r="T357" i="8"/>
  <c r="R357" i="8" s="1"/>
  <c r="C357" i="8" s="1"/>
  <c r="S357" i="8"/>
  <c r="I357" i="8"/>
  <c r="N357" i="8" s="1" a="1"/>
  <c r="N357" i="8" s="1"/>
  <c r="E357" i="8"/>
  <c r="D357" i="8"/>
  <c r="A357" i="8"/>
  <c r="U356" i="8"/>
  <c r="S356" i="8" s="1"/>
  <c r="D356" i="8" s="1"/>
  <c r="T356" i="8"/>
  <c r="R356" i="8" s="1"/>
  <c r="C356" i="8" s="1"/>
  <c r="I356" i="8"/>
  <c r="J356" i="8" s="1" a="1"/>
  <c r="J356" i="8" s="1"/>
  <c r="E356" i="8"/>
  <c r="A356" i="8"/>
  <c r="U355" i="8"/>
  <c r="S355" i="8" s="1"/>
  <c r="D355" i="8" s="1"/>
  <c r="T355" i="8"/>
  <c r="R355" i="8" s="1"/>
  <c r="C355" i="8" s="1"/>
  <c r="N355" i="8" a="1"/>
  <c r="N355" i="8" s="1"/>
  <c r="J355" i="8" a="1"/>
  <c r="J355" i="8"/>
  <c r="I355" i="8"/>
  <c r="E355" i="8"/>
  <c r="A355" i="8"/>
  <c r="U354" i="8"/>
  <c r="S354" i="8" s="1"/>
  <c r="D354" i="8" s="1"/>
  <c r="T354" i="8"/>
  <c r="R354" i="8"/>
  <c r="N354" i="8"/>
  <c r="J354" i="8" a="1"/>
  <c r="J354" i="8" s="1"/>
  <c r="I354" i="8"/>
  <c r="N354" i="8" s="1" a="1"/>
  <c r="E354" i="8"/>
  <c r="C354" i="8"/>
  <c r="A354" i="8"/>
  <c r="U353" i="8"/>
  <c r="T353" i="8"/>
  <c r="R353" i="8" s="1"/>
  <c r="C353" i="8" s="1"/>
  <c r="S353" i="8"/>
  <c r="I353" i="8"/>
  <c r="E353" i="8"/>
  <c r="D353" i="8"/>
  <c r="A353" i="8"/>
  <c r="U352" i="8"/>
  <c r="S352" i="8" s="1"/>
  <c r="D352" i="8" s="1"/>
  <c r="T352" i="8"/>
  <c r="R352" i="8"/>
  <c r="C352" i="8" s="1"/>
  <c r="N352" i="8" a="1"/>
  <c r="N352" i="8" s="1"/>
  <c r="I352" i="8"/>
  <c r="J352" i="8" s="1" a="1"/>
  <c r="J352" i="8" s="1"/>
  <c r="E352" i="8"/>
  <c r="A352" i="8"/>
  <c r="U351" i="8"/>
  <c r="S351" i="8" s="1"/>
  <c r="D351" i="8" s="1"/>
  <c r="T351" i="8"/>
  <c r="R351" i="8" s="1"/>
  <c r="C351" i="8" s="1"/>
  <c r="N351" i="8" a="1"/>
  <c r="N351" i="8" s="1"/>
  <c r="J351" i="8" a="1"/>
  <c r="J351" i="8" s="1"/>
  <c r="I351" i="8"/>
  <c r="E351" i="8"/>
  <c r="A351" i="8"/>
  <c r="U350" i="8"/>
  <c r="T350" i="8"/>
  <c r="S350" i="8"/>
  <c r="D350" i="8" s="1"/>
  <c r="R350" i="8"/>
  <c r="N350" i="8"/>
  <c r="I350" i="8"/>
  <c r="N350" i="8" s="1" a="1"/>
  <c r="E350" i="8"/>
  <c r="C350" i="8"/>
  <c r="A350" i="8"/>
  <c r="U349" i="8"/>
  <c r="T349" i="8"/>
  <c r="R349" i="8" s="1"/>
  <c r="C349" i="8" s="1"/>
  <c r="S349" i="8"/>
  <c r="I349" i="8"/>
  <c r="E349" i="8"/>
  <c r="D349" i="8"/>
  <c r="A349" i="8"/>
  <c r="U348" i="8"/>
  <c r="S348" i="8" s="1"/>
  <c r="D348" i="8" s="1"/>
  <c r="T348" i="8"/>
  <c r="R348" i="8"/>
  <c r="C348" i="8" s="1"/>
  <c r="I348" i="8"/>
  <c r="J348" i="8" s="1" a="1"/>
  <c r="J348" i="8" s="1"/>
  <c r="E348" i="8"/>
  <c r="A348" i="8"/>
  <c r="U347" i="8"/>
  <c r="S347" i="8" s="1"/>
  <c r="D347" i="8" s="1"/>
  <c r="T347" i="8"/>
  <c r="R347" i="8" s="1"/>
  <c r="C347" i="8" s="1"/>
  <c r="N347" i="8" a="1"/>
  <c r="N347" i="8" s="1"/>
  <c r="J347" i="8" a="1"/>
  <c r="J347" i="8"/>
  <c r="I347" i="8"/>
  <c r="E347" i="8"/>
  <c r="A347" i="8"/>
  <c r="U346" i="8"/>
  <c r="S346" i="8" s="1"/>
  <c r="D346" i="8" s="1"/>
  <c r="T346" i="8"/>
  <c r="R346" i="8"/>
  <c r="C346" i="8" s="1"/>
  <c r="I346" i="8"/>
  <c r="N346" i="8" s="1" a="1"/>
  <c r="N346" i="8" s="1"/>
  <c r="E346" i="8"/>
  <c r="A346" i="8"/>
  <c r="U345" i="8"/>
  <c r="T345" i="8"/>
  <c r="R345" i="8" s="1"/>
  <c r="C345" i="8" s="1"/>
  <c r="S345" i="8"/>
  <c r="D345" i="8" s="1"/>
  <c r="J345" i="8" a="1"/>
  <c r="J345" i="8" s="1"/>
  <c r="I345" i="8"/>
  <c r="N345" i="8" s="1" a="1"/>
  <c r="N345" i="8" s="1"/>
  <c r="E345" i="8"/>
  <c r="A345" i="8"/>
  <c r="U344" i="8"/>
  <c r="S344" i="8" s="1"/>
  <c r="D344" i="8" s="1"/>
  <c r="T344" i="8"/>
  <c r="R344" i="8"/>
  <c r="C344" i="8" s="1"/>
  <c r="I344" i="8"/>
  <c r="E344" i="8"/>
  <c r="A344" i="8"/>
  <c r="U343" i="8"/>
  <c r="S343" i="8" s="1"/>
  <c r="D343" i="8" s="1"/>
  <c r="T343" i="8"/>
  <c r="R343" i="8" s="1"/>
  <c r="C343" i="8" s="1"/>
  <c r="N343" i="8" a="1"/>
  <c r="N343" i="8"/>
  <c r="J343" i="8" a="1"/>
  <c r="J343" i="8" s="1"/>
  <c r="I343" i="8"/>
  <c r="E343" i="8"/>
  <c r="A343" i="8"/>
  <c r="U342" i="8"/>
  <c r="T342" i="8"/>
  <c r="S342" i="8"/>
  <c r="D342" i="8" s="1"/>
  <c r="R342" i="8"/>
  <c r="C342" i="8" s="1"/>
  <c r="N342" i="8"/>
  <c r="J342" i="8" a="1"/>
  <c r="J342" i="8" s="1"/>
  <c r="I342" i="8"/>
  <c r="N342" i="8" s="1" a="1"/>
  <c r="E342" i="8"/>
  <c r="A342" i="8"/>
  <c r="U341" i="8"/>
  <c r="T341" i="8"/>
  <c r="R341" i="8" s="1"/>
  <c r="C341" i="8" s="1"/>
  <c r="S341" i="8"/>
  <c r="I341" i="8"/>
  <c r="J341" i="8" s="1" a="1"/>
  <c r="J341" i="8" s="1"/>
  <c r="E341" i="8"/>
  <c r="D341" i="8"/>
  <c r="A341" i="8"/>
  <c r="U340" i="8"/>
  <c r="S340" i="8" s="1"/>
  <c r="T340" i="8"/>
  <c r="R340" i="8"/>
  <c r="C340" i="8" s="1"/>
  <c r="N340" i="8" a="1"/>
  <c r="N340" i="8" s="1"/>
  <c r="I340" i="8"/>
  <c r="J340" i="8" s="1" a="1"/>
  <c r="J340" i="8" s="1"/>
  <c r="E340" i="8"/>
  <c r="D340" i="8"/>
  <c r="A340" i="8"/>
  <c r="U339" i="8"/>
  <c r="S339" i="8" s="1"/>
  <c r="D339" i="8" s="1"/>
  <c r="T339" i="8"/>
  <c r="R339" i="8" s="1"/>
  <c r="C339" i="8" s="1"/>
  <c r="N339" i="8" a="1"/>
  <c r="N339" i="8" s="1"/>
  <c r="J339" i="8" a="1"/>
  <c r="J339" i="8" s="1"/>
  <c r="I339" i="8"/>
  <c r="E339" i="8"/>
  <c r="A339" i="8"/>
  <c r="U338" i="8"/>
  <c r="T338" i="8"/>
  <c r="S338" i="8"/>
  <c r="D338" i="8" s="1"/>
  <c r="R338" i="8"/>
  <c r="C338" i="8" s="1"/>
  <c r="J338" i="8" a="1"/>
  <c r="J338" i="8" s="1"/>
  <c r="I338" i="8"/>
  <c r="N338" i="8" s="1" a="1"/>
  <c r="N338" i="8" s="1"/>
  <c r="E338" i="8"/>
  <c r="A338" i="8"/>
  <c r="U337" i="8"/>
  <c r="T337" i="8"/>
  <c r="R337" i="8" s="1"/>
  <c r="C337" i="8" s="1"/>
  <c r="S337" i="8"/>
  <c r="D337" i="8" s="1"/>
  <c r="I337" i="8"/>
  <c r="E337" i="8"/>
  <c r="A337" i="8"/>
  <c r="U336" i="8"/>
  <c r="S336" i="8" s="1"/>
  <c r="D336" i="8" s="1"/>
  <c r="T336" i="8"/>
  <c r="R336" i="8"/>
  <c r="C336" i="8" s="1"/>
  <c r="I336" i="8"/>
  <c r="J336" i="8" s="1" a="1"/>
  <c r="J336" i="8" s="1"/>
  <c r="E336" i="8"/>
  <c r="A336" i="8"/>
  <c r="U335" i="8"/>
  <c r="S335" i="8" s="1"/>
  <c r="D335" i="8" s="1"/>
  <c r="T335" i="8"/>
  <c r="R335" i="8" s="1"/>
  <c r="C335" i="8" s="1"/>
  <c r="N335" i="8" a="1"/>
  <c r="N335" i="8" s="1"/>
  <c r="J335" i="8" a="1"/>
  <c r="J335" i="8" s="1"/>
  <c r="I335" i="8"/>
  <c r="E335" i="8"/>
  <c r="A335" i="8"/>
  <c r="U334" i="8"/>
  <c r="S334" i="8" s="1"/>
  <c r="T334" i="8"/>
  <c r="R334" i="8" s="1"/>
  <c r="C334" i="8" s="1"/>
  <c r="N334" i="8"/>
  <c r="J334" i="8" a="1"/>
  <c r="J334" i="8" s="1"/>
  <c r="I334" i="8"/>
  <c r="N334" i="8" s="1" a="1"/>
  <c r="E334" i="8"/>
  <c r="D334" i="8"/>
  <c r="A334" i="8"/>
  <c r="U333" i="8"/>
  <c r="T333" i="8"/>
  <c r="R333" i="8" s="1"/>
  <c r="C333" i="8" s="1"/>
  <c r="S333" i="8"/>
  <c r="I333" i="8"/>
  <c r="E333" i="8"/>
  <c r="D333" i="8"/>
  <c r="A333" i="8"/>
  <c r="U332" i="8"/>
  <c r="S332" i="8" s="1"/>
  <c r="T332" i="8"/>
  <c r="R332" i="8"/>
  <c r="C332" i="8" s="1"/>
  <c r="I332" i="8"/>
  <c r="J332" i="8" s="1" a="1"/>
  <c r="J332" i="8" s="1"/>
  <c r="E332" i="8"/>
  <c r="D332" i="8"/>
  <c r="A332" i="8"/>
  <c r="U331" i="8"/>
  <c r="S331" i="8" s="1"/>
  <c r="T331" i="8"/>
  <c r="R331" i="8" s="1"/>
  <c r="C331" i="8" s="1"/>
  <c r="N331" i="8" a="1"/>
  <c r="N331" i="8" s="1"/>
  <c r="J331" i="8" a="1"/>
  <c r="J331" i="8" s="1"/>
  <c r="I331" i="8"/>
  <c r="E331" i="8"/>
  <c r="D331" i="8"/>
  <c r="A331" i="8"/>
  <c r="U330" i="8"/>
  <c r="T330" i="8"/>
  <c r="S330" i="8"/>
  <c r="D330" i="8" s="1"/>
  <c r="R330" i="8"/>
  <c r="I330" i="8"/>
  <c r="N330" i="8" s="1" a="1"/>
  <c r="N330" i="8" s="1"/>
  <c r="E330" i="8"/>
  <c r="C330" i="8"/>
  <c r="A330" i="8"/>
  <c r="U329" i="8"/>
  <c r="T329" i="8"/>
  <c r="R329" i="8" s="1"/>
  <c r="C329" i="8" s="1"/>
  <c r="S329" i="8"/>
  <c r="I329" i="8"/>
  <c r="N329" i="8" s="1" a="1"/>
  <c r="N329" i="8" s="1"/>
  <c r="E329" i="8"/>
  <c r="D329" i="8"/>
  <c r="A329" i="8"/>
  <c r="U328" i="8"/>
  <c r="S328" i="8" s="1"/>
  <c r="D328" i="8" s="1"/>
  <c r="T328" i="8"/>
  <c r="R328" i="8"/>
  <c r="C328" i="8" s="1"/>
  <c r="I328" i="8"/>
  <c r="E328" i="8"/>
  <c r="A328" i="8"/>
  <c r="U327" i="8"/>
  <c r="S327" i="8" s="1"/>
  <c r="D327" i="8" s="1"/>
  <c r="T327" i="8"/>
  <c r="R327" i="8" s="1"/>
  <c r="C327" i="8" s="1"/>
  <c r="N327" i="8" a="1"/>
  <c r="N327" i="8"/>
  <c r="J327" i="8" a="1"/>
  <c r="J327" i="8" s="1"/>
  <c r="I327" i="8"/>
  <c r="E327" i="8"/>
  <c r="A327" i="8"/>
  <c r="U326" i="8"/>
  <c r="T326" i="8"/>
  <c r="R326" i="8" s="1"/>
  <c r="C326" i="8" s="1"/>
  <c r="S326" i="8"/>
  <c r="D326" i="8" s="1"/>
  <c r="N326" i="8"/>
  <c r="I326" i="8"/>
  <c r="N326" i="8" s="1" a="1"/>
  <c r="E326" i="8"/>
  <c r="A326" i="8"/>
  <c r="U325" i="8"/>
  <c r="T325" i="8"/>
  <c r="R325" i="8" s="1"/>
  <c r="C325" i="8" s="1"/>
  <c r="S325" i="8"/>
  <c r="N325" i="8" a="1"/>
  <c r="N325" i="8" s="1"/>
  <c r="J325" i="8" a="1"/>
  <c r="J325" i="8"/>
  <c r="I325" i="8"/>
  <c r="E325" i="8"/>
  <c r="D325" i="8"/>
  <c r="A325" i="8"/>
  <c r="U324" i="8"/>
  <c r="S324" i="8" s="1"/>
  <c r="D324" i="8" s="1"/>
  <c r="T324" i="8"/>
  <c r="R324" i="8"/>
  <c r="C324" i="8" s="1"/>
  <c r="N324" i="8" a="1"/>
  <c r="N324" i="8" s="1"/>
  <c r="I324" i="8"/>
  <c r="J324" i="8" s="1" a="1"/>
  <c r="J324" i="8" s="1"/>
  <c r="E324" i="8"/>
  <c r="A324" i="8"/>
  <c r="U323" i="8"/>
  <c r="S323" i="8" s="1"/>
  <c r="T323" i="8"/>
  <c r="R323" i="8" s="1"/>
  <c r="C323" i="8" s="1"/>
  <c r="N323" i="8" a="1"/>
  <c r="N323" i="8" s="1"/>
  <c r="J323" i="8" a="1"/>
  <c r="J323" i="8"/>
  <c r="I323" i="8"/>
  <c r="E323" i="8"/>
  <c r="D323" i="8"/>
  <c r="A323" i="8"/>
  <c r="U322" i="8"/>
  <c r="T322" i="8"/>
  <c r="S322" i="8"/>
  <c r="D322" i="8" s="1"/>
  <c r="R322" i="8"/>
  <c r="C322" i="8" s="1"/>
  <c r="N322" i="8"/>
  <c r="J322" i="8" a="1"/>
  <c r="J322" i="8" s="1"/>
  <c r="I322" i="8"/>
  <c r="N322" i="8" s="1" a="1"/>
  <c r="E322" i="8"/>
  <c r="A322" i="8"/>
  <c r="U321" i="8"/>
  <c r="T321" i="8"/>
  <c r="R321" i="8" s="1"/>
  <c r="C321" i="8" s="1"/>
  <c r="S321" i="8"/>
  <c r="D321" i="8" s="1"/>
  <c r="N321" i="8" a="1"/>
  <c r="N321" i="8" s="1"/>
  <c r="J321" i="8" a="1"/>
  <c r="J321" i="8" s="1"/>
  <c r="I321" i="8"/>
  <c r="E321" i="8"/>
  <c r="A321" i="8"/>
  <c r="U320" i="8"/>
  <c r="S320" i="8" s="1"/>
  <c r="D320" i="8" s="1"/>
  <c r="T320" i="8"/>
  <c r="R320" i="8"/>
  <c r="C320" i="8" s="1"/>
  <c r="N320" i="8" a="1"/>
  <c r="N320" i="8"/>
  <c r="I320" i="8"/>
  <c r="J320" i="8" s="1" a="1"/>
  <c r="J320" i="8" s="1"/>
  <c r="E320" i="8"/>
  <c r="A320" i="8"/>
  <c r="U319" i="8"/>
  <c r="T319" i="8"/>
  <c r="R319" i="8" s="1"/>
  <c r="C319" i="8" s="1"/>
  <c r="S319" i="8"/>
  <c r="N319" i="8" a="1"/>
  <c r="N319" i="8" s="1"/>
  <c r="J319" i="8" a="1"/>
  <c r="J319" i="8" s="1"/>
  <c r="I319" i="8"/>
  <c r="E319" i="8"/>
  <c r="D319" i="8"/>
  <c r="A319" i="8"/>
  <c r="U318" i="8"/>
  <c r="T318" i="8"/>
  <c r="S318" i="8"/>
  <c r="R318" i="8"/>
  <c r="C318" i="8" s="1"/>
  <c r="I318" i="8"/>
  <c r="E318" i="8"/>
  <c r="D318" i="8"/>
  <c r="A318" i="8"/>
  <c r="U317" i="8"/>
  <c r="T317" i="8"/>
  <c r="R317" i="8" s="1"/>
  <c r="C317" i="8" s="1"/>
  <c r="S317" i="8"/>
  <c r="N317" i="8" a="1"/>
  <c r="N317" i="8" s="1"/>
  <c r="J317" i="8" a="1"/>
  <c r="J317" i="8" s="1"/>
  <c r="I317" i="8"/>
  <c r="E317" i="8"/>
  <c r="D317" i="8"/>
  <c r="A317" i="8"/>
  <c r="U316" i="8"/>
  <c r="S316" i="8" s="1"/>
  <c r="T316" i="8"/>
  <c r="R316" i="8"/>
  <c r="C316" i="8" s="1"/>
  <c r="N316" i="8" a="1"/>
  <c r="N316" i="8" s="1"/>
  <c r="I316" i="8"/>
  <c r="J316" i="8" s="1" a="1"/>
  <c r="J316" i="8" s="1"/>
  <c r="E316" i="8"/>
  <c r="D316" i="8"/>
  <c r="A316" i="8"/>
  <c r="U315" i="8"/>
  <c r="S315" i="8" s="1"/>
  <c r="T315" i="8"/>
  <c r="R315" i="8" s="1"/>
  <c r="C315" i="8" s="1"/>
  <c r="N315" i="8" a="1"/>
  <c r="N315" i="8"/>
  <c r="J315" i="8" a="1"/>
  <c r="J315" i="8" s="1"/>
  <c r="I315" i="8"/>
  <c r="E315" i="8"/>
  <c r="D315" i="8"/>
  <c r="A315" i="8"/>
  <c r="U314" i="8"/>
  <c r="T314" i="8"/>
  <c r="S314" i="8"/>
  <c r="D314" i="8" s="1"/>
  <c r="R314" i="8"/>
  <c r="C314" i="8" s="1"/>
  <c r="I314" i="8"/>
  <c r="N314" i="8" s="1" a="1"/>
  <c r="N314" i="8" s="1"/>
  <c r="E314" i="8"/>
  <c r="A314" i="8"/>
  <c r="U313" i="8"/>
  <c r="T313" i="8"/>
  <c r="R313" i="8" s="1"/>
  <c r="C313" i="8" s="1"/>
  <c r="S313" i="8"/>
  <c r="D313" i="8" s="1"/>
  <c r="N313" i="8" a="1"/>
  <c r="N313" i="8" s="1"/>
  <c r="J313" i="8" a="1"/>
  <c r="J313" i="8" s="1"/>
  <c r="I313" i="8"/>
  <c r="E313" i="8"/>
  <c r="A313" i="8"/>
  <c r="U312" i="8"/>
  <c r="S312" i="8" s="1"/>
  <c r="D312" i="8" s="1"/>
  <c r="T312" i="8"/>
  <c r="R312" i="8"/>
  <c r="C312" i="8" s="1"/>
  <c r="N312" i="8" a="1"/>
  <c r="N312" i="8" s="1"/>
  <c r="I312" i="8"/>
  <c r="J312" i="8" s="1" a="1"/>
  <c r="J312" i="8" s="1"/>
  <c r="E312" i="8"/>
  <c r="A312" i="8"/>
  <c r="U311" i="8"/>
  <c r="T311" i="8"/>
  <c r="R311" i="8" s="1"/>
  <c r="C311" i="8" s="1"/>
  <c r="S311" i="8"/>
  <c r="D311" i="8" s="1"/>
  <c r="N311" i="8" a="1"/>
  <c r="N311" i="8" s="1"/>
  <c r="J311" i="8" a="1"/>
  <c r="J311" i="8" s="1"/>
  <c r="I311" i="8"/>
  <c r="E311" i="8"/>
  <c r="A311" i="8"/>
  <c r="U310" i="8"/>
  <c r="T310" i="8"/>
  <c r="R310" i="8" s="1"/>
  <c r="C310" i="8" s="1"/>
  <c r="S310" i="8"/>
  <c r="D310" i="8" s="1"/>
  <c r="J310" i="8" a="1"/>
  <c r="J310" i="8" s="1"/>
  <c r="I310" i="8"/>
  <c r="N310" i="8" s="1" a="1"/>
  <c r="N310" i="8" s="1"/>
  <c r="E310" i="8"/>
  <c r="A310" i="8"/>
  <c r="U309" i="8"/>
  <c r="T309" i="8"/>
  <c r="R309" i="8" s="1"/>
  <c r="C309" i="8" s="1"/>
  <c r="S309" i="8"/>
  <c r="N309" i="8" a="1"/>
  <c r="N309" i="8" s="1"/>
  <c r="J309" i="8" a="1"/>
  <c r="J309" i="8"/>
  <c r="I309" i="8"/>
  <c r="E309" i="8"/>
  <c r="D309" i="8"/>
  <c r="A309" i="8"/>
  <c r="U308" i="8"/>
  <c r="S308" i="8" s="1"/>
  <c r="T308" i="8"/>
  <c r="R308" i="8" s="1"/>
  <c r="C308" i="8" s="1"/>
  <c r="N308" i="8" a="1"/>
  <c r="N308" i="8"/>
  <c r="I308" i="8"/>
  <c r="J308" i="8" s="1" a="1"/>
  <c r="J308" i="8" s="1"/>
  <c r="E308" i="8"/>
  <c r="D308" i="8"/>
  <c r="A308" i="8"/>
  <c r="U307" i="8"/>
  <c r="S307" i="8" s="1"/>
  <c r="D307" i="8" s="1"/>
  <c r="T307" i="8"/>
  <c r="R307" i="8" s="1"/>
  <c r="C307" i="8" s="1"/>
  <c r="N307" i="8" a="1"/>
  <c r="N307" i="8" s="1"/>
  <c r="J307" i="8" a="1"/>
  <c r="J307" i="8" s="1"/>
  <c r="I307" i="8"/>
  <c r="E307" i="8"/>
  <c r="A307" i="8"/>
  <c r="U306" i="8"/>
  <c r="S306" i="8" s="1"/>
  <c r="D306" i="8" s="1"/>
  <c r="T306" i="8"/>
  <c r="R306" i="8" s="1"/>
  <c r="C306" i="8" s="1"/>
  <c r="N306" i="8"/>
  <c r="J306" i="8" a="1"/>
  <c r="J306" i="8" s="1"/>
  <c r="I306" i="8"/>
  <c r="N306" i="8" s="1" a="1"/>
  <c r="E306" i="8"/>
  <c r="A306" i="8"/>
  <c r="U305" i="8"/>
  <c r="T305" i="8"/>
  <c r="R305" i="8" s="1"/>
  <c r="C305" i="8" s="1"/>
  <c r="S305" i="8"/>
  <c r="N305" i="8" a="1"/>
  <c r="N305" i="8" s="1"/>
  <c r="J305" i="8" a="1"/>
  <c r="J305" i="8"/>
  <c r="I305" i="8"/>
  <c r="E305" i="8"/>
  <c r="D305" i="8"/>
  <c r="A305" i="8"/>
  <c r="U304" i="8"/>
  <c r="S304" i="8" s="1"/>
  <c r="D304" i="8" s="1"/>
  <c r="T304" i="8"/>
  <c r="R304" i="8"/>
  <c r="C304" i="8" s="1"/>
  <c r="I304" i="8"/>
  <c r="J304" i="8" s="1" a="1"/>
  <c r="J304" i="8" s="1"/>
  <c r="E304" i="8"/>
  <c r="A304" i="8"/>
  <c r="U303" i="8"/>
  <c r="S303" i="8" s="1"/>
  <c r="D303" i="8" s="1"/>
  <c r="T303" i="8"/>
  <c r="R303" i="8" s="1"/>
  <c r="C303" i="8" s="1"/>
  <c r="N303" i="8" a="1"/>
  <c r="N303" i="8" s="1"/>
  <c r="J303" i="8" a="1"/>
  <c r="J303" i="8" s="1"/>
  <c r="I303" i="8"/>
  <c r="E303" i="8"/>
  <c r="A303" i="8"/>
  <c r="U302" i="8"/>
  <c r="S302" i="8" s="1"/>
  <c r="D302" i="8" s="1"/>
  <c r="T302" i="8"/>
  <c r="R302" i="8" s="1"/>
  <c r="J302" i="8" a="1"/>
  <c r="J302" i="8" s="1"/>
  <c r="I302" i="8"/>
  <c r="N302" i="8" s="1" a="1"/>
  <c r="N302" i="8" s="1"/>
  <c r="E302" i="8"/>
  <c r="C302" i="8"/>
  <c r="A302" i="8"/>
  <c r="U301" i="8"/>
  <c r="T301" i="8"/>
  <c r="R301" i="8" s="1"/>
  <c r="C301" i="8" s="1"/>
  <c r="S301" i="8"/>
  <c r="N301" i="8" a="1"/>
  <c r="N301" i="8" s="1"/>
  <c r="J301" i="8" a="1"/>
  <c r="J301" i="8" s="1"/>
  <c r="I301" i="8"/>
  <c r="E301" i="8"/>
  <c r="D301" i="8"/>
  <c r="A301" i="8"/>
  <c r="U300" i="8"/>
  <c r="S300" i="8" s="1"/>
  <c r="D300" i="8" s="1"/>
  <c r="T300" i="8"/>
  <c r="R300" i="8"/>
  <c r="C300" i="8" s="1"/>
  <c r="N300" i="8" a="1"/>
  <c r="N300" i="8"/>
  <c r="I300" i="8"/>
  <c r="J300" i="8" s="1" a="1"/>
  <c r="J300" i="8" s="1"/>
  <c r="E300" i="8"/>
  <c r="A300" i="8"/>
  <c r="U299" i="8"/>
  <c r="S299" i="8" s="1"/>
  <c r="T299" i="8"/>
  <c r="R299" i="8" s="1"/>
  <c r="C299" i="8" s="1"/>
  <c r="N299" i="8" a="1"/>
  <c r="N299" i="8"/>
  <c r="J299" i="8" a="1"/>
  <c r="J299" i="8"/>
  <c r="I299" i="8"/>
  <c r="E299" i="8"/>
  <c r="D299" i="8"/>
  <c r="A299" i="8"/>
  <c r="U298" i="8"/>
  <c r="S298" i="8" s="1"/>
  <c r="D298" i="8" s="1"/>
  <c r="T298" i="8"/>
  <c r="R298" i="8"/>
  <c r="N298" i="8"/>
  <c r="J298" i="8" a="1"/>
  <c r="J298" i="8" s="1"/>
  <c r="I298" i="8"/>
  <c r="N298" i="8" s="1" a="1"/>
  <c r="E298" i="8"/>
  <c r="C298" i="8"/>
  <c r="A298" i="8"/>
  <c r="U297" i="8"/>
  <c r="T297" i="8"/>
  <c r="R297" i="8" s="1"/>
  <c r="C297" i="8" s="1"/>
  <c r="S297" i="8"/>
  <c r="D297" i="8" s="1"/>
  <c r="N297" i="8" a="1"/>
  <c r="N297" i="8" s="1"/>
  <c r="J297" i="8" a="1"/>
  <c r="J297" i="8" s="1"/>
  <c r="I297" i="8"/>
  <c r="E297" i="8"/>
  <c r="A297" i="8"/>
  <c r="U296" i="8"/>
  <c r="T296" i="8"/>
  <c r="S296" i="8"/>
  <c r="D296" i="8" s="1"/>
  <c r="R296" i="8"/>
  <c r="I296" i="8"/>
  <c r="E296" i="8"/>
  <c r="C296" i="8"/>
  <c r="A296" i="8"/>
  <c r="U295" i="8"/>
  <c r="S295" i="8" s="1"/>
  <c r="D295" i="8" s="1"/>
  <c r="T295" i="8"/>
  <c r="R295" i="8" s="1"/>
  <c r="C295" i="8" s="1"/>
  <c r="N295" i="8" a="1"/>
  <c r="N295" i="8"/>
  <c r="J295" i="8" a="1"/>
  <c r="J295" i="8" s="1"/>
  <c r="I295" i="8"/>
  <c r="E295" i="8"/>
  <c r="A295" i="8"/>
  <c r="U294" i="8"/>
  <c r="T294" i="8"/>
  <c r="S294" i="8"/>
  <c r="D294" i="8" s="1"/>
  <c r="R294" i="8"/>
  <c r="C294" i="8" s="1"/>
  <c r="N294" i="8" a="1"/>
  <c r="N294" i="8" s="1"/>
  <c r="I294" i="8"/>
  <c r="J294" i="8" s="1" a="1"/>
  <c r="J294" i="8" s="1"/>
  <c r="E294" i="8"/>
  <c r="A294" i="8"/>
  <c r="U293" i="8"/>
  <c r="S293" i="8" s="1"/>
  <c r="D293" i="8" s="1"/>
  <c r="T293" i="8"/>
  <c r="R293" i="8" s="1"/>
  <c r="C293" i="8" s="1"/>
  <c r="N293" i="8" a="1"/>
  <c r="N293" i="8"/>
  <c r="J293" i="8" a="1"/>
  <c r="J293" i="8" s="1"/>
  <c r="I293" i="8"/>
  <c r="E293" i="8"/>
  <c r="A293" i="8"/>
  <c r="U292" i="8"/>
  <c r="S292" i="8" s="1"/>
  <c r="T292" i="8"/>
  <c r="R292" i="8" s="1"/>
  <c r="C292" i="8" s="1"/>
  <c r="N292" i="8" a="1"/>
  <c r="N292" i="8" s="1"/>
  <c r="I292" i="8"/>
  <c r="J292" i="8" s="1" a="1"/>
  <c r="J292" i="8" s="1"/>
  <c r="E292" i="8"/>
  <c r="D292" i="8"/>
  <c r="A292" i="8"/>
  <c r="U291" i="8"/>
  <c r="S291" i="8" s="1"/>
  <c r="T291" i="8"/>
  <c r="R291" i="8" s="1"/>
  <c r="C291" i="8" s="1"/>
  <c r="N291" i="8" a="1"/>
  <c r="N291" i="8" s="1"/>
  <c r="J291" i="8" a="1"/>
  <c r="J291" i="8" s="1"/>
  <c r="I291" i="8"/>
  <c r="E291" i="8"/>
  <c r="D291" i="8"/>
  <c r="A291" i="8"/>
  <c r="U290" i="8"/>
  <c r="S290" i="8" s="1"/>
  <c r="T290" i="8"/>
  <c r="R290" i="8"/>
  <c r="C290" i="8" s="1"/>
  <c r="N290" i="8"/>
  <c r="J290" i="8" a="1"/>
  <c r="J290" i="8" s="1"/>
  <c r="I290" i="8"/>
  <c r="N290" i="8" s="1" a="1"/>
  <c r="E290" i="8"/>
  <c r="D290" i="8"/>
  <c r="A290" i="8"/>
  <c r="U289" i="8"/>
  <c r="T289" i="8"/>
  <c r="R289" i="8" s="1"/>
  <c r="C289" i="8" s="1"/>
  <c r="S289" i="8"/>
  <c r="I289" i="8"/>
  <c r="N289" i="8" s="1" a="1"/>
  <c r="N289" i="8" s="1"/>
  <c r="E289" i="8"/>
  <c r="D289" i="8"/>
  <c r="A289" i="8"/>
  <c r="U288" i="8"/>
  <c r="T288" i="8"/>
  <c r="S288" i="8"/>
  <c r="D288" i="8" s="1"/>
  <c r="R288" i="8"/>
  <c r="C288" i="8" s="1"/>
  <c r="N288" i="8" a="1"/>
  <c r="N288" i="8" s="1"/>
  <c r="I288" i="8"/>
  <c r="J288" i="8" s="1" a="1"/>
  <c r="J288" i="8" s="1"/>
  <c r="E288" i="8"/>
  <c r="A288" i="8"/>
  <c r="U287" i="8"/>
  <c r="S287" i="8" s="1"/>
  <c r="D287" i="8" s="1"/>
  <c r="T287" i="8"/>
  <c r="R287" i="8" s="1"/>
  <c r="C287" i="8" s="1"/>
  <c r="N287" i="8" a="1"/>
  <c r="N287" i="8" s="1"/>
  <c r="J287" i="8" a="1"/>
  <c r="J287" i="8" s="1"/>
  <c r="I287" i="8"/>
  <c r="E287" i="8"/>
  <c r="A287" i="8"/>
  <c r="U286" i="8"/>
  <c r="S286" i="8" s="1"/>
  <c r="T286" i="8"/>
  <c r="R286" i="8" s="1"/>
  <c r="N286" i="8" a="1"/>
  <c r="N286" i="8" s="1"/>
  <c r="I286" i="8"/>
  <c r="J286" i="8" s="1" a="1"/>
  <c r="J286" i="8" s="1"/>
  <c r="E286" i="8"/>
  <c r="D286" i="8"/>
  <c r="C286" i="8"/>
  <c r="A286" i="8"/>
  <c r="U285" i="8"/>
  <c r="S285" i="8" s="1"/>
  <c r="D285" i="8" s="1"/>
  <c r="T285" i="8"/>
  <c r="R285" i="8" s="1"/>
  <c r="C285" i="8" s="1"/>
  <c r="I285" i="8"/>
  <c r="E285" i="8"/>
  <c r="A285" i="8"/>
  <c r="U284" i="8"/>
  <c r="S284" i="8" s="1"/>
  <c r="T284" i="8"/>
  <c r="R284" i="8" s="1"/>
  <c r="C284" i="8" s="1"/>
  <c r="I284" i="8"/>
  <c r="E284" i="8"/>
  <c r="D284" i="8"/>
  <c r="A284" i="8"/>
  <c r="U283" i="8"/>
  <c r="S283" i="8" s="1"/>
  <c r="T283" i="8"/>
  <c r="R283" i="8" s="1"/>
  <c r="C283" i="8" s="1"/>
  <c r="N283" i="8" a="1"/>
  <c r="N283" i="8" s="1"/>
  <c r="J283" i="8" a="1"/>
  <c r="J283" i="8" s="1"/>
  <c r="I283" i="8"/>
  <c r="E283" i="8"/>
  <c r="D283" i="8"/>
  <c r="A283" i="8"/>
  <c r="U282" i="8"/>
  <c r="T282" i="8"/>
  <c r="S282" i="8"/>
  <c r="D282" i="8" s="1"/>
  <c r="R282" i="8"/>
  <c r="C282" i="8" s="1"/>
  <c r="J282" i="8" a="1"/>
  <c r="J282" i="8" s="1"/>
  <c r="I282" i="8"/>
  <c r="N282" i="8" s="1" a="1"/>
  <c r="N282" i="8" s="1"/>
  <c r="E282" i="8"/>
  <c r="A282" i="8"/>
  <c r="U281" i="8"/>
  <c r="T281" i="8"/>
  <c r="R281" i="8" s="1"/>
  <c r="C281" i="8" s="1"/>
  <c r="S281" i="8"/>
  <c r="J281" i="8" a="1"/>
  <c r="J281" i="8" s="1"/>
  <c r="I281" i="8"/>
  <c r="N281" i="8" s="1" a="1"/>
  <c r="N281" i="8" s="1"/>
  <c r="E281" i="8"/>
  <c r="D281" i="8"/>
  <c r="A281" i="8"/>
  <c r="U280" i="8"/>
  <c r="S280" i="8" s="1"/>
  <c r="D280" i="8" s="1"/>
  <c r="T280" i="8"/>
  <c r="R280" i="8"/>
  <c r="C280" i="8" s="1"/>
  <c r="N280" i="8" a="1"/>
  <c r="N280" i="8" s="1"/>
  <c r="I280" i="8"/>
  <c r="J280" i="8" s="1" a="1"/>
  <c r="J280" i="8" s="1"/>
  <c r="E280" i="8"/>
  <c r="A280" i="8"/>
  <c r="U279" i="8"/>
  <c r="T279" i="8"/>
  <c r="R279" i="8" s="1"/>
  <c r="C279" i="8" s="1"/>
  <c r="S279" i="8"/>
  <c r="D279" i="8" s="1"/>
  <c r="J279" i="8" a="1"/>
  <c r="J279" i="8" s="1"/>
  <c r="I279" i="8"/>
  <c r="N279" i="8" s="1" a="1"/>
  <c r="N279" i="8" s="1"/>
  <c r="E279" i="8"/>
  <c r="A279" i="8"/>
  <c r="U278" i="8"/>
  <c r="T278" i="8"/>
  <c r="S278" i="8"/>
  <c r="D278" i="8" s="1"/>
  <c r="R278" i="8"/>
  <c r="N278" i="8" a="1"/>
  <c r="N278" i="8" s="1"/>
  <c r="I278" i="8"/>
  <c r="J278" i="8" s="1" a="1"/>
  <c r="J278" i="8" s="1"/>
  <c r="E278" i="8"/>
  <c r="C278" i="8"/>
  <c r="A278" i="8"/>
  <c r="U277" i="8"/>
  <c r="S277" i="8" s="1"/>
  <c r="D277" i="8" s="1"/>
  <c r="T277" i="8"/>
  <c r="R277" i="8" s="1"/>
  <c r="C277" i="8" s="1"/>
  <c r="N277" i="8" a="1"/>
  <c r="N277" i="8"/>
  <c r="J277" i="8" a="1"/>
  <c r="J277" i="8"/>
  <c r="I277" i="8"/>
  <c r="E277" i="8"/>
  <c r="A277" i="8"/>
  <c r="U276" i="8"/>
  <c r="S276" i="8" s="1"/>
  <c r="T276" i="8"/>
  <c r="R276" i="8"/>
  <c r="C276" i="8" s="1"/>
  <c r="I276" i="8"/>
  <c r="E276" i="8"/>
  <c r="D276" i="8"/>
  <c r="A276" i="8"/>
  <c r="U275" i="8"/>
  <c r="S275" i="8" s="1"/>
  <c r="T275" i="8"/>
  <c r="R275" i="8" s="1"/>
  <c r="C275" i="8" s="1"/>
  <c r="N275" i="8" a="1"/>
  <c r="N275" i="8" s="1"/>
  <c r="J275" i="8" a="1"/>
  <c r="J275" i="8"/>
  <c r="I275" i="8"/>
  <c r="E275" i="8"/>
  <c r="D275" i="8"/>
  <c r="A275" i="8"/>
  <c r="U274" i="8"/>
  <c r="S274" i="8" s="1"/>
  <c r="T274" i="8"/>
  <c r="R274" i="8" s="1"/>
  <c r="C274" i="8" s="1"/>
  <c r="N274" i="8"/>
  <c r="J274" i="8" a="1"/>
  <c r="J274" i="8" s="1"/>
  <c r="I274" i="8"/>
  <c r="N274" i="8" s="1" a="1"/>
  <c r="E274" i="8"/>
  <c r="D274" i="8"/>
  <c r="A274" i="8"/>
  <c r="U273" i="8"/>
  <c r="T273" i="8"/>
  <c r="R273" i="8" s="1"/>
  <c r="C273" i="8" s="1"/>
  <c r="S273" i="8"/>
  <c r="D273" i="8" s="1"/>
  <c r="I273" i="8"/>
  <c r="J273" i="8" s="1" a="1"/>
  <c r="J273" i="8" s="1"/>
  <c r="E273" i="8"/>
  <c r="A273" i="8"/>
  <c r="U272" i="8"/>
  <c r="S272" i="8" s="1"/>
  <c r="D272" i="8" s="1"/>
  <c r="T272" i="8"/>
  <c r="R272" i="8"/>
  <c r="N272" i="8" a="1"/>
  <c r="N272" i="8" s="1"/>
  <c r="I272" i="8"/>
  <c r="J272" i="8" s="1" a="1"/>
  <c r="J272" i="8" s="1"/>
  <c r="E272" i="8"/>
  <c r="C272" i="8"/>
  <c r="A272" i="8"/>
  <c r="U271" i="8"/>
  <c r="T271" i="8"/>
  <c r="R271" i="8" s="1"/>
  <c r="C271" i="8" s="1"/>
  <c r="S271" i="8"/>
  <c r="D271" i="8" s="1"/>
  <c r="J271" i="8" a="1"/>
  <c r="J271" i="8" s="1"/>
  <c r="I271" i="8"/>
  <c r="N271" i="8" s="1" a="1"/>
  <c r="N271" i="8" s="1"/>
  <c r="E271" i="8"/>
  <c r="A271" i="8"/>
  <c r="U270" i="8"/>
  <c r="T270" i="8"/>
  <c r="R270" i="8" s="1"/>
  <c r="S270" i="8"/>
  <c r="D270" i="8" s="1"/>
  <c r="J270" i="8" a="1"/>
  <c r="J270" i="8" s="1"/>
  <c r="I270" i="8"/>
  <c r="N270" i="8" s="1" a="1"/>
  <c r="N270" i="8" s="1"/>
  <c r="E270" i="8"/>
  <c r="C270" i="8"/>
  <c r="A270" i="8"/>
  <c r="U269" i="8"/>
  <c r="T269" i="8"/>
  <c r="R269" i="8" s="1"/>
  <c r="C269" i="8" s="1"/>
  <c r="S269" i="8"/>
  <c r="N269" i="8" a="1"/>
  <c r="N269" i="8" s="1"/>
  <c r="J269" i="8" a="1"/>
  <c r="J269" i="8" s="1"/>
  <c r="I269" i="8"/>
  <c r="E269" i="8"/>
  <c r="D269" i="8"/>
  <c r="A269" i="8"/>
  <c r="U268" i="8"/>
  <c r="S268" i="8" s="1"/>
  <c r="T268" i="8"/>
  <c r="R268" i="8" s="1"/>
  <c r="C268" i="8" s="1"/>
  <c r="N268" i="8" a="1"/>
  <c r="N268" i="8" s="1"/>
  <c r="I268" i="8"/>
  <c r="J268" i="8" s="1" a="1"/>
  <c r="J268" i="8" s="1"/>
  <c r="E268" i="8"/>
  <c r="D268" i="8"/>
  <c r="A268" i="8"/>
  <c r="U267" i="8"/>
  <c r="S267" i="8" s="1"/>
  <c r="T267" i="8"/>
  <c r="R267" i="8" s="1"/>
  <c r="C267" i="8" s="1"/>
  <c r="I267" i="8"/>
  <c r="N267" i="8" s="1" a="1"/>
  <c r="N267" i="8" s="1"/>
  <c r="E267" i="8"/>
  <c r="D267" i="8"/>
  <c r="A267" i="8"/>
  <c r="U266" i="8"/>
  <c r="S266" i="8" s="1"/>
  <c r="T266" i="8"/>
  <c r="R266" i="8"/>
  <c r="C266" i="8" s="1"/>
  <c r="I266" i="8"/>
  <c r="J266" i="8" s="1" a="1"/>
  <c r="J266" i="8" s="1"/>
  <c r="E266" i="8"/>
  <c r="D266" i="8"/>
  <c r="A266" i="8"/>
  <c r="U265" i="8"/>
  <c r="T265" i="8"/>
  <c r="R265" i="8" s="1"/>
  <c r="C265" i="8" s="1"/>
  <c r="S265" i="8"/>
  <c r="D265" i="8" s="1"/>
  <c r="I265" i="8"/>
  <c r="N265" i="8" s="1" a="1"/>
  <c r="N265" i="8" s="1"/>
  <c r="E265" i="8"/>
  <c r="A265" i="8"/>
  <c r="U264" i="8"/>
  <c r="T264" i="8"/>
  <c r="S264" i="8"/>
  <c r="D264" i="8" s="1"/>
  <c r="R264" i="8"/>
  <c r="C264" i="8" s="1"/>
  <c r="N264" i="8" a="1"/>
  <c r="N264" i="8" s="1"/>
  <c r="J264" i="8" a="1"/>
  <c r="J264" i="8" s="1"/>
  <c r="I264" i="8"/>
  <c r="E264" i="8"/>
  <c r="A264" i="8"/>
  <c r="U263" i="8"/>
  <c r="S263" i="8" s="1"/>
  <c r="T263" i="8"/>
  <c r="R263" i="8" s="1"/>
  <c r="C263" i="8" s="1"/>
  <c r="I263" i="8"/>
  <c r="J263" i="8" s="1" a="1"/>
  <c r="J263" i="8" s="1"/>
  <c r="E263" i="8"/>
  <c r="D263" i="8"/>
  <c r="A263" i="8"/>
  <c r="U262" i="8"/>
  <c r="S262" i="8" s="1"/>
  <c r="D262" i="8" s="1"/>
  <c r="T262" i="8"/>
  <c r="R262" i="8" s="1"/>
  <c r="C262" i="8" s="1"/>
  <c r="N262" i="8"/>
  <c r="J262" i="8" a="1"/>
  <c r="J262" i="8" s="1"/>
  <c r="I262" i="8"/>
  <c r="N262" i="8" s="1" a="1"/>
  <c r="E262" i="8"/>
  <c r="A262" i="8"/>
  <c r="U261" i="8"/>
  <c r="T261" i="8"/>
  <c r="R261" i="8" s="1"/>
  <c r="C261" i="8" s="1"/>
  <c r="S261" i="8"/>
  <c r="D261" i="8" s="1"/>
  <c r="N261" i="8" a="1"/>
  <c r="N261" i="8" s="1"/>
  <c r="I261" i="8"/>
  <c r="J261" i="8" s="1" a="1"/>
  <c r="J261" i="8" s="1"/>
  <c r="E261" i="8"/>
  <c r="A261" i="8"/>
  <c r="U260" i="8"/>
  <c r="S260" i="8" s="1"/>
  <c r="D260" i="8" s="1"/>
  <c r="T260" i="8"/>
  <c r="R260" i="8"/>
  <c r="I260" i="8"/>
  <c r="E260" i="8"/>
  <c r="C260" i="8"/>
  <c r="A260" i="8"/>
  <c r="U259" i="8"/>
  <c r="S259" i="8" s="1"/>
  <c r="T259" i="8"/>
  <c r="R259" i="8" s="1"/>
  <c r="C259" i="8" s="1"/>
  <c r="I259" i="8"/>
  <c r="N259" i="8" s="1" a="1"/>
  <c r="N259" i="8" s="1"/>
  <c r="E259" i="8"/>
  <c r="D259" i="8"/>
  <c r="A259" i="8"/>
  <c r="U258" i="8"/>
  <c r="S258" i="8" s="1"/>
  <c r="D258" i="8" s="1"/>
  <c r="T258" i="8"/>
  <c r="R258" i="8"/>
  <c r="C258" i="8" s="1"/>
  <c r="N258" i="8" a="1"/>
  <c r="N258" i="8" s="1"/>
  <c r="J258" i="8" a="1"/>
  <c r="J258" i="8" s="1"/>
  <c r="I258" i="8"/>
  <c r="E258" i="8"/>
  <c r="A258" i="8"/>
  <c r="U257" i="8"/>
  <c r="T257" i="8"/>
  <c r="R257" i="8" s="1"/>
  <c r="C257" i="8" s="1"/>
  <c r="S257" i="8"/>
  <c r="I257" i="8"/>
  <c r="E257" i="8"/>
  <c r="D257" i="8"/>
  <c r="A257" i="8"/>
  <c r="U256" i="8"/>
  <c r="T256" i="8"/>
  <c r="S256" i="8"/>
  <c r="D256" i="8" s="1"/>
  <c r="R256" i="8"/>
  <c r="I256" i="8"/>
  <c r="E256" i="8"/>
  <c r="C256" i="8"/>
  <c r="A256" i="8"/>
  <c r="U255" i="8"/>
  <c r="S255" i="8" s="1"/>
  <c r="D255" i="8" s="1"/>
  <c r="T255" i="8"/>
  <c r="R255" i="8" s="1"/>
  <c r="C255" i="8" s="1"/>
  <c r="N255" i="8"/>
  <c r="J255" i="8" a="1"/>
  <c r="J255" i="8" s="1"/>
  <c r="I255" i="8"/>
  <c r="N255" i="8" s="1" a="1"/>
  <c r="E255" i="8"/>
  <c r="A255" i="8"/>
  <c r="U254" i="8"/>
  <c r="T254" i="8"/>
  <c r="S254" i="8"/>
  <c r="D254" i="8" s="1"/>
  <c r="R254" i="8"/>
  <c r="C254" i="8" s="1"/>
  <c r="N254" i="8" a="1"/>
  <c r="N254" i="8"/>
  <c r="J254" i="8" a="1"/>
  <c r="J254" i="8" s="1"/>
  <c r="I254" i="8"/>
  <c r="E254" i="8"/>
  <c r="A254" i="8"/>
  <c r="U253" i="8"/>
  <c r="S253" i="8" s="1"/>
  <c r="D253" i="8" s="1"/>
  <c r="T253" i="8"/>
  <c r="R253" i="8" s="1"/>
  <c r="C253" i="8" s="1"/>
  <c r="I253" i="8"/>
  <c r="N253" i="8" s="1" a="1"/>
  <c r="N253" i="8" s="1"/>
  <c r="E253" i="8"/>
  <c r="B253" i="8"/>
  <c r="B254" i="8" s="1"/>
  <c r="A253" i="8"/>
  <c r="U252" i="8"/>
  <c r="S252" i="8" s="1"/>
  <c r="D252" i="8" s="1"/>
  <c r="T252" i="8"/>
  <c r="R252" i="8"/>
  <c r="C252" i="8" s="1"/>
  <c r="N252" i="8" a="1"/>
  <c r="N252" i="8" s="1"/>
  <c r="J252" i="8" a="1"/>
  <c r="J252" i="8" s="1"/>
  <c r="I252" i="8"/>
  <c r="E252" i="8"/>
  <c r="B252" i="8"/>
  <c r="A252" i="8"/>
  <c r="U251" i="8"/>
  <c r="S251" i="8" s="1"/>
  <c r="T251" i="8"/>
  <c r="R251" i="8" s="1"/>
  <c r="C251" i="8" s="1"/>
  <c r="I251" i="8"/>
  <c r="J251" i="8" s="1" a="1"/>
  <c r="J251" i="8" s="1"/>
  <c r="E251" i="8"/>
  <c r="D251" i="8"/>
  <c r="B251" i="8"/>
  <c r="A251" i="8"/>
  <c r="U250" i="8"/>
  <c r="S250" i="8" s="1"/>
  <c r="D250" i="8" s="1"/>
  <c r="T250" i="8"/>
  <c r="R250" i="8"/>
  <c r="C250" i="8" s="1"/>
  <c r="N250" i="8" a="1"/>
  <c r="N250" i="8" s="1"/>
  <c r="J250" i="8" a="1"/>
  <c r="J250" i="8" s="1"/>
  <c r="I250" i="8"/>
  <c r="E250" i="8"/>
  <c r="A250" i="8"/>
  <c r="U249" i="8"/>
  <c r="S249" i="8" s="1"/>
  <c r="T249" i="8"/>
  <c r="R249" i="8" s="1"/>
  <c r="C249" i="8" s="1"/>
  <c r="I249" i="8"/>
  <c r="N249" i="8" s="1" a="1"/>
  <c r="N249" i="8" s="1"/>
  <c r="E249" i="8"/>
  <c r="D249" i="8"/>
  <c r="A249" i="8"/>
  <c r="U248" i="8"/>
  <c r="S248" i="8" s="1"/>
  <c r="D248" i="8" s="1"/>
  <c r="T248" i="8"/>
  <c r="R248" i="8"/>
  <c r="C248" i="8" s="1"/>
  <c r="N248" i="8" a="1"/>
  <c r="N248" i="8" s="1"/>
  <c r="J248" i="8" a="1"/>
  <c r="J248" i="8" s="1"/>
  <c r="I248" i="8"/>
  <c r="E248" i="8"/>
  <c r="A248" i="8"/>
  <c r="U247" i="8"/>
  <c r="T247" i="8"/>
  <c r="R247" i="8" s="1"/>
  <c r="C247" i="8" s="1"/>
  <c r="S247" i="8"/>
  <c r="D247" i="8" s="1"/>
  <c r="N247" i="8" a="1"/>
  <c r="N247" i="8"/>
  <c r="I247" i="8"/>
  <c r="J247" i="8" s="1" a="1"/>
  <c r="J247" i="8" s="1"/>
  <c r="E247" i="8"/>
  <c r="A247" i="8"/>
  <c r="U246" i="8"/>
  <c r="T246" i="8"/>
  <c r="S246" i="8"/>
  <c r="D246" i="8" s="1"/>
  <c r="R246" i="8"/>
  <c r="C246" i="8" s="1"/>
  <c r="I246" i="8"/>
  <c r="E246" i="8"/>
  <c r="A246" i="8"/>
  <c r="U245" i="8"/>
  <c r="T245" i="8"/>
  <c r="R245" i="8" s="1"/>
  <c r="C245" i="8" s="1"/>
  <c r="S245" i="8"/>
  <c r="D245" i="8" s="1"/>
  <c r="N245" i="8" a="1"/>
  <c r="N245" i="8" s="1"/>
  <c r="J245" i="8" a="1"/>
  <c r="J245" i="8" s="1"/>
  <c r="I245" i="8"/>
  <c r="E245" i="8"/>
  <c r="A245" i="8"/>
  <c r="U244" i="8"/>
  <c r="T244" i="8"/>
  <c r="S244" i="8"/>
  <c r="R244" i="8"/>
  <c r="C244" i="8" s="1"/>
  <c r="N244" i="8" a="1"/>
  <c r="N244" i="8"/>
  <c r="J244" i="8" a="1"/>
  <c r="J244" i="8" s="1"/>
  <c r="I244" i="8"/>
  <c r="E244" i="8"/>
  <c r="D244" i="8"/>
  <c r="A244" i="8"/>
  <c r="U243" i="8"/>
  <c r="S243" i="8" s="1"/>
  <c r="D243" i="8" s="1"/>
  <c r="T243" i="8"/>
  <c r="R243" i="8"/>
  <c r="C243" i="8" s="1"/>
  <c r="N243" i="8"/>
  <c r="J243" i="8" a="1"/>
  <c r="J243" i="8" s="1"/>
  <c r="I243" i="8"/>
  <c r="N243" i="8" s="1" a="1"/>
  <c r="E243" i="8"/>
  <c r="A243" i="8"/>
  <c r="U242" i="8"/>
  <c r="S242" i="8" s="1"/>
  <c r="D242" i="8" s="1"/>
  <c r="T242" i="8"/>
  <c r="R242" i="8"/>
  <c r="I242" i="8"/>
  <c r="N242" i="8" s="1" a="1"/>
  <c r="N242" i="8" s="1"/>
  <c r="E242" i="8"/>
  <c r="C242" i="8"/>
  <c r="A242" i="8"/>
  <c r="U241" i="8"/>
  <c r="T241" i="8"/>
  <c r="S241" i="8"/>
  <c r="D241" i="8" s="1"/>
  <c r="R241" i="8"/>
  <c r="I241" i="8"/>
  <c r="N241" i="8" s="1" a="1"/>
  <c r="N241" i="8" s="1"/>
  <c r="E241" i="8"/>
  <c r="C241" i="8"/>
  <c r="A241" i="8"/>
  <c r="U240" i="8"/>
  <c r="S240" i="8" s="1"/>
  <c r="T240" i="8"/>
  <c r="R240" i="8"/>
  <c r="C240" i="8" s="1"/>
  <c r="I240" i="8"/>
  <c r="E240" i="8"/>
  <c r="D240" i="8"/>
  <c r="A240" i="8"/>
  <c r="U239" i="8"/>
  <c r="T239" i="8"/>
  <c r="S239" i="8"/>
  <c r="R239" i="8"/>
  <c r="C239" i="8" s="1"/>
  <c r="J239" i="8" a="1"/>
  <c r="J239" i="8" s="1"/>
  <c r="I239" i="8"/>
  <c r="N239" i="8" s="1" a="1"/>
  <c r="N239" i="8" s="1"/>
  <c r="E239" i="8"/>
  <c r="D239" i="8"/>
  <c r="A239" i="8"/>
  <c r="U238" i="8"/>
  <c r="T238" i="8"/>
  <c r="R238" i="8" s="1"/>
  <c r="C238" i="8" s="1"/>
  <c r="S238" i="8"/>
  <c r="D238" i="8" s="1"/>
  <c r="N238" i="8"/>
  <c r="J238" i="8" a="1"/>
  <c r="J238" i="8" s="1"/>
  <c r="I238" i="8"/>
  <c r="N238" i="8" s="1" a="1"/>
  <c r="E238" i="8"/>
  <c r="A238" i="8"/>
  <c r="U237" i="8"/>
  <c r="T237" i="8"/>
  <c r="S237" i="8"/>
  <c r="R237" i="8"/>
  <c r="C237" i="8" s="1"/>
  <c r="N237" i="8" a="1"/>
  <c r="N237" i="8"/>
  <c r="J237" i="8" a="1"/>
  <c r="J237" i="8"/>
  <c r="I237" i="8"/>
  <c r="E237" i="8"/>
  <c r="D237" i="8"/>
  <c r="A237" i="8"/>
  <c r="U236" i="8"/>
  <c r="S236" i="8" s="1"/>
  <c r="D236" i="8" s="1"/>
  <c r="T236" i="8"/>
  <c r="R236" i="8"/>
  <c r="C236" i="8" s="1"/>
  <c r="N236" i="8" a="1"/>
  <c r="N236" i="8" s="1"/>
  <c r="I236" i="8"/>
  <c r="J236" i="8" s="1" a="1"/>
  <c r="J236" i="8" s="1"/>
  <c r="E236" i="8"/>
  <c r="A236" i="8"/>
  <c r="U235" i="8"/>
  <c r="S235" i="8" s="1"/>
  <c r="T235" i="8"/>
  <c r="R235" i="8"/>
  <c r="C235" i="8" s="1"/>
  <c r="I235" i="8"/>
  <c r="E235" i="8"/>
  <c r="D235" i="8"/>
  <c r="B235" i="8"/>
  <c r="B236" i="8" s="1"/>
  <c r="F236" i="8" s="1"/>
  <c r="A235" i="8"/>
  <c r="U234" i="8"/>
  <c r="S234" i="8" s="1"/>
  <c r="D234" i="8" s="1"/>
  <c r="H234" i="8" s="1"/>
  <c r="T234" i="8"/>
  <c r="R234" i="8" s="1"/>
  <c r="C234" i="8" s="1"/>
  <c r="I234" i="8"/>
  <c r="E234" i="8"/>
  <c r="A234" i="8"/>
  <c r="U233" i="8"/>
  <c r="T233" i="8"/>
  <c r="S233" i="8"/>
  <c r="R233" i="8"/>
  <c r="N233" i="8" a="1"/>
  <c r="N233" i="8"/>
  <c r="J233" i="8" a="1"/>
  <c r="J233" i="8" s="1"/>
  <c r="I233" i="8"/>
  <c r="E233" i="8"/>
  <c r="D233" i="8"/>
  <c r="C233" i="8"/>
  <c r="H233" i="8" s="1"/>
  <c r="B233" i="8"/>
  <c r="B234" i="8" s="1"/>
  <c r="A233" i="8"/>
  <c r="U232" i="8"/>
  <c r="T232" i="8"/>
  <c r="R232" i="8" s="1"/>
  <c r="S232" i="8"/>
  <c r="D232" i="8" s="1"/>
  <c r="I232" i="8"/>
  <c r="E232" i="8"/>
  <c r="C232" i="8"/>
  <c r="B232" i="8"/>
  <c r="A232" i="8"/>
  <c r="U231" i="8"/>
  <c r="T231" i="8"/>
  <c r="S231" i="8"/>
  <c r="R231" i="8"/>
  <c r="N231" i="8" a="1"/>
  <c r="N231" i="8" s="1"/>
  <c r="J231" i="8" a="1"/>
  <c r="J231" i="8" s="1"/>
  <c r="I231" i="8"/>
  <c r="E231" i="8"/>
  <c r="D231" i="8"/>
  <c r="C231" i="8"/>
  <c r="A231" i="8"/>
  <c r="U230" i="8"/>
  <c r="S230" i="8" s="1"/>
  <c r="D230" i="8" s="1"/>
  <c r="T230" i="8"/>
  <c r="R230" i="8"/>
  <c r="I230" i="8"/>
  <c r="N230" i="8" s="1" a="1"/>
  <c r="N230" i="8" s="1"/>
  <c r="E230" i="8"/>
  <c r="C230" i="8"/>
  <c r="A230" i="8"/>
  <c r="U229" i="8"/>
  <c r="S229" i="8" s="1"/>
  <c r="D229" i="8" s="1"/>
  <c r="T229" i="8"/>
  <c r="R229" i="8"/>
  <c r="J229" i="8" a="1"/>
  <c r="J229" i="8" s="1"/>
  <c r="I229" i="8"/>
  <c r="N229" i="8" s="1" a="1"/>
  <c r="N229" i="8" s="1"/>
  <c r="E229" i="8"/>
  <c r="C229" i="8"/>
  <c r="A229" i="8"/>
  <c r="U228" i="8"/>
  <c r="S228" i="8" s="1"/>
  <c r="T228" i="8"/>
  <c r="R228" i="8" s="1"/>
  <c r="C228" i="8" s="1"/>
  <c r="I228" i="8"/>
  <c r="E228" i="8"/>
  <c r="D228" i="8"/>
  <c r="A228" i="8"/>
  <c r="U227" i="8"/>
  <c r="T227" i="8"/>
  <c r="S227" i="8"/>
  <c r="R227" i="8"/>
  <c r="N227" i="8"/>
  <c r="I227" i="8"/>
  <c r="N227" i="8" s="1" a="1"/>
  <c r="E227" i="8"/>
  <c r="D227" i="8"/>
  <c r="C227" i="8"/>
  <c r="A227" i="8"/>
  <c r="U226" i="8"/>
  <c r="T226" i="8"/>
  <c r="R226" i="8" s="1"/>
  <c r="C226" i="8" s="1"/>
  <c r="S226" i="8"/>
  <c r="D226" i="8" s="1"/>
  <c r="N226" i="8" a="1"/>
  <c r="N226" i="8" s="1"/>
  <c r="J226" i="8" a="1"/>
  <c r="J226" i="8"/>
  <c r="I226" i="8"/>
  <c r="E226" i="8"/>
  <c r="A226" i="8"/>
  <c r="U225" i="8"/>
  <c r="T225" i="8"/>
  <c r="S225" i="8"/>
  <c r="D225" i="8" s="1"/>
  <c r="R225" i="8"/>
  <c r="N225" i="8" a="1"/>
  <c r="N225" i="8" s="1"/>
  <c r="I225" i="8"/>
  <c r="J225" i="8" s="1" a="1"/>
  <c r="J225" i="8" s="1"/>
  <c r="E225" i="8"/>
  <c r="C225" i="8"/>
  <c r="A225" i="8"/>
  <c r="U224" i="8"/>
  <c r="T224" i="8"/>
  <c r="R224" i="8" s="1"/>
  <c r="C224" i="8" s="1"/>
  <c r="S224" i="8"/>
  <c r="J224" i="8"/>
  <c r="I224" i="8"/>
  <c r="J224" i="8" s="1" a="1"/>
  <c r="E224" i="8"/>
  <c r="D224" i="8"/>
  <c r="A224" i="8"/>
  <c r="U223" i="8"/>
  <c r="S223" i="8" s="1"/>
  <c r="D223" i="8" s="1"/>
  <c r="T223" i="8"/>
  <c r="R223" i="8"/>
  <c r="I223" i="8"/>
  <c r="E223" i="8"/>
  <c r="C223" i="8"/>
  <c r="A223" i="8"/>
  <c r="U222" i="8"/>
  <c r="T222" i="8"/>
  <c r="S222" i="8"/>
  <c r="D222" i="8" s="1"/>
  <c r="R222" i="8"/>
  <c r="C222" i="8" s="1"/>
  <c r="N222" i="8" a="1"/>
  <c r="N222" i="8" s="1"/>
  <c r="I222" i="8"/>
  <c r="J222" i="8" s="1" a="1"/>
  <c r="J222" i="8" s="1"/>
  <c r="E222" i="8"/>
  <c r="A222" i="8"/>
  <c r="U221" i="8"/>
  <c r="S221" i="8" s="1"/>
  <c r="D221" i="8" s="1"/>
  <c r="T221" i="8"/>
  <c r="R221" i="8"/>
  <c r="N221" i="8" a="1"/>
  <c r="N221" i="8" s="1"/>
  <c r="J221" i="8" a="1"/>
  <c r="J221" i="8" s="1"/>
  <c r="I221" i="8"/>
  <c r="E221" i="8"/>
  <c r="C221" i="8"/>
  <c r="A221" i="8"/>
  <c r="U220" i="8"/>
  <c r="T220" i="8"/>
  <c r="R220" i="8" s="1"/>
  <c r="C220" i="8" s="1"/>
  <c r="S220" i="8"/>
  <c r="D220" i="8" s="1"/>
  <c r="N220" i="8" a="1"/>
  <c r="N220" i="8" s="1"/>
  <c r="J220" i="8" a="1"/>
  <c r="J220" i="8" s="1"/>
  <c r="I220" i="8"/>
  <c r="E220" i="8"/>
  <c r="A220" i="8"/>
  <c r="U219" i="8"/>
  <c r="T219" i="8"/>
  <c r="R219" i="8" s="1"/>
  <c r="C219" i="8" s="1"/>
  <c r="S219" i="8"/>
  <c r="D219" i="8" s="1"/>
  <c r="N219" i="8" a="1"/>
  <c r="N219" i="8" s="1"/>
  <c r="J219" i="8" a="1"/>
  <c r="J219" i="8" s="1"/>
  <c r="I219" i="8"/>
  <c r="E219" i="8"/>
  <c r="A219" i="8"/>
  <c r="U218" i="8"/>
  <c r="T218" i="8"/>
  <c r="S218" i="8"/>
  <c r="R218" i="8"/>
  <c r="C218" i="8" s="1"/>
  <c r="N218" i="8" a="1"/>
  <c r="N218" i="8"/>
  <c r="J218" i="8" a="1"/>
  <c r="J218" i="8" s="1"/>
  <c r="I218" i="8"/>
  <c r="E218" i="8"/>
  <c r="D218" i="8"/>
  <c r="A218" i="8"/>
  <c r="U217" i="8"/>
  <c r="S217" i="8" s="1"/>
  <c r="D217" i="8" s="1"/>
  <c r="T217" i="8"/>
  <c r="R217" i="8" s="1"/>
  <c r="C217" i="8" s="1"/>
  <c r="I217" i="8"/>
  <c r="E217" i="8"/>
  <c r="A217" i="8"/>
  <c r="U216" i="8"/>
  <c r="T216" i="8"/>
  <c r="S216" i="8"/>
  <c r="R216" i="8"/>
  <c r="C216" i="8" s="1"/>
  <c r="N216" i="8" a="1"/>
  <c r="N216" i="8" s="1"/>
  <c r="J216" i="8" a="1"/>
  <c r="J216" i="8" s="1"/>
  <c r="I216" i="8"/>
  <c r="E216" i="8"/>
  <c r="D216" i="8"/>
  <c r="A216" i="8"/>
  <c r="U215" i="8"/>
  <c r="T215" i="8"/>
  <c r="R215" i="8" s="1"/>
  <c r="C215" i="8" s="1"/>
  <c r="S215" i="8"/>
  <c r="D215" i="8" s="1"/>
  <c r="N215" i="8" a="1"/>
  <c r="N215" i="8" s="1"/>
  <c r="I215" i="8"/>
  <c r="J215" i="8" s="1" a="1"/>
  <c r="J215" i="8" s="1"/>
  <c r="E215" i="8"/>
  <c r="A215" i="8"/>
  <c r="U214" i="8"/>
  <c r="T214" i="8"/>
  <c r="R214" i="8" s="1"/>
  <c r="S214" i="8"/>
  <c r="D214" i="8" s="1"/>
  <c r="N214" i="8" a="1"/>
  <c r="N214" i="8" s="1"/>
  <c r="J214" i="8" a="1"/>
  <c r="J214" i="8" s="1"/>
  <c r="I214" i="8"/>
  <c r="E214" i="8"/>
  <c r="C214" i="8"/>
  <c r="A214" i="8"/>
  <c r="U213" i="8"/>
  <c r="S213" i="8" s="1"/>
  <c r="D213" i="8" s="1"/>
  <c r="T213" i="8"/>
  <c r="R213" i="8" s="1"/>
  <c r="C213" i="8" s="1"/>
  <c r="N213" i="8" a="1"/>
  <c r="N213" i="8" s="1"/>
  <c r="J213" i="8" a="1"/>
  <c r="J213" i="8" s="1"/>
  <c r="I213" i="8"/>
  <c r="E213" i="8"/>
  <c r="A213" i="8"/>
  <c r="U212" i="8"/>
  <c r="T212" i="8"/>
  <c r="S212" i="8"/>
  <c r="D212" i="8" s="1"/>
  <c r="R212" i="8"/>
  <c r="C212" i="8" s="1"/>
  <c r="I212" i="8"/>
  <c r="J212" i="8" s="1" a="1"/>
  <c r="J212" i="8" s="1"/>
  <c r="E212" i="8"/>
  <c r="A212" i="8"/>
  <c r="U211" i="8"/>
  <c r="T211" i="8"/>
  <c r="R211" i="8" s="1"/>
  <c r="C211" i="8" s="1"/>
  <c r="S211" i="8"/>
  <c r="D211" i="8" s="1"/>
  <c r="N211" i="8" a="1"/>
  <c r="N211" i="8" s="1"/>
  <c r="J211" i="8" a="1"/>
  <c r="J211" i="8" s="1"/>
  <c r="I211" i="8"/>
  <c r="E211" i="8"/>
  <c r="A211" i="8"/>
  <c r="U210" i="8"/>
  <c r="T210" i="8"/>
  <c r="S210" i="8"/>
  <c r="R210" i="8"/>
  <c r="C210" i="8" s="1"/>
  <c r="J210" i="8" a="1"/>
  <c r="J210" i="8" s="1"/>
  <c r="I210" i="8"/>
  <c r="N210" i="8" s="1" a="1"/>
  <c r="N210" i="8" s="1"/>
  <c r="E210" i="8"/>
  <c r="D210" i="8"/>
  <c r="A210" i="8"/>
  <c r="U209" i="8"/>
  <c r="T209" i="8"/>
  <c r="R209" i="8" s="1"/>
  <c r="C209" i="8" s="1"/>
  <c r="S209" i="8"/>
  <c r="D209" i="8" s="1"/>
  <c r="N209" i="8" a="1"/>
  <c r="N209" i="8" s="1"/>
  <c r="J209" i="8"/>
  <c r="I209" i="8"/>
  <c r="J209" i="8" s="1" a="1"/>
  <c r="E209" i="8"/>
  <c r="A209" i="8"/>
  <c r="U208" i="8"/>
  <c r="T208" i="8"/>
  <c r="R208" i="8" s="1"/>
  <c r="C208" i="8" s="1"/>
  <c r="S208" i="8"/>
  <c r="D208" i="8" s="1"/>
  <c r="N208" i="8" a="1"/>
  <c r="N208" i="8" s="1"/>
  <c r="J208" i="8" a="1"/>
  <c r="J208" i="8" s="1"/>
  <c r="I208" i="8"/>
  <c r="E208" i="8"/>
  <c r="A208" i="8"/>
  <c r="U207" i="8"/>
  <c r="S207" i="8" s="1"/>
  <c r="D207" i="8" s="1"/>
  <c r="T207" i="8"/>
  <c r="R207" i="8" s="1"/>
  <c r="C207" i="8" s="1"/>
  <c r="N207" i="8" a="1"/>
  <c r="N207" i="8" s="1"/>
  <c r="I207" i="8"/>
  <c r="J207" i="8" s="1" a="1"/>
  <c r="J207" i="8" s="1"/>
  <c r="E207" i="8"/>
  <c r="A207" i="8"/>
  <c r="U206" i="8"/>
  <c r="T206" i="8"/>
  <c r="R206" i="8" s="1"/>
  <c r="S206" i="8"/>
  <c r="I206" i="8"/>
  <c r="E206" i="8"/>
  <c r="D206" i="8"/>
  <c r="C206" i="8"/>
  <c r="A206" i="8"/>
  <c r="U205" i="8"/>
  <c r="T205" i="8"/>
  <c r="R205" i="8" s="1"/>
  <c r="C205" i="8" s="1"/>
  <c r="S205" i="8"/>
  <c r="D205" i="8" s="1"/>
  <c r="J205" i="8" a="1"/>
  <c r="J205" i="8" s="1"/>
  <c r="I205" i="8"/>
  <c r="N205" i="8" s="1" a="1"/>
  <c r="N205" i="8" s="1"/>
  <c r="E205" i="8"/>
  <c r="A205" i="8"/>
  <c r="U204" i="8"/>
  <c r="T204" i="8"/>
  <c r="S204" i="8"/>
  <c r="D204" i="8" s="1"/>
  <c r="R204" i="8"/>
  <c r="C204" i="8" s="1"/>
  <c r="N204" i="8"/>
  <c r="I204" i="8"/>
  <c r="N204" i="8" s="1" a="1"/>
  <c r="E204" i="8"/>
  <c r="A204" i="8"/>
  <c r="U203" i="8"/>
  <c r="T203" i="8"/>
  <c r="R203" i="8" s="1"/>
  <c r="C203" i="8" s="1"/>
  <c r="S203" i="8"/>
  <c r="D203" i="8" s="1"/>
  <c r="I203" i="8"/>
  <c r="N203" i="8" s="1" a="1"/>
  <c r="N203" i="8" s="1"/>
  <c r="E203" i="8"/>
  <c r="A203" i="8"/>
  <c r="U202" i="8"/>
  <c r="T202" i="8"/>
  <c r="S202" i="8"/>
  <c r="D202" i="8" s="1"/>
  <c r="R202" i="8"/>
  <c r="C202" i="8" s="1"/>
  <c r="N202" i="8" a="1"/>
  <c r="N202" i="8" s="1"/>
  <c r="J202" i="8" a="1"/>
  <c r="J202" i="8" s="1"/>
  <c r="I202" i="8"/>
  <c r="E202" i="8"/>
  <c r="A202" i="8"/>
  <c r="U201" i="8"/>
  <c r="S201" i="8" s="1"/>
  <c r="D201" i="8" s="1"/>
  <c r="T201" i="8"/>
  <c r="R201" i="8" s="1"/>
  <c r="C201" i="8" s="1"/>
  <c r="N201" i="8" a="1"/>
  <c r="N201" i="8" s="1"/>
  <c r="J201" i="8" a="1"/>
  <c r="J201" i="8"/>
  <c r="I201" i="8"/>
  <c r="E201" i="8"/>
  <c r="A201" i="8"/>
  <c r="U200" i="8"/>
  <c r="T200" i="8"/>
  <c r="R200" i="8" s="1"/>
  <c r="S200" i="8"/>
  <c r="I200" i="8"/>
  <c r="E200" i="8"/>
  <c r="D200" i="8"/>
  <c r="C200" i="8"/>
  <c r="A200" i="8"/>
  <c r="U199" i="8"/>
  <c r="S199" i="8" s="1"/>
  <c r="D199" i="8" s="1"/>
  <c r="T199" i="8"/>
  <c r="R199" i="8" s="1"/>
  <c r="C199" i="8" s="1"/>
  <c r="J199" i="8" a="1"/>
  <c r="J199" i="8" s="1"/>
  <c r="I199" i="8"/>
  <c r="N199" i="8" s="1" a="1"/>
  <c r="N199" i="8" s="1"/>
  <c r="E199" i="8"/>
  <c r="A199" i="8"/>
  <c r="U198" i="8"/>
  <c r="T198" i="8"/>
  <c r="S198" i="8"/>
  <c r="D198" i="8" s="1"/>
  <c r="R198" i="8"/>
  <c r="C198" i="8" s="1"/>
  <c r="I198" i="8"/>
  <c r="J198" i="8" s="1" a="1"/>
  <c r="J198" i="8" s="1"/>
  <c r="E198" i="8"/>
  <c r="B198" i="8"/>
  <c r="B199" i="8" s="1"/>
  <c r="A198" i="8"/>
  <c r="U197" i="8"/>
  <c r="T197" i="8"/>
  <c r="R197" i="8" s="1"/>
  <c r="C197" i="8" s="1"/>
  <c r="S197" i="8"/>
  <c r="D197" i="8" s="1"/>
  <c r="N197" i="8" a="1"/>
  <c r="N197" i="8" s="1"/>
  <c r="I197" i="8"/>
  <c r="J197" i="8" s="1" a="1"/>
  <c r="J197" i="8" s="1"/>
  <c r="E197" i="8"/>
  <c r="A197" i="8"/>
  <c r="U196" i="8"/>
  <c r="T196" i="8"/>
  <c r="R196" i="8" s="1"/>
  <c r="S196" i="8"/>
  <c r="D196" i="8" s="1"/>
  <c r="N196" i="8" a="1"/>
  <c r="N196" i="8" s="1"/>
  <c r="K196" i="8"/>
  <c r="J196" i="8" a="1"/>
  <c r="J196" i="8" s="1"/>
  <c r="I196" i="8"/>
  <c r="H196" i="8"/>
  <c r="E196" i="8"/>
  <c r="C196" i="8"/>
  <c r="B196" i="8"/>
  <c r="B197" i="8" s="1"/>
  <c r="A196" i="8"/>
  <c r="U195" i="8"/>
  <c r="T195" i="8"/>
  <c r="R195" i="8" s="1"/>
  <c r="C195" i="8" s="1"/>
  <c r="S195" i="8"/>
  <c r="D195" i="8" s="1"/>
  <c r="N195" i="8" a="1"/>
  <c r="N195" i="8" s="1"/>
  <c r="J195" i="8" a="1"/>
  <c r="J195" i="8" s="1"/>
  <c r="I195" i="8"/>
  <c r="F195" i="8"/>
  <c r="E195" i="8"/>
  <c r="B195" i="8"/>
  <c r="H195" i="8" s="1"/>
  <c r="A195" i="8"/>
  <c r="U194" i="8"/>
  <c r="S194" i="8" s="1"/>
  <c r="T194" i="8"/>
  <c r="R194" i="8"/>
  <c r="C194" i="8" s="1"/>
  <c r="H194" i="8" s="1"/>
  <c r="N194" i="8" a="1"/>
  <c r="N194" i="8"/>
  <c r="J194" i="8" a="1"/>
  <c r="J194" i="8" s="1"/>
  <c r="I194" i="8"/>
  <c r="E194" i="8"/>
  <c r="D194" i="8"/>
  <c r="B194" i="8"/>
  <c r="A194" i="8"/>
  <c r="U193" i="8"/>
  <c r="T193" i="8"/>
  <c r="R193" i="8" s="1"/>
  <c r="C193" i="8" s="1"/>
  <c r="S193" i="8"/>
  <c r="D193" i="8" s="1"/>
  <c r="J193" i="8" a="1"/>
  <c r="J193" i="8" s="1"/>
  <c r="I193" i="8"/>
  <c r="N193" i="8" s="1" a="1"/>
  <c r="N193" i="8" s="1"/>
  <c r="E193" i="8"/>
  <c r="A193" i="8"/>
  <c r="U192" i="8"/>
  <c r="T192" i="8"/>
  <c r="R192" i="8" s="1"/>
  <c r="C192" i="8" s="1"/>
  <c r="S192" i="8"/>
  <c r="I192" i="8"/>
  <c r="E192" i="8"/>
  <c r="D192" i="8"/>
  <c r="A192" i="8"/>
  <c r="U191" i="8"/>
  <c r="T191" i="8"/>
  <c r="R191" i="8" s="1"/>
  <c r="C191" i="8" s="1"/>
  <c r="S191" i="8"/>
  <c r="N191" i="8" a="1"/>
  <c r="N191" i="8"/>
  <c r="J191" i="8"/>
  <c r="I191" i="8"/>
  <c r="J191" i="8" s="1" a="1"/>
  <c r="E191" i="8"/>
  <c r="D191" i="8"/>
  <c r="A191" i="8"/>
  <c r="U190" i="8"/>
  <c r="S190" i="8" s="1"/>
  <c r="T190" i="8"/>
  <c r="R190" i="8" s="1"/>
  <c r="C190" i="8" s="1"/>
  <c r="I190" i="8"/>
  <c r="E190" i="8"/>
  <c r="D190" i="8"/>
  <c r="A190" i="8"/>
  <c r="U189" i="8"/>
  <c r="T189" i="8"/>
  <c r="R189" i="8" s="1"/>
  <c r="C189" i="8" s="1"/>
  <c r="S189" i="8"/>
  <c r="N189" i="8" a="1"/>
  <c r="N189" i="8"/>
  <c r="J189" i="8" a="1"/>
  <c r="J189" i="8" s="1"/>
  <c r="I189" i="8"/>
  <c r="E189" i="8"/>
  <c r="D189" i="8"/>
  <c r="A189" i="8"/>
  <c r="U188" i="8"/>
  <c r="S188" i="8" s="1"/>
  <c r="D188" i="8" s="1"/>
  <c r="T188" i="8"/>
  <c r="R188" i="8"/>
  <c r="I188" i="8"/>
  <c r="E188" i="8"/>
  <c r="C188" i="8"/>
  <c r="A188" i="8"/>
  <c r="U187" i="8"/>
  <c r="T187" i="8"/>
  <c r="R187" i="8" s="1"/>
  <c r="C187" i="8" s="1"/>
  <c r="S187" i="8"/>
  <c r="D187" i="8" s="1"/>
  <c r="I187" i="8"/>
  <c r="N187" i="8" s="1" a="1"/>
  <c r="N187" i="8" s="1"/>
  <c r="E187" i="8"/>
  <c r="A187" i="8"/>
  <c r="U186" i="8"/>
  <c r="S186" i="8" s="1"/>
  <c r="D186" i="8" s="1"/>
  <c r="T186" i="8"/>
  <c r="R186" i="8" s="1"/>
  <c r="C186" i="8" s="1"/>
  <c r="N186" i="8" a="1"/>
  <c r="N186" i="8" s="1"/>
  <c r="J186" i="8" a="1"/>
  <c r="J186" i="8" s="1"/>
  <c r="I186" i="8"/>
  <c r="E186" i="8"/>
  <c r="A186" i="8"/>
  <c r="U185" i="8"/>
  <c r="S185" i="8" s="1"/>
  <c r="D185" i="8" s="1"/>
  <c r="T185" i="8"/>
  <c r="R185" i="8" s="1"/>
  <c r="C185" i="8" s="1"/>
  <c r="J185" i="8" a="1"/>
  <c r="J185" i="8" s="1"/>
  <c r="I185" i="8"/>
  <c r="N185" i="8" s="1" a="1"/>
  <c r="N185" i="8" s="1"/>
  <c r="E185" i="8"/>
  <c r="A185" i="8"/>
  <c r="U184" i="8"/>
  <c r="T184" i="8"/>
  <c r="S184" i="8"/>
  <c r="R184" i="8"/>
  <c r="C184" i="8" s="1"/>
  <c r="N184" i="8"/>
  <c r="J184" i="8" a="1"/>
  <c r="J184" i="8" s="1"/>
  <c r="I184" i="8"/>
  <c r="N184" i="8" s="1" a="1"/>
  <c r="E184" i="8"/>
  <c r="D184" i="8"/>
  <c r="A184" i="8"/>
  <c r="U183" i="8"/>
  <c r="T183" i="8"/>
  <c r="R183" i="8" s="1"/>
  <c r="C183" i="8" s="1"/>
  <c r="S183" i="8"/>
  <c r="D183" i="8" s="1"/>
  <c r="N183" i="8" a="1"/>
  <c r="N183" i="8"/>
  <c r="I183" i="8"/>
  <c r="J183" i="8" s="1" a="1"/>
  <c r="J183" i="8" s="1"/>
  <c r="E183" i="8"/>
  <c r="A183" i="8"/>
  <c r="U182" i="8"/>
  <c r="S182" i="8" s="1"/>
  <c r="D182" i="8" s="1"/>
  <c r="T182" i="8"/>
  <c r="R182" i="8" s="1"/>
  <c r="C182" i="8" s="1"/>
  <c r="I182" i="8"/>
  <c r="E182" i="8"/>
  <c r="A182" i="8"/>
  <c r="U181" i="8"/>
  <c r="T181" i="8"/>
  <c r="R181" i="8" s="1"/>
  <c r="C181" i="8" s="1"/>
  <c r="S181" i="8"/>
  <c r="D181" i="8" s="1"/>
  <c r="N181" i="8" a="1"/>
  <c r="N181" i="8"/>
  <c r="J181" i="8" a="1"/>
  <c r="J181" i="8"/>
  <c r="I181" i="8"/>
  <c r="E181" i="8"/>
  <c r="A181" i="8"/>
  <c r="U180" i="8"/>
  <c r="S180" i="8" s="1"/>
  <c r="D180" i="8" s="1"/>
  <c r="T180" i="8"/>
  <c r="R180" i="8" s="1"/>
  <c r="C180" i="8" s="1"/>
  <c r="I180" i="8"/>
  <c r="E180" i="8"/>
  <c r="A180" i="8"/>
  <c r="U179" i="8"/>
  <c r="T179" i="8"/>
  <c r="R179" i="8" s="1"/>
  <c r="C179" i="8" s="1"/>
  <c r="S179" i="8"/>
  <c r="D179" i="8" s="1"/>
  <c r="N179" i="8" a="1"/>
  <c r="N179" i="8"/>
  <c r="J179" i="8" a="1"/>
  <c r="J179" i="8" s="1"/>
  <c r="I179" i="8"/>
  <c r="E179" i="8"/>
  <c r="A179" i="8"/>
  <c r="U178" i="8"/>
  <c r="S178" i="8" s="1"/>
  <c r="D178" i="8" s="1"/>
  <c r="T178" i="8"/>
  <c r="R178" i="8"/>
  <c r="C178" i="8" s="1"/>
  <c r="N178" i="8" a="1"/>
  <c r="N178" i="8" s="1"/>
  <c r="J178" i="8" a="1"/>
  <c r="J178" i="8" s="1"/>
  <c r="I178" i="8"/>
  <c r="E178" i="8"/>
  <c r="A178" i="8"/>
  <c r="U177" i="8"/>
  <c r="T177" i="8"/>
  <c r="R177" i="8" s="1"/>
  <c r="C177" i="8" s="1"/>
  <c r="S177" i="8"/>
  <c r="J177" i="8" a="1"/>
  <c r="J177" i="8" s="1"/>
  <c r="I177" i="8"/>
  <c r="N177" i="8" s="1" a="1"/>
  <c r="N177" i="8" s="1"/>
  <c r="E177" i="8"/>
  <c r="D177" i="8"/>
  <c r="A177" i="8"/>
  <c r="U176" i="8"/>
  <c r="T176" i="8"/>
  <c r="R176" i="8" s="1"/>
  <c r="C176" i="8" s="1"/>
  <c r="H176" i="8" s="1"/>
  <c r="S176" i="8"/>
  <c r="N176" i="8"/>
  <c r="J176" i="8" a="1"/>
  <c r="J176" i="8" s="1"/>
  <c r="I176" i="8"/>
  <c r="N176" i="8" s="1" a="1"/>
  <c r="E176" i="8"/>
  <c r="D176" i="8"/>
  <c r="B176" i="8"/>
  <c r="B177" i="8" s="1"/>
  <c r="A176" i="8"/>
  <c r="U175" i="8"/>
  <c r="T175" i="8"/>
  <c r="R175" i="8" s="1"/>
  <c r="C175" i="8" s="1"/>
  <c r="S175" i="8"/>
  <c r="N175" i="8" a="1"/>
  <c r="N175" i="8" s="1"/>
  <c r="I175" i="8"/>
  <c r="J175" i="8" s="1" a="1"/>
  <c r="J175" i="8" s="1"/>
  <c r="E175" i="8"/>
  <c r="D175" i="8"/>
  <c r="F175" i="8" s="1"/>
  <c r="B175" i="8"/>
  <c r="A175" i="8"/>
  <c r="H175" i="8" s="1"/>
  <c r="U174" i="8"/>
  <c r="S174" i="8" s="1"/>
  <c r="T174" i="8"/>
  <c r="R174" i="8" s="1"/>
  <c r="C174" i="8" s="1"/>
  <c r="I174" i="8"/>
  <c r="E174" i="8"/>
  <c r="D174" i="8"/>
  <c r="A174" i="8"/>
  <c r="U173" i="8"/>
  <c r="T173" i="8"/>
  <c r="R173" i="8" s="1"/>
  <c r="C173" i="8" s="1"/>
  <c r="S173" i="8"/>
  <c r="D173" i="8" s="1"/>
  <c r="N173" i="8" a="1"/>
  <c r="N173" i="8" s="1"/>
  <c r="J173" i="8" a="1"/>
  <c r="J173" i="8" s="1"/>
  <c r="I173" i="8"/>
  <c r="E173" i="8"/>
  <c r="A173" i="8"/>
  <c r="U172" i="8"/>
  <c r="S172" i="8" s="1"/>
  <c r="D172" i="8" s="1"/>
  <c r="T172" i="8"/>
  <c r="R172" i="8" s="1"/>
  <c r="C172" i="8" s="1"/>
  <c r="I172" i="8"/>
  <c r="E172" i="8"/>
  <c r="A172" i="8"/>
  <c r="U171" i="8"/>
  <c r="T171" i="8"/>
  <c r="R171" i="8" s="1"/>
  <c r="C171" i="8" s="1"/>
  <c r="S171" i="8"/>
  <c r="D171" i="8" s="1"/>
  <c r="N171" i="8" a="1"/>
  <c r="N171" i="8" s="1"/>
  <c r="I171" i="8"/>
  <c r="J171" i="8" s="1" a="1"/>
  <c r="J171" i="8" s="1"/>
  <c r="E171" i="8"/>
  <c r="A171" i="8"/>
  <c r="U170" i="8"/>
  <c r="S170" i="8" s="1"/>
  <c r="T170" i="8"/>
  <c r="R170" i="8"/>
  <c r="C170" i="8" s="1"/>
  <c r="N170" i="8" a="1"/>
  <c r="N170" i="8"/>
  <c r="J170" i="8" a="1"/>
  <c r="J170" i="8" s="1"/>
  <c r="I170" i="8"/>
  <c r="E170" i="8"/>
  <c r="D170" i="8"/>
  <c r="A170" i="8"/>
  <c r="U169" i="8"/>
  <c r="S169" i="8" s="1"/>
  <c r="D169" i="8" s="1"/>
  <c r="T169" i="8"/>
  <c r="R169" i="8" s="1"/>
  <c r="C169" i="8" s="1"/>
  <c r="N169" i="8"/>
  <c r="J169" i="8" a="1"/>
  <c r="J169" i="8" s="1"/>
  <c r="I169" i="8"/>
  <c r="N169" i="8" s="1" a="1"/>
  <c r="E169" i="8"/>
  <c r="A169" i="8"/>
  <c r="U168" i="8"/>
  <c r="T168" i="8"/>
  <c r="S168" i="8"/>
  <c r="R168" i="8"/>
  <c r="C168" i="8" s="1"/>
  <c r="J168" i="8" a="1"/>
  <c r="J168" i="8" s="1"/>
  <c r="I168" i="8"/>
  <c r="N168" i="8" s="1" a="1"/>
  <c r="N168" i="8" s="1"/>
  <c r="E168" i="8"/>
  <c r="D168" i="8"/>
  <c r="A168" i="8"/>
  <c r="U167" i="8"/>
  <c r="T167" i="8"/>
  <c r="R167" i="8" s="1"/>
  <c r="C167" i="8" s="1"/>
  <c r="S167" i="8"/>
  <c r="N167" i="8" a="1"/>
  <c r="N167" i="8"/>
  <c r="J167" i="8"/>
  <c r="I167" i="8"/>
  <c r="J167" i="8" s="1" a="1"/>
  <c r="E167" i="8"/>
  <c r="D167" i="8"/>
  <c r="A167" i="8"/>
  <c r="U166" i="8"/>
  <c r="S166" i="8" s="1"/>
  <c r="T166" i="8"/>
  <c r="R166" i="8" s="1"/>
  <c r="C166" i="8" s="1"/>
  <c r="I166" i="8"/>
  <c r="E166" i="8"/>
  <c r="D166" i="8"/>
  <c r="A166" i="8"/>
  <c r="U165" i="8"/>
  <c r="T165" i="8"/>
  <c r="R165" i="8" s="1"/>
  <c r="C165" i="8" s="1"/>
  <c r="S165" i="8"/>
  <c r="N165" i="8" a="1"/>
  <c r="N165" i="8"/>
  <c r="J165" i="8" a="1"/>
  <c r="J165" i="8" s="1"/>
  <c r="I165" i="8"/>
  <c r="E165" i="8"/>
  <c r="D165" i="8"/>
  <c r="A165" i="8"/>
  <c r="U164" i="8"/>
  <c r="T164" i="8"/>
  <c r="S164" i="8"/>
  <c r="D164" i="8" s="1"/>
  <c r="R164" i="8"/>
  <c r="C164" i="8" s="1"/>
  <c r="I164" i="8"/>
  <c r="E164" i="8"/>
  <c r="A164" i="8"/>
  <c r="U163" i="8"/>
  <c r="T163" i="8"/>
  <c r="R163" i="8" s="1"/>
  <c r="C163" i="8" s="1"/>
  <c r="S163" i="8"/>
  <c r="D163" i="8" s="1"/>
  <c r="N163" i="8" a="1"/>
  <c r="N163" i="8" s="1"/>
  <c r="J163" i="8" a="1"/>
  <c r="J163" i="8" s="1"/>
  <c r="I163" i="8"/>
  <c r="E163" i="8"/>
  <c r="A163" i="8"/>
  <c r="U162" i="8"/>
  <c r="S162" i="8" s="1"/>
  <c r="D162" i="8" s="1"/>
  <c r="T162" i="8"/>
  <c r="R162" i="8"/>
  <c r="C162" i="8" s="1"/>
  <c r="N162" i="8" a="1"/>
  <c r="N162" i="8" s="1"/>
  <c r="J162" i="8" a="1"/>
  <c r="J162" i="8" s="1"/>
  <c r="I162" i="8"/>
  <c r="E162" i="8"/>
  <c r="A162" i="8"/>
  <c r="U161" i="8"/>
  <c r="S161" i="8" s="1"/>
  <c r="D161" i="8" s="1"/>
  <c r="T161" i="8"/>
  <c r="R161" i="8" s="1"/>
  <c r="C161" i="8" s="1"/>
  <c r="J161" i="8" a="1"/>
  <c r="J161" i="8"/>
  <c r="I161" i="8"/>
  <c r="N161" i="8" s="1" a="1"/>
  <c r="N161" i="8" s="1"/>
  <c r="E161" i="8"/>
  <c r="A161" i="8"/>
  <c r="U160" i="8"/>
  <c r="T160" i="8"/>
  <c r="R160" i="8" s="1"/>
  <c r="C160" i="8" s="1"/>
  <c r="S160" i="8"/>
  <c r="N160" i="8"/>
  <c r="J160" i="8" a="1"/>
  <c r="J160" i="8" s="1"/>
  <c r="I160" i="8"/>
  <c r="N160" i="8" s="1" a="1"/>
  <c r="E160" i="8"/>
  <c r="D160" i="8"/>
  <c r="A160" i="8"/>
  <c r="U159" i="8"/>
  <c r="T159" i="8"/>
  <c r="R159" i="8" s="1"/>
  <c r="C159" i="8" s="1"/>
  <c r="S159" i="8"/>
  <c r="N159" i="8" a="1"/>
  <c r="N159" i="8"/>
  <c r="I159" i="8"/>
  <c r="J159" i="8" s="1" a="1"/>
  <c r="J159" i="8" s="1"/>
  <c r="E159" i="8"/>
  <c r="D159" i="8"/>
  <c r="A159" i="8"/>
  <c r="U158" i="8"/>
  <c r="S158" i="8" s="1"/>
  <c r="T158" i="8"/>
  <c r="R158" i="8" s="1"/>
  <c r="C158" i="8" s="1"/>
  <c r="I158" i="8"/>
  <c r="E158" i="8"/>
  <c r="D158" i="8"/>
  <c r="A158" i="8"/>
  <c r="U157" i="8"/>
  <c r="T157" i="8"/>
  <c r="R157" i="8" s="1"/>
  <c r="C157" i="8" s="1"/>
  <c r="S157" i="8"/>
  <c r="D157" i="8" s="1"/>
  <c r="N157" i="8" a="1"/>
  <c r="N157" i="8"/>
  <c r="J157" i="8" a="1"/>
  <c r="J157" i="8" s="1"/>
  <c r="I157" i="8"/>
  <c r="E157" i="8"/>
  <c r="A157" i="8"/>
  <c r="U156" i="8"/>
  <c r="S156" i="8" s="1"/>
  <c r="D156" i="8" s="1"/>
  <c r="T156" i="8"/>
  <c r="R156" i="8"/>
  <c r="C156" i="8" s="1"/>
  <c r="I156" i="8"/>
  <c r="E156" i="8"/>
  <c r="A156" i="8"/>
  <c r="U155" i="8"/>
  <c r="T155" i="8"/>
  <c r="R155" i="8" s="1"/>
  <c r="C155" i="8" s="1"/>
  <c r="S155" i="8"/>
  <c r="D155" i="8" s="1"/>
  <c r="N155" i="8" a="1"/>
  <c r="N155" i="8" s="1"/>
  <c r="J155" i="8" a="1"/>
  <c r="J155" i="8" s="1"/>
  <c r="I155" i="8"/>
  <c r="E155" i="8"/>
  <c r="A155" i="8"/>
  <c r="U154" i="8"/>
  <c r="S154" i="8" s="1"/>
  <c r="D154" i="8" s="1"/>
  <c r="T154" i="8"/>
  <c r="R154" i="8"/>
  <c r="C154" i="8" s="1"/>
  <c r="N154" i="8" a="1"/>
  <c r="N154" i="8" s="1"/>
  <c r="J154" i="8" a="1"/>
  <c r="J154" i="8" s="1"/>
  <c r="I154" i="8"/>
  <c r="E154" i="8"/>
  <c r="A154" i="8"/>
  <c r="U153" i="8"/>
  <c r="S153" i="8" s="1"/>
  <c r="D153" i="8" s="1"/>
  <c r="T153" i="8"/>
  <c r="R153" i="8" s="1"/>
  <c r="C153" i="8" s="1"/>
  <c r="J153" i="8" a="1"/>
  <c r="J153" i="8" s="1"/>
  <c r="I153" i="8"/>
  <c r="N153" i="8" s="1" a="1"/>
  <c r="N153" i="8" s="1"/>
  <c r="E153" i="8"/>
  <c r="A153" i="8"/>
  <c r="U152" i="8"/>
  <c r="T152" i="8"/>
  <c r="R152" i="8" s="1"/>
  <c r="C152" i="8" s="1"/>
  <c r="S152" i="8"/>
  <c r="N152" i="8"/>
  <c r="J152" i="8" a="1"/>
  <c r="J152" i="8" s="1"/>
  <c r="I152" i="8"/>
  <c r="N152" i="8" s="1" a="1"/>
  <c r="E152" i="8"/>
  <c r="D152" i="8"/>
  <c r="A152" i="8"/>
  <c r="U151" i="8"/>
  <c r="T151" i="8"/>
  <c r="R151" i="8" s="1"/>
  <c r="C151" i="8" s="1"/>
  <c r="S151" i="8"/>
  <c r="N151" i="8" a="1"/>
  <c r="N151" i="8"/>
  <c r="I151" i="8"/>
  <c r="J151" i="8" s="1" a="1"/>
  <c r="J151" i="8" s="1"/>
  <c r="E151" i="8"/>
  <c r="D151" i="8"/>
  <c r="A151" i="8"/>
  <c r="U150" i="8"/>
  <c r="S150" i="8" s="1"/>
  <c r="T150" i="8"/>
  <c r="R150" i="8" s="1"/>
  <c r="C150" i="8" s="1"/>
  <c r="I150" i="8"/>
  <c r="E150" i="8"/>
  <c r="D150" i="8"/>
  <c r="A150" i="8"/>
  <c r="U149" i="8"/>
  <c r="T149" i="8"/>
  <c r="R149" i="8" s="1"/>
  <c r="C149" i="8" s="1"/>
  <c r="S149" i="8"/>
  <c r="D149" i="8" s="1"/>
  <c r="N149" i="8" a="1"/>
  <c r="N149" i="8"/>
  <c r="J149" i="8" a="1"/>
  <c r="J149" i="8" s="1"/>
  <c r="I149" i="8"/>
  <c r="E149" i="8"/>
  <c r="A149" i="8"/>
  <c r="U148" i="8"/>
  <c r="T148" i="8"/>
  <c r="R148" i="8" s="1"/>
  <c r="C148" i="8" s="1"/>
  <c r="S148" i="8"/>
  <c r="D148" i="8" s="1"/>
  <c r="I148" i="8"/>
  <c r="E148" i="8"/>
  <c r="A148" i="8"/>
  <c r="U147" i="8"/>
  <c r="T147" i="8"/>
  <c r="R147" i="8" s="1"/>
  <c r="C147" i="8" s="1"/>
  <c r="S147" i="8"/>
  <c r="D147" i="8" s="1"/>
  <c r="J147" i="8" a="1"/>
  <c r="J147" i="8" s="1"/>
  <c r="I147" i="8"/>
  <c r="N147" i="8" s="1" a="1"/>
  <c r="N147" i="8" s="1"/>
  <c r="E147" i="8"/>
  <c r="A147" i="8"/>
  <c r="U146" i="8"/>
  <c r="S146" i="8" s="1"/>
  <c r="D146" i="8" s="1"/>
  <c r="T146" i="8"/>
  <c r="R146" i="8"/>
  <c r="C146" i="8" s="1"/>
  <c r="N146" i="8" a="1"/>
  <c r="N146" i="8" s="1"/>
  <c r="J146" i="8" a="1"/>
  <c r="J146" i="8" s="1"/>
  <c r="I146" i="8"/>
  <c r="E146" i="8"/>
  <c r="A146" i="8"/>
  <c r="U145" i="8"/>
  <c r="T145" i="8"/>
  <c r="R145" i="8" s="1"/>
  <c r="C145" i="8" s="1"/>
  <c r="S145" i="8"/>
  <c r="D145" i="8" s="1"/>
  <c r="N145" i="8"/>
  <c r="J145" i="8" a="1"/>
  <c r="J145" i="8" s="1"/>
  <c r="I145" i="8"/>
  <c r="N145" i="8" s="1" a="1"/>
  <c r="E145" i="8"/>
  <c r="A145" i="8"/>
  <c r="U144" i="8"/>
  <c r="S144" i="8" s="1"/>
  <c r="D144" i="8" s="1"/>
  <c r="T144" i="8"/>
  <c r="R144" i="8" s="1"/>
  <c r="C144" i="8" s="1"/>
  <c r="I144" i="8"/>
  <c r="N144" i="8" s="1" a="1"/>
  <c r="N144" i="8" s="1"/>
  <c r="E144" i="8"/>
  <c r="A144" i="8"/>
  <c r="U143" i="8"/>
  <c r="T143" i="8"/>
  <c r="R143" i="8" s="1"/>
  <c r="C143" i="8" s="1"/>
  <c r="S143" i="8"/>
  <c r="N143" i="8" a="1"/>
  <c r="N143" i="8" s="1"/>
  <c r="J143" i="8" a="1"/>
  <c r="J143" i="8"/>
  <c r="I143" i="8"/>
  <c r="E143" i="8"/>
  <c r="D143" i="8"/>
  <c r="A143" i="8"/>
  <c r="U142" i="8"/>
  <c r="S142" i="8" s="1"/>
  <c r="T142" i="8"/>
  <c r="R142" i="8" s="1"/>
  <c r="C142" i="8" s="1"/>
  <c r="I142" i="8"/>
  <c r="E142" i="8"/>
  <c r="D142" i="8"/>
  <c r="A142" i="8"/>
  <c r="U141" i="8"/>
  <c r="T141" i="8"/>
  <c r="R141" i="8" s="1"/>
  <c r="C141" i="8" s="1"/>
  <c r="S141" i="8"/>
  <c r="N141" i="8" a="1"/>
  <c r="N141" i="8"/>
  <c r="J141" i="8" a="1"/>
  <c r="J141" i="8" s="1"/>
  <c r="I141" i="8"/>
  <c r="E141" i="8"/>
  <c r="D141" i="8"/>
  <c r="A141" i="8"/>
  <c r="U140" i="8"/>
  <c r="S140" i="8" s="1"/>
  <c r="D140" i="8" s="1"/>
  <c r="T140" i="8"/>
  <c r="R140" i="8"/>
  <c r="I140" i="8"/>
  <c r="E140" i="8"/>
  <c r="C140" i="8"/>
  <c r="A140" i="8"/>
  <c r="U139" i="8"/>
  <c r="T139" i="8"/>
  <c r="R139" i="8" s="1"/>
  <c r="C139" i="8" s="1"/>
  <c r="S139" i="8"/>
  <c r="D139" i="8" s="1"/>
  <c r="I139" i="8"/>
  <c r="N139" i="8" s="1" a="1"/>
  <c r="N139" i="8" s="1"/>
  <c r="E139" i="8"/>
  <c r="A139" i="8"/>
  <c r="U138" i="8"/>
  <c r="S138" i="8" s="1"/>
  <c r="D138" i="8" s="1"/>
  <c r="T138" i="8"/>
  <c r="R138" i="8"/>
  <c r="C138" i="8" s="1"/>
  <c r="N138" i="8" a="1"/>
  <c r="N138" i="8" s="1"/>
  <c r="J138" i="8" a="1"/>
  <c r="J138" i="8" s="1"/>
  <c r="I138" i="8"/>
  <c r="E138" i="8"/>
  <c r="A138" i="8"/>
  <c r="U137" i="8"/>
  <c r="S137" i="8" s="1"/>
  <c r="D137" i="8" s="1"/>
  <c r="T137" i="8"/>
  <c r="R137" i="8" s="1"/>
  <c r="C137" i="8" s="1"/>
  <c r="N137" i="8" a="1"/>
  <c r="N137" i="8"/>
  <c r="J137" i="8" a="1"/>
  <c r="J137" i="8" s="1"/>
  <c r="I137" i="8"/>
  <c r="E137" i="8"/>
  <c r="A137" i="8"/>
  <c r="U136" i="8"/>
  <c r="S136" i="8" s="1"/>
  <c r="T136" i="8"/>
  <c r="R136" i="8" s="1"/>
  <c r="C136" i="8" s="1"/>
  <c r="I136" i="8"/>
  <c r="N136" i="8" s="1" a="1"/>
  <c r="N136" i="8" s="1"/>
  <c r="E136" i="8"/>
  <c r="D136" i="8"/>
  <c r="A136" i="8"/>
  <c r="U135" i="8"/>
  <c r="T135" i="8"/>
  <c r="R135" i="8" s="1"/>
  <c r="C135" i="8" s="1"/>
  <c r="S135" i="8"/>
  <c r="N135" i="8" a="1"/>
  <c r="N135" i="8"/>
  <c r="J135" i="8" a="1"/>
  <c r="J135" i="8"/>
  <c r="I135" i="8"/>
  <c r="E135" i="8"/>
  <c r="D135" i="8"/>
  <c r="A135" i="8"/>
  <c r="U134" i="8"/>
  <c r="T134" i="8"/>
  <c r="R134" i="8" s="1"/>
  <c r="S134" i="8"/>
  <c r="D134" i="8" s="1"/>
  <c r="I134" i="8"/>
  <c r="E134" i="8"/>
  <c r="C134" i="8"/>
  <c r="A134" i="8"/>
  <c r="U133" i="8"/>
  <c r="T133" i="8"/>
  <c r="R133" i="8" s="1"/>
  <c r="C133" i="8" s="1"/>
  <c r="S133" i="8"/>
  <c r="D133" i="8" s="1"/>
  <c r="J133" i="8" a="1"/>
  <c r="J133" i="8" s="1"/>
  <c r="I133" i="8"/>
  <c r="N133" i="8" s="1" a="1"/>
  <c r="N133" i="8" s="1"/>
  <c r="E133" i="8"/>
  <c r="A133" i="8"/>
  <c r="U132" i="8"/>
  <c r="S132" i="8" s="1"/>
  <c r="D132" i="8" s="1"/>
  <c r="T132" i="8"/>
  <c r="R132" i="8"/>
  <c r="N132" i="8" a="1"/>
  <c r="N132" i="8" s="1"/>
  <c r="I132" i="8"/>
  <c r="J132" i="8" s="1" a="1"/>
  <c r="J132" i="8" s="1"/>
  <c r="E132" i="8"/>
  <c r="C132" i="8"/>
  <c r="A132" i="8"/>
  <c r="U131" i="8"/>
  <c r="T131" i="8"/>
  <c r="R131" i="8" s="1"/>
  <c r="C131" i="8" s="1"/>
  <c r="S131" i="8"/>
  <c r="D131" i="8" s="1"/>
  <c r="N131" i="8" a="1"/>
  <c r="N131" i="8"/>
  <c r="J131" i="8" a="1"/>
  <c r="J131" i="8"/>
  <c r="I131" i="8"/>
  <c r="E131" i="8"/>
  <c r="A131" i="8"/>
  <c r="U130" i="8"/>
  <c r="S130" i="8" s="1"/>
  <c r="T130" i="8"/>
  <c r="R130" i="8" s="1"/>
  <c r="C130" i="8" s="1"/>
  <c r="N130" i="8" a="1"/>
  <c r="N130" i="8"/>
  <c r="J130" i="8" a="1"/>
  <c r="J130" i="8" s="1"/>
  <c r="I130" i="8"/>
  <c r="E130" i="8"/>
  <c r="D130" i="8"/>
  <c r="A130" i="8"/>
  <c r="U129" i="8"/>
  <c r="S129" i="8" s="1"/>
  <c r="D129" i="8" s="1"/>
  <c r="T129" i="8"/>
  <c r="R129" i="8" s="1"/>
  <c r="C129" i="8" s="1"/>
  <c r="N129" i="8" a="1"/>
  <c r="N129" i="8"/>
  <c r="J129" i="8" a="1"/>
  <c r="J129" i="8"/>
  <c r="I129" i="8"/>
  <c r="E129" i="8"/>
  <c r="A129" i="8"/>
  <c r="U128" i="8"/>
  <c r="S128" i="8" s="1"/>
  <c r="D128" i="8" s="1"/>
  <c r="T128" i="8"/>
  <c r="R128" i="8"/>
  <c r="C128" i="8" s="1"/>
  <c r="N128" i="8"/>
  <c r="J128" i="8" a="1"/>
  <c r="J128" i="8" s="1"/>
  <c r="I128" i="8"/>
  <c r="N128" i="8" s="1" a="1"/>
  <c r="E128" i="8"/>
  <c r="A128" i="8"/>
  <c r="U127" i="8"/>
  <c r="T127" i="8"/>
  <c r="R127" i="8" s="1"/>
  <c r="C127" i="8" s="1"/>
  <c r="S127" i="8"/>
  <c r="D127" i="8" s="1"/>
  <c r="N127" i="8" a="1"/>
  <c r="N127" i="8" s="1"/>
  <c r="J127" i="8" a="1"/>
  <c r="J127" i="8"/>
  <c r="I127" i="8"/>
  <c r="E127" i="8"/>
  <c r="A127" i="8"/>
  <c r="U126" i="8"/>
  <c r="T126" i="8"/>
  <c r="S126" i="8"/>
  <c r="D126" i="8" s="1"/>
  <c r="R126" i="8"/>
  <c r="C126" i="8" s="1"/>
  <c r="I126" i="8"/>
  <c r="E126" i="8"/>
  <c r="A126" i="8"/>
  <c r="U125" i="8"/>
  <c r="T125" i="8"/>
  <c r="R125" i="8" s="1"/>
  <c r="C125" i="8" s="1"/>
  <c r="S125" i="8"/>
  <c r="N125" i="8" a="1"/>
  <c r="N125" i="8" s="1"/>
  <c r="J125" i="8" a="1"/>
  <c r="J125" i="8"/>
  <c r="I125" i="8"/>
  <c r="E125" i="8"/>
  <c r="D125" i="8"/>
  <c r="A125" i="8"/>
  <c r="U124" i="8"/>
  <c r="S124" i="8" s="1"/>
  <c r="D124" i="8" s="1"/>
  <c r="T124" i="8"/>
  <c r="R124" i="8"/>
  <c r="I124" i="8"/>
  <c r="J124" i="8" s="1" a="1"/>
  <c r="J124" i="8" s="1"/>
  <c r="E124" i="8"/>
  <c r="C124" i="8"/>
  <c r="A124" i="8"/>
  <c r="U123" i="8"/>
  <c r="S123" i="8" s="1"/>
  <c r="D123" i="8" s="1"/>
  <c r="T123" i="8"/>
  <c r="R123" i="8" s="1"/>
  <c r="C123" i="8" s="1"/>
  <c r="J123" i="8" a="1"/>
  <c r="J123" i="8" s="1"/>
  <c r="I123" i="8"/>
  <c r="N123" i="8" s="1" a="1"/>
  <c r="N123" i="8" s="1"/>
  <c r="E123" i="8"/>
  <c r="A123" i="8"/>
  <c r="U122" i="8"/>
  <c r="S122" i="8" s="1"/>
  <c r="T122" i="8"/>
  <c r="R122" i="8" s="1"/>
  <c r="C122" i="8" s="1"/>
  <c r="N122" i="8" a="1"/>
  <c r="N122" i="8"/>
  <c r="J122" i="8" a="1"/>
  <c r="J122" i="8" s="1"/>
  <c r="I122" i="8"/>
  <c r="E122" i="8"/>
  <c r="D122" i="8"/>
  <c r="A122" i="8"/>
  <c r="U121" i="8"/>
  <c r="T121" i="8"/>
  <c r="R121" i="8" s="1"/>
  <c r="C121" i="8" s="1"/>
  <c r="S121" i="8"/>
  <c r="D121" i="8" s="1"/>
  <c r="N121" i="8" a="1"/>
  <c r="N121" i="8"/>
  <c r="J121" i="8" a="1"/>
  <c r="J121" i="8"/>
  <c r="I121" i="8"/>
  <c r="E121" i="8"/>
  <c r="B121" i="8"/>
  <c r="B122" i="8" s="1"/>
  <c r="B123" i="8" s="1"/>
  <c r="A121" i="8"/>
  <c r="U120" i="8"/>
  <c r="S120" i="8" s="1"/>
  <c r="D120" i="8" s="1"/>
  <c r="T120" i="8"/>
  <c r="R120" i="8"/>
  <c r="C120" i="8" s="1"/>
  <c r="N120" i="8"/>
  <c r="J120" i="8" a="1"/>
  <c r="J120" i="8" s="1"/>
  <c r="I120" i="8"/>
  <c r="N120" i="8" s="1" a="1"/>
  <c r="E120" i="8"/>
  <c r="B120" i="8"/>
  <c r="H120" i="8" s="1"/>
  <c r="A120" i="8"/>
  <c r="U119" i="8"/>
  <c r="T119" i="8"/>
  <c r="R119" i="8" s="1"/>
  <c r="C119" i="8" s="1"/>
  <c r="S119" i="8"/>
  <c r="D119" i="8" s="1"/>
  <c r="N119" i="8" a="1"/>
  <c r="N119" i="8" s="1"/>
  <c r="J119" i="8" a="1"/>
  <c r="J119" i="8"/>
  <c r="I119" i="8"/>
  <c r="E119" i="8"/>
  <c r="A119" i="8"/>
  <c r="U118" i="8"/>
  <c r="T118" i="8"/>
  <c r="S118" i="8"/>
  <c r="D118" i="8" s="1"/>
  <c r="R118" i="8"/>
  <c r="I118" i="8"/>
  <c r="E118" i="8"/>
  <c r="C118" i="8"/>
  <c r="A118" i="8"/>
  <c r="U117" i="8"/>
  <c r="T117" i="8"/>
  <c r="R117" i="8" s="1"/>
  <c r="C117" i="8" s="1"/>
  <c r="S117" i="8"/>
  <c r="D117" i="8" s="1"/>
  <c r="N117" i="8" a="1"/>
  <c r="N117" i="8" s="1"/>
  <c r="I117" i="8"/>
  <c r="J117" i="8" s="1" a="1"/>
  <c r="J117" i="8" s="1"/>
  <c r="E117" i="8"/>
  <c r="A117" i="8"/>
  <c r="U116" i="8"/>
  <c r="S116" i="8" s="1"/>
  <c r="D116" i="8" s="1"/>
  <c r="T116" i="8"/>
  <c r="R116" i="8" s="1"/>
  <c r="C116" i="8" s="1"/>
  <c r="I116" i="8"/>
  <c r="J116" i="8" s="1" a="1"/>
  <c r="J116" i="8" s="1"/>
  <c r="E116" i="8"/>
  <c r="A116" i="8"/>
  <c r="U115" i="8"/>
  <c r="T115" i="8"/>
  <c r="R115" i="8" s="1"/>
  <c r="C115" i="8" s="1"/>
  <c r="S115" i="8"/>
  <c r="I115" i="8"/>
  <c r="N115" i="8" s="1" a="1"/>
  <c r="N115" i="8" s="1"/>
  <c r="E115" i="8"/>
  <c r="D115" i="8"/>
  <c r="A115" i="8"/>
  <c r="U114" i="8"/>
  <c r="S114" i="8" s="1"/>
  <c r="D114" i="8" s="1"/>
  <c r="T114" i="8"/>
  <c r="R114" i="8" s="1"/>
  <c r="C114" i="8" s="1"/>
  <c r="N114" i="8" a="1"/>
  <c r="N114" i="8"/>
  <c r="J114" i="8" a="1"/>
  <c r="J114" i="8" s="1"/>
  <c r="I114" i="8"/>
  <c r="E114" i="8"/>
  <c r="A114" i="8"/>
  <c r="U113" i="8"/>
  <c r="T113" i="8"/>
  <c r="R113" i="8" s="1"/>
  <c r="C113" i="8" s="1"/>
  <c r="S113" i="8"/>
  <c r="D113" i="8" s="1"/>
  <c r="N113" i="8" a="1"/>
  <c r="N113" i="8"/>
  <c r="J113" i="8" a="1"/>
  <c r="J113" i="8"/>
  <c r="I113" i="8"/>
  <c r="E113" i="8"/>
  <c r="A113" i="8"/>
  <c r="U112" i="8"/>
  <c r="S112" i="8" s="1"/>
  <c r="D112" i="8" s="1"/>
  <c r="T112" i="8"/>
  <c r="R112" i="8"/>
  <c r="C112" i="8" s="1"/>
  <c r="N112" i="8"/>
  <c r="I112" i="8"/>
  <c r="N112" i="8" s="1" a="1"/>
  <c r="E112" i="8"/>
  <c r="B112" i="8"/>
  <c r="B113" i="8" s="1"/>
  <c r="B114" i="8" s="1"/>
  <c r="A112" i="8"/>
  <c r="H112" i="8" s="1"/>
  <c r="U111" i="8"/>
  <c r="T111" i="8"/>
  <c r="R111" i="8" s="1"/>
  <c r="C111" i="8" s="1"/>
  <c r="S111" i="8"/>
  <c r="D111" i="8" s="1"/>
  <c r="N111" i="8" a="1"/>
  <c r="N111" i="8"/>
  <c r="J111" i="8" a="1"/>
  <c r="J111" i="8"/>
  <c r="I111" i="8"/>
  <c r="E111" i="8"/>
  <c r="A111" i="8"/>
  <c r="U110" i="8"/>
  <c r="T110" i="8"/>
  <c r="R110" i="8" s="1"/>
  <c r="C110" i="8" s="1"/>
  <c r="S110" i="8"/>
  <c r="D110" i="8" s="1"/>
  <c r="I110" i="8"/>
  <c r="E110" i="8"/>
  <c r="A110" i="8"/>
  <c r="U109" i="8"/>
  <c r="T109" i="8"/>
  <c r="R109" i="8" s="1"/>
  <c r="C109" i="8" s="1"/>
  <c r="S109" i="8"/>
  <c r="D109" i="8" s="1"/>
  <c r="N109" i="8" a="1"/>
  <c r="N109" i="8" s="1"/>
  <c r="J109" i="8" a="1"/>
  <c r="J109" i="8"/>
  <c r="I109" i="8"/>
  <c r="E109" i="8"/>
  <c r="A109" i="8"/>
  <c r="U108" i="8"/>
  <c r="S108" i="8" s="1"/>
  <c r="D108" i="8" s="1"/>
  <c r="T108" i="8"/>
  <c r="R108" i="8" s="1"/>
  <c r="C108" i="8" s="1"/>
  <c r="I108" i="8"/>
  <c r="J108" i="8" s="1" a="1"/>
  <c r="J108" i="8" s="1"/>
  <c r="E108" i="8"/>
  <c r="B108" i="8"/>
  <c r="B109" i="8" s="1"/>
  <c r="A108" i="8"/>
  <c r="H108" i="8" s="1"/>
  <c r="U107" i="8"/>
  <c r="S107" i="8" s="1"/>
  <c r="D107" i="8" s="1"/>
  <c r="F107" i="8" s="1"/>
  <c r="T107" i="8"/>
  <c r="R107" i="8" s="1"/>
  <c r="C107" i="8" s="1"/>
  <c r="H107" i="8" s="1"/>
  <c r="I107" i="8"/>
  <c r="N107" i="8" s="1" a="1"/>
  <c r="N107" i="8" s="1"/>
  <c r="E107" i="8"/>
  <c r="B107" i="8"/>
  <c r="A107" i="8"/>
  <c r="U106" i="8"/>
  <c r="S106" i="8" s="1"/>
  <c r="T106" i="8"/>
  <c r="R106" i="8"/>
  <c r="C106" i="8" s="1"/>
  <c r="J106" i="8" a="1"/>
  <c r="J106" i="8" s="1"/>
  <c r="I106" i="8"/>
  <c r="N106" i="8" s="1" a="1"/>
  <c r="N106" i="8" s="1"/>
  <c r="H106" i="8"/>
  <c r="O106" i="8" s="1"/>
  <c r="E106" i="8"/>
  <c r="D106" i="8"/>
  <c r="B106" i="8"/>
  <c r="A106" i="8"/>
  <c r="U105" i="8"/>
  <c r="S105" i="8" s="1"/>
  <c r="D105" i="8" s="1"/>
  <c r="T105" i="8"/>
  <c r="R105" i="8" s="1"/>
  <c r="C105" i="8" s="1"/>
  <c r="N105" i="8" a="1"/>
  <c r="N105" i="8"/>
  <c r="J105" i="8" a="1"/>
  <c r="J105" i="8"/>
  <c r="I105" i="8"/>
  <c r="E105" i="8"/>
  <c r="A105" i="8"/>
  <c r="U104" i="8"/>
  <c r="S104" i="8" s="1"/>
  <c r="D104" i="8" s="1"/>
  <c r="T104" i="8"/>
  <c r="R104" i="8"/>
  <c r="C104" i="8" s="1"/>
  <c r="N104" i="8"/>
  <c r="J104" i="8" a="1"/>
  <c r="J104" i="8" s="1"/>
  <c r="I104" i="8"/>
  <c r="N104" i="8" s="1" a="1"/>
  <c r="E104" i="8"/>
  <c r="A104" i="8"/>
  <c r="U103" i="8"/>
  <c r="T103" i="8"/>
  <c r="R103" i="8" s="1"/>
  <c r="C103" i="8" s="1"/>
  <c r="S103" i="8"/>
  <c r="D103" i="8" s="1"/>
  <c r="N103" i="8" a="1"/>
  <c r="N103" i="8" s="1"/>
  <c r="J103" i="8" a="1"/>
  <c r="J103" i="8"/>
  <c r="I103" i="8"/>
  <c r="E103" i="8"/>
  <c r="A103" i="8"/>
  <c r="U102" i="8"/>
  <c r="S102" i="8" s="1"/>
  <c r="D102" i="8" s="1"/>
  <c r="T102" i="8"/>
  <c r="R102" i="8"/>
  <c r="I102" i="8"/>
  <c r="E102" i="8"/>
  <c r="C102" i="8"/>
  <c r="A102" i="8"/>
  <c r="U101" i="8"/>
  <c r="T101" i="8"/>
  <c r="R101" i="8" s="1"/>
  <c r="C101" i="8" s="1"/>
  <c r="S101" i="8"/>
  <c r="N101" i="8" a="1"/>
  <c r="N101" i="8" s="1"/>
  <c r="J101" i="8" a="1"/>
  <c r="J101" i="8"/>
  <c r="I101" i="8"/>
  <c r="E101" i="8"/>
  <c r="D101" i="8"/>
  <c r="A101" i="8"/>
  <c r="U100" i="8"/>
  <c r="T100" i="8"/>
  <c r="S100" i="8"/>
  <c r="D100" i="8" s="1"/>
  <c r="R100" i="8"/>
  <c r="C100" i="8" s="1"/>
  <c r="I100" i="8"/>
  <c r="J100" i="8" s="1" a="1"/>
  <c r="J100" i="8" s="1"/>
  <c r="E100" i="8"/>
  <c r="A100" i="8"/>
  <c r="U99" i="8"/>
  <c r="S99" i="8" s="1"/>
  <c r="D99" i="8" s="1"/>
  <c r="T99" i="8"/>
  <c r="R99" i="8" s="1"/>
  <c r="C99" i="8" s="1"/>
  <c r="N99" i="8" a="1"/>
  <c r="N99" i="8" s="1"/>
  <c r="I99" i="8"/>
  <c r="J99" i="8" s="1" a="1"/>
  <c r="J99" i="8" s="1"/>
  <c r="E99" i="8"/>
  <c r="B99" i="8"/>
  <c r="H99" i="8" s="1"/>
  <c r="A99" i="8"/>
  <c r="U98" i="8"/>
  <c r="S98" i="8" s="1"/>
  <c r="T98" i="8"/>
  <c r="R98" i="8" s="1"/>
  <c r="C98" i="8" s="1"/>
  <c r="H98" i="8" s="1"/>
  <c r="J98" i="8" a="1"/>
  <c r="J98" i="8" s="1"/>
  <c r="I98" i="8"/>
  <c r="N98" i="8" s="1" a="1"/>
  <c r="N98" i="8" s="1"/>
  <c r="E98" i="8"/>
  <c r="D98" i="8"/>
  <c r="B98" i="8"/>
  <c r="A98" i="8"/>
  <c r="U97" i="8"/>
  <c r="T97" i="8"/>
  <c r="R97" i="8" s="1"/>
  <c r="C97" i="8" s="1"/>
  <c r="S97" i="8"/>
  <c r="D97" i="8" s="1"/>
  <c r="N97" i="8" a="1"/>
  <c r="N97" i="8"/>
  <c r="J97" i="8" a="1"/>
  <c r="J97" i="8"/>
  <c r="I97" i="8"/>
  <c r="E97" i="8"/>
  <c r="A97" i="8"/>
  <c r="U96" i="8"/>
  <c r="S96" i="8" s="1"/>
  <c r="D96" i="8" s="1"/>
  <c r="T96" i="8"/>
  <c r="R96" i="8"/>
  <c r="C96" i="8" s="1"/>
  <c r="N96" i="8"/>
  <c r="J96" i="8" a="1"/>
  <c r="J96" i="8" s="1"/>
  <c r="I96" i="8"/>
  <c r="N96" i="8" s="1" a="1"/>
  <c r="E96" i="8"/>
  <c r="A96" i="8"/>
  <c r="U95" i="8"/>
  <c r="T95" i="8"/>
  <c r="R95" i="8" s="1"/>
  <c r="C95" i="8" s="1"/>
  <c r="S95" i="8"/>
  <c r="D95" i="8" s="1"/>
  <c r="N95" i="8" a="1"/>
  <c r="N95" i="8" s="1"/>
  <c r="J95" i="8" a="1"/>
  <c r="J95" i="8"/>
  <c r="I95" i="8"/>
  <c r="E95" i="8"/>
  <c r="A95" i="8"/>
  <c r="U94" i="8"/>
  <c r="S94" i="8" s="1"/>
  <c r="D94" i="8" s="1"/>
  <c r="T94" i="8"/>
  <c r="R94" i="8" s="1"/>
  <c r="C94" i="8" s="1"/>
  <c r="I94" i="8"/>
  <c r="E94" i="8"/>
  <c r="A94" i="8"/>
  <c r="U93" i="8"/>
  <c r="T93" i="8"/>
  <c r="R93" i="8" s="1"/>
  <c r="C93" i="8" s="1"/>
  <c r="S93" i="8"/>
  <c r="D93" i="8" s="1"/>
  <c r="I93" i="8"/>
  <c r="N93" i="8" s="1" a="1"/>
  <c r="N93" i="8" s="1"/>
  <c r="E93" i="8"/>
  <c r="A93" i="8"/>
  <c r="U92" i="8"/>
  <c r="T92" i="8"/>
  <c r="S92" i="8"/>
  <c r="D92" i="8" s="1"/>
  <c r="R92" i="8"/>
  <c r="C92" i="8" s="1"/>
  <c r="N92" i="8" a="1"/>
  <c r="N92" i="8"/>
  <c r="I92" i="8"/>
  <c r="J92" i="8" s="1" a="1"/>
  <c r="J92" i="8" s="1"/>
  <c r="E92" i="8"/>
  <c r="A92" i="8"/>
  <c r="U91" i="8"/>
  <c r="T91" i="8"/>
  <c r="R91" i="8" s="1"/>
  <c r="C91" i="8" s="1"/>
  <c r="S91" i="8"/>
  <c r="D91" i="8" s="1"/>
  <c r="N91" i="8" a="1"/>
  <c r="N91" i="8" s="1"/>
  <c r="J91" i="8" a="1"/>
  <c r="J91" i="8" s="1"/>
  <c r="I91" i="8"/>
  <c r="E91" i="8"/>
  <c r="A91" i="8"/>
  <c r="U90" i="8"/>
  <c r="S90" i="8" s="1"/>
  <c r="T90" i="8"/>
  <c r="R90" i="8" s="1"/>
  <c r="C90" i="8" s="1"/>
  <c r="J90" i="8" a="1"/>
  <c r="J90" i="8" s="1"/>
  <c r="I90" i="8"/>
  <c r="N90" i="8" s="1" a="1"/>
  <c r="N90" i="8" s="1"/>
  <c r="E90" i="8"/>
  <c r="D90" i="8"/>
  <c r="B90" i="8"/>
  <c r="B91" i="8" s="1"/>
  <c r="A90" i="8"/>
  <c r="H90" i="8" s="1"/>
  <c r="U89" i="8"/>
  <c r="S89" i="8" s="1"/>
  <c r="D89" i="8" s="1"/>
  <c r="T89" i="8"/>
  <c r="R89" i="8" s="1"/>
  <c r="C89" i="8" s="1"/>
  <c r="N89" i="8" a="1"/>
  <c r="N89" i="8"/>
  <c r="J89" i="8" a="1"/>
  <c r="J89" i="8"/>
  <c r="I89" i="8"/>
  <c r="E89" i="8"/>
  <c r="B89" i="8"/>
  <c r="A89" i="8"/>
  <c r="U88" i="8"/>
  <c r="S88" i="8" s="1"/>
  <c r="D88" i="8" s="1"/>
  <c r="T88" i="8"/>
  <c r="R88" i="8"/>
  <c r="C88" i="8" s="1"/>
  <c r="J88" i="8" a="1"/>
  <c r="J88" i="8" s="1"/>
  <c r="I88" i="8"/>
  <c r="N88" i="8" s="1" a="1"/>
  <c r="N88" i="8" s="1"/>
  <c r="E88" i="8"/>
  <c r="A88" i="8"/>
  <c r="U87" i="8"/>
  <c r="T87" i="8"/>
  <c r="R87" i="8" s="1"/>
  <c r="C87" i="8" s="1"/>
  <c r="S87" i="8"/>
  <c r="D87" i="8" s="1"/>
  <c r="N87" i="8" a="1"/>
  <c r="N87" i="8" s="1"/>
  <c r="J87" i="8" a="1"/>
  <c r="J87" i="8"/>
  <c r="I87" i="8"/>
  <c r="E87" i="8"/>
  <c r="A87" i="8"/>
  <c r="U86" i="8"/>
  <c r="S86" i="8" s="1"/>
  <c r="D86" i="8" s="1"/>
  <c r="T86" i="8"/>
  <c r="R86" i="8" s="1"/>
  <c r="C86" i="8" s="1"/>
  <c r="I86" i="8"/>
  <c r="E86" i="8"/>
  <c r="A86" i="8"/>
  <c r="U85" i="8"/>
  <c r="T85" i="8"/>
  <c r="R85" i="8" s="1"/>
  <c r="C85" i="8" s="1"/>
  <c r="S85" i="8"/>
  <c r="I85" i="8"/>
  <c r="N85" i="8" s="1" a="1"/>
  <c r="N85" i="8" s="1"/>
  <c r="E85" i="8"/>
  <c r="D85" i="8"/>
  <c r="A85" i="8"/>
  <c r="U84" i="8"/>
  <c r="T84" i="8"/>
  <c r="R84" i="8" s="1"/>
  <c r="C84" i="8" s="1"/>
  <c r="S84" i="8"/>
  <c r="D84" i="8" s="1"/>
  <c r="I84" i="8"/>
  <c r="J84" i="8" s="1" a="1"/>
  <c r="J84" i="8" s="1"/>
  <c r="E84" i="8"/>
  <c r="A84" i="8"/>
  <c r="U83" i="8"/>
  <c r="T83" i="8"/>
  <c r="R83" i="8" s="1"/>
  <c r="C83" i="8" s="1"/>
  <c r="S83" i="8"/>
  <c r="D83" i="8" s="1"/>
  <c r="N83" i="8" a="1"/>
  <c r="N83" i="8" s="1"/>
  <c r="J83" i="8" a="1"/>
  <c r="J83" i="8" s="1"/>
  <c r="I83" i="8"/>
  <c r="E83" i="8"/>
  <c r="A83" i="8"/>
  <c r="U82" i="8"/>
  <c r="S82" i="8" s="1"/>
  <c r="D82" i="8" s="1"/>
  <c r="T82" i="8"/>
  <c r="R82" i="8" s="1"/>
  <c r="C82" i="8" s="1"/>
  <c r="J82" i="8" a="1"/>
  <c r="J82" i="8" s="1"/>
  <c r="I82" i="8"/>
  <c r="N82" i="8" s="1" a="1"/>
  <c r="N82" i="8" s="1"/>
  <c r="E82" i="8"/>
  <c r="A82" i="8"/>
  <c r="U81" i="8"/>
  <c r="S81" i="8" s="1"/>
  <c r="D81" i="8" s="1"/>
  <c r="T81" i="8"/>
  <c r="R81" i="8" s="1"/>
  <c r="C81" i="8" s="1"/>
  <c r="N81" i="8" a="1"/>
  <c r="N81" i="8"/>
  <c r="J81" i="8" a="1"/>
  <c r="J81" i="8"/>
  <c r="I81" i="8"/>
  <c r="E81" i="8"/>
  <c r="A81" i="8"/>
  <c r="U80" i="8"/>
  <c r="S80" i="8" s="1"/>
  <c r="D80" i="8" s="1"/>
  <c r="T80" i="8"/>
  <c r="R80" i="8"/>
  <c r="C80" i="8" s="1"/>
  <c r="I80" i="8"/>
  <c r="N80" i="8" s="1" a="1"/>
  <c r="N80" i="8" s="1"/>
  <c r="E80" i="8"/>
  <c r="A80" i="8"/>
  <c r="U79" i="8"/>
  <c r="T79" i="8"/>
  <c r="R79" i="8" s="1"/>
  <c r="C79" i="8" s="1"/>
  <c r="S79" i="8"/>
  <c r="D79" i="8" s="1"/>
  <c r="N79" i="8" a="1"/>
  <c r="N79" i="8"/>
  <c r="J79" i="8" a="1"/>
  <c r="J79" i="8"/>
  <c r="I79" i="8"/>
  <c r="E79" i="8"/>
  <c r="A79" i="8"/>
  <c r="U78" i="8"/>
  <c r="T78" i="8"/>
  <c r="S78" i="8"/>
  <c r="D78" i="8" s="1"/>
  <c r="R78" i="8"/>
  <c r="C78" i="8" s="1"/>
  <c r="I78" i="8"/>
  <c r="E78" i="8"/>
  <c r="A78" i="8"/>
  <c r="U77" i="8"/>
  <c r="T77" i="8"/>
  <c r="R77" i="8" s="1"/>
  <c r="C77" i="8" s="1"/>
  <c r="S77" i="8"/>
  <c r="N77" i="8" a="1"/>
  <c r="N77" i="8" s="1"/>
  <c r="J77" i="8" a="1"/>
  <c r="J77" i="8"/>
  <c r="I77" i="8"/>
  <c r="E77" i="8"/>
  <c r="D77" i="8"/>
  <c r="B77" i="8"/>
  <c r="H77" i="8" s="1"/>
  <c r="A77" i="8"/>
  <c r="U76" i="8"/>
  <c r="S76" i="8" s="1"/>
  <c r="D76" i="8" s="1"/>
  <c r="T76" i="8"/>
  <c r="R76" i="8"/>
  <c r="I76" i="8"/>
  <c r="J76" i="8" s="1" a="1"/>
  <c r="J76" i="8" s="1"/>
  <c r="E76" i="8"/>
  <c r="C76" i="8"/>
  <c r="A76" i="8"/>
  <c r="U75" i="8"/>
  <c r="S75" i="8" s="1"/>
  <c r="D75" i="8" s="1"/>
  <c r="T75" i="8"/>
  <c r="R75" i="8" s="1"/>
  <c r="C75" i="8" s="1"/>
  <c r="J75" i="8" a="1"/>
  <c r="J75" i="8" s="1"/>
  <c r="I75" i="8"/>
  <c r="N75" i="8" s="1" a="1"/>
  <c r="N75" i="8" s="1"/>
  <c r="E75" i="8"/>
  <c r="A75" i="8"/>
  <c r="U74" i="8"/>
  <c r="S74" i="8" s="1"/>
  <c r="T74" i="8"/>
  <c r="R74" i="8"/>
  <c r="C74" i="8" s="1"/>
  <c r="N74" i="8" a="1"/>
  <c r="N74" i="8"/>
  <c r="J74" i="8" a="1"/>
  <c r="J74" i="8" s="1"/>
  <c r="I74" i="8"/>
  <c r="E74" i="8"/>
  <c r="D74" i="8"/>
  <c r="A74" i="8"/>
  <c r="U73" i="8"/>
  <c r="T73" i="8"/>
  <c r="R73" i="8" s="1"/>
  <c r="C73" i="8" s="1"/>
  <c r="S73" i="8"/>
  <c r="D73" i="8" s="1"/>
  <c r="N73" i="8" a="1"/>
  <c r="N73" i="8"/>
  <c r="J73" i="8" a="1"/>
  <c r="J73" i="8"/>
  <c r="I73" i="8"/>
  <c r="E73" i="8"/>
  <c r="A73" i="8"/>
  <c r="U72" i="8"/>
  <c r="S72" i="8" s="1"/>
  <c r="D72" i="8" s="1"/>
  <c r="T72" i="8"/>
  <c r="R72" i="8"/>
  <c r="C72" i="8" s="1"/>
  <c r="N72" i="8"/>
  <c r="J72" i="8" a="1"/>
  <c r="J72" i="8" s="1"/>
  <c r="I72" i="8"/>
  <c r="N72" i="8" s="1" a="1"/>
  <c r="E72" i="8"/>
  <c r="A72" i="8"/>
  <c r="U71" i="8"/>
  <c r="T71" i="8"/>
  <c r="R71" i="8" s="1"/>
  <c r="C71" i="8" s="1"/>
  <c r="S71" i="8"/>
  <c r="D71" i="8" s="1"/>
  <c r="N71" i="8" a="1"/>
  <c r="N71" i="8" s="1"/>
  <c r="J71" i="8" a="1"/>
  <c r="J71" i="8"/>
  <c r="I71" i="8"/>
  <c r="E71" i="8"/>
  <c r="A71" i="8"/>
  <c r="U70" i="8"/>
  <c r="T70" i="8"/>
  <c r="S70" i="8"/>
  <c r="D70" i="8" s="1"/>
  <c r="R70" i="8"/>
  <c r="C70" i="8" s="1"/>
  <c r="I70" i="8"/>
  <c r="E70" i="8"/>
  <c r="A70" i="8"/>
  <c r="U69" i="8"/>
  <c r="T69" i="8"/>
  <c r="R69" i="8" s="1"/>
  <c r="C69" i="8" s="1"/>
  <c r="S69" i="8"/>
  <c r="D69" i="8" s="1"/>
  <c r="N69" i="8" a="1"/>
  <c r="N69" i="8" s="1"/>
  <c r="I69" i="8"/>
  <c r="J69" i="8" s="1" a="1"/>
  <c r="J69" i="8" s="1"/>
  <c r="E69" i="8"/>
  <c r="B69" i="8"/>
  <c r="A69" i="8"/>
  <c r="U68" i="8"/>
  <c r="S68" i="8" s="1"/>
  <c r="D68" i="8" s="1"/>
  <c r="T68" i="8"/>
  <c r="R68" i="8" s="1"/>
  <c r="C68" i="8" s="1"/>
  <c r="I68" i="8"/>
  <c r="J68" i="8" s="1" a="1"/>
  <c r="J68" i="8" s="1"/>
  <c r="F68" i="8"/>
  <c r="E68" i="8"/>
  <c r="B68" i="8"/>
  <c r="A68" i="8"/>
  <c r="U67" i="8"/>
  <c r="S67" i="8" s="1"/>
  <c r="D67" i="8" s="1"/>
  <c r="T67" i="8"/>
  <c r="R67" i="8"/>
  <c r="C67" i="8" s="1"/>
  <c r="J67" i="8" a="1"/>
  <c r="J67" i="8" s="1"/>
  <c r="I67" i="8"/>
  <c r="N67" i="8" s="1" a="1"/>
  <c r="N67" i="8" s="1"/>
  <c r="E67" i="8"/>
  <c r="A67" i="8"/>
  <c r="U66" i="8"/>
  <c r="T66" i="8"/>
  <c r="S66" i="8"/>
  <c r="D66" i="8" s="1"/>
  <c r="R66" i="8"/>
  <c r="C66" i="8" s="1"/>
  <c r="N66" i="8" a="1"/>
  <c r="N66" i="8" s="1"/>
  <c r="I66" i="8"/>
  <c r="J66" i="8" s="1" a="1"/>
  <c r="J66" i="8" s="1"/>
  <c r="E66" i="8"/>
  <c r="A66" i="8"/>
  <c r="U65" i="8"/>
  <c r="S65" i="8" s="1"/>
  <c r="D65" i="8" s="1"/>
  <c r="T65" i="8"/>
  <c r="R65" i="8"/>
  <c r="C65" i="8" s="1"/>
  <c r="I65" i="8"/>
  <c r="N65" i="8" s="1" a="1"/>
  <c r="N65" i="8" s="1"/>
  <c r="E65" i="8"/>
  <c r="A65" i="8"/>
  <c r="U64" i="8"/>
  <c r="T64" i="8"/>
  <c r="R64" i="8" s="1"/>
  <c r="C64" i="8" s="1"/>
  <c r="S64" i="8"/>
  <c r="D64" i="8" s="1"/>
  <c r="N64" i="8" a="1"/>
  <c r="N64" i="8"/>
  <c r="J64" i="8"/>
  <c r="I64" i="8"/>
  <c r="J64" i="8" s="1" a="1"/>
  <c r="E64" i="8"/>
  <c r="A64" i="8"/>
  <c r="U63" i="8"/>
  <c r="S63" i="8" s="1"/>
  <c r="D63" i="8" s="1"/>
  <c r="T63" i="8"/>
  <c r="R63" i="8" s="1"/>
  <c r="I63" i="8"/>
  <c r="N63" i="8" s="1" a="1"/>
  <c r="N63" i="8" s="1"/>
  <c r="E63" i="8"/>
  <c r="C63" i="8"/>
  <c r="A63" i="8"/>
  <c r="U62" i="8"/>
  <c r="S62" i="8" s="1"/>
  <c r="D62" i="8" s="1"/>
  <c r="T62" i="8"/>
  <c r="R62" i="8" s="1"/>
  <c r="C62" i="8" s="1"/>
  <c r="I62" i="8"/>
  <c r="E62" i="8"/>
  <c r="A62" i="8"/>
  <c r="U61" i="8"/>
  <c r="S61" i="8" s="1"/>
  <c r="D61" i="8" s="1"/>
  <c r="T61" i="8"/>
  <c r="R61" i="8"/>
  <c r="C61" i="8" s="1"/>
  <c r="N61" i="8" a="1"/>
  <c r="N61" i="8" s="1"/>
  <c r="J61" i="8" a="1"/>
  <c r="J61" i="8"/>
  <c r="I61" i="8"/>
  <c r="E61" i="8"/>
  <c r="A61" i="8"/>
  <c r="U60" i="8"/>
  <c r="S60" i="8" s="1"/>
  <c r="D60" i="8" s="1"/>
  <c r="T60" i="8"/>
  <c r="R60" i="8" s="1"/>
  <c r="C60" i="8" s="1"/>
  <c r="J60" i="8"/>
  <c r="I60" i="8"/>
  <c r="J60" i="8" s="1" a="1"/>
  <c r="E60" i="8"/>
  <c r="A60" i="8"/>
  <c r="U59" i="8"/>
  <c r="S59" i="8" s="1"/>
  <c r="D59" i="8" s="1"/>
  <c r="T59" i="8"/>
  <c r="R59" i="8"/>
  <c r="C59" i="8" s="1"/>
  <c r="J59" i="8" a="1"/>
  <c r="J59" i="8" s="1"/>
  <c r="I59" i="8"/>
  <c r="N59" i="8" s="1" a="1"/>
  <c r="N59" i="8" s="1"/>
  <c r="E59" i="8"/>
  <c r="A59" i="8"/>
  <c r="H59" i="8" s="1"/>
  <c r="U58" i="8"/>
  <c r="T58" i="8"/>
  <c r="S58" i="8"/>
  <c r="D58" i="8" s="1"/>
  <c r="R58" i="8"/>
  <c r="C58" i="8" s="1"/>
  <c r="N58" i="8" a="1"/>
  <c r="N58" i="8" s="1"/>
  <c r="I58" i="8"/>
  <c r="J58" i="8" s="1" a="1"/>
  <c r="J58" i="8" s="1"/>
  <c r="E58" i="8"/>
  <c r="B58" i="8"/>
  <c r="B59" i="8" s="1"/>
  <c r="A58" i="8"/>
  <c r="U57" i="8"/>
  <c r="S57" i="8" s="1"/>
  <c r="D57" i="8" s="1"/>
  <c r="T57" i="8"/>
  <c r="R57" i="8"/>
  <c r="C57" i="8" s="1"/>
  <c r="F57" i="8" s="1"/>
  <c r="I57" i="8"/>
  <c r="N57" i="8" s="1" a="1"/>
  <c r="N57" i="8" s="1"/>
  <c r="E57" i="8"/>
  <c r="B57" i="8"/>
  <c r="A57" i="8"/>
  <c r="U56" i="8"/>
  <c r="S56" i="8" s="1"/>
  <c r="D56" i="8" s="1"/>
  <c r="T56" i="8"/>
  <c r="R56" i="8" s="1"/>
  <c r="C56" i="8" s="1"/>
  <c r="H56" i="8" s="1"/>
  <c r="N56" i="8" a="1"/>
  <c r="N56" i="8"/>
  <c r="J56" i="8"/>
  <c r="I56" i="8"/>
  <c r="J56" i="8" s="1" a="1"/>
  <c r="E56" i="8"/>
  <c r="B56" i="8"/>
  <c r="A56" i="8"/>
  <c r="U55" i="8"/>
  <c r="S55" i="8" s="1"/>
  <c r="D55" i="8" s="1"/>
  <c r="T55" i="8"/>
  <c r="R55" i="8" s="1"/>
  <c r="C55" i="8" s="1"/>
  <c r="N55" i="8" a="1"/>
  <c r="N55" i="8"/>
  <c r="J55" i="8" a="1"/>
  <c r="J55" i="8" s="1"/>
  <c r="I55" i="8"/>
  <c r="E55" i="8"/>
  <c r="A55" i="8"/>
  <c r="U54" i="8"/>
  <c r="S54" i="8" s="1"/>
  <c r="D54" i="8" s="1"/>
  <c r="T54" i="8"/>
  <c r="R54" i="8" s="1"/>
  <c r="C54" i="8" s="1"/>
  <c r="I54" i="8"/>
  <c r="E54" i="8"/>
  <c r="A54" i="8"/>
  <c r="U53" i="8"/>
  <c r="S53" i="8" s="1"/>
  <c r="D53" i="8" s="1"/>
  <c r="T53" i="8"/>
  <c r="R53" i="8"/>
  <c r="C53" i="8" s="1"/>
  <c r="N53" i="8" a="1"/>
  <c r="N53" i="8" s="1"/>
  <c r="J53" i="8" a="1"/>
  <c r="J53" i="8"/>
  <c r="I53" i="8"/>
  <c r="E53" i="8"/>
  <c r="A53" i="8"/>
  <c r="U52" i="8"/>
  <c r="S52" i="8" s="1"/>
  <c r="D52" i="8" s="1"/>
  <c r="T52" i="8"/>
  <c r="R52" i="8" s="1"/>
  <c r="C52" i="8" s="1"/>
  <c r="J52" i="8"/>
  <c r="I52" i="8"/>
  <c r="J52" i="8" s="1" a="1"/>
  <c r="E52" i="8"/>
  <c r="A52" i="8"/>
  <c r="U51" i="8"/>
  <c r="S51" i="8" s="1"/>
  <c r="D51" i="8" s="1"/>
  <c r="T51" i="8"/>
  <c r="R51" i="8" s="1"/>
  <c r="C51" i="8" s="1"/>
  <c r="J51" i="8" a="1"/>
  <c r="J51" i="8" s="1"/>
  <c r="I51" i="8"/>
  <c r="N51" i="8" s="1" a="1"/>
  <c r="N51" i="8" s="1"/>
  <c r="E51" i="8"/>
  <c r="A51" i="8"/>
  <c r="U50" i="8"/>
  <c r="T50" i="8"/>
  <c r="S50" i="8"/>
  <c r="D50" i="8" s="1"/>
  <c r="R50" i="8"/>
  <c r="C50" i="8" s="1"/>
  <c r="N50" i="8" a="1"/>
  <c r="N50" i="8" s="1"/>
  <c r="I50" i="8"/>
  <c r="J50" i="8" s="1" a="1"/>
  <c r="J50" i="8" s="1"/>
  <c r="E50" i="8"/>
  <c r="B50" i="8"/>
  <c r="B51" i="8" s="1"/>
  <c r="A50" i="8"/>
  <c r="U49" i="8"/>
  <c r="S49" i="8" s="1"/>
  <c r="D49" i="8" s="1"/>
  <c r="T49" i="8"/>
  <c r="R49" i="8"/>
  <c r="C49" i="8" s="1"/>
  <c r="F49" i="8" s="1"/>
  <c r="I49" i="8"/>
  <c r="N49" i="8" s="1" a="1"/>
  <c r="N49" i="8" s="1"/>
  <c r="E49" i="8"/>
  <c r="B49" i="8"/>
  <c r="A49" i="8"/>
  <c r="U48" i="8"/>
  <c r="S48" i="8" s="1"/>
  <c r="D48" i="8" s="1"/>
  <c r="T48" i="8"/>
  <c r="R48" i="8" s="1"/>
  <c r="C48" i="8" s="1"/>
  <c r="N48" i="8" a="1"/>
  <c r="N48" i="8"/>
  <c r="J48" i="8"/>
  <c r="I48" i="8"/>
  <c r="J48" i="8" s="1" a="1"/>
  <c r="E48" i="8"/>
  <c r="B48" i="8"/>
  <c r="A48" i="8"/>
  <c r="U47" i="8"/>
  <c r="S47" i="8" s="1"/>
  <c r="D47" i="8" s="1"/>
  <c r="T47" i="8"/>
  <c r="R47" i="8" s="1"/>
  <c r="N47" i="8" a="1"/>
  <c r="N47" i="8"/>
  <c r="J47" i="8" a="1"/>
  <c r="J47" i="8" s="1"/>
  <c r="I47" i="8"/>
  <c r="E47" i="8"/>
  <c r="C47" i="8"/>
  <c r="A47" i="8"/>
  <c r="U46" i="8"/>
  <c r="S46" i="8" s="1"/>
  <c r="D46" i="8" s="1"/>
  <c r="T46" i="8"/>
  <c r="R46" i="8" s="1"/>
  <c r="C46" i="8" s="1"/>
  <c r="I46" i="8"/>
  <c r="E46" i="8"/>
  <c r="A46" i="8"/>
  <c r="U45" i="8"/>
  <c r="S45" i="8" s="1"/>
  <c r="D45" i="8" s="1"/>
  <c r="T45" i="8"/>
  <c r="R45" i="8"/>
  <c r="C45" i="8" s="1"/>
  <c r="N45" i="8" a="1"/>
  <c r="N45" i="8" s="1"/>
  <c r="J45" i="8" a="1"/>
  <c r="J45" i="8"/>
  <c r="I45" i="8"/>
  <c r="E45" i="8"/>
  <c r="A45" i="8"/>
  <c r="U44" i="8"/>
  <c r="S44" i="8" s="1"/>
  <c r="D44" i="8" s="1"/>
  <c r="T44" i="8"/>
  <c r="R44" i="8" s="1"/>
  <c r="C44" i="8" s="1"/>
  <c r="J44" i="8"/>
  <c r="I44" i="8"/>
  <c r="J44" i="8" s="1" a="1"/>
  <c r="E44" i="8"/>
  <c r="A44" i="8"/>
  <c r="U43" i="8"/>
  <c r="S43" i="8" s="1"/>
  <c r="D43" i="8" s="1"/>
  <c r="T43" i="8"/>
  <c r="R43" i="8" s="1"/>
  <c r="C43" i="8" s="1"/>
  <c r="J43" i="8" a="1"/>
  <c r="J43" i="8" s="1"/>
  <c r="I43" i="8"/>
  <c r="N43" i="8" s="1" a="1"/>
  <c r="N43" i="8" s="1"/>
  <c r="E43" i="8"/>
  <c r="A43" i="8"/>
  <c r="U42" i="8"/>
  <c r="T42" i="8"/>
  <c r="S42" i="8"/>
  <c r="D42" i="8" s="1"/>
  <c r="R42" i="8"/>
  <c r="C42" i="8" s="1"/>
  <c r="N42" i="8" a="1"/>
  <c r="N42" i="8" s="1"/>
  <c r="I42" i="8"/>
  <c r="J42" i="8" s="1" a="1"/>
  <c r="J42" i="8" s="1"/>
  <c r="E42" i="8"/>
  <c r="A42" i="8"/>
  <c r="U41" i="8"/>
  <c r="S41" i="8" s="1"/>
  <c r="D41" i="8" s="1"/>
  <c r="T41" i="8"/>
  <c r="R41" i="8"/>
  <c r="C41" i="8" s="1"/>
  <c r="I41" i="8"/>
  <c r="N41" i="8" s="1" a="1"/>
  <c r="N41" i="8" s="1"/>
  <c r="E41" i="8"/>
  <c r="A41" i="8"/>
  <c r="U40" i="8"/>
  <c r="S40" i="8" s="1"/>
  <c r="D40" i="8" s="1"/>
  <c r="T40" i="8"/>
  <c r="R40" i="8" s="1"/>
  <c r="C40" i="8" s="1"/>
  <c r="N40" i="8" a="1"/>
  <c r="N40" i="8"/>
  <c r="J40" i="8"/>
  <c r="I40" i="8"/>
  <c r="J40" i="8" s="1" a="1"/>
  <c r="E40" i="8"/>
  <c r="A40" i="8"/>
  <c r="U39" i="8"/>
  <c r="S39" i="8" s="1"/>
  <c r="D39" i="8" s="1"/>
  <c r="T39" i="8"/>
  <c r="R39" i="8" s="1"/>
  <c r="C39" i="8" s="1"/>
  <c r="N39" i="8" a="1"/>
  <c r="N39" i="8" s="1"/>
  <c r="J39" i="8" a="1"/>
  <c r="J39" i="8" s="1"/>
  <c r="I39" i="8"/>
  <c r="E39" i="8"/>
  <c r="B39" i="8"/>
  <c r="B40" i="8" s="1"/>
  <c r="A39" i="8"/>
  <c r="U38" i="8"/>
  <c r="S38" i="8" s="1"/>
  <c r="D38" i="8" s="1"/>
  <c r="T38" i="8"/>
  <c r="R38" i="8" s="1"/>
  <c r="C38" i="8" s="1"/>
  <c r="I38" i="8"/>
  <c r="F38" i="8"/>
  <c r="E38" i="8"/>
  <c r="B38" i="8"/>
  <c r="A38" i="8"/>
  <c r="U37" i="8"/>
  <c r="S37" i="8" s="1"/>
  <c r="D37" i="8" s="1"/>
  <c r="T37" i="8"/>
  <c r="R37" i="8"/>
  <c r="C37" i="8" s="1"/>
  <c r="N37" i="8" a="1"/>
  <c r="N37" i="8" s="1"/>
  <c r="J37" i="8" a="1"/>
  <c r="J37" i="8" s="1"/>
  <c r="I37" i="8"/>
  <c r="E37" i="8"/>
  <c r="B37" i="8"/>
  <c r="A37" i="8"/>
  <c r="U36" i="8"/>
  <c r="S36" i="8" s="1"/>
  <c r="D36" i="8" s="1"/>
  <c r="T36" i="8"/>
  <c r="R36" i="8" s="1"/>
  <c r="J36" i="8"/>
  <c r="I36" i="8"/>
  <c r="J36" i="8" s="1" a="1"/>
  <c r="E36" i="8"/>
  <c r="C36" i="8"/>
  <c r="A36" i="8"/>
  <c r="U35" i="8"/>
  <c r="S35" i="8" s="1"/>
  <c r="D35" i="8" s="1"/>
  <c r="T35" i="8"/>
  <c r="R35" i="8" s="1"/>
  <c r="C35" i="8" s="1"/>
  <c r="J35" i="8" a="1"/>
  <c r="J35" i="8" s="1"/>
  <c r="I35" i="8"/>
  <c r="N35" i="8" s="1" a="1"/>
  <c r="N35" i="8" s="1"/>
  <c r="E35" i="8"/>
  <c r="A35" i="8"/>
  <c r="U34" i="8"/>
  <c r="T34" i="8"/>
  <c r="S34" i="8"/>
  <c r="R34" i="8"/>
  <c r="N34" i="8" a="1"/>
  <c r="N34" i="8" s="1"/>
  <c r="I34" i="8"/>
  <c r="J34" i="8" s="1" a="1"/>
  <c r="J34" i="8" s="1"/>
  <c r="E34" i="8"/>
  <c r="D34" i="8"/>
  <c r="C34" i="8"/>
  <c r="A34" i="8"/>
  <c r="U33" i="8"/>
  <c r="S33" i="8" s="1"/>
  <c r="D33" i="8" s="1"/>
  <c r="T33" i="8"/>
  <c r="R33" i="8" s="1"/>
  <c r="C33" i="8" s="1"/>
  <c r="I33" i="8"/>
  <c r="N33" i="8" s="1" a="1"/>
  <c r="N33" i="8" s="1"/>
  <c r="E33" i="8"/>
  <c r="A33" i="8"/>
  <c r="U32" i="8"/>
  <c r="T32" i="8"/>
  <c r="S32" i="8"/>
  <c r="R32" i="8"/>
  <c r="C32" i="8" s="1"/>
  <c r="N32" i="8" a="1"/>
  <c r="N32" i="8" s="1"/>
  <c r="I32" i="8"/>
  <c r="J32" i="8" s="1" a="1"/>
  <c r="J32" i="8" s="1"/>
  <c r="E32" i="8"/>
  <c r="D32" i="8"/>
  <c r="A32" i="8"/>
  <c r="U31" i="8"/>
  <c r="S31" i="8" s="1"/>
  <c r="D31" i="8" s="1"/>
  <c r="T31" i="8"/>
  <c r="R31" i="8" s="1"/>
  <c r="C31" i="8" s="1"/>
  <c r="I31" i="8"/>
  <c r="N31" i="8" s="1" a="1"/>
  <c r="N31" i="8" s="1"/>
  <c r="E31" i="8"/>
  <c r="A31" i="8"/>
  <c r="U30" i="8"/>
  <c r="T30" i="8"/>
  <c r="S30" i="8"/>
  <c r="R30" i="8"/>
  <c r="C30" i="8" s="1"/>
  <c r="N30" i="8" a="1"/>
  <c r="N30" i="8" s="1"/>
  <c r="I30" i="8"/>
  <c r="J30" i="8" s="1" a="1"/>
  <c r="J30" i="8" s="1"/>
  <c r="E30" i="8"/>
  <c r="D30" i="8"/>
  <c r="A30" i="8"/>
  <c r="U29" i="8"/>
  <c r="S29" i="8" s="1"/>
  <c r="D29" i="8" s="1"/>
  <c r="T29" i="8"/>
  <c r="R29" i="8" s="1"/>
  <c r="C29" i="8" s="1"/>
  <c r="I29" i="8"/>
  <c r="N29" i="8" s="1" a="1"/>
  <c r="N29" i="8" s="1"/>
  <c r="E29" i="8"/>
  <c r="A29" i="8"/>
  <c r="U28" i="8"/>
  <c r="T28" i="8"/>
  <c r="S28" i="8"/>
  <c r="R28" i="8"/>
  <c r="N28" i="8" a="1"/>
  <c r="N28" i="8" s="1"/>
  <c r="I28" i="8"/>
  <c r="J28" i="8" s="1" a="1"/>
  <c r="J28" i="8" s="1"/>
  <c r="E28" i="8"/>
  <c r="D28" i="8"/>
  <c r="C28" i="8"/>
  <c r="A28" i="8"/>
  <c r="U27" i="8"/>
  <c r="S27" i="8" s="1"/>
  <c r="D27" i="8" s="1"/>
  <c r="T27" i="8"/>
  <c r="R27" i="8" s="1"/>
  <c r="C27" i="8" s="1"/>
  <c r="I27" i="8"/>
  <c r="N27" i="8" s="1" a="1"/>
  <c r="N27" i="8" s="1"/>
  <c r="E27" i="8"/>
  <c r="A27" i="8"/>
  <c r="U26" i="8"/>
  <c r="T26" i="8"/>
  <c r="S26" i="8"/>
  <c r="R26" i="8"/>
  <c r="N26" i="8" a="1"/>
  <c r="N26" i="8" s="1"/>
  <c r="I26" i="8"/>
  <c r="J26" i="8" s="1" a="1"/>
  <c r="J26" i="8" s="1"/>
  <c r="E26" i="8"/>
  <c r="D26" i="8"/>
  <c r="C26" i="8"/>
  <c r="A26" i="8"/>
  <c r="U25" i="8"/>
  <c r="S25" i="8" s="1"/>
  <c r="D25" i="8" s="1"/>
  <c r="T25" i="8"/>
  <c r="R25" i="8" s="1"/>
  <c r="C25" i="8" s="1"/>
  <c r="I25" i="8"/>
  <c r="N25" i="8" s="1" a="1"/>
  <c r="N25" i="8" s="1"/>
  <c r="E25" i="8"/>
  <c r="A25" i="8"/>
  <c r="U24" i="8"/>
  <c r="T24" i="8"/>
  <c r="S24" i="8"/>
  <c r="R24" i="8"/>
  <c r="C24" i="8" s="1"/>
  <c r="N24" i="8" a="1"/>
  <c r="N24" i="8" s="1"/>
  <c r="I24" i="8"/>
  <c r="J24" i="8" s="1" a="1"/>
  <c r="J24" i="8" s="1"/>
  <c r="E24" i="8"/>
  <c r="D24" i="8"/>
  <c r="B24" i="8"/>
  <c r="B25" i="8" s="1"/>
  <c r="A24" i="8"/>
  <c r="U23" i="8"/>
  <c r="S23" i="8" s="1"/>
  <c r="D23" i="8" s="1"/>
  <c r="T23" i="8"/>
  <c r="R23" i="8" s="1"/>
  <c r="C23" i="8" s="1"/>
  <c r="I23" i="8"/>
  <c r="N23" i="8" s="1" a="1"/>
  <c r="N23" i="8" s="1"/>
  <c r="E23" i="8"/>
  <c r="A23" i="8"/>
  <c r="U22" i="8"/>
  <c r="T22" i="8"/>
  <c r="S22" i="8"/>
  <c r="R22" i="8"/>
  <c r="N22" i="8" a="1"/>
  <c r="N22" i="8" s="1"/>
  <c r="I22" i="8"/>
  <c r="J22" i="8" s="1" a="1"/>
  <c r="J22" i="8" s="1"/>
  <c r="E22" i="8"/>
  <c r="D22" i="8"/>
  <c r="C22" i="8"/>
  <c r="A22" i="8"/>
  <c r="U21" i="8"/>
  <c r="S21" i="8" s="1"/>
  <c r="D21" i="8" s="1"/>
  <c r="T21" i="8"/>
  <c r="R21" i="8" s="1"/>
  <c r="C21" i="8" s="1"/>
  <c r="I21" i="8"/>
  <c r="N21" i="8" s="1" a="1"/>
  <c r="N21" i="8" s="1"/>
  <c r="E21" i="8"/>
  <c r="A21" i="8"/>
  <c r="U20" i="8"/>
  <c r="T20" i="8"/>
  <c r="S20" i="8"/>
  <c r="R20" i="8"/>
  <c r="N20" i="8" a="1"/>
  <c r="N20" i="8" s="1"/>
  <c r="I20" i="8"/>
  <c r="J20" i="8" s="1" a="1"/>
  <c r="J20" i="8" s="1"/>
  <c r="E20" i="8"/>
  <c r="D20" i="8"/>
  <c r="C20" i="8"/>
  <c r="A20" i="8"/>
  <c r="U19" i="8"/>
  <c r="S19" i="8" s="1"/>
  <c r="D19" i="8" s="1"/>
  <c r="T19" i="8"/>
  <c r="R19" i="8" s="1"/>
  <c r="C19" i="8" s="1"/>
  <c r="I19" i="8"/>
  <c r="N19" i="8" s="1" a="1"/>
  <c r="N19" i="8" s="1"/>
  <c r="E19" i="8"/>
  <c r="A19" i="8"/>
  <c r="U18" i="8"/>
  <c r="T18" i="8"/>
  <c r="S18" i="8"/>
  <c r="R18" i="8"/>
  <c r="C18" i="8" s="1"/>
  <c r="N18" i="8" a="1"/>
  <c r="N18" i="8" s="1"/>
  <c r="I18" i="8"/>
  <c r="J18" i="8" s="1" a="1"/>
  <c r="J18" i="8" s="1"/>
  <c r="E18" i="8"/>
  <c r="D18" i="8"/>
  <c r="A18" i="8"/>
  <c r="U17" i="8"/>
  <c r="S17" i="8" s="1"/>
  <c r="D17" i="8" s="1"/>
  <c r="T17" i="8"/>
  <c r="R17" i="8" s="1"/>
  <c r="C17" i="8" s="1"/>
  <c r="I17" i="8"/>
  <c r="N17" i="8" s="1" a="1"/>
  <c r="N17" i="8" s="1"/>
  <c r="E17" i="8"/>
  <c r="A17" i="8"/>
  <c r="U16" i="8"/>
  <c r="T16" i="8"/>
  <c r="S16" i="8"/>
  <c r="R16" i="8"/>
  <c r="C16" i="8" s="1"/>
  <c r="N16" i="8" a="1"/>
  <c r="N16" i="8" s="1"/>
  <c r="I16" i="8"/>
  <c r="J16" i="8" s="1" a="1"/>
  <c r="J16" i="8" s="1"/>
  <c r="E16" i="8"/>
  <c r="D16" i="8"/>
  <c r="A16" i="8"/>
  <c r="U15" i="8"/>
  <c r="S15" i="8" s="1"/>
  <c r="D15" i="8" s="1"/>
  <c r="T15" i="8"/>
  <c r="R15" i="8" s="1"/>
  <c r="C15" i="8" s="1"/>
  <c r="I15" i="8"/>
  <c r="N15" i="8" s="1" a="1"/>
  <c r="N15" i="8" s="1"/>
  <c r="E15" i="8"/>
  <c r="A15" i="8"/>
  <c r="U14" i="8"/>
  <c r="T14" i="8"/>
  <c r="S14" i="8"/>
  <c r="R14" i="8"/>
  <c r="N14" i="8" a="1"/>
  <c r="N14" i="8" s="1"/>
  <c r="I14" i="8"/>
  <c r="J14" i="8" s="1" a="1"/>
  <c r="J14" i="8" s="1"/>
  <c r="E14" i="8"/>
  <c r="D14" i="8"/>
  <c r="C14" i="8"/>
  <c r="B14" i="8"/>
  <c r="B15" i="8" s="1"/>
  <c r="A14" i="8"/>
  <c r="U13" i="8"/>
  <c r="S13" i="8" s="1"/>
  <c r="D13" i="8" s="1"/>
  <c r="T13" i="8"/>
  <c r="R13" i="8" s="1"/>
  <c r="C13" i="8" s="1"/>
  <c r="I13" i="8"/>
  <c r="N13" i="8" s="1" a="1"/>
  <c r="N13" i="8" s="1"/>
  <c r="E13" i="8"/>
  <c r="A13" i="8"/>
  <c r="U12" i="8"/>
  <c r="T12" i="8"/>
  <c r="S12" i="8"/>
  <c r="R12" i="8"/>
  <c r="N12" i="8" a="1"/>
  <c r="N12" i="8" s="1"/>
  <c r="I12" i="8"/>
  <c r="J12" i="8" s="1" a="1"/>
  <c r="J12" i="8" s="1"/>
  <c r="E12" i="8"/>
  <c r="D12" i="8"/>
  <c r="C12" i="8"/>
  <c r="A12" i="8"/>
  <c r="U11" i="8"/>
  <c r="S11" i="8" s="1"/>
  <c r="D11" i="8" s="1"/>
  <c r="T11" i="8"/>
  <c r="R11" i="8" s="1"/>
  <c r="C11" i="8" s="1"/>
  <c r="I11" i="8"/>
  <c r="N11" i="8" s="1" a="1"/>
  <c r="N11" i="8" s="1"/>
  <c r="E11" i="8"/>
  <c r="A11" i="8"/>
  <c r="U10" i="8"/>
  <c r="T10" i="8"/>
  <c r="S10" i="8"/>
  <c r="R10" i="8"/>
  <c r="C10" i="8" s="1"/>
  <c r="N10" i="8" a="1"/>
  <c r="N10" i="8" s="1"/>
  <c r="I10" i="8"/>
  <c r="J10" i="8" s="1" a="1"/>
  <c r="J10" i="8" s="1"/>
  <c r="E10" i="8"/>
  <c r="D10" i="8"/>
  <c r="A10" i="8"/>
  <c r="U9" i="8"/>
  <c r="S9" i="8" s="1"/>
  <c r="D9" i="8" s="1"/>
  <c r="T9" i="8"/>
  <c r="R9" i="8" s="1"/>
  <c r="C9" i="8" s="1"/>
  <c r="I9" i="8"/>
  <c r="N9" i="8" s="1" a="1"/>
  <c r="N9" i="8" s="1"/>
  <c r="E9" i="8"/>
  <c r="A9" i="8"/>
  <c r="U8" i="8"/>
  <c r="T8" i="8"/>
  <c r="S8" i="8"/>
  <c r="R8" i="8"/>
  <c r="N8" i="8" a="1"/>
  <c r="N8" i="8" s="1"/>
  <c r="I8" i="8"/>
  <c r="J8" i="8" s="1" a="1"/>
  <c r="J8" i="8" s="1"/>
  <c r="E8" i="8"/>
  <c r="D8" i="8"/>
  <c r="C8" i="8"/>
  <c r="A8" i="8"/>
  <c r="U7" i="8"/>
  <c r="S7" i="8" s="1"/>
  <c r="D7" i="8" s="1"/>
  <c r="T7" i="8"/>
  <c r="R7" i="8" s="1"/>
  <c r="C7" i="8" s="1"/>
  <c r="I7" i="8"/>
  <c r="N7" i="8" s="1" a="1"/>
  <c r="N7" i="8" s="1"/>
  <c r="E7" i="8"/>
  <c r="A7" i="8"/>
  <c r="U6" i="8"/>
  <c r="T6" i="8"/>
  <c r="S6" i="8"/>
  <c r="R6" i="8"/>
  <c r="N6" i="8" a="1"/>
  <c r="N6" i="8" s="1"/>
  <c r="I6" i="8"/>
  <c r="J6" i="8" s="1" a="1"/>
  <c r="J6" i="8" s="1"/>
  <c r="E6" i="8"/>
  <c r="D6" i="8"/>
  <c r="C6" i="8"/>
  <c r="A6" i="8"/>
  <c r="U5" i="8"/>
  <c r="S5" i="8" s="1"/>
  <c r="D5" i="8" s="1"/>
  <c r="T5" i="8"/>
  <c r="R5" i="8" s="1"/>
  <c r="C5" i="8" s="1"/>
  <c r="I5" i="8"/>
  <c r="N5" i="8" s="1" a="1"/>
  <c r="N5" i="8" s="1"/>
  <c r="E5" i="8"/>
  <c r="A5" i="8"/>
  <c r="U4" i="8"/>
  <c r="T4" i="8"/>
  <c r="S4" i="8"/>
  <c r="R4" i="8"/>
  <c r="C4" i="8" s="1"/>
  <c r="N4" i="8" a="1"/>
  <c r="N4" i="8" s="1"/>
  <c r="I4" i="8"/>
  <c r="J4" i="8" s="1" a="1"/>
  <c r="J4" i="8" s="1"/>
  <c r="E4" i="8"/>
  <c r="D4" i="8"/>
  <c r="A4" i="8"/>
  <c r="U3" i="8"/>
  <c r="S3" i="8" s="1"/>
  <c r="D3" i="8" s="1"/>
  <c r="T3" i="8"/>
  <c r="R3" i="8"/>
  <c r="I3" i="8"/>
  <c r="N3" i="8" s="1" a="1"/>
  <c r="N3" i="8" s="1"/>
  <c r="E3" i="8"/>
  <c r="C3" i="8"/>
  <c r="A3" i="8"/>
  <c r="A5" i="6"/>
  <c r="A4" i="6"/>
  <c r="A3" i="6"/>
  <c r="E539" i="3"/>
  <c r="I1" i="2"/>
  <c r="H1" i="2"/>
  <c r="G1" i="2"/>
  <c r="F1" i="2"/>
  <c r="E1" i="2"/>
  <c r="J1" i="2" s="1"/>
  <c r="I364" i="1"/>
  <c r="F363" i="1"/>
  <c r="M362" i="1"/>
  <c r="I360" i="1"/>
  <c r="H360" i="1"/>
  <c r="I359" i="1"/>
  <c r="H359" i="1"/>
  <c r="I358" i="1"/>
  <c r="H358" i="1"/>
  <c r="B358" i="1"/>
  <c r="A358" i="1"/>
  <c r="I357" i="1"/>
  <c r="H357" i="1"/>
  <c r="B357" i="1"/>
  <c r="A357" i="1"/>
  <c r="I356" i="1"/>
  <c r="H356" i="1"/>
  <c r="B356" i="1"/>
  <c r="A356" i="1"/>
  <c r="I355" i="1"/>
  <c r="H355" i="1"/>
  <c r="B355" i="1"/>
  <c r="A355" i="1"/>
  <c r="I354" i="1"/>
  <c r="H354" i="1"/>
  <c r="B354" i="1"/>
  <c r="A354" i="1"/>
  <c r="I353" i="1"/>
  <c r="H353" i="1"/>
  <c r="B353" i="1"/>
  <c r="A353" i="1"/>
  <c r="I349" i="1"/>
  <c r="H349" i="1"/>
  <c r="B349" i="1"/>
  <c r="A349" i="1"/>
  <c r="I348" i="1"/>
  <c r="H348" i="1"/>
  <c r="B348" i="1"/>
  <c r="A348" i="1"/>
  <c r="I347" i="1"/>
  <c r="H347" i="1"/>
  <c r="B347" i="1"/>
  <c r="A347" i="1"/>
  <c r="I346" i="1"/>
  <c r="H346" i="1"/>
  <c r="B346" i="1"/>
  <c r="A346" i="1"/>
  <c r="I345" i="1"/>
  <c r="H345" i="1"/>
  <c r="B345" i="1"/>
  <c r="A345" i="1"/>
  <c r="I344" i="1"/>
  <c r="H344" i="1"/>
  <c r="B344" i="1"/>
  <c r="A344" i="1"/>
  <c r="I340" i="1"/>
  <c r="H340" i="1"/>
  <c r="B340" i="1"/>
  <c r="A340" i="1"/>
  <c r="I339" i="1"/>
  <c r="H339" i="1"/>
  <c r="B339" i="1"/>
  <c r="A339" i="1"/>
  <c r="I338" i="1"/>
  <c r="H338" i="1"/>
  <c r="B338" i="1"/>
  <c r="A338" i="1"/>
  <c r="I337" i="1"/>
  <c r="H337" i="1"/>
  <c r="B337" i="1"/>
  <c r="A337" i="1"/>
  <c r="I336" i="1"/>
  <c r="H336" i="1"/>
  <c r="B336" i="1"/>
  <c r="A336" i="1"/>
  <c r="I335" i="1"/>
  <c r="H335" i="1"/>
  <c r="B335" i="1"/>
  <c r="A335" i="1"/>
  <c r="I331" i="1"/>
  <c r="H331" i="1"/>
  <c r="I330" i="1"/>
  <c r="H330" i="1"/>
  <c r="I329" i="1"/>
  <c r="H329" i="1"/>
  <c r="B329" i="1"/>
  <c r="A329" i="1"/>
  <c r="I328" i="1"/>
  <c r="H328" i="1"/>
  <c r="B328" i="1"/>
  <c r="A328" i="1"/>
  <c r="I327" i="1"/>
  <c r="H327" i="1"/>
  <c r="B327" i="1"/>
  <c r="A327" i="1"/>
  <c r="I326" i="1"/>
  <c r="H326" i="1"/>
  <c r="B326" i="1"/>
  <c r="A326" i="1"/>
  <c r="I325" i="1"/>
  <c r="H325" i="1"/>
  <c r="B325" i="1"/>
  <c r="A325" i="1"/>
  <c r="I324" i="1"/>
  <c r="H324" i="1"/>
  <c r="B324" i="1"/>
  <c r="A324" i="1"/>
  <c r="I320" i="1"/>
  <c r="H320" i="1"/>
  <c r="B320" i="1"/>
  <c r="A320" i="1"/>
  <c r="I319" i="1"/>
  <c r="H319" i="1"/>
  <c r="B319" i="1"/>
  <c r="A319" i="1"/>
  <c r="I318" i="1"/>
  <c r="H318" i="1"/>
  <c r="B318" i="1"/>
  <c r="A318" i="1"/>
  <c r="I317" i="1"/>
  <c r="H317" i="1"/>
  <c r="I316" i="1"/>
  <c r="H316" i="1"/>
  <c r="B316" i="1"/>
  <c r="A316" i="1"/>
  <c r="I312" i="1"/>
  <c r="H312" i="1"/>
  <c r="B312" i="1"/>
  <c r="A312" i="1"/>
  <c r="I311" i="1"/>
  <c r="H311" i="1"/>
  <c r="B311" i="1"/>
  <c r="A311" i="1"/>
  <c r="I310" i="1"/>
  <c r="H310" i="1"/>
  <c r="B310" i="1"/>
  <c r="A310" i="1"/>
  <c r="I309" i="1"/>
  <c r="H309" i="1"/>
  <c r="B309" i="1"/>
  <c r="A309" i="1"/>
  <c r="I308" i="1"/>
  <c r="H308" i="1"/>
  <c r="B308" i="1"/>
  <c r="A308" i="1"/>
  <c r="I307" i="1"/>
  <c r="H307" i="1"/>
  <c r="B307" i="1"/>
  <c r="A307" i="1"/>
  <c r="I303" i="1"/>
  <c r="H303" i="1"/>
  <c r="B303" i="1"/>
  <c r="A303" i="1"/>
  <c r="I302" i="1"/>
  <c r="H302" i="1"/>
  <c r="B302" i="1"/>
  <c r="A302" i="1"/>
  <c r="I301" i="1"/>
  <c r="H301" i="1"/>
  <c r="B301" i="1"/>
  <c r="A301" i="1"/>
  <c r="I300" i="1"/>
  <c r="H300" i="1"/>
  <c r="B300" i="1"/>
  <c r="A300" i="1"/>
  <c r="I299" i="1"/>
  <c r="H299" i="1"/>
  <c r="B299" i="1"/>
  <c r="A299" i="1"/>
  <c r="I296" i="1"/>
  <c r="H296" i="1"/>
  <c r="B296" i="1"/>
  <c r="A296" i="1"/>
  <c r="I295" i="1"/>
  <c r="H295" i="1"/>
  <c r="B295" i="1"/>
  <c r="A295" i="1"/>
  <c r="I294" i="1"/>
  <c r="H294" i="1"/>
  <c r="B294" i="1"/>
  <c r="A294" i="1"/>
  <c r="I293" i="1"/>
  <c r="H293" i="1"/>
  <c r="B293" i="1"/>
  <c r="A293" i="1"/>
  <c r="I292" i="1"/>
  <c r="H292" i="1"/>
  <c r="B292" i="1"/>
  <c r="A292" i="1"/>
  <c r="I291" i="1"/>
  <c r="H291" i="1"/>
  <c r="I287" i="1"/>
  <c r="H287" i="1"/>
  <c r="B287" i="1"/>
  <c r="A287" i="1"/>
  <c r="I286" i="1"/>
  <c r="H286" i="1"/>
  <c r="B286" i="1"/>
  <c r="A286" i="1"/>
  <c r="I285" i="1"/>
  <c r="H285" i="1"/>
  <c r="B285" i="1"/>
  <c r="A285" i="1"/>
  <c r="I281" i="1"/>
  <c r="H281" i="1"/>
  <c r="B281" i="1"/>
  <c r="A281" i="1"/>
  <c r="I280" i="1"/>
  <c r="H280" i="1"/>
  <c r="B280" i="1"/>
  <c r="A280" i="1"/>
  <c r="I279" i="1"/>
  <c r="H279" i="1"/>
  <c r="B279" i="1"/>
  <c r="A279" i="1"/>
  <c r="I278" i="1"/>
  <c r="H278" i="1"/>
  <c r="B278" i="1"/>
  <c r="A278" i="1"/>
  <c r="I277" i="1"/>
  <c r="H277" i="1"/>
  <c r="B277" i="1"/>
  <c r="A277" i="1"/>
  <c r="I273" i="1"/>
  <c r="H273" i="1"/>
  <c r="B273" i="1"/>
  <c r="A273" i="1"/>
  <c r="I272" i="1"/>
  <c r="H272" i="1"/>
  <c r="B272" i="1"/>
  <c r="A272" i="1"/>
  <c r="I271" i="1"/>
  <c r="H271" i="1"/>
  <c r="B271" i="1"/>
  <c r="A271" i="1"/>
  <c r="I270" i="1"/>
  <c r="H270" i="1"/>
  <c r="B270" i="1"/>
  <c r="A270" i="1"/>
  <c r="I269" i="1"/>
  <c r="H269" i="1"/>
  <c r="B269" i="1"/>
  <c r="A269" i="1"/>
  <c r="I268" i="1"/>
  <c r="H268" i="1"/>
  <c r="B268" i="1"/>
  <c r="A268" i="1"/>
  <c r="I267" i="1"/>
  <c r="H267" i="1"/>
  <c r="I264" i="1"/>
  <c r="H264" i="1"/>
  <c r="B264" i="1"/>
  <c r="A264" i="1"/>
  <c r="I263" i="1"/>
  <c r="H263" i="1"/>
  <c r="B263" i="1"/>
  <c r="A263" i="1"/>
  <c r="I262" i="1"/>
  <c r="H262" i="1"/>
  <c r="B262" i="1"/>
  <c r="A262" i="1"/>
  <c r="I258" i="1"/>
  <c r="H258" i="1"/>
  <c r="B258" i="1"/>
  <c r="A258" i="1"/>
  <c r="I257" i="1"/>
  <c r="H257" i="1"/>
  <c r="I256" i="1"/>
  <c r="H256" i="1"/>
  <c r="B256" i="1"/>
  <c r="A256" i="1"/>
  <c r="I255" i="1"/>
  <c r="H255" i="1"/>
  <c r="B255" i="1"/>
  <c r="A255" i="1"/>
  <c r="I254" i="1"/>
  <c r="H254" i="1"/>
  <c r="B254" i="1"/>
  <c r="A254" i="1"/>
  <c r="I253" i="1"/>
  <c r="H253" i="1"/>
  <c r="B253" i="1"/>
  <c r="A253" i="1"/>
  <c r="I249" i="1"/>
  <c r="H249" i="1"/>
  <c r="I248" i="1"/>
  <c r="H248" i="1"/>
  <c r="I247" i="1"/>
  <c r="H247" i="1"/>
  <c r="I246" i="1"/>
  <c r="H246" i="1"/>
  <c r="I245" i="1"/>
  <c r="H245" i="1"/>
  <c r="B245" i="1"/>
  <c r="A245" i="1"/>
  <c r="I244" i="1"/>
  <c r="H244" i="1"/>
  <c r="B244" i="1"/>
  <c r="A244" i="1"/>
  <c r="I243" i="1"/>
  <c r="H243" i="1"/>
  <c r="B243" i="1"/>
  <c r="A243" i="1"/>
  <c r="I242" i="1"/>
  <c r="H242" i="1"/>
  <c r="B242" i="1"/>
  <c r="A242" i="1"/>
  <c r="I238" i="1"/>
  <c r="H238" i="1"/>
  <c r="I237" i="1"/>
  <c r="H237" i="1"/>
  <c r="B237" i="1"/>
  <c r="A237" i="1"/>
  <c r="I236" i="1"/>
  <c r="H236" i="1"/>
  <c r="B236" i="1"/>
  <c r="A236" i="1"/>
  <c r="I235" i="1"/>
  <c r="H235" i="1"/>
  <c r="B235" i="1"/>
  <c r="A235" i="1"/>
  <c r="I234" i="1"/>
  <c r="H234" i="1"/>
  <c r="B234" i="1"/>
  <c r="A234" i="1"/>
  <c r="I233" i="1"/>
  <c r="H233" i="1"/>
  <c r="B233" i="1"/>
  <c r="A233" i="1"/>
  <c r="I232" i="1"/>
  <c r="H232" i="1"/>
  <c r="B232" i="1"/>
  <c r="A232" i="1"/>
  <c r="I231" i="1"/>
  <c r="H231" i="1"/>
  <c r="B231" i="1"/>
  <c r="A231" i="1"/>
  <c r="I230" i="1"/>
  <c r="H230" i="1"/>
  <c r="B230" i="1"/>
  <c r="A230" i="1"/>
  <c r="I226" i="1"/>
  <c r="H226" i="1"/>
  <c r="I225" i="1"/>
  <c r="H225" i="1"/>
  <c r="I224" i="1"/>
  <c r="H224" i="1"/>
  <c r="B224" i="1"/>
  <c r="A224" i="1"/>
  <c r="I220" i="1"/>
  <c r="H220" i="1"/>
  <c r="A220" i="1"/>
  <c r="I219" i="1"/>
  <c r="H219" i="1"/>
  <c r="B219" i="1"/>
  <c r="A219" i="1"/>
  <c r="I218" i="1"/>
  <c r="H218" i="1"/>
  <c r="B218" i="1"/>
  <c r="A218" i="1"/>
  <c r="I217" i="1"/>
  <c r="H217" i="1"/>
  <c r="B217" i="1"/>
  <c r="A217" i="1"/>
  <c r="I213" i="1"/>
  <c r="H213" i="1"/>
  <c r="B213" i="1"/>
  <c r="A213" i="1"/>
  <c r="I212" i="1"/>
  <c r="H212" i="1"/>
  <c r="B212" i="1"/>
  <c r="A212" i="1"/>
  <c r="I211" i="1"/>
  <c r="H211" i="1"/>
  <c r="A211" i="1"/>
  <c r="I206" i="1"/>
  <c r="H206" i="1"/>
  <c r="B206" i="1"/>
  <c r="A206" i="1"/>
  <c r="I205" i="1"/>
  <c r="H205" i="1"/>
  <c r="B205" i="1"/>
  <c r="A205" i="1"/>
  <c r="I204" i="1"/>
  <c r="H204" i="1"/>
  <c r="B204" i="1"/>
  <c r="A204" i="1"/>
  <c r="I203" i="1"/>
  <c r="H203" i="1"/>
  <c r="B203" i="1"/>
  <c r="A203" i="1"/>
  <c r="I199" i="1"/>
  <c r="H199" i="1"/>
  <c r="I198" i="1"/>
  <c r="H198" i="1"/>
  <c r="I197" i="1"/>
  <c r="H197" i="1"/>
  <c r="I196" i="1"/>
  <c r="H196" i="1"/>
  <c r="B196" i="1"/>
  <c r="A196" i="1"/>
  <c r="I195" i="1"/>
  <c r="H195" i="1"/>
  <c r="B195" i="1"/>
  <c r="A195" i="1"/>
  <c r="I194" i="1"/>
  <c r="H194" i="1"/>
  <c r="B194" i="1"/>
  <c r="A194" i="1"/>
  <c r="I193" i="1"/>
  <c r="H193" i="1"/>
  <c r="B193" i="1"/>
  <c r="A193" i="1"/>
  <c r="I189" i="1"/>
  <c r="H189" i="1"/>
  <c r="B189" i="1"/>
  <c r="A189" i="1"/>
  <c r="I188" i="1"/>
  <c r="H188" i="1"/>
  <c r="B188" i="1"/>
  <c r="A188" i="1"/>
  <c r="I187" i="1"/>
  <c r="H187" i="1"/>
  <c r="B187" i="1"/>
  <c r="A187" i="1"/>
  <c r="I186" i="1"/>
  <c r="H186" i="1"/>
  <c r="B186" i="1"/>
  <c r="A186" i="1"/>
  <c r="I185" i="1"/>
  <c r="H185" i="1"/>
  <c r="B185" i="1"/>
  <c r="A185" i="1"/>
  <c r="I180" i="1"/>
  <c r="H180" i="1"/>
  <c r="I179" i="1"/>
  <c r="H179" i="1"/>
  <c r="I178" i="1"/>
  <c r="H178" i="1"/>
  <c r="B178" i="1"/>
  <c r="A178" i="1"/>
  <c r="I177" i="1"/>
  <c r="H177" i="1"/>
  <c r="B177" i="1"/>
  <c r="A177" i="1"/>
  <c r="I176" i="1"/>
  <c r="H176" i="1"/>
  <c r="B176" i="1"/>
  <c r="A176" i="1"/>
  <c r="I175" i="1"/>
  <c r="H175" i="1"/>
  <c r="B175" i="1"/>
  <c r="A175" i="1"/>
  <c r="I174" i="1"/>
  <c r="H174" i="1"/>
  <c r="B174" i="1"/>
  <c r="A174" i="1"/>
  <c r="I169" i="1"/>
  <c r="H169" i="1"/>
  <c r="B169" i="1"/>
  <c r="A169" i="1"/>
  <c r="I168" i="1"/>
  <c r="H168" i="1"/>
  <c r="B168" i="1"/>
  <c r="A168" i="1"/>
  <c r="I167" i="1"/>
  <c r="H167" i="1"/>
  <c r="B167" i="1"/>
  <c r="A167" i="1"/>
  <c r="I166" i="1"/>
  <c r="H166" i="1"/>
  <c r="B166" i="1"/>
  <c r="A166" i="1"/>
  <c r="I165" i="1"/>
  <c r="H165" i="1"/>
  <c r="B165" i="1"/>
  <c r="A165" i="1"/>
  <c r="I164" i="1"/>
  <c r="H164" i="1"/>
  <c r="B164" i="1"/>
  <c r="A164" i="1"/>
  <c r="I163" i="1"/>
  <c r="H163" i="1"/>
  <c r="B163" i="1"/>
  <c r="A163" i="1"/>
  <c r="I159" i="1"/>
  <c r="H159" i="1"/>
  <c r="B159" i="1"/>
  <c r="A159" i="1"/>
  <c r="I158" i="1"/>
  <c r="H158" i="1"/>
  <c r="B158" i="1"/>
  <c r="A158" i="1"/>
  <c r="I157" i="1"/>
  <c r="H157" i="1"/>
  <c r="B157" i="1"/>
  <c r="A157" i="1"/>
  <c r="I156" i="1"/>
  <c r="H156" i="1"/>
  <c r="B156" i="1"/>
  <c r="A156" i="1"/>
  <c r="I155" i="1"/>
  <c r="H155" i="1"/>
  <c r="B155" i="1"/>
  <c r="A155" i="1"/>
  <c r="I151" i="1"/>
  <c r="H151" i="1"/>
  <c r="B151" i="1"/>
  <c r="A151" i="1"/>
  <c r="I150" i="1"/>
  <c r="H150" i="1"/>
  <c r="B150" i="1"/>
  <c r="A150" i="1"/>
  <c r="I149" i="1"/>
  <c r="H149" i="1"/>
  <c r="B149" i="1"/>
  <c r="A149" i="1"/>
  <c r="I148" i="1"/>
  <c r="H148" i="1"/>
  <c r="B148" i="1"/>
  <c r="A148" i="1"/>
  <c r="I147" i="1"/>
  <c r="H147" i="1"/>
  <c r="B147" i="1"/>
  <c r="A147" i="1"/>
  <c r="I144" i="1"/>
  <c r="H144" i="1"/>
  <c r="B144" i="1"/>
  <c r="A144" i="1"/>
  <c r="I143" i="1"/>
  <c r="H143" i="1"/>
  <c r="B143" i="1"/>
  <c r="A143" i="1"/>
  <c r="I142" i="1"/>
  <c r="H142" i="1"/>
  <c r="B142" i="1"/>
  <c r="A142" i="1"/>
  <c r="I141" i="1"/>
  <c r="H141" i="1"/>
  <c r="B141" i="1"/>
  <c r="A141" i="1"/>
  <c r="I140" i="1"/>
  <c r="H140" i="1"/>
  <c r="B140" i="1"/>
  <c r="A140" i="1"/>
  <c r="I136" i="1"/>
  <c r="H136" i="1"/>
  <c r="B136" i="1"/>
  <c r="A136" i="1"/>
  <c r="I135" i="1"/>
  <c r="H135" i="1"/>
  <c r="B135" i="1"/>
  <c r="A135" i="1"/>
  <c r="I134" i="1"/>
  <c r="H134" i="1"/>
  <c r="B134" i="1"/>
  <c r="A134" i="1"/>
  <c r="I133" i="1"/>
  <c r="H133" i="1"/>
  <c r="B133" i="1"/>
  <c r="A133" i="1"/>
  <c r="I132" i="1"/>
  <c r="H132" i="1"/>
  <c r="B132" i="1"/>
  <c r="A132" i="1"/>
  <c r="I127" i="1"/>
  <c r="H127" i="1"/>
  <c r="I126" i="1"/>
  <c r="H126" i="1"/>
  <c r="I125" i="1"/>
  <c r="H125" i="1"/>
  <c r="I124" i="1"/>
  <c r="H124" i="1"/>
  <c r="I123" i="1"/>
  <c r="H123" i="1"/>
  <c r="I122" i="1"/>
  <c r="H122" i="1"/>
  <c r="I121" i="1"/>
  <c r="H121" i="1"/>
  <c r="I120" i="1"/>
  <c r="H120" i="1"/>
  <c r="B120" i="1"/>
  <c r="A120" i="1"/>
  <c r="I119" i="1"/>
  <c r="H119" i="1"/>
  <c r="B119" i="1"/>
  <c r="A119" i="1"/>
  <c r="I118" i="1"/>
  <c r="H118" i="1"/>
  <c r="I117" i="1"/>
  <c r="H117" i="1"/>
  <c r="B117" i="1"/>
  <c r="A117" i="1"/>
  <c r="I116" i="1"/>
  <c r="H116" i="1"/>
  <c r="B116" i="1"/>
  <c r="A116" i="1"/>
  <c r="I113" i="1"/>
  <c r="H113" i="1"/>
  <c r="B113" i="1"/>
  <c r="A113" i="1"/>
  <c r="I112" i="1"/>
  <c r="H112" i="1"/>
  <c r="B112" i="1"/>
  <c r="A112" i="1"/>
  <c r="I111" i="1"/>
  <c r="H111" i="1"/>
  <c r="B111" i="1"/>
  <c r="A111" i="1"/>
  <c r="I110" i="1"/>
  <c r="H110" i="1"/>
  <c r="B110" i="1"/>
  <c r="A110" i="1"/>
  <c r="I109" i="1"/>
  <c r="H109" i="1"/>
  <c r="B109" i="1"/>
  <c r="A109" i="1"/>
  <c r="I106" i="1"/>
  <c r="H106" i="1"/>
  <c r="B106" i="1"/>
  <c r="A106" i="1"/>
  <c r="I105" i="1"/>
  <c r="H105" i="1"/>
  <c r="B105" i="1"/>
  <c r="A105" i="1"/>
  <c r="I104" i="1"/>
  <c r="H104" i="1"/>
  <c r="B104" i="1"/>
  <c r="A104" i="1"/>
  <c r="I103" i="1"/>
  <c r="H103" i="1"/>
  <c r="B103" i="1"/>
  <c r="A103" i="1"/>
  <c r="I102" i="1"/>
  <c r="H102" i="1"/>
  <c r="B102" i="1"/>
  <c r="A102" i="1"/>
  <c r="I101" i="1"/>
  <c r="H101" i="1"/>
  <c r="B101" i="1"/>
  <c r="A101" i="1"/>
  <c r="I97" i="1"/>
  <c r="H97" i="1"/>
  <c r="B97" i="1"/>
  <c r="A97" i="1"/>
  <c r="I96" i="1"/>
  <c r="H96" i="1"/>
  <c r="B96" i="1"/>
  <c r="A96" i="1"/>
  <c r="I95" i="1"/>
  <c r="H95" i="1"/>
  <c r="B95" i="1"/>
  <c r="A95" i="1"/>
  <c r="I94" i="1"/>
  <c r="H94" i="1"/>
  <c r="B94" i="1"/>
  <c r="A94" i="1"/>
  <c r="I93" i="1"/>
  <c r="H93" i="1"/>
  <c r="B93" i="1"/>
  <c r="A93" i="1"/>
  <c r="I92" i="1"/>
  <c r="H92" i="1"/>
  <c r="B92" i="1"/>
  <c r="A92" i="1"/>
  <c r="I88" i="1"/>
  <c r="H88" i="1"/>
  <c r="B88" i="1"/>
  <c r="A88" i="1"/>
  <c r="I87" i="1"/>
  <c r="H87" i="1"/>
  <c r="B87" i="1"/>
  <c r="A87" i="1"/>
  <c r="I86" i="1"/>
  <c r="H86" i="1"/>
  <c r="B86" i="1"/>
  <c r="A86" i="1"/>
  <c r="I85" i="1"/>
  <c r="H85" i="1"/>
  <c r="B85" i="1"/>
  <c r="A85" i="1"/>
  <c r="I84" i="1"/>
  <c r="H84" i="1"/>
  <c r="B84" i="1"/>
  <c r="A84" i="1"/>
  <c r="I83" i="1"/>
  <c r="H83" i="1"/>
  <c r="B83" i="1"/>
  <c r="A83" i="1"/>
  <c r="I82" i="1"/>
  <c r="H82" i="1"/>
  <c r="B82" i="1"/>
  <c r="A82" i="1"/>
  <c r="I81" i="1"/>
  <c r="H81" i="1"/>
  <c r="B81" i="1"/>
  <c r="A81" i="1"/>
  <c r="I80" i="1"/>
  <c r="H80" i="1"/>
  <c r="B80" i="1"/>
  <c r="A80" i="1"/>
  <c r="I76" i="1"/>
  <c r="H76" i="1"/>
  <c r="B76" i="1"/>
  <c r="A76" i="1"/>
  <c r="I75" i="1"/>
  <c r="H75" i="1"/>
  <c r="B75" i="1"/>
  <c r="A75" i="1"/>
  <c r="I74" i="1"/>
  <c r="H74" i="1"/>
  <c r="A74" i="1"/>
  <c r="I73" i="1"/>
  <c r="H73" i="1"/>
  <c r="B73" i="1"/>
  <c r="A73" i="1"/>
  <c r="I72" i="1"/>
  <c r="H72" i="1"/>
  <c r="B72" i="1"/>
  <c r="A72" i="1"/>
  <c r="I71" i="1"/>
  <c r="H71" i="1"/>
  <c r="B71" i="1"/>
  <c r="A71" i="1"/>
  <c r="I70" i="1"/>
  <c r="H70" i="1"/>
  <c r="B70" i="1"/>
  <c r="A70" i="1"/>
  <c r="I69" i="1"/>
  <c r="H69" i="1"/>
  <c r="B69" i="1"/>
  <c r="A69" i="1"/>
  <c r="I68" i="1"/>
  <c r="H68" i="1"/>
  <c r="B68" i="1"/>
  <c r="A68" i="1"/>
  <c r="I64" i="1"/>
  <c r="H64" i="1"/>
  <c r="I63" i="1"/>
  <c r="H63" i="1"/>
  <c r="I62" i="1"/>
  <c r="H62" i="1"/>
  <c r="I61" i="1"/>
  <c r="H61" i="1"/>
  <c r="B61" i="1"/>
  <c r="A61" i="1"/>
  <c r="I60" i="1"/>
  <c r="H60" i="1"/>
  <c r="B60" i="1"/>
  <c r="A60" i="1"/>
  <c r="I59" i="1"/>
  <c r="H59" i="1"/>
  <c r="B59" i="1"/>
  <c r="A59" i="1"/>
  <c r="I58" i="1"/>
  <c r="H58" i="1"/>
  <c r="B58" i="1"/>
  <c r="A58" i="1"/>
  <c r="I57" i="1"/>
  <c r="H57" i="1"/>
  <c r="B57" i="1"/>
  <c r="A57" i="1"/>
  <c r="I56" i="1"/>
  <c r="H56" i="1"/>
  <c r="B56" i="1"/>
  <c r="A56" i="1"/>
  <c r="I52" i="1"/>
  <c r="H52" i="1"/>
  <c r="I51" i="1"/>
  <c r="H51" i="1"/>
  <c r="I50" i="1"/>
  <c r="H50" i="1"/>
  <c r="B50" i="1"/>
  <c r="A50" i="1"/>
  <c r="I49" i="1"/>
  <c r="H49" i="1"/>
  <c r="B49" i="1"/>
  <c r="A49" i="1"/>
  <c r="I48" i="1"/>
  <c r="H48" i="1"/>
  <c r="B48" i="1"/>
  <c r="A48" i="1"/>
  <c r="I47" i="1"/>
  <c r="H47" i="1"/>
  <c r="B47" i="1"/>
  <c r="A47" i="1"/>
  <c r="I46" i="1"/>
  <c r="H46" i="1"/>
  <c r="B46" i="1"/>
  <c r="A46" i="1"/>
  <c r="I45" i="1"/>
  <c r="H45" i="1"/>
  <c r="B45" i="1"/>
  <c r="A45" i="1"/>
  <c r="I41" i="1"/>
  <c r="H41" i="1"/>
  <c r="B41" i="1"/>
  <c r="A41" i="1"/>
  <c r="I40" i="1"/>
  <c r="H40" i="1"/>
  <c r="B40" i="1"/>
  <c r="A40" i="1"/>
  <c r="I39" i="1"/>
  <c r="H39" i="1"/>
  <c r="B39" i="1"/>
  <c r="A39" i="1"/>
  <c r="I38" i="1"/>
  <c r="H38" i="1"/>
  <c r="B38" i="1"/>
  <c r="A38" i="1"/>
  <c r="I37" i="1"/>
  <c r="H37" i="1"/>
  <c r="B37" i="1"/>
  <c r="A37" i="1"/>
  <c r="I36" i="1"/>
  <c r="H36" i="1"/>
  <c r="B36" i="1"/>
  <c r="A36" i="1"/>
  <c r="I33" i="1"/>
  <c r="H33" i="1"/>
  <c r="I32" i="1"/>
  <c r="H32" i="1"/>
  <c r="I31" i="1"/>
  <c r="H31" i="1"/>
  <c r="B31" i="1"/>
  <c r="A31" i="1"/>
  <c r="I30" i="1"/>
  <c r="H30" i="1"/>
  <c r="B30" i="1"/>
  <c r="A30" i="1"/>
  <c r="I29" i="1"/>
  <c r="H29" i="1"/>
  <c r="B29" i="1"/>
  <c r="A29" i="1"/>
  <c r="B28" i="1"/>
  <c r="A28" i="1"/>
  <c r="I27" i="1"/>
  <c r="H27" i="1"/>
  <c r="B27" i="1"/>
  <c r="A27" i="1"/>
  <c r="I26" i="1"/>
  <c r="H26" i="1"/>
  <c r="B26" i="1"/>
  <c r="A26" i="1"/>
  <c r="I25" i="1"/>
  <c r="H25" i="1"/>
  <c r="B25" i="1"/>
  <c r="A25" i="1"/>
  <c r="I24" i="1"/>
  <c r="H24" i="1"/>
  <c r="I20" i="1"/>
  <c r="H20" i="1"/>
  <c r="B20" i="1"/>
  <c r="A20" i="1"/>
  <c r="I19" i="1"/>
  <c r="H19" i="1"/>
  <c r="B19" i="1"/>
  <c r="A19" i="1"/>
  <c r="I18" i="1"/>
  <c r="H18" i="1"/>
  <c r="B18" i="1"/>
  <c r="A18" i="1"/>
  <c r="I17" i="1"/>
  <c r="H17" i="1"/>
  <c r="B17" i="1"/>
  <c r="A17" i="1"/>
  <c r="I16" i="1"/>
  <c r="H16" i="1"/>
  <c r="B16" i="1"/>
  <c r="A16" i="1"/>
  <c r="I15" i="1"/>
  <c r="H15" i="1"/>
  <c r="B15" i="1"/>
  <c r="A15" i="1"/>
  <c r="I14" i="1"/>
  <c r="H14" i="1"/>
  <c r="I11" i="1"/>
  <c r="H11" i="1"/>
  <c r="B11" i="1"/>
  <c r="A11" i="1"/>
  <c r="I10" i="1"/>
  <c r="H10" i="1"/>
  <c r="B10" i="1"/>
  <c r="A10" i="1"/>
  <c r="I9" i="1"/>
  <c r="H9" i="1"/>
  <c r="B9" i="1"/>
  <c r="A9" i="1"/>
  <c r="I8" i="1"/>
  <c r="H8" i="1"/>
  <c r="B8" i="1"/>
  <c r="A8" i="1"/>
  <c r="I7" i="1"/>
  <c r="H7" i="1"/>
  <c r="B7" i="1"/>
  <c r="A7" i="1"/>
  <c r="I6" i="1"/>
  <c r="H6" i="1"/>
  <c r="B6" i="1"/>
  <c r="A6" i="1"/>
  <c r="I5" i="1"/>
  <c r="H5" i="1"/>
  <c r="B5" i="1"/>
  <c r="A5" i="1"/>
  <c r="I4" i="1"/>
  <c r="H4" i="1"/>
  <c r="B4" i="1"/>
  <c r="A4" i="1"/>
  <c r="A3" i="11"/>
  <c r="A2" i="11"/>
  <c r="W3" i="9"/>
  <c r="J5" i="6"/>
  <c r="E3" i="6"/>
  <c r="W3" i="8"/>
  <c r="E4" i="6"/>
  <c r="B3" i="6"/>
  <c r="E5" i="6"/>
  <c r="B4" i="6"/>
  <c r="B5" i="6"/>
  <c r="K3" i="6"/>
  <c r="J3" i="6"/>
  <c r="K4" i="6"/>
  <c r="J4" i="6"/>
  <c r="K5" i="6"/>
  <c r="I5" i="6" l="1"/>
  <c r="D5" i="6" s="1"/>
  <c r="H4" i="6"/>
  <c r="C4" i="6" s="1"/>
  <c r="I4" i="6"/>
  <c r="D4" i="6" s="1"/>
  <c r="H3" i="6"/>
  <c r="C3" i="6" s="1"/>
  <c r="I3" i="6"/>
  <c r="D3" i="6" s="1"/>
  <c r="B3" i="8"/>
  <c r="H5" i="6"/>
  <c r="C5" i="6" s="1"/>
  <c r="B3" i="9"/>
  <c r="B259" i="9"/>
  <c r="B259" i="8"/>
  <c r="O112" i="8"/>
  <c r="J38" i="8" a="1"/>
  <c r="J38" i="8" s="1"/>
  <c r="N38" i="8" a="1"/>
  <c r="N38" i="8" s="1"/>
  <c r="J46" i="8" a="1"/>
  <c r="J46" i="8" s="1"/>
  <c r="N46" i="8" a="1"/>
  <c r="N46" i="8" s="1"/>
  <c r="F48" i="8"/>
  <c r="H49" i="8"/>
  <c r="O77" i="8"/>
  <c r="K77" i="8"/>
  <c r="H114" i="8"/>
  <c r="B115" i="8"/>
  <c r="H137" i="8"/>
  <c r="F70" i="8"/>
  <c r="H123" i="8"/>
  <c r="F123" i="8"/>
  <c r="B124" i="8"/>
  <c r="B137" i="9"/>
  <c r="B137" i="8"/>
  <c r="B138" i="8" s="1"/>
  <c r="B139" i="8" s="1"/>
  <c r="B165" i="9"/>
  <c r="B165" i="8"/>
  <c r="B221" i="9"/>
  <c r="B221" i="8"/>
  <c r="B222" i="8" s="1"/>
  <c r="B287" i="9"/>
  <c r="B287" i="8"/>
  <c r="B296" i="9"/>
  <c r="B296" i="8"/>
  <c r="J3" i="8" a="1"/>
  <c r="J3" i="8" s="1"/>
  <c r="H38" i="8"/>
  <c r="F40" i="8"/>
  <c r="J54" i="8" a="1"/>
  <c r="J54" i="8" s="1"/>
  <c r="N54" i="8" a="1"/>
  <c r="N54" i="8" s="1"/>
  <c r="F56" i="8"/>
  <c r="H57" i="8"/>
  <c r="O98" i="8"/>
  <c r="K98" i="8"/>
  <c r="H177" i="8"/>
  <c r="F177" i="8"/>
  <c r="B178" i="8"/>
  <c r="B241" i="9"/>
  <c r="B241" i="8"/>
  <c r="B208" i="9"/>
  <c r="B209" i="9" s="1"/>
  <c r="B208" i="8"/>
  <c r="B209" i="8" s="1"/>
  <c r="B210" i="8" s="1"/>
  <c r="B211" i="8" s="1"/>
  <c r="B212" i="8" s="1"/>
  <c r="H26" i="8"/>
  <c r="O107" i="8"/>
  <c r="O120" i="8"/>
  <c r="K120" i="8"/>
  <c r="B187" i="9"/>
  <c r="B187" i="8"/>
  <c r="B202" i="9"/>
  <c r="B203" i="9" s="1"/>
  <c r="B202" i="8"/>
  <c r="H39" i="8"/>
  <c r="F39" i="8"/>
  <c r="O59" i="8"/>
  <c r="K59" i="8"/>
  <c r="J62" i="8" a="1"/>
  <c r="J62" i="8" s="1"/>
  <c r="N62" i="8" a="1"/>
  <c r="N62" i="8" s="1"/>
  <c r="F89" i="8"/>
  <c r="H89" i="8"/>
  <c r="K175" i="8"/>
  <c r="O175" i="8"/>
  <c r="O194" i="8"/>
  <c r="K194" i="8"/>
  <c r="B41" i="8"/>
  <c r="H40" i="8"/>
  <c r="H69" i="8"/>
  <c r="B70" i="8"/>
  <c r="F69" i="8"/>
  <c r="O90" i="8"/>
  <c r="K90" i="8"/>
  <c r="O99" i="8"/>
  <c r="K99" i="8"/>
  <c r="K108" i="8"/>
  <c r="B129" i="9"/>
  <c r="B129" i="8"/>
  <c r="F129" i="8" s="1"/>
  <c r="B148" i="9"/>
  <c r="B148" i="8"/>
  <c r="B157" i="9"/>
  <c r="B157" i="8"/>
  <c r="B215" i="9"/>
  <c r="B215" i="8"/>
  <c r="B216" i="8" s="1"/>
  <c r="B279" i="9"/>
  <c r="B279" i="8"/>
  <c r="B220" i="1"/>
  <c r="H50" i="8"/>
  <c r="H91" i="8"/>
  <c r="F91" i="8"/>
  <c r="B92" i="8"/>
  <c r="B93" i="8" s="1"/>
  <c r="H109" i="8"/>
  <c r="B110" i="8"/>
  <c r="F109" i="8"/>
  <c r="H14" i="8"/>
  <c r="F14" i="8"/>
  <c r="B52" i="8"/>
  <c r="H51" i="8"/>
  <c r="F51" i="8"/>
  <c r="H58" i="8"/>
  <c r="B273" i="9"/>
  <c r="B273" i="8"/>
  <c r="B304" i="9"/>
  <c r="B304" i="8"/>
  <c r="B305" i="8" s="1"/>
  <c r="B306" i="8" s="1"/>
  <c r="B307" i="8" s="1"/>
  <c r="B16" i="8"/>
  <c r="B17" i="8" s="1"/>
  <c r="F15" i="8"/>
  <c r="H15" i="8"/>
  <c r="H48" i="8"/>
  <c r="B60" i="8"/>
  <c r="B61" i="8" s="1"/>
  <c r="B62" i="8" s="1"/>
  <c r="F59" i="8"/>
  <c r="F110" i="8"/>
  <c r="H113" i="8"/>
  <c r="K195" i="8"/>
  <c r="O195" i="8"/>
  <c r="H24" i="8"/>
  <c r="F24" i="8"/>
  <c r="K56" i="8"/>
  <c r="O56" i="8"/>
  <c r="K176" i="8"/>
  <c r="O176" i="8"/>
  <c r="B267" i="9"/>
  <c r="B267" i="8"/>
  <c r="B26" i="8"/>
  <c r="B27" i="8" s="1"/>
  <c r="F25" i="8"/>
  <c r="H25" i="8"/>
  <c r="H37" i="8"/>
  <c r="H60" i="8"/>
  <c r="H121" i="8"/>
  <c r="N148" i="8" a="1"/>
  <c r="N148" i="8" s="1"/>
  <c r="J148" i="8" a="1"/>
  <c r="J148" i="8" s="1"/>
  <c r="N158" i="8" a="1"/>
  <c r="N158" i="8" s="1"/>
  <c r="J158" i="8" a="1"/>
  <c r="J158" i="8" s="1"/>
  <c r="N206" i="8" a="1"/>
  <c r="N206" i="8" s="1"/>
  <c r="J206" i="8" a="1"/>
  <c r="J206" i="8" s="1"/>
  <c r="H209" i="8"/>
  <c r="O233" i="8"/>
  <c r="K233" i="8"/>
  <c r="H254" i="8"/>
  <c r="F254" i="8"/>
  <c r="B255" i="8"/>
  <c r="J5" i="8" a="1"/>
  <c r="J5" i="8" s="1"/>
  <c r="J7" i="8" a="1"/>
  <c r="J7" i="8" s="1"/>
  <c r="J9" i="8" a="1"/>
  <c r="J9" i="8" s="1"/>
  <c r="J11" i="8" a="1"/>
  <c r="J11" i="8" s="1"/>
  <c r="J13" i="8" a="1"/>
  <c r="J13" i="8" s="1"/>
  <c r="J15" i="8" a="1"/>
  <c r="J15" i="8" s="1"/>
  <c r="J17" i="8" a="1"/>
  <c r="J17" i="8" s="1"/>
  <c r="J19" i="8" a="1"/>
  <c r="J19" i="8" s="1"/>
  <c r="J21" i="8" a="1"/>
  <c r="J21" i="8" s="1"/>
  <c r="J23" i="8" a="1"/>
  <c r="J23" i="8" s="1"/>
  <c r="J25" i="8" a="1"/>
  <c r="J25" i="8" s="1"/>
  <c r="J27" i="8" a="1"/>
  <c r="J27" i="8" s="1"/>
  <c r="J29" i="8" a="1"/>
  <c r="J29" i="8" s="1"/>
  <c r="J31" i="8" a="1"/>
  <c r="J31" i="8" s="1"/>
  <c r="J33" i="8" a="1"/>
  <c r="J33" i="8" s="1"/>
  <c r="F60" i="8"/>
  <c r="F77" i="8"/>
  <c r="B78" i="8"/>
  <c r="B79" i="8" s="1"/>
  <c r="F79" i="8" s="1"/>
  <c r="N84" i="8" a="1"/>
  <c r="N84" i="8" s="1"/>
  <c r="J93" i="8" a="1"/>
  <c r="J93" i="8" s="1"/>
  <c r="B100" i="8"/>
  <c r="B101" i="8" s="1"/>
  <c r="N102" i="8" a="1"/>
  <c r="N102" i="8" s="1"/>
  <c r="J102" i="8" a="1"/>
  <c r="J102" i="8" s="1"/>
  <c r="K106" i="8"/>
  <c r="F120" i="8"/>
  <c r="N134" i="8" a="1"/>
  <c r="N134" i="8" s="1"/>
  <c r="J134" i="8" a="1"/>
  <c r="J134" i="8" s="1"/>
  <c r="F194" i="8"/>
  <c r="F212" i="8"/>
  <c r="N217" i="8" a="1"/>
  <c r="N217" i="8" s="1"/>
  <c r="J217" i="8" a="1"/>
  <c r="J217" i="8" s="1"/>
  <c r="N234" i="8" a="1"/>
  <c r="N234" i="8" s="1"/>
  <c r="O234" i="8" s="1"/>
  <c r="J234" i="8" a="1"/>
  <c r="J234" i="8" s="1"/>
  <c r="K234" i="8" s="1"/>
  <c r="J80" i="8" a="1"/>
  <c r="J80" i="8" s="1"/>
  <c r="F92" i="8"/>
  <c r="F99" i="8"/>
  <c r="J115" i="8" a="1"/>
  <c r="J115" i="8" s="1"/>
  <c r="F122" i="8"/>
  <c r="J139" i="8" a="1"/>
  <c r="J139" i="8" s="1"/>
  <c r="N140" i="8" a="1"/>
  <c r="N140" i="8" s="1"/>
  <c r="J140" i="8" a="1"/>
  <c r="J140" i="8" s="1"/>
  <c r="N150" i="8" a="1"/>
  <c r="N150" i="8" s="1"/>
  <c r="J150" i="8" a="1"/>
  <c r="J150" i="8" s="1"/>
  <c r="J187" i="8" a="1"/>
  <c r="J187" i="8" s="1"/>
  <c r="N188" i="8" a="1"/>
  <c r="N188" i="8" s="1"/>
  <c r="J188" i="8" a="1"/>
  <c r="J188" i="8" s="1"/>
  <c r="F198" i="8"/>
  <c r="H198" i="8"/>
  <c r="N200" i="8" a="1"/>
  <c r="N200" i="8" s="1"/>
  <c r="J200" i="8" a="1"/>
  <c r="J200" i="8" s="1"/>
  <c r="N284" i="8" a="1"/>
  <c r="N284" i="8" s="1"/>
  <c r="J284" i="8" a="1"/>
  <c r="J284" i="8" s="1"/>
  <c r="J41" i="8" a="1"/>
  <c r="J41" i="8" s="1"/>
  <c r="J49" i="8" a="1"/>
  <c r="J49" i="8" s="1"/>
  <c r="J57" i="8" a="1"/>
  <c r="J57" i="8" s="1"/>
  <c r="J65" i="8" a="1"/>
  <c r="J65" i="8" s="1"/>
  <c r="N76" i="8" a="1"/>
  <c r="N76" i="8" s="1"/>
  <c r="J85" i="8" a="1"/>
  <c r="J85" i="8" s="1"/>
  <c r="N94" i="8" a="1"/>
  <c r="N94" i="8" s="1"/>
  <c r="J94" i="8" a="1"/>
  <c r="J94" i="8" s="1"/>
  <c r="F112" i="8"/>
  <c r="F121" i="8"/>
  <c r="N124" i="8" a="1"/>
  <c r="N124" i="8" s="1"/>
  <c r="H165" i="8"/>
  <c r="B200" i="8"/>
  <c r="F199" i="8"/>
  <c r="H199" i="8"/>
  <c r="J256" i="8" a="1"/>
  <c r="J256" i="8" s="1"/>
  <c r="N256" i="8" a="1"/>
  <c r="N256" i="8" s="1"/>
  <c r="B316" i="9"/>
  <c r="B316" i="8"/>
  <c r="B325" i="9"/>
  <c r="B325" i="8"/>
  <c r="B326" i="8" s="1"/>
  <c r="F50" i="8"/>
  <c r="F58" i="8"/>
  <c r="J107" i="8" a="1"/>
  <c r="J107" i="8" s="1"/>
  <c r="K107" i="8" s="1"/>
  <c r="F114" i="8"/>
  <c r="N142" i="8" a="1"/>
  <c r="N142" i="8" s="1"/>
  <c r="J142" i="8" a="1"/>
  <c r="J142" i="8" s="1"/>
  <c r="F176" i="8"/>
  <c r="N180" i="8" a="1"/>
  <c r="N180" i="8" s="1"/>
  <c r="J180" i="8" a="1"/>
  <c r="J180" i="8" s="1"/>
  <c r="N190" i="8" a="1"/>
  <c r="N190" i="8" s="1"/>
  <c r="J190" i="8" a="1"/>
  <c r="J190" i="8" s="1"/>
  <c r="J192" i="8" a="1"/>
  <c r="J192" i="8" s="1"/>
  <c r="N192" i="8" a="1"/>
  <c r="N192" i="8" s="1"/>
  <c r="H197" i="8"/>
  <c r="F235" i="8"/>
  <c r="N240" i="8" a="1"/>
  <c r="N240" i="8" s="1"/>
  <c r="J240" i="8" a="1"/>
  <c r="J240" i="8" s="1"/>
  <c r="H253" i="8"/>
  <c r="F37" i="8"/>
  <c r="F61" i="8"/>
  <c r="N68" i="8" a="1"/>
  <c r="N68" i="8" s="1"/>
  <c r="F78" i="8"/>
  <c r="N86" i="8" a="1"/>
  <c r="N86" i="8" s="1"/>
  <c r="J86" i="8" a="1"/>
  <c r="J86" i="8" s="1"/>
  <c r="H100" i="8"/>
  <c r="F113" i="8"/>
  <c r="N116" i="8" a="1"/>
  <c r="N116" i="8" s="1"/>
  <c r="F138" i="8"/>
  <c r="H157" i="8"/>
  <c r="H211" i="8"/>
  <c r="F211" i="8"/>
  <c r="H215" i="8"/>
  <c r="H236" i="8"/>
  <c r="B237" i="8"/>
  <c r="B238" i="8" s="1"/>
  <c r="J63" i="8" a="1"/>
  <c r="J63" i="8" s="1"/>
  <c r="F106" i="8"/>
  <c r="J112" i="8" a="1"/>
  <c r="J112" i="8" s="1"/>
  <c r="K112" i="8" s="1"/>
  <c r="H122" i="8"/>
  <c r="F124" i="8"/>
  <c r="F137" i="8"/>
  <c r="F148" i="8"/>
  <c r="N172" i="8" a="1"/>
  <c r="N172" i="8" s="1"/>
  <c r="J172" i="8" a="1"/>
  <c r="J172" i="8" s="1"/>
  <c r="N182" i="8" a="1"/>
  <c r="N182" i="8" s="1"/>
  <c r="J182" i="8" a="1"/>
  <c r="J182" i="8" s="1"/>
  <c r="N232" i="8" a="1"/>
  <c r="N232" i="8" s="1"/>
  <c r="J232" i="8" a="1"/>
  <c r="J232" i="8" s="1"/>
  <c r="N36" i="8" a="1"/>
  <c r="N36" i="8" s="1"/>
  <c r="N44" i="8" a="1"/>
  <c r="N44" i="8" s="1"/>
  <c r="N52" i="8" a="1"/>
  <c r="N52" i="8" s="1"/>
  <c r="N60" i="8" a="1"/>
  <c r="N60" i="8" s="1"/>
  <c r="H68" i="8"/>
  <c r="N78" i="8" a="1"/>
  <c r="N78" i="8" s="1"/>
  <c r="J78" i="8" a="1"/>
  <c r="J78" i="8" s="1"/>
  <c r="H92" i="8"/>
  <c r="N108" i="8" a="1"/>
  <c r="N108" i="8" s="1"/>
  <c r="O108" i="8" s="1"/>
  <c r="N126" i="8" a="1"/>
  <c r="N126" i="8" s="1"/>
  <c r="J126" i="8" a="1"/>
  <c r="J126" i="8" s="1"/>
  <c r="J136" i="8" a="1"/>
  <c r="J136" i="8" s="1"/>
  <c r="J144" i="8" a="1"/>
  <c r="J144" i="8" s="1"/>
  <c r="F178" i="8"/>
  <c r="F197" i="8"/>
  <c r="N198" i="8" a="1"/>
  <c r="N198" i="8" s="1"/>
  <c r="N223" i="8" a="1"/>
  <c r="N223" i="8" s="1"/>
  <c r="J223" i="8" a="1"/>
  <c r="J223" i="8" s="1"/>
  <c r="N228" i="8" a="1"/>
  <c r="N228" i="8" s="1"/>
  <c r="J228" i="8" a="1"/>
  <c r="J228" i="8" s="1"/>
  <c r="H232" i="8"/>
  <c r="F232" i="8"/>
  <c r="J353" i="8" a="1"/>
  <c r="J353" i="8" s="1"/>
  <c r="N353" i="8" a="1"/>
  <c r="N353" i="8" s="1"/>
  <c r="B334" i="9"/>
  <c r="B334" i="8"/>
  <c r="F98" i="8"/>
  <c r="N164" i="8" a="1"/>
  <c r="N164" i="8" s="1"/>
  <c r="J164" i="8" a="1"/>
  <c r="J164" i="8" s="1"/>
  <c r="N174" i="8" a="1"/>
  <c r="N174" i="8" s="1"/>
  <c r="J174" i="8" a="1"/>
  <c r="J174" i="8" s="1"/>
  <c r="O196" i="8"/>
  <c r="F210" i="8"/>
  <c r="H210" i="8"/>
  <c r="J235" i="8" a="1"/>
  <c r="J235" i="8" s="1"/>
  <c r="N235" i="8" a="1"/>
  <c r="N235" i="8" s="1"/>
  <c r="F237" i="8"/>
  <c r="H237" i="8"/>
  <c r="N70" i="8" a="1"/>
  <c r="N70" i="8" s="1"/>
  <c r="J70" i="8" a="1"/>
  <c r="J70" i="8" s="1"/>
  <c r="N100" i="8" a="1"/>
  <c r="N100" i="8" s="1"/>
  <c r="N118" i="8" a="1"/>
  <c r="N118" i="8" s="1"/>
  <c r="J118" i="8" a="1"/>
  <c r="J118" i="8" s="1"/>
  <c r="H138" i="8"/>
  <c r="F90" i="8"/>
  <c r="F108" i="8"/>
  <c r="N156" i="8" a="1"/>
  <c r="N156" i="8" s="1"/>
  <c r="J156" i="8" a="1"/>
  <c r="J156" i="8" s="1"/>
  <c r="N166" i="8" a="1"/>
  <c r="N166" i="8" s="1"/>
  <c r="J166" i="8" a="1"/>
  <c r="J166" i="8" s="1"/>
  <c r="H221" i="8"/>
  <c r="H252" i="8"/>
  <c r="F252" i="8"/>
  <c r="N260" i="8" a="1"/>
  <c r="N260" i="8" s="1"/>
  <c r="J260" i="8" a="1"/>
  <c r="J260" i="8" s="1"/>
  <c r="N110" i="8" a="1"/>
  <c r="N110" i="8" s="1"/>
  <c r="J110" i="8" a="1"/>
  <c r="J110" i="8" s="1"/>
  <c r="F234" i="8"/>
  <c r="J257" i="8" a="1"/>
  <c r="J257" i="8" s="1"/>
  <c r="N257" i="8" a="1"/>
  <c r="N257" i="8" s="1"/>
  <c r="N285" i="8" a="1"/>
  <c r="N285" i="8" s="1"/>
  <c r="J285" i="8" a="1"/>
  <c r="J285" i="8" s="1"/>
  <c r="F208" i="8"/>
  <c r="N212" i="8" a="1"/>
  <c r="N212" i="8" s="1"/>
  <c r="J227" i="8" a="1"/>
  <c r="J227" i="8" s="1"/>
  <c r="N251" i="8" a="1"/>
  <c r="N251" i="8" s="1"/>
  <c r="N318" i="8" a="1"/>
  <c r="N318" i="8" s="1"/>
  <c r="J318" i="8" a="1"/>
  <c r="J318" i="8" s="1"/>
  <c r="J333" i="8" a="1"/>
  <c r="J333" i="8" s="1"/>
  <c r="N333" i="8" a="1"/>
  <c r="N333" i="8" s="1"/>
  <c r="N263" i="8" a="1"/>
  <c r="N263" i="8" s="1"/>
  <c r="F267" i="8"/>
  <c r="F202" i="8"/>
  <c r="J203" i="8" a="1"/>
  <c r="J203" i="8" s="1"/>
  <c r="F221" i="8"/>
  <c r="F222" i="8"/>
  <c r="J242" i="8" a="1"/>
  <c r="J242" i="8" s="1"/>
  <c r="H251" i="8"/>
  <c r="F253" i="8"/>
  <c r="J259" i="8" a="1"/>
  <c r="J259" i="8" s="1"/>
  <c r="J289" i="8" a="1"/>
  <c r="J289" i="8" s="1"/>
  <c r="H304" i="8"/>
  <c r="F304" i="8"/>
  <c r="F216" i="8"/>
  <c r="N224" i="8" a="1"/>
  <c r="N224" i="8" s="1"/>
  <c r="H273" i="8"/>
  <c r="N276" i="8" a="1"/>
  <c r="N276" i="8" s="1"/>
  <c r="J276" i="8" a="1"/>
  <c r="J276" i="8" s="1"/>
  <c r="J204" i="8" a="1"/>
  <c r="J204" i="8" s="1"/>
  <c r="H208" i="8"/>
  <c r="F215" i="8"/>
  <c r="F233" i="8"/>
  <c r="J296" i="8" a="1"/>
  <c r="J296" i="8" s="1"/>
  <c r="N296" i="8" a="1"/>
  <c r="N296" i="8" s="1"/>
  <c r="F196" i="8"/>
  <c r="F200" i="8"/>
  <c r="F209" i="8"/>
  <c r="H235" i="8"/>
  <c r="N246" i="8" a="1"/>
  <c r="N246" i="8" s="1"/>
  <c r="J246" i="8" a="1"/>
  <c r="J246" i="8" s="1"/>
  <c r="J249" i="8" a="1"/>
  <c r="J249" i="8" s="1"/>
  <c r="J265" i="8" a="1"/>
  <c r="J265" i="8" s="1"/>
  <c r="N266" i="8" a="1"/>
  <c r="N266" i="8" s="1"/>
  <c r="N273" i="8" a="1"/>
  <c r="N273" i="8" s="1"/>
  <c r="H306" i="8"/>
  <c r="F306" i="8"/>
  <c r="F305" i="8"/>
  <c r="J344" i="8" a="1"/>
  <c r="J344" i="8" s="1"/>
  <c r="N344" i="8" a="1"/>
  <c r="N344" i="8" s="1"/>
  <c r="F325" i="8"/>
  <c r="H325" i="8"/>
  <c r="J330" i="8" a="1"/>
  <c r="J330" i="8" s="1"/>
  <c r="N332" i="8" a="1"/>
  <c r="N332" i="8" s="1"/>
  <c r="B50" i="9"/>
  <c r="H49" i="9"/>
  <c r="F49" i="9"/>
  <c r="J369" i="9" a="1"/>
  <c r="J369" i="9" s="1"/>
  <c r="N369" i="9" a="1"/>
  <c r="N369" i="9" s="1"/>
  <c r="J364" i="8" a="1"/>
  <c r="J364" i="8" s="1"/>
  <c r="N364" i="8" a="1"/>
  <c r="N364" i="8" s="1"/>
  <c r="J230" i="8" a="1"/>
  <c r="J230" i="8" s="1"/>
  <c r="J241" i="8" a="1"/>
  <c r="J241" i="8" s="1"/>
  <c r="J253" i="8" a="1"/>
  <c r="J253" i="8" s="1"/>
  <c r="J267" i="8" a="1"/>
  <c r="J267" i="8" s="1"/>
  <c r="N304" i="8" a="1"/>
  <c r="N304" i="8" s="1"/>
  <c r="J328" i="8" a="1"/>
  <c r="J328" i="8" s="1"/>
  <c r="N328" i="8" a="1"/>
  <c r="N328" i="8" s="1"/>
  <c r="J329" i="8" a="1"/>
  <c r="J329" i="8" s="1"/>
  <c r="N337" i="8" a="1"/>
  <c r="N337" i="8" s="1"/>
  <c r="J337" i="8" a="1"/>
  <c r="J337" i="8" s="1"/>
  <c r="F251" i="8"/>
  <c r="J314" i="8" a="1"/>
  <c r="J314" i="8" s="1"/>
  <c r="J346" i="8" a="1"/>
  <c r="J346" i="8" s="1"/>
  <c r="J326" i="8" a="1"/>
  <c r="J326" i="8" s="1"/>
  <c r="N341" i="8" a="1"/>
  <c r="N341" i="8" s="1"/>
  <c r="N382" i="8" a="1"/>
  <c r="N382" i="8" s="1"/>
  <c r="J382" i="8" a="1"/>
  <c r="J382" i="8" s="1"/>
  <c r="F14" i="9"/>
  <c r="H14" i="9"/>
  <c r="H305" i="8"/>
  <c r="N349" i="8" a="1"/>
  <c r="N349" i="8" s="1"/>
  <c r="J349" i="8" a="1"/>
  <c r="J349" i="8" s="1"/>
  <c r="J357" i="8" a="1"/>
  <c r="J357" i="8" s="1"/>
  <c r="O25" i="9"/>
  <c r="K25" i="9"/>
  <c r="F59" i="9"/>
  <c r="H59" i="9"/>
  <c r="B60" i="9"/>
  <c r="B61" i="9" s="1"/>
  <c r="N356" i="8" a="1"/>
  <c r="N356" i="8" s="1"/>
  <c r="J378" i="8" a="1"/>
  <c r="J378" i="8" s="1"/>
  <c r="N27" i="9" a="1"/>
  <c r="N27" i="9" s="1"/>
  <c r="J27" i="9" a="1"/>
  <c r="J27" i="9" s="1"/>
  <c r="F70" i="9"/>
  <c r="N336" i="8" a="1"/>
  <c r="N336" i="8" s="1"/>
  <c r="B26" i="9"/>
  <c r="F25" i="9"/>
  <c r="H71" i="9"/>
  <c r="B72" i="9"/>
  <c r="F71" i="9"/>
  <c r="N376" i="8" a="1"/>
  <c r="N376" i="8" s="1"/>
  <c r="N395" i="8" a="1"/>
  <c r="N395" i="8" s="1"/>
  <c r="N399" i="8" a="1"/>
  <c r="N399" i="8" s="1"/>
  <c r="J399" i="8" a="1"/>
  <c r="J399" i="8" s="1"/>
  <c r="N26" i="9" a="1"/>
  <c r="N26" i="9" s="1"/>
  <c r="J26" i="9" a="1"/>
  <c r="J26" i="9" s="1"/>
  <c r="N38" i="9" a="1"/>
  <c r="N38" i="9" s="1"/>
  <c r="J38" i="9" a="1"/>
  <c r="J38" i="9" s="1"/>
  <c r="H56" i="9"/>
  <c r="F56" i="9"/>
  <c r="J386" i="8" a="1"/>
  <c r="J386" i="8" s="1"/>
  <c r="B16" i="9"/>
  <c r="F15" i="9"/>
  <c r="J70" i="9" a="1"/>
  <c r="J70" i="9" s="1"/>
  <c r="N70" i="9" a="1"/>
  <c r="N70" i="9" s="1"/>
  <c r="J385" i="8" a="1"/>
  <c r="J385" i="8" s="1"/>
  <c r="J18" i="9" a="1"/>
  <c r="J18" i="9" s="1"/>
  <c r="N29" i="9" a="1"/>
  <c r="N29" i="9" s="1"/>
  <c r="J29" i="9" a="1"/>
  <c r="J29" i="9" s="1"/>
  <c r="J31" i="9" a="1"/>
  <c r="J31" i="9" s="1"/>
  <c r="O77" i="9"/>
  <c r="N79" i="9" a="1"/>
  <c r="N79" i="9" s="1"/>
  <c r="J79" i="9" a="1"/>
  <c r="J79" i="9" s="1"/>
  <c r="N348" i="8" a="1"/>
  <c r="N348" i="8" s="1"/>
  <c r="N384" i="8" a="1"/>
  <c r="N384" i="8" s="1"/>
  <c r="H15" i="9"/>
  <c r="J350" i="8" a="1"/>
  <c r="J350" i="8" s="1"/>
  <c r="J16" i="9" a="1"/>
  <c r="J16" i="9" s="1"/>
  <c r="N16" i="9" a="1"/>
  <c r="N16" i="9" s="1"/>
  <c r="N112" i="9" a="1"/>
  <c r="N112" i="9" s="1"/>
  <c r="J112" i="9" a="1"/>
  <c r="J112" i="9" s="1"/>
  <c r="F57" i="9"/>
  <c r="N372" i="8" a="1"/>
  <c r="N372" i="8" s="1"/>
  <c r="N393" i="8" a="1"/>
  <c r="N393" i="8" s="1"/>
  <c r="J393" i="8" a="1"/>
  <c r="J393" i="8" s="1"/>
  <c r="H100" i="9"/>
  <c r="N21" i="9" a="1"/>
  <c r="N21" i="9" s="1"/>
  <c r="J21" i="9" a="1"/>
  <c r="J21" i="9" s="1"/>
  <c r="N39" i="9" a="1"/>
  <c r="N39" i="9" s="1"/>
  <c r="J39" i="9" a="1"/>
  <c r="J39" i="9" s="1"/>
  <c r="H26" i="9"/>
  <c r="F48" i="9"/>
  <c r="H58" i="9"/>
  <c r="F58" i="9"/>
  <c r="H68" i="9"/>
  <c r="F68" i="9"/>
  <c r="N77" i="9" a="1"/>
  <c r="N77" i="9" s="1"/>
  <c r="J77" i="9" a="1"/>
  <c r="J77" i="9" s="1"/>
  <c r="K77" i="9" s="1"/>
  <c r="J81" i="9" a="1"/>
  <c r="J81" i="9" s="1"/>
  <c r="J36" i="9" a="1"/>
  <c r="J36" i="9" s="1"/>
  <c r="F38" i="9"/>
  <c r="H50" i="9"/>
  <c r="N86" i="9" a="1"/>
  <c r="N86" i="9" s="1"/>
  <c r="J86" i="9" a="1"/>
  <c r="J86" i="9" s="1"/>
  <c r="H24" i="9"/>
  <c r="F24" i="9"/>
  <c r="O69" i="9"/>
  <c r="K69" i="9"/>
  <c r="N92" i="9" a="1"/>
  <c r="N92" i="9" s="1"/>
  <c r="J92" i="9" a="1"/>
  <c r="J92" i="9" s="1"/>
  <c r="N119" i="9" a="1"/>
  <c r="N119" i="9" s="1"/>
  <c r="J119" i="9" a="1"/>
  <c r="J119" i="9" s="1"/>
  <c r="N51" i="9" a="1"/>
  <c r="N51" i="9" s="1"/>
  <c r="J51" i="9" a="1"/>
  <c r="J51" i="9" s="1"/>
  <c r="O57" i="9"/>
  <c r="K57" i="9"/>
  <c r="B100" i="9"/>
  <c r="B101" i="9" s="1"/>
  <c r="F99" i="9"/>
  <c r="H99" i="9"/>
  <c r="H107" i="9"/>
  <c r="F107" i="9"/>
  <c r="B108" i="9"/>
  <c r="J48" i="9" a="1"/>
  <c r="J48" i="9" s="1"/>
  <c r="J52" i="9" a="1"/>
  <c r="J52" i="9" s="1"/>
  <c r="J60" i="9" a="1"/>
  <c r="J60" i="9" s="1"/>
  <c r="N65" i="9" a="1"/>
  <c r="N65" i="9" s="1"/>
  <c r="J65" i="9" a="1"/>
  <c r="J65" i="9" s="1"/>
  <c r="J66" i="9" a="1"/>
  <c r="J66" i="9" s="1"/>
  <c r="N67" i="9" a="1"/>
  <c r="N67" i="9" s="1"/>
  <c r="J67" i="9" a="1"/>
  <c r="J67" i="9" s="1"/>
  <c r="J69" i="9" a="1"/>
  <c r="J69" i="9" s="1"/>
  <c r="J91" i="9" a="1"/>
  <c r="J91" i="9" s="1"/>
  <c r="J47" i="9" a="1"/>
  <c r="J47" i="9" s="1"/>
  <c r="J59" i="9" a="1"/>
  <c r="J59" i="9" s="1"/>
  <c r="F80" i="9"/>
  <c r="N44" i="9" a="1"/>
  <c r="N44" i="9" s="1"/>
  <c r="J55" i="9" a="1"/>
  <c r="J55" i="9" s="1"/>
  <c r="N56" i="9" a="1"/>
  <c r="N56" i="9" s="1"/>
  <c r="N32" i="9" a="1"/>
  <c r="N32" i="9" s="1"/>
  <c r="J33" i="9" a="1"/>
  <c r="J33" i="9" s="1"/>
  <c r="B38" i="9"/>
  <c r="B39" i="9" s="1"/>
  <c r="H37" i="9"/>
  <c r="J43" i="9" a="1"/>
  <c r="J43" i="9" s="1"/>
  <c r="H79" i="9"/>
  <c r="B80" i="9"/>
  <c r="B81" i="9" s="1"/>
  <c r="J82" i="9" a="1"/>
  <c r="J82" i="9" s="1"/>
  <c r="N82" i="9" a="1"/>
  <c r="N82" i="9" s="1"/>
  <c r="H122" i="9"/>
  <c r="B113" i="9"/>
  <c r="F112" i="9"/>
  <c r="N144" i="9" a="1"/>
  <c r="N144" i="9" s="1"/>
  <c r="J144" i="9" a="1"/>
  <c r="J144" i="9" s="1"/>
  <c r="N154" i="9" a="1"/>
  <c r="N154" i="9" s="1"/>
  <c r="J154" i="9" a="1"/>
  <c r="J154" i="9" s="1"/>
  <c r="N113" i="9" a="1"/>
  <c r="N113" i="9" s="1"/>
  <c r="J113" i="9" a="1"/>
  <c r="J113" i="9" s="1"/>
  <c r="N129" i="9" a="1"/>
  <c r="N129" i="9" s="1"/>
  <c r="J129" i="9" a="1"/>
  <c r="J129" i="9" s="1"/>
  <c r="N134" i="9" a="1"/>
  <c r="N134" i="9" s="1"/>
  <c r="H72" i="9"/>
  <c r="N180" i="9" a="1"/>
  <c r="N180" i="9" s="1"/>
  <c r="J180" i="9" a="1"/>
  <c r="J180" i="9" s="1"/>
  <c r="H201" i="9"/>
  <c r="F201" i="9"/>
  <c r="N123" i="9" a="1"/>
  <c r="N123" i="9" s="1"/>
  <c r="J123" i="9" a="1"/>
  <c r="J123" i="9" s="1"/>
  <c r="N143" i="9" a="1"/>
  <c r="N143" i="9" s="1"/>
  <c r="J143" i="9" a="1"/>
  <c r="J143" i="9" s="1"/>
  <c r="N111" i="9" a="1"/>
  <c r="N111" i="9" s="1"/>
  <c r="J111" i="9" a="1"/>
  <c r="J111" i="9" s="1"/>
  <c r="N151" i="9" a="1"/>
  <c r="N151" i="9" s="1"/>
  <c r="J151" i="9" a="1"/>
  <c r="J151" i="9" s="1"/>
  <c r="B90" i="9"/>
  <c r="H90" i="9" s="1"/>
  <c r="H89" i="9"/>
  <c r="N102" i="9" a="1"/>
  <c r="N102" i="9" s="1"/>
  <c r="J102" i="9" a="1"/>
  <c r="J102" i="9" s="1"/>
  <c r="N153" i="9" a="1"/>
  <c r="N153" i="9" s="1"/>
  <c r="J153" i="9" a="1"/>
  <c r="J153" i="9" s="1"/>
  <c r="B178" i="9"/>
  <c r="F177" i="9"/>
  <c r="H177" i="9"/>
  <c r="O199" i="9"/>
  <c r="K199" i="9"/>
  <c r="J101" i="9" a="1"/>
  <c r="J101" i="9" s="1"/>
  <c r="N109" i="9" a="1"/>
  <c r="N109" i="9" s="1"/>
  <c r="J109" i="9" a="1"/>
  <c r="J109" i="9" s="1"/>
  <c r="N117" i="9" a="1"/>
  <c r="N117" i="9" s="1"/>
  <c r="J117" i="9" a="1"/>
  <c r="J117" i="9" s="1"/>
  <c r="F120" i="9"/>
  <c r="H78" i="9"/>
  <c r="N115" i="9" a="1"/>
  <c r="N115" i="9" s="1"/>
  <c r="J115" i="9" a="1"/>
  <c r="J115" i="9" s="1"/>
  <c r="H121" i="9"/>
  <c r="B122" i="9"/>
  <c r="B123" i="9" s="1"/>
  <c r="F121" i="9"/>
  <c r="J126" i="9" a="1"/>
  <c r="J126" i="9" s="1"/>
  <c r="N135" i="9" a="1"/>
  <c r="N135" i="9" s="1"/>
  <c r="J135" i="9" a="1"/>
  <c r="J135" i="9" s="1"/>
  <c r="H48" i="9"/>
  <c r="H60" i="9"/>
  <c r="H70" i="9"/>
  <c r="F89" i="9"/>
  <c r="J176" i="9" a="1"/>
  <c r="J176" i="9" s="1"/>
  <c r="N176" i="9" a="1"/>
  <c r="N176" i="9" s="1"/>
  <c r="H195" i="9"/>
  <c r="F195" i="9"/>
  <c r="B196" i="9"/>
  <c r="B197" i="9" s="1"/>
  <c r="H106" i="9"/>
  <c r="F106" i="9"/>
  <c r="H112" i="9"/>
  <c r="J147" i="9" a="1"/>
  <c r="J147" i="9" s="1"/>
  <c r="J149" i="9" a="1"/>
  <c r="J149" i="9" s="1"/>
  <c r="F175" i="9"/>
  <c r="N213" i="9" a="1"/>
  <c r="N213" i="9" s="1"/>
  <c r="J213" i="9" a="1"/>
  <c r="J213" i="9" s="1"/>
  <c r="N294" i="9" a="1"/>
  <c r="N294" i="9" s="1"/>
  <c r="J294" i="9" a="1"/>
  <c r="J294" i="9" s="1"/>
  <c r="H194" i="9"/>
  <c r="H202" i="9"/>
  <c r="F202" i="9"/>
  <c r="J204" i="9" a="1"/>
  <c r="J204" i="9" s="1"/>
  <c r="N127" i="9" a="1"/>
  <c r="N127" i="9" s="1"/>
  <c r="J127" i="9" a="1"/>
  <c r="J127" i="9" s="1"/>
  <c r="H98" i="9"/>
  <c r="H148" i="9"/>
  <c r="F194" i="9"/>
  <c r="N165" i="9" a="1"/>
  <c r="N165" i="9" s="1"/>
  <c r="J165" i="9" a="1"/>
  <c r="J165" i="9" s="1"/>
  <c r="N137" i="9" a="1"/>
  <c r="N137" i="9" s="1"/>
  <c r="J137" i="9" a="1"/>
  <c r="J137" i="9" s="1"/>
  <c r="H176" i="9"/>
  <c r="F176" i="9"/>
  <c r="H196" i="9"/>
  <c r="F196" i="9"/>
  <c r="N215" i="9" a="1"/>
  <c r="N215" i="9" s="1"/>
  <c r="J215" i="9" a="1"/>
  <c r="J215" i="9" s="1"/>
  <c r="H120" i="9"/>
  <c r="J121" i="9" a="1"/>
  <c r="J121" i="9" s="1"/>
  <c r="J124" i="9" a="1"/>
  <c r="J124" i="9" s="1"/>
  <c r="N171" i="9" a="1"/>
  <c r="N171" i="9" s="1"/>
  <c r="J171" i="9" a="1"/>
  <c r="J171" i="9" s="1"/>
  <c r="N177" i="9" a="1"/>
  <c r="N177" i="9" s="1"/>
  <c r="J177" i="9" a="1"/>
  <c r="J177" i="9" s="1"/>
  <c r="N206" i="9" a="1"/>
  <c r="N206" i="9" s="1"/>
  <c r="J206" i="9" a="1"/>
  <c r="J206" i="9" s="1"/>
  <c r="H208" i="9"/>
  <c r="F208" i="9"/>
  <c r="H108" i="9"/>
  <c r="J197" i="9" a="1"/>
  <c r="J197" i="9" s="1"/>
  <c r="N214" i="9" a="1"/>
  <c r="N214" i="9" s="1"/>
  <c r="J214" i="9" a="1"/>
  <c r="J214" i="9" s="1"/>
  <c r="J224" i="9" a="1"/>
  <c r="J224" i="9" s="1"/>
  <c r="N224" i="9" a="1"/>
  <c r="N224" i="9" s="1"/>
  <c r="K251" i="9"/>
  <c r="O175" i="9"/>
  <c r="K175" i="9"/>
  <c r="H200" i="9"/>
  <c r="N225" i="9" a="1"/>
  <c r="N225" i="9" s="1"/>
  <c r="J225" i="9" a="1"/>
  <c r="J225" i="9" s="1"/>
  <c r="H178" i="9"/>
  <c r="F200" i="9"/>
  <c r="H232" i="9"/>
  <c r="F232" i="9"/>
  <c r="J281" i="9" a="1"/>
  <c r="J281" i="9" s="1"/>
  <c r="B234" i="9"/>
  <c r="H233" i="9"/>
  <c r="F252" i="9"/>
  <c r="B254" i="9"/>
  <c r="H253" i="9"/>
  <c r="F253" i="9"/>
  <c r="N207" i="9" a="1"/>
  <c r="N207" i="9" s="1"/>
  <c r="J207" i="9" a="1"/>
  <c r="J207" i="9" s="1"/>
  <c r="N219" i="9" a="1"/>
  <c r="N219" i="9" s="1"/>
  <c r="J219" i="9" a="1"/>
  <c r="J219" i="9" s="1"/>
  <c r="N235" i="9" a="1"/>
  <c r="N235" i="9" s="1"/>
  <c r="J235" i="9" a="1"/>
  <c r="J235" i="9" s="1"/>
  <c r="F251" i="9"/>
  <c r="N292" i="9" a="1"/>
  <c r="N292" i="9" s="1"/>
  <c r="J292" i="9" a="1"/>
  <c r="J292" i="9" s="1"/>
  <c r="N183" i="9" a="1"/>
  <c r="N183" i="9" s="1"/>
  <c r="J183" i="9" a="1"/>
  <c r="J183" i="9" s="1"/>
  <c r="J189" i="9" a="1"/>
  <c r="J189" i="9" s="1"/>
  <c r="N195" i="9" a="1"/>
  <c r="N195" i="9" s="1"/>
  <c r="J195" i="9" a="1"/>
  <c r="J195" i="9" s="1"/>
  <c r="H198" i="9"/>
  <c r="F198" i="9"/>
  <c r="J201" i="9" a="1"/>
  <c r="J201" i="9" s="1"/>
  <c r="J208" i="9" a="1"/>
  <c r="J208" i="9" s="1"/>
  <c r="N254" i="9" a="1"/>
  <c r="N254" i="9" s="1"/>
  <c r="N262" i="9" a="1"/>
  <c r="N262" i="9" s="1"/>
  <c r="N218" i="9" a="1"/>
  <c r="N218" i="9" s="1"/>
  <c r="J221" i="9" a="1"/>
  <c r="J221" i="9" s="1"/>
  <c r="J236" i="9" a="1"/>
  <c r="J236" i="9" s="1"/>
  <c r="N243" i="9" a="1"/>
  <c r="N243" i="9" s="1"/>
  <c r="J243" i="9" a="1"/>
  <c r="J243" i="9" s="1"/>
  <c r="N244" i="9" a="1"/>
  <c r="N244" i="9" s="1"/>
  <c r="J244" i="9" a="1"/>
  <c r="J244" i="9" s="1"/>
  <c r="N231" i="9" a="1"/>
  <c r="N231" i="9" s="1"/>
  <c r="J231" i="9" a="1"/>
  <c r="J231" i="9" s="1"/>
  <c r="N251" i="9" a="1"/>
  <c r="N251" i="9" s="1"/>
  <c r="O251" i="9" s="1"/>
  <c r="J251" i="9" a="1"/>
  <c r="J251" i="9" s="1"/>
  <c r="N252" i="9" a="1"/>
  <c r="N252" i="9" s="1"/>
  <c r="J252" i="9" a="1"/>
  <c r="J252" i="9" s="1"/>
  <c r="N259" i="9" a="1"/>
  <c r="N259" i="9" s="1"/>
  <c r="J259" i="9" a="1"/>
  <c r="J259" i="9" s="1"/>
  <c r="N260" i="9" a="1"/>
  <c r="N260" i="9" s="1"/>
  <c r="J260" i="9" a="1"/>
  <c r="J260" i="9" s="1"/>
  <c r="N267" i="9" a="1"/>
  <c r="N267" i="9" s="1"/>
  <c r="J267" i="9" a="1"/>
  <c r="J267" i="9" s="1"/>
  <c r="N268" i="9" a="1"/>
  <c r="N268" i="9" s="1"/>
  <c r="J268" i="9" a="1"/>
  <c r="J268" i="9" s="1"/>
  <c r="N295" i="9" a="1"/>
  <c r="N295" i="9" s="1"/>
  <c r="J295" i="9" a="1"/>
  <c r="J295" i="9" s="1"/>
  <c r="J297" i="9" a="1"/>
  <c r="J297" i="9" s="1"/>
  <c r="J285" i="9" a="1"/>
  <c r="J285" i="9" s="1"/>
  <c r="J378" i="9" a="1"/>
  <c r="J378" i="9" s="1"/>
  <c r="N378" i="9" a="1"/>
  <c r="N378" i="9" s="1"/>
  <c r="J277" i="9" a="1"/>
  <c r="J277" i="9" s="1"/>
  <c r="J286" i="9" a="1"/>
  <c r="J286" i="9" s="1"/>
  <c r="H254" i="9"/>
  <c r="N330" i="9" a="1"/>
  <c r="N330" i="9" s="1"/>
  <c r="J330" i="9" a="1"/>
  <c r="J330" i="9" s="1"/>
  <c r="N335" i="9" a="1"/>
  <c r="N335" i="9" s="1"/>
  <c r="J335" i="9" a="1"/>
  <c r="J335" i="9" s="1"/>
  <c r="B349" i="9"/>
  <c r="F348" i="9"/>
  <c r="H348" i="9"/>
  <c r="J370" i="9" a="1"/>
  <c r="J370" i="9" s="1"/>
  <c r="N370" i="9" a="1"/>
  <c r="N370" i="9" s="1"/>
  <c r="J239" i="9" a="1"/>
  <c r="J239" i="9" s="1"/>
  <c r="J247" i="9" a="1"/>
  <c r="J247" i="9" s="1"/>
  <c r="J255" i="9" a="1"/>
  <c r="J255" i="9" s="1"/>
  <c r="J263" i="9" a="1"/>
  <c r="J263" i="9" s="1"/>
  <c r="N303" i="9" a="1"/>
  <c r="N303" i="9" s="1"/>
  <c r="J303" i="9" a="1"/>
  <c r="J303" i="9" s="1"/>
  <c r="H252" i="9"/>
  <c r="J347" i="9" a="1"/>
  <c r="J347" i="9" s="1"/>
  <c r="N347" i="9" a="1"/>
  <c r="N347" i="9" s="1"/>
  <c r="J358" i="9" a="1"/>
  <c r="J358" i="9" s="1"/>
  <c r="N358" i="9" a="1"/>
  <c r="N358" i="9" s="1"/>
  <c r="N379" i="9" a="1"/>
  <c r="N379" i="9" s="1"/>
  <c r="J379" i="9" a="1"/>
  <c r="J379" i="9" s="1"/>
  <c r="J348" i="9" a="1"/>
  <c r="J348" i="9" s="1"/>
  <c r="N348" i="9" a="1"/>
  <c r="N348" i="9" s="1"/>
  <c r="J350" i="9" a="1"/>
  <c r="J350" i="9" s="1"/>
  <c r="N350" i="9" a="1"/>
  <c r="N350" i="9" s="1"/>
  <c r="A8" i="10"/>
  <c r="S7" i="10"/>
  <c r="D7" i="10" s="1"/>
  <c r="N305" i="9" a="1"/>
  <c r="N305" i="9" s="1"/>
  <c r="J324" i="9" a="1"/>
  <c r="J324" i="9" s="1"/>
  <c r="F347" i="9"/>
  <c r="N345" i="9" a="1"/>
  <c r="N345" i="9" s="1"/>
  <c r="J346" i="9" a="1"/>
  <c r="J346" i="9" s="1"/>
  <c r="K346" i="9" s="1"/>
  <c r="N346" i="9" a="1"/>
  <c r="N346" i="9" s="1"/>
  <c r="O346" i="9" s="1"/>
  <c r="J388" i="9" a="1"/>
  <c r="J388" i="9" s="1"/>
  <c r="N388" i="9" a="1"/>
  <c r="N388" i="9" s="1"/>
  <c r="J301" i="9" a="1"/>
  <c r="J301" i="9" s="1"/>
  <c r="J356" i="9" a="1"/>
  <c r="J356" i="9" s="1"/>
  <c r="N356" i="9" a="1"/>
  <c r="N356" i="9" s="1"/>
  <c r="J374" i="9" a="1"/>
  <c r="J374" i="9" s="1"/>
  <c r="N374" i="9" a="1"/>
  <c r="N374" i="9" s="1"/>
  <c r="J307" i="9" a="1"/>
  <c r="J307" i="9" s="1"/>
  <c r="J310" i="9" a="1"/>
  <c r="J310" i="9" s="1"/>
  <c r="J326" i="9" a="1"/>
  <c r="J326" i="9" s="1"/>
  <c r="N367" i="9" a="1"/>
  <c r="N367" i="9" s="1"/>
  <c r="J367" i="9" a="1"/>
  <c r="J367" i="9" s="1"/>
  <c r="H325" i="9"/>
  <c r="J339" i="9" a="1"/>
  <c r="J339" i="9" s="1"/>
  <c r="J340" i="9" a="1"/>
  <c r="J340" i="9" s="1"/>
  <c r="N340" i="9" a="1"/>
  <c r="N340" i="9" s="1"/>
  <c r="J322" i="9" a="1"/>
  <c r="J322" i="9" s="1"/>
  <c r="J372" i="9" a="1"/>
  <c r="J372" i="9" s="1"/>
  <c r="N372" i="9" a="1"/>
  <c r="N372" i="9" s="1"/>
  <c r="J360" i="9" a="1"/>
  <c r="J360" i="9" s="1"/>
  <c r="N360" i="9" a="1"/>
  <c r="N360" i="9" s="1"/>
  <c r="H347" i="9"/>
  <c r="J352" i="9" a="1"/>
  <c r="J352" i="9" s="1"/>
  <c r="N352" i="9" a="1"/>
  <c r="N352" i="9" s="1"/>
  <c r="J382" i="9" a="1"/>
  <c r="J382" i="9" s="1"/>
  <c r="N382" i="9" a="1"/>
  <c r="N382" i="9" s="1"/>
  <c r="N393" i="9" a="1"/>
  <c r="N393" i="9" s="1"/>
  <c r="J395" i="9" a="1"/>
  <c r="J395" i="9" s="1"/>
  <c r="J398" i="9" a="1"/>
  <c r="J398" i="9" s="1"/>
  <c r="N398" i="9" a="1"/>
  <c r="N398" i="9" s="1"/>
  <c r="J366" i="9" a="1"/>
  <c r="J366" i="9" s="1"/>
  <c r="N366" i="9" a="1"/>
  <c r="N366" i="9" s="1"/>
  <c r="N381" i="9" a="1"/>
  <c r="N381" i="9" s="1"/>
  <c r="J400" i="9" a="1"/>
  <c r="J400" i="9" s="1"/>
  <c r="N400" i="9" a="1"/>
  <c r="N400" i="9" s="1"/>
  <c r="J384" i="9" a="1"/>
  <c r="J384" i="9" s="1"/>
  <c r="N384" i="9" a="1"/>
  <c r="N384" i="9" s="1"/>
  <c r="R6" i="10"/>
  <c r="C6" i="10" s="1"/>
  <c r="J364" i="9" a="1"/>
  <c r="J364" i="9" s="1"/>
  <c r="N364" i="9" a="1"/>
  <c r="N364" i="9" s="1"/>
  <c r="S6" i="10"/>
  <c r="D6" i="10" s="1"/>
  <c r="H349" i="9"/>
  <c r="J354" i="9" a="1"/>
  <c r="J354" i="9" s="1"/>
  <c r="N354" i="9" a="1"/>
  <c r="N354" i="9" s="1"/>
  <c r="J380" i="9" a="1"/>
  <c r="J380" i="9" s="1"/>
  <c r="N380" i="9" a="1"/>
  <c r="N380" i="9" s="1"/>
  <c r="J344" i="9" a="1"/>
  <c r="J344" i="9" s="1"/>
  <c r="N344" i="9" a="1"/>
  <c r="N344" i="9" s="1"/>
  <c r="J368" i="9" a="1"/>
  <c r="J368" i="9" s="1"/>
  <c r="N368" i="9" a="1"/>
  <c r="N368" i="9" s="1"/>
  <c r="J390" i="9" a="1"/>
  <c r="J390" i="9" s="1"/>
  <c r="N390" i="9" a="1"/>
  <c r="N390" i="9" s="1"/>
  <c r="J376" i="9" a="1"/>
  <c r="J376" i="9" s="1"/>
  <c r="N376" i="9" a="1"/>
  <c r="N376" i="9" s="1"/>
  <c r="J392" i="9" a="1"/>
  <c r="J392" i="9" s="1"/>
  <c r="N392" i="9" a="1"/>
  <c r="N392" i="9" s="1"/>
  <c r="S5" i="10"/>
  <c r="D5" i="10" s="1"/>
  <c r="J386" i="9" a="1"/>
  <c r="J386" i="9" s="1"/>
  <c r="N386" i="9" a="1"/>
  <c r="N386" i="9" s="1"/>
  <c r="J394" i="9" a="1"/>
  <c r="J394" i="9" s="1"/>
  <c r="N394" i="9" a="1"/>
  <c r="N394" i="9" s="1"/>
  <c r="J362" i="9" a="1"/>
  <c r="J362" i="9" s="1"/>
  <c r="N362" i="9" a="1"/>
  <c r="N362" i="9" s="1"/>
  <c r="J396" i="9" a="1"/>
  <c r="J396" i="9" s="1"/>
  <c r="N396" i="9" a="1"/>
  <c r="N396" i="9" s="1"/>
  <c r="A219" i="10"/>
  <c r="A220" i="10" s="1"/>
  <c r="A221" i="10" s="1"/>
  <c r="A222" i="10" s="1"/>
  <c r="R218" i="10"/>
  <c r="C218" i="10" s="1"/>
  <c r="R209" i="10"/>
  <c r="C209" i="10" s="1"/>
  <c r="R211" i="10"/>
  <c r="C211" i="10" s="1"/>
  <c r="R213" i="10"/>
  <c r="C213" i="10" s="1"/>
  <c r="S211" i="10"/>
  <c r="D211" i="10" s="1"/>
  <c r="R219" i="10"/>
  <c r="C219" i="10" s="1"/>
  <c r="S221" i="10"/>
  <c r="D221" i="10" s="1"/>
  <c r="R210" i="10"/>
  <c r="C210" i="10" s="1"/>
  <c r="S217" i="10"/>
  <c r="D217" i="10" s="1"/>
  <c r="R220" i="10"/>
  <c r="C220" i="10" s="1"/>
  <c r="R208" i="10"/>
  <c r="C208" i="10" s="1"/>
  <c r="S210" i="10"/>
  <c r="D210" i="10" s="1"/>
  <c r="R212" i="10"/>
  <c r="C212" i="10" s="1"/>
  <c r="R214" i="10"/>
  <c r="C214" i="10" s="1"/>
  <c r="R222" i="10"/>
  <c r="C222" i="10" s="1"/>
  <c r="S212" i="10"/>
  <c r="D212" i="10" s="1"/>
  <c r="S214" i="10"/>
  <c r="D214" i="10" s="1"/>
  <c r="S218" i="10"/>
  <c r="D218" i="10" s="1"/>
  <c r="R221" i="10"/>
  <c r="C221" i="10" s="1"/>
  <c r="R217" i="10"/>
  <c r="C217" i="10" s="1"/>
  <c r="S220" i="10"/>
  <c r="D220" i="10" s="1"/>
  <c r="S215" i="10"/>
  <c r="D215" i="10" s="1"/>
  <c r="S219" i="10"/>
  <c r="D219" i="10" s="1"/>
  <c r="F5" i="6" l="1"/>
  <c r="F3" i="6"/>
  <c r="F4" i="6"/>
  <c r="O90" i="9"/>
  <c r="K90" i="9"/>
  <c r="A9" i="10"/>
  <c r="R8" i="10"/>
  <c r="C8" i="10" s="1"/>
  <c r="K254" i="9"/>
  <c r="O254" i="9"/>
  <c r="O233" i="9"/>
  <c r="K233" i="9"/>
  <c r="K98" i="9"/>
  <c r="O98" i="9"/>
  <c r="K121" i="9"/>
  <c r="O121" i="9"/>
  <c r="O37" i="9"/>
  <c r="K37" i="9"/>
  <c r="B17" i="9"/>
  <c r="H16" i="9"/>
  <c r="B62" i="9"/>
  <c r="H61" i="9"/>
  <c r="F61" i="9"/>
  <c r="K215" i="8"/>
  <c r="O215" i="8"/>
  <c r="O100" i="8"/>
  <c r="K100" i="8"/>
  <c r="O209" i="8"/>
  <c r="K209" i="8"/>
  <c r="O51" i="8"/>
  <c r="K51" i="8"/>
  <c r="H279" i="9"/>
  <c r="F279" i="9"/>
  <c r="B280" i="9"/>
  <c r="K40" i="8"/>
  <c r="O40" i="8"/>
  <c r="H187" i="8"/>
  <c r="F187" i="8"/>
  <c r="B188" i="8"/>
  <c r="F209" i="9"/>
  <c r="H209" i="9"/>
  <c r="B210" i="9"/>
  <c r="H296" i="9"/>
  <c r="F296" i="9"/>
  <c r="B297" i="9"/>
  <c r="F259" i="9"/>
  <c r="H259" i="9"/>
  <c r="B260" i="9"/>
  <c r="F234" i="9"/>
  <c r="B235" i="9"/>
  <c r="K196" i="9"/>
  <c r="O196" i="9"/>
  <c r="K70" i="9"/>
  <c r="O70" i="9"/>
  <c r="B40" i="9"/>
  <c r="H39" i="9"/>
  <c r="F39" i="9"/>
  <c r="H80" i="9"/>
  <c r="O68" i="9"/>
  <c r="K68" i="9"/>
  <c r="F26" i="9"/>
  <c r="B27" i="9"/>
  <c r="O59" i="9"/>
  <c r="K59" i="9"/>
  <c r="O14" i="9"/>
  <c r="K14" i="9"/>
  <c r="O306" i="8"/>
  <c r="K306" i="8"/>
  <c r="K208" i="8"/>
  <c r="O208" i="8"/>
  <c r="O68" i="8"/>
  <c r="K68" i="8"/>
  <c r="B201" i="8"/>
  <c r="H200" i="8"/>
  <c r="K198" i="8"/>
  <c r="O198" i="8"/>
  <c r="K121" i="8"/>
  <c r="O121" i="8"/>
  <c r="O15" i="8"/>
  <c r="K15" i="8"/>
  <c r="B53" i="8"/>
  <c r="F52" i="8"/>
  <c r="O91" i="8"/>
  <c r="K91" i="8"/>
  <c r="B217" i="8"/>
  <c r="H216" i="8"/>
  <c r="F41" i="8"/>
  <c r="B42" i="8"/>
  <c r="H41" i="8"/>
  <c r="H187" i="9"/>
  <c r="F187" i="9"/>
  <c r="B188" i="9"/>
  <c r="O57" i="8"/>
  <c r="K57" i="8"/>
  <c r="F287" i="8"/>
  <c r="B288" i="8"/>
  <c r="H287" i="8"/>
  <c r="B4" i="9"/>
  <c r="H3" i="9"/>
  <c r="F3" i="9"/>
  <c r="O347" i="9"/>
  <c r="K347" i="9"/>
  <c r="O325" i="9"/>
  <c r="K325" i="9"/>
  <c r="K348" i="9"/>
  <c r="O348" i="9"/>
  <c r="O198" i="9"/>
  <c r="K198" i="9"/>
  <c r="O253" i="9"/>
  <c r="K253" i="9"/>
  <c r="O112" i="9"/>
  <c r="K112" i="9"/>
  <c r="O60" i="9"/>
  <c r="K60" i="9"/>
  <c r="K89" i="9"/>
  <c r="O89" i="9"/>
  <c r="F60" i="9"/>
  <c r="O235" i="8"/>
  <c r="K235" i="8"/>
  <c r="O211" i="8"/>
  <c r="K211" i="8"/>
  <c r="O165" i="8"/>
  <c r="K165" i="8"/>
  <c r="H78" i="8"/>
  <c r="B216" i="9"/>
  <c r="H215" i="9"/>
  <c r="F215" i="9"/>
  <c r="B242" i="8"/>
  <c r="H241" i="8"/>
  <c r="F241" i="8"/>
  <c r="H287" i="9"/>
  <c r="F287" i="9"/>
  <c r="B288" i="9"/>
  <c r="K137" i="8"/>
  <c r="O137" i="8"/>
  <c r="O349" i="9"/>
  <c r="K349" i="9"/>
  <c r="S8" i="10"/>
  <c r="D8" i="10" s="1"/>
  <c r="F254" i="9"/>
  <c r="B255" i="9"/>
  <c r="K176" i="9"/>
  <c r="O176" i="9"/>
  <c r="O48" i="9"/>
  <c r="K48" i="9"/>
  <c r="F90" i="9"/>
  <c r="B91" i="9"/>
  <c r="K50" i="9"/>
  <c r="O50" i="9"/>
  <c r="K304" i="8"/>
  <c r="O304" i="8"/>
  <c r="F326" i="8"/>
  <c r="B327" i="8"/>
  <c r="H326" i="8"/>
  <c r="O60" i="8"/>
  <c r="K60" i="8"/>
  <c r="O25" i="8"/>
  <c r="K25" i="8"/>
  <c r="K113" i="8"/>
  <c r="O113" i="8"/>
  <c r="B18" i="8"/>
  <c r="F17" i="8"/>
  <c r="H17" i="8"/>
  <c r="O14" i="8"/>
  <c r="K14" i="8"/>
  <c r="O50" i="8"/>
  <c r="K50" i="8"/>
  <c r="B158" i="8"/>
  <c r="F157" i="8"/>
  <c r="B242" i="9"/>
  <c r="H241" i="9"/>
  <c r="F241" i="9"/>
  <c r="H222" i="8"/>
  <c r="B223" i="8"/>
  <c r="B4" i="8"/>
  <c r="H3" i="8"/>
  <c r="F3" i="8"/>
  <c r="B350" i="9"/>
  <c r="F349" i="9"/>
  <c r="K106" i="9"/>
  <c r="O106" i="9"/>
  <c r="K78" i="9"/>
  <c r="O78" i="9"/>
  <c r="B114" i="9"/>
  <c r="H113" i="9"/>
  <c r="F113" i="9"/>
  <c r="F108" i="9"/>
  <c r="B109" i="9"/>
  <c r="K58" i="9"/>
  <c r="O58" i="9"/>
  <c r="K252" i="8"/>
  <c r="O252" i="8"/>
  <c r="K237" i="8"/>
  <c r="O237" i="8"/>
  <c r="K232" i="8"/>
  <c r="O232" i="8"/>
  <c r="K122" i="8"/>
  <c r="O122" i="8"/>
  <c r="B326" i="9"/>
  <c r="F325" i="9"/>
  <c r="O37" i="8"/>
  <c r="K37" i="8"/>
  <c r="H52" i="8"/>
  <c r="B308" i="8"/>
  <c r="H307" i="8"/>
  <c r="F307" i="8"/>
  <c r="B158" i="9"/>
  <c r="H157" i="9"/>
  <c r="F157" i="9"/>
  <c r="B222" i="9"/>
  <c r="H221" i="9"/>
  <c r="F221" i="9"/>
  <c r="H115" i="8"/>
  <c r="F115" i="8"/>
  <c r="B116" i="8"/>
  <c r="A223" i="10"/>
  <c r="S222" i="10"/>
  <c r="D222" i="10" s="1"/>
  <c r="H234" i="9"/>
  <c r="F197" i="9"/>
  <c r="H197" i="9"/>
  <c r="K201" i="9"/>
  <c r="O201" i="9"/>
  <c r="F122" i="9"/>
  <c r="F100" i="9"/>
  <c r="O221" i="8"/>
  <c r="K221" i="8"/>
  <c r="O197" i="8"/>
  <c r="K197" i="8"/>
  <c r="H316" i="8"/>
  <c r="F316" i="8"/>
  <c r="B317" i="8"/>
  <c r="B28" i="8"/>
  <c r="F27" i="8"/>
  <c r="H27" i="8"/>
  <c r="B305" i="9"/>
  <c r="H304" i="9"/>
  <c r="F304" i="9"/>
  <c r="H148" i="8"/>
  <c r="B149" i="8"/>
  <c r="K39" i="8"/>
  <c r="O39" i="8"/>
  <c r="H178" i="8"/>
  <c r="B179" i="8"/>
  <c r="B166" i="8"/>
  <c r="F165" i="8"/>
  <c r="K114" i="8"/>
  <c r="O114" i="8"/>
  <c r="O108" i="9"/>
  <c r="K108" i="9"/>
  <c r="K122" i="9"/>
  <c r="O122" i="9"/>
  <c r="O107" i="9"/>
  <c r="K107" i="9"/>
  <c r="O100" i="9"/>
  <c r="K100" i="9"/>
  <c r="O15" i="9"/>
  <c r="K15" i="9"/>
  <c r="O56" i="9"/>
  <c r="K56" i="9"/>
  <c r="O157" i="8"/>
  <c r="K157" i="8"/>
  <c r="B317" i="9"/>
  <c r="F316" i="9"/>
  <c r="H316" i="9"/>
  <c r="H255" i="8"/>
  <c r="F255" i="8"/>
  <c r="B256" i="8"/>
  <c r="B268" i="8"/>
  <c r="H267" i="8"/>
  <c r="O24" i="8"/>
  <c r="K24" i="8"/>
  <c r="F273" i="8"/>
  <c r="B274" i="8"/>
  <c r="F148" i="9"/>
  <c r="B149" i="9"/>
  <c r="H70" i="8"/>
  <c r="B71" i="8"/>
  <c r="H165" i="9"/>
  <c r="F165" i="9"/>
  <c r="B166" i="9"/>
  <c r="F16" i="8"/>
  <c r="K232" i="9"/>
  <c r="O232" i="9"/>
  <c r="K195" i="9"/>
  <c r="O195" i="9"/>
  <c r="K177" i="9"/>
  <c r="O177" i="9"/>
  <c r="O99" i="9"/>
  <c r="K99" i="9"/>
  <c r="O49" i="9"/>
  <c r="K49" i="9"/>
  <c r="K273" i="8"/>
  <c r="O273" i="8"/>
  <c r="H101" i="8"/>
  <c r="B102" i="8"/>
  <c r="F101" i="8"/>
  <c r="F267" i="9"/>
  <c r="H267" i="9"/>
  <c r="B268" i="9"/>
  <c r="B274" i="9"/>
  <c r="H273" i="9"/>
  <c r="F273" i="9"/>
  <c r="H129" i="8"/>
  <c r="B130" i="8"/>
  <c r="O69" i="8"/>
  <c r="K69" i="8"/>
  <c r="O177" i="8"/>
  <c r="K177" i="8"/>
  <c r="O38" i="8"/>
  <c r="K38" i="8"/>
  <c r="H139" i="8"/>
  <c r="F139" i="8"/>
  <c r="B140" i="8"/>
  <c r="H16" i="8"/>
  <c r="K208" i="9"/>
  <c r="O208" i="9"/>
  <c r="O120" i="9"/>
  <c r="K120" i="9"/>
  <c r="F16" i="9"/>
  <c r="K305" i="8"/>
  <c r="O305" i="8"/>
  <c r="F50" i="9"/>
  <c r="B51" i="9"/>
  <c r="O251" i="8"/>
  <c r="K251" i="8"/>
  <c r="O254" i="8"/>
  <c r="K254" i="8"/>
  <c r="B63" i="8"/>
  <c r="H62" i="8"/>
  <c r="F62" i="8"/>
  <c r="F129" i="9"/>
  <c r="B130" i="9"/>
  <c r="H129" i="9"/>
  <c r="H137" i="9"/>
  <c r="F137" i="9"/>
  <c r="B138" i="9"/>
  <c r="F178" i="9"/>
  <c r="B179" i="9"/>
  <c r="F81" i="9"/>
  <c r="B82" i="9"/>
  <c r="H81" i="9"/>
  <c r="B102" i="9"/>
  <c r="H101" i="9"/>
  <c r="F101" i="9"/>
  <c r="H38" i="9"/>
  <c r="O138" i="8"/>
  <c r="K138" i="8"/>
  <c r="O210" i="8"/>
  <c r="K210" i="8"/>
  <c r="F334" i="8"/>
  <c r="H334" i="8"/>
  <c r="B335" i="8"/>
  <c r="F100" i="8"/>
  <c r="K48" i="8"/>
  <c r="O48" i="8"/>
  <c r="H110" i="8"/>
  <c r="B111" i="8"/>
  <c r="H61" i="8"/>
  <c r="K89" i="8"/>
  <c r="O89" i="8"/>
  <c r="F26" i="8"/>
  <c r="H124" i="8"/>
  <c r="B125" i="8"/>
  <c r="K252" i="9"/>
  <c r="O252" i="9"/>
  <c r="K178" i="9"/>
  <c r="O178" i="9"/>
  <c r="K148" i="9"/>
  <c r="O148" i="9"/>
  <c r="K202" i="9"/>
  <c r="O202" i="9"/>
  <c r="K72" i="9"/>
  <c r="O72" i="9"/>
  <c r="K79" i="9"/>
  <c r="O79" i="9"/>
  <c r="O26" i="9"/>
  <c r="K26" i="9"/>
  <c r="B73" i="9"/>
  <c r="F72" i="9"/>
  <c r="B335" i="9"/>
  <c r="H334" i="9"/>
  <c r="F334" i="9"/>
  <c r="K92" i="8"/>
  <c r="O92" i="8"/>
  <c r="H238" i="8"/>
  <c r="F238" i="8"/>
  <c r="B239" i="8"/>
  <c r="K253" i="8"/>
  <c r="O253" i="8"/>
  <c r="B80" i="8"/>
  <c r="H79" i="8"/>
  <c r="O58" i="8"/>
  <c r="K58" i="8"/>
  <c r="O109" i="8"/>
  <c r="K109" i="8"/>
  <c r="B203" i="8"/>
  <c r="H202" i="8"/>
  <c r="O26" i="8"/>
  <c r="K26" i="8"/>
  <c r="O49" i="8"/>
  <c r="K49" i="8"/>
  <c r="K200" i="9"/>
  <c r="O200" i="9"/>
  <c r="O194" i="9"/>
  <c r="K194" i="9"/>
  <c r="B124" i="9"/>
  <c r="H123" i="9"/>
  <c r="F123" i="9"/>
  <c r="K24" i="9"/>
  <c r="O24" i="9"/>
  <c r="K71" i="9"/>
  <c r="O71" i="9"/>
  <c r="K325" i="8"/>
  <c r="O325" i="8"/>
  <c r="K236" i="8"/>
  <c r="O236" i="8"/>
  <c r="O199" i="8"/>
  <c r="K199" i="8"/>
  <c r="H93" i="8"/>
  <c r="B94" i="8"/>
  <c r="F93" i="8"/>
  <c r="H279" i="8"/>
  <c r="F279" i="8"/>
  <c r="B280" i="8"/>
  <c r="B204" i="9"/>
  <c r="H203" i="9"/>
  <c r="F203" i="9"/>
  <c r="B213" i="8"/>
  <c r="H212" i="8"/>
  <c r="H296" i="8"/>
  <c r="F296" i="8"/>
  <c r="B297" i="8"/>
  <c r="O123" i="8"/>
  <c r="K123" i="8"/>
  <c r="B260" i="8"/>
  <c r="H259" i="8"/>
  <c r="F259" i="8"/>
  <c r="O78" i="8" l="1"/>
  <c r="K78" i="8"/>
  <c r="B43" i="8"/>
  <c r="H42" i="8"/>
  <c r="F42" i="8"/>
  <c r="B281" i="8"/>
  <c r="F280" i="8"/>
  <c r="H280" i="8"/>
  <c r="F335" i="8"/>
  <c r="H335" i="8"/>
  <c r="B336" i="8"/>
  <c r="F82" i="9"/>
  <c r="B83" i="9"/>
  <c r="H82" i="9"/>
  <c r="B64" i="8"/>
  <c r="F63" i="8"/>
  <c r="H63" i="8"/>
  <c r="B131" i="8"/>
  <c r="F130" i="8"/>
  <c r="H130" i="8"/>
  <c r="B167" i="9"/>
  <c r="H166" i="9"/>
  <c r="F166" i="9"/>
  <c r="B269" i="8"/>
  <c r="F268" i="8"/>
  <c r="H268" i="8"/>
  <c r="F166" i="8"/>
  <c r="B167" i="8"/>
  <c r="H166" i="8"/>
  <c r="B29" i="8"/>
  <c r="F28" i="8"/>
  <c r="H28" i="8"/>
  <c r="O197" i="9"/>
  <c r="K197" i="9"/>
  <c r="O157" i="9"/>
  <c r="K157" i="9"/>
  <c r="B115" i="9"/>
  <c r="F114" i="9"/>
  <c r="H114" i="9"/>
  <c r="O3" i="9"/>
  <c r="O1" i="9" s="1"/>
  <c r="K3" i="9"/>
  <c r="K1" i="9" s="1"/>
  <c r="B189" i="8"/>
  <c r="H188" i="8"/>
  <c r="F188" i="8"/>
  <c r="K259" i="8"/>
  <c r="O259" i="8"/>
  <c r="B261" i="8"/>
  <c r="F260" i="8"/>
  <c r="H260" i="8"/>
  <c r="F239" i="8"/>
  <c r="B240" i="8"/>
  <c r="H239" i="8"/>
  <c r="H125" i="8"/>
  <c r="B126" i="8"/>
  <c r="F125" i="8"/>
  <c r="O334" i="8"/>
  <c r="K334" i="8"/>
  <c r="K129" i="8"/>
  <c r="O129" i="8"/>
  <c r="H256" i="8"/>
  <c r="F256" i="8"/>
  <c r="B257" i="8"/>
  <c r="B180" i="8"/>
  <c r="H179" i="8"/>
  <c r="F179" i="8"/>
  <c r="H317" i="8"/>
  <c r="B318" i="8"/>
  <c r="F317" i="8"/>
  <c r="B159" i="9"/>
  <c r="F158" i="9"/>
  <c r="H158" i="9"/>
  <c r="O241" i="9"/>
  <c r="K241" i="9"/>
  <c r="B92" i="9"/>
  <c r="H91" i="9"/>
  <c r="F91" i="9"/>
  <c r="B5" i="9"/>
  <c r="F4" i="9"/>
  <c r="H4" i="9"/>
  <c r="O216" i="8"/>
  <c r="K216" i="8"/>
  <c r="K200" i="8"/>
  <c r="O200" i="8"/>
  <c r="B28" i="9"/>
  <c r="H27" i="9"/>
  <c r="F27" i="9"/>
  <c r="F235" i="9"/>
  <c r="H235" i="9"/>
  <c r="B236" i="9"/>
  <c r="O279" i="8"/>
  <c r="K279" i="8"/>
  <c r="O124" i="8"/>
  <c r="K124" i="8"/>
  <c r="B180" i="9"/>
  <c r="H179" i="9"/>
  <c r="F179" i="9"/>
  <c r="O16" i="8"/>
  <c r="K16" i="8"/>
  <c r="O165" i="9"/>
  <c r="K165" i="9"/>
  <c r="O178" i="8"/>
  <c r="K178" i="8"/>
  <c r="K234" i="9"/>
  <c r="O234" i="9"/>
  <c r="B243" i="9"/>
  <c r="H242" i="9"/>
  <c r="F242" i="9"/>
  <c r="B289" i="9"/>
  <c r="H288" i="9"/>
  <c r="F288" i="9"/>
  <c r="O287" i="8"/>
  <c r="K287" i="8"/>
  <c r="H217" i="8"/>
  <c r="B218" i="8"/>
  <c r="F217" i="8"/>
  <c r="F201" i="8"/>
  <c r="H201" i="8"/>
  <c r="O187" i="8"/>
  <c r="K187" i="8"/>
  <c r="B19" i="8"/>
  <c r="H18" i="8"/>
  <c r="F18" i="8"/>
  <c r="K202" i="8"/>
  <c r="O202" i="8"/>
  <c r="B141" i="8"/>
  <c r="F140" i="8"/>
  <c r="H140" i="8"/>
  <c r="O273" i="9"/>
  <c r="K273" i="9"/>
  <c r="B72" i="8"/>
  <c r="H71" i="8"/>
  <c r="F71" i="8"/>
  <c r="K255" i="8"/>
  <c r="O255" i="8"/>
  <c r="K316" i="8"/>
  <c r="O316" i="8"/>
  <c r="O307" i="8"/>
  <c r="K307" i="8"/>
  <c r="B289" i="8"/>
  <c r="H288" i="8"/>
  <c r="F288" i="8"/>
  <c r="B261" i="9"/>
  <c r="F260" i="9"/>
  <c r="H260" i="9"/>
  <c r="K238" i="8"/>
  <c r="O238" i="8"/>
  <c r="B204" i="8"/>
  <c r="F203" i="8"/>
  <c r="H203" i="8"/>
  <c r="B139" i="9"/>
  <c r="H138" i="9"/>
  <c r="F138" i="9"/>
  <c r="H274" i="9"/>
  <c r="F274" i="9"/>
  <c r="B275" i="9"/>
  <c r="K70" i="8"/>
  <c r="O70" i="8"/>
  <c r="O316" i="9"/>
  <c r="K316" i="9"/>
  <c r="A224" i="10"/>
  <c r="R223" i="10"/>
  <c r="C223" i="10" s="1"/>
  <c r="S223" i="10"/>
  <c r="D223" i="10" s="1"/>
  <c r="H308" i="8"/>
  <c r="F308" i="8"/>
  <c r="B309" i="8"/>
  <c r="H158" i="8"/>
  <c r="F158" i="8"/>
  <c r="B159" i="8"/>
  <c r="O287" i="9"/>
  <c r="K287" i="9"/>
  <c r="K259" i="9"/>
  <c r="O259" i="9"/>
  <c r="O62" i="8"/>
  <c r="K62" i="8"/>
  <c r="O113" i="9"/>
  <c r="K113" i="9"/>
  <c r="H94" i="8"/>
  <c r="B95" i="8"/>
  <c r="F94" i="8"/>
  <c r="O93" i="8"/>
  <c r="K93" i="8"/>
  <c r="O123" i="9"/>
  <c r="K123" i="9"/>
  <c r="B52" i="9"/>
  <c r="H51" i="9"/>
  <c r="F51" i="9"/>
  <c r="O139" i="8"/>
  <c r="K139" i="8"/>
  <c r="B269" i="9"/>
  <c r="F268" i="9"/>
  <c r="H268" i="9"/>
  <c r="B150" i="9"/>
  <c r="F149" i="9"/>
  <c r="H149" i="9"/>
  <c r="B150" i="8"/>
  <c r="F149" i="8"/>
  <c r="H149" i="8"/>
  <c r="B117" i="8"/>
  <c r="F116" i="8"/>
  <c r="H116" i="8"/>
  <c r="O52" i="8"/>
  <c r="K52" i="8"/>
  <c r="O80" i="9"/>
  <c r="K80" i="9"/>
  <c r="B281" i="9"/>
  <c r="H280" i="9"/>
  <c r="F280" i="9"/>
  <c r="O61" i="9"/>
  <c r="K61" i="9"/>
  <c r="B298" i="8"/>
  <c r="F297" i="8"/>
  <c r="H297" i="8"/>
  <c r="O296" i="8"/>
  <c r="K296" i="8"/>
  <c r="B125" i="9"/>
  <c r="H124" i="9"/>
  <c r="F124" i="9"/>
  <c r="K61" i="8"/>
  <c r="O61" i="8"/>
  <c r="K137" i="9"/>
  <c r="O137" i="9"/>
  <c r="O267" i="9"/>
  <c r="K267" i="9"/>
  <c r="F317" i="9"/>
  <c r="B318" i="9"/>
  <c r="H317" i="9"/>
  <c r="O148" i="8"/>
  <c r="K148" i="8"/>
  <c r="F350" i="9"/>
  <c r="B351" i="9"/>
  <c r="H350" i="9"/>
  <c r="O326" i="8"/>
  <c r="K326" i="8"/>
  <c r="O241" i="8"/>
  <c r="K241" i="8"/>
  <c r="B54" i="8"/>
  <c r="H53" i="8"/>
  <c r="F53" i="8"/>
  <c r="B298" i="9"/>
  <c r="F297" i="9"/>
  <c r="H297" i="9"/>
  <c r="F62" i="9"/>
  <c r="B63" i="9"/>
  <c r="H62" i="9"/>
  <c r="B205" i="9"/>
  <c r="F204" i="9"/>
  <c r="H204" i="9"/>
  <c r="K212" i="8"/>
  <c r="O212" i="8"/>
  <c r="O334" i="9"/>
  <c r="K334" i="9"/>
  <c r="F111" i="8"/>
  <c r="H111" i="8"/>
  <c r="K38" i="9"/>
  <c r="O38" i="9"/>
  <c r="K129" i="9"/>
  <c r="O129" i="9"/>
  <c r="B275" i="8"/>
  <c r="H274" i="8"/>
  <c r="F274" i="8"/>
  <c r="O115" i="8"/>
  <c r="K115" i="8"/>
  <c r="F327" i="8"/>
  <c r="B328" i="8"/>
  <c r="H327" i="8"/>
  <c r="H255" i="9"/>
  <c r="F255" i="9"/>
  <c r="B256" i="9"/>
  <c r="B243" i="8"/>
  <c r="H242" i="8"/>
  <c r="F242" i="8"/>
  <c r="B189" i="9"/>
  <c r="F188" i="9"/>
  <c r="H188" i="9"/>
  <c r="O39" i="9"/>
  <c r="K39" i="9"/>
  <c r="O279" i="9"/>
  <c r="K279" i="9"/>
  <c r="O16" i="9"/>
  <c r="K16" i="9"/>
  <c r="B336" i="9"/>
  <c r="F335" i="9"/>
  <c r="H335" i="9"/>
  <c r="O110" i="8"/>
  <c r="K110" i="8"/>
  <c r="B131" i="9"/>
  <c r="H130" i="9"/>
  <c r="F130" i="9"/>
  <c r="O304" i="9"/>
  <c r="K304" i="9"/>
  <c r="H109" i="9"/>
  <c r="B110" i="9"/>
  <c r="F109" i="9"/>
  <c r="O3" i="8"/>
  <c r="O1" i="8" s="1"/>
  <c r="K3" i="8"/>
  <c r="K1" i="8" s="1"/>
  <c r="B41" i="9"/>
  <c r="H40" i="9"/>
  <c r="F40" i="9"/>
  <c r="O296" i="9"/>
  <c r="K296" i="9"/>
  <c r="B18" i="9"/>
  <c r="F17" i="9"/>
  <c r="H17" i="9"/>
  <c r="A10" i="10"/>
  <c r="S9" i="10"/>
  <c r="D9" i="10" s="1"/>
  <c r="R9" i="10"/>
  <c r="C9" i="10" s="1"/>
  <c r="O267" i="8"/>
  <c r="K267" i="8"/>
  <c r="B214" i="8"/>
  <c r="F213" i="8"/>
  <c r="H213" i="8"/>
  <c r="F102" i="8"/>
  <c r="B103" i="8"/>
  <c r="H102" i="8"/>
  <c r="B306" i="9"/>
  <c r="F305" i="9"/>
  <c r="H305" i="9"/>
  <c r="O221" i="9"/>
  <c r="K221" i="9"/>
  <c r="H326" i="9"/>
  <c r="B327" i="9"/>
  <c r="F326" i="9"/>
  <c r="B5" i="8"/>
  <c r="H4" i="8"/>
  <c r="F4" i="8"/>
  <c r="O17" i="8"/>
  <c r="K17" i="8"/>
  <c r="O215" i="9"/>
  <c r="K215" i="9"/>
  <c r="O187" i="9"/>
  <c r="K187" i="9"/>
  <c r="B211" i="9"/>
  <c r="F210" i="9"/>
  <c r="H210" i="9"/>
  <c r="O81" i="9"/>
  <c r="K81" i="9"/>
  <c r="K222" i="8"/>
  <c r="O222" i="8"/>
  <c r="O79" i="8"/>
  <c r="K79" i="8"/>
  <c r="O101" i="9"/>
  <c r="K101" i="9"/>
  <c r="O203" i="9"/>
  <c r="K203" i="9"/>
  <c r="F80" i="8"/>
  <c r="B81" i="8"/>
  <c r="H80" i="8"/>
  <c r="F73" i="9"/>
  <c r="B74" i="9"/>
  <c r="H73" i="9"/>
  <c r="B103" i="9"/>
  <c r="F102" i="9"/>
  <c r="H102" i="9"/>
  <c r="O101" i="8"/>
  <c r="K101" i="8"/>
  <c r="O27" i="8"/>
  <c r="K27" i="8"/>
  <c r="B223" i="9"/>
  <c r="H222" i="9"/>
  <c r="F222" i="9"/>
  <c r="H223" i="8"/>
  <c r="F223" i="8"/>
  <c r="B224" i="8"/>
  <c r="B217" i="9"/>
  <c r="F216" i="9"/>
  <c r="H216" i="9"/>
  <c r="O41" i="8"/>
  <c r="K41" i="8"/>
  <c r="O209" i="9"/>
  <c r="K209" i="9"/>
  <c r="O4" i="8" l="1"/>
  <c r="K4" i="8"/>
  <c r="B329" i="8"/>
  <c r="H328" i="8"/>
  <c r="F328" i="8"/>
  <c r="K124" i="9"/>
  <c r="O124" i="9"/>
  <c r="F150" i="9"/>
  <c r="B151" i="9"/>
  <c r="H150" i="9"/>
  <c r="H159" i="8"/>
  <c r="F159" i="8"/>
  <c r="B160" i="8"/>
  <c r="K260" i="9"/>
  <c r="O260" i="9"/>
  <c r="B20" i="8"/>
  <c r="F19" i="8"/>
  <c r="H19" i="8"/>
  <c r="B290" i="9"/>
  <c r="F289" i="9"/>
  <c r="H289" i="9"/>
  <c r="B29" i="9"/>
  <c r="F28" i="9"/>
  <c r="H28" i="9"/>
  <c r="O256" i="8"/>
  <c r="K256" i="8"/>
  <c r="B270" i="8"/>
  <c r="F269" i="8"/>
  <c r="H269" i="8"/>
  <c r="O222" i="9"/>
  <c r="K222" i="9"/>
  <c r="O213" i="8"/>
  <c r="K213" i="8"/>
  <c r="O130" i="9"/>
  <c r="K130" i="9"/>
  <c r="B299" i="9"/>
  <c r="H298" i="9"/>
  <c r="F298" i="9"/>
  <c r="B126" i="9"/>
  <c r="H125" i="9"/>
  <c r="F125" i="9"/>
  <c r="K268" i="9"/>
  <c r="O268" i="9"/>
  <c r="B276" i="9"/>
  <c r="H275" i="9"/>
  <c r="F275" i="9"/>
  <c r="O71" i="8"/>
  <c r="K71" i="8"/>
  <c r="O179" i="9"/>
  <c r="K179" i="9"/>
  <c r="K158" i="9"/>
  <c r="O158" i="9"/>
  <c r="B262" i="8"/>
  <c r="H261" i="8"/>
  <c r="F261" i="8"/>
  <c r="F336" i="8"/>
  <c r="H336" i="8"/>
  <c r="B337" i="8"/>
  <c r="O80" i="8"/>
  <c r="K80" i="8"/>
  <c r="B6" i="8"/>
  <c r="F5" i="8"/>
  <c r="H5" i="8"/>
  <c r="H223" i="9"/>
  <c r="F223" i="9"/>
  <c r="B224" i="9"/>
  <c r="H81" i="8"/>
  <c r="B82" i="8"/>
  <c r="F81" i="8"/>
  <c r="O210" i="9"/>
  <c r="K210" i="9"/>
  <c r="H131" i="9"/>
  <c r="B132" i="9"/>
  <c r="F131" i="9"/>
  <c r="K188" i="9"/>
  <c r="O188" i="9"/>
  <c r="O317" i="9"/>
  <c r="K317" i="9"/>
  <c r="B96" i="8"/>
  <c r="F95" i="8"/>
  <c r="H95" i="8"/>
  <c r="O158" i="8"/>
  <c r="K158" i="8"/>
  <c r="B262" i="9"/>
  <c r="H261" i="9"/>
  <c r="F261" i="9"/>
  <c r="H72" i="8"/>
  <c r="F72" i="8"/>
  <c r="B73" i="8"/>
  <c r="K242" i="9"/>
  <c r="O242" i="9"/>
  <c r="B181" i="9"/>
  <c r="F180" i="9"/>
  <c r="H180" i="9"/>
  <c r="O166" i="9"/>
  <c r="K166" i="9"/>
  <c r="O335" i="8"/>
  <c r="K335" i="8"/>
  <c r="B328" i="9"/>
  <c r="H327" i="9"/>
  <c r="F327" i="9"/>
  <c r="K40" i="9"/>
  <c r="O40" i="9"/>
  <c r="K53" i="8"/>
  <c r="O53" i="8"/>
  <c r="B270" i="9"/>
  <c r="H269" i="9"/>
  <c r="F269" i="9"/>
  <c r="H309" i="8"/>
  <c r="B310" i="8"/>
  <c r="F309" i="8"/>
  <c r="K201" i="8"/>
  <c r="O201" i="8"/>
  <c r="F243" i="9"/>
  <c r="H243" i="9"/>
  <c r="B244" i="9"/>
  <c r="H159" i="9"/>
  <c r="B160" i="9"/>
  <c r="F159" i="9"/>
  <c r="B168" i="9"/>
  <c r="H167" i="9"/>
  <c r="F167" i="9"/>
  <c r="H214" i="8"/>
  <c r="F214" i="8"/>
  <c r="H318" i="9"/>
  <c r="B319" i="9"/>
  <c r="F318" i="9"/>
  <c r="O94" i="8"/>
  <c r="K94" i="8"/>
  <c r="O274" i="9"/>
  <c r="K274" i="9"/>
  <c r="F211" i="9"/>
  <c r="B212" i="9"/>
  <c r="H211" i="9"/>
  <c r="O326" i="9"/>
  <c r="K326" i="9"/>
  <c r="H41" i="9"/>
  <c r="F41" i="9"/>
  <c r="B42" i="9"/>
  <c r="H189" i="9"/>
  <c r="B190" i="9"/>
  <c r="F189" i="9"/>
  <c r="B55" i="8"/>
  <c r="H54" i="8"/>
  <c r="F54" i="8"/>
  <c r="O297" i="8"/>
  <c r="K297" i="8"/>
  <c r="O116" i="8"/>
  <c r="K116" i="8"/>
  <c r="K288" i="8"/>
  <c r="O288" i="8"/>
  <c r="O28" i="8"/>
  <c r="K28" i="8"/>
  <c r="O130" i="8"/>
  <c r="K130" i="8"/>
  <c r="O280" i="8"/>
  <c r="K280" i="8"/>
  <c r="B290" i="8"/>
  <c r="H289" i="8"/>
  <c r="F289" i="8"/>
  <c r="O140" i="8"/>
  <c r="K140" i="8"/>
  <c r="O4" i="9"/>
  <c r="K4" i="9"/>
  <c r="F318" i="8"/>
  <c r="H318" i="8"/>
  <c r="B319" i="8"/>
  <c r="O188" i="8"/>
  <c r="K188" i="8"/>
  <c r="K242" i="8"/>
  <c r="O242" i="8"/>
  <c r="B276" i="8"/>
  <c r="H275" i="8"/>
  <c r="F275" i="8"/>
  <c r="B299" i="8"/>
  <c r="F298" i="8"/>
  <c r="H298" i="8"/>
  <c r="H117" i="8"/>
  <c r="B118" i="8"/>
  <c r="F117" i="8"/>
  <c r="H139" i="9"/>
  <c r="F139" i="9"/>
  <c r="B140" i="9"/>
  <c r="B219" i="8"/>
  <c r="F218" i="8"/>
  <c r="H218" i="8"/>
  <c r="K317" i="8"/>
  <c r="O317" i="8"/>
  <c r="B127" i="8"/>
  <c r="F126" i="8"/>
  <c r="H126" i="8"/>
  <c r="B190" i="8"/>
  <c r="F189" i="8"/>
  <c r="H189" i="8"/>
  <c r="B30" i="8"/>
  <c r="F29" i="8"/>
  <c r="H29" i="8"/>
  <c r="H131" i="8"/>
  <c r="F131" i="8"/>
  <c r="B132" i="8"/>
  <c r="H281" i="8"/>
  <c r="F281" i="8"/>
  <c r="B282" i="8"/>
  <c r="B337" i="9"/>
  <c r="H336" i="9"/>
  <c r="F336" i="9"/>
  <c r="H243" i="8"/>
  <c r="F243" i="8"/>
  <c r="B244" i="8"/>
  <c r="B206" i="9"/>
  <c r="H205" i="9"/>
  <c r="F205" i="9"/>
  <c r="O149" i="8"/>
  <c r="K149" i="8"/>
  <c r="O51" i="9"/>
  <c r="K51" i="9"/>
  <c r="O203" i="8"/>
  <c r="K203" i="8"/>
  <c r="B142" i="8"/>
  <c r="F141" i="8"/>
  <c r="H141" i="8"/>
  <c r="O217" i="8"/>
  <c r="K217" i="8"/>
  <c r="B237" i="9"/>
  <c r="F236" i="9"/>
  <c r="H236" i="9"/>
  <c r="B6" i="9"/>
  <c r="H5" i="9"/>
  <c r="F5" i="9"/>
  <c r="O125" i="8"/>
  <c r="K125" i="8"/>
  <c r="K166" i="8"/>
  <c r="O166" i="8"/>
  <c r="O63" i="8"/>
  <c r="K63" i="8"/>
  <c r="A11" i="10"/>
  <c r="S10" i="10"/>
  <c r="D10" i="10" s="1"/>
  <c r="R10" i="10"/>
  <c r="C10" i="10" s="1"/>
  <c r="B111" i="9"/>
  <c r="F110" i="9"/>
  <c r="H110" i="9"/>
  <c r="B257" i="9"/>
  <c r="H256" i="9"/>
  <c r="F256" i="9"/>
  <c r="K62" i="9"/>
  <c r="O62" i="9"/>
  <c r="F52" i="9"/>
  <c r="B53" i="9"/>
  <c r="H52" i="9"/>
  <c r="A225" i="10"/>
  <c r="R224" i="10"/>
  <c r="C224" i="10" s="1"/>
  <c r="S224" i="10"/>
  <c r="D224" i="10" s="1"/>
  <c r="K235" i="9"/>
  <c r="O235" i="9"/>
  <c r="O179" i="8"/>
  <c r="K179" i="8"/>
  <c r="K239" i="8"/>
  <c r="O239" i="8"/>
  <c r="F167" i="8"/>
  <c r="B168" i="8"/>
  <c r="H167" i="8"/>
  <c r="O42" i="8"/>
  <c r="K42" i="8"/>
  <c r="K335" i="9"/>
  <c r="O335" i="9"/>
  <c r="K138" i="9"/>
  <c r="O138" i="9"/>
  <c r="O102" i="9"/>
  <c r="K102" i="9"/>
  <c r="H103" i="9"/>
  <c r="F103" i="9"/>
  <c r="B104" i="9"/>
  <c r="B307" i="9"/>
  <c r="H306" i="9"/>
  <c r="F306" i="9"/>
  <c r="O17" i="9"/>
  <c r="K17" i="9"/>
  <c r="K109" i="9"/>
  <c r="O109" i="9"/>
  <c r="B64" i="9"/>
  <c r="H63" i="9"/>
  <c r="F63" i="9"/>
  <c r="K350" i="9"/>
  <c r="O350" i="9"/>
  <c r="B151" i="8"/>
  <c r="H150" i="8"/>
  <c r="F150" i="8"/>
  <c r="B205" i="8"/>
  <c r="F204" i="8"/>
  <c r="H204" i="8"/>
  <c r="O91" i="9"/>
  <c r="K91" i="9"/>
  <c r="B181" i="8"/>
  <c r="F180" i="8"/>
  <c r="H180" i="8"/>
  <c r="H240" i="8"/>
  <c r="F240" i="8"/>
  <c r="O114" i="9"/>
  <c r="K114" i="9"/>
  <c r="B65" i="8"/>
  <c r="H64" i="8"/>
  <c r="F64" i="8"/>
  <c r="B44" i="8"/>
  <c r="H43" i="8"/>
  <c r="F43" i="8"/>
  <c r="O204" i="9"/>
  <c r="K204" i="9"/>
  <c r="O216" i="9"/>
  <c r="K216" i="9"/>
  <c r="O305" i="9"/>
  <c r="K305" i="9"/>
  <c r="B218" i="9"/>
  <c r="H217" i="9"/>
  <c r="F217" i="9"/>
  <c r="O73" i="9"/>
  <c r="K73" i="9"/>
  <c r="O102" i="8"/>
  <c r="K102" i="8"/>
  <c r="K255" i="9"/>
  <c r="O255" i="9"/>
  <c r="B352" i="9"/>
  <c r="H351" i="9"/>
  <c r="F351" i="9"/>
  <c r="O280" i="9"/>
  <c r="K280" i="9"/>
  <c r="K149" i="9"/>
  <c r="O149" i="9"/>
  <c r="F92" i="9"/>
  <c r="B93" i="9"/>
  <c r="H92" i="9"/>
  <c r="F257" i="8"/>
  <c r="B258" i="8"/>
  <c r="H257" i="8"/>
  <c r="K268" i="8"/>
  <c r="O268" i="8"/>
  <c r="K82" i="9"/>
  <c r="O82" i="9"/>
  <c r="O274" i="8"/>
  <c r="K274" i="8"/>
  <c r="K308" i="8"/>
  <c r="O308" i="8"/>
  <c r="B225" i="8"/>
  <c r="F224" i="8"/>
  <c r="H224" i="8"/>
  <c r="K223" i="8"/>
  <c r="O223" i="8"/>
  <c r="F74" i="9"/>
  <c r="B75" i="9"/>
  <c r="H74" i="9"/>
  <c r="B104" i="8"/>
  <c r="H103" i="8"/>
  <c r="F103" i="8"/>
  <c r="B19" i="9"/>
  <c r="F18" i="9"/>
  <c r="H18" i="9"/>
  <c r="O327" i="8"/>
  <c r="K327" i="8"/>
  <c r="O111" i="8"/>
  <c r="K111" i="8"/>
  <c r="O297" i="9"/>
  <c r="K297" i="9"/>
  <c r="B282" i="9"/>
  <c r="F281" i="9"/>
  <c r="H281" i="9"/>
  <c r="O18" i="8"/>
  <c r="K18" i="8"/>
  <c r="O288" i="9"/>
  <c r="K288" i="9"/>
  <c r="O27" i="9"/>
  <c r="K27" i="9"/>
  <c r="K260" i="8"/>
  <c r="O260" i="8"/>
  <c r="H115" i="9"/>
  <c r="B116" i="9"/>
  <c r="F115" i="9"/>
  <c r="H83" i="9"/>
  <c r="F83" i="9"/>
  <c r="B84" i="9"/>
  <c r="B76" i="9" l="1"/>
  <c r="H75" i="9"/>
  <c r="F75" i="9"/>
  <c r="B219" i="9"/>
  <c r="H218" i="9"/>
  <c r="F218" i="9"/>
  <c r="O131" i="9"/>
  <c r="K131" i="9"/>
  <c r="F111" i="9"/>
  <c r="H111" i="9"/>
  <c r="B7" i="9"/>
  <c r="H6" i="9"/>
  <c r="F6" i="9"/>
  <c r="B283" i="8"/>
  <c r="F282" i="8"/>
  <c r="H282" i="8"/>
  <c r="O126" i="8"/>
  <c r="K126" i="8"/>
  <c r="H118" i="8"/>
  <c r="B119" i="8"/>
  <c r="F118" i="8"/>
  <c r="F319" i="8"/>
  <c r="H319" i="8"/>
  <c r="B320" i="8"/>
  <c r="H55" i="8"/>
  <c r="F55" i="8"/>
  <c r="O269" i="9"/>
  <c r="K269" i="9"/>
  <c r="K159" i="8"/>
  <c r="O159" i="8"/>
  <c r="O351" i="9"/>
  <c r="K351" i="9"/>
  <c r="O150" i="8"/>
  <c r="K150" i="8"/>
  <c r="O306" i="9"/>
  <c r="K306" i="9"/>
  <c r="A226" i="10"/>
  <c r="A227" i="10" s="1"/>
  <c r="S225" i="10"/>
  <c r="D225" i="10" s="1"/>
  <c r="R225" i="10"/>
  <c r="C225" i="10" s="1"/>
  <c r="K236" i="9"/>
  <c r="O236" i="9"/>
  <c r="O117" i="8"/>
  <c r="K117" i="8"/>
  <c r="O318" i="8"/>
  <c r="K318" i="8"/>
  <c r="B161" i="9"/>
  <c r="F160" i="9"/>
  <c r="H160" i="9"/>
  <c r="B271" i="9"/>
  <c r="F270" i="9"/>
  <c r="H270" i="9"/>
  <c r="O180" i="9"/>
  <c r="K180" i="9"/>
  <c r="B338" i="8"/>
  <c r="H337" i="8"/>
  <c r="F337" i="8"/>
  <c r="H29" i="9"/>
  <c r="F29" i="9"/>
  <c r="B30" i="9"/>
  <c r="O150" i="9"/>
  <c r="K150" i="9"/>
  <c r="F65" i="8"/>
  <c r="B66" i="8"/>
  <c r="H65" i="8"/>
  <c r="B191" i="8"/>
  <c r="H190" i="8"/>
  <c r="F190" i="8"/>
  <c r="K52" i="9"/>
  <c r="O52" i="9"/>
  <c r="O298" i="8"/>
  <c r="K298" i="8"/>
  <c r="O336" i="8"/>
  <c r="K336" i="8"/>
  <c r="O289" i="9"/>
  <c r="K289" i="9"/>
  <c r="H258" i="8"/>
  <c r="F258" i="8"/>
  <c r="K240" i="8"/>
  <c r="O240" i="8"/>
  <c r="F104" i="9"/>
  <c r="B105" i="9"/>
  <c r="H104" i="9"/>
  <c r="H168" i="8"/>
  <c r="B169" i="8"/>
  <c r="F168" i="8"/>
  <c r="B54" i="9"/>
  <c r="H53" i="9"/>
  <c r="F53" i="9"/>
  <c r="S11" i="10"/>
  <c r="D11" i="10" s="1"/>
  <c r="A12" i="10"/>
  <c r="A13" i="10" s="1"/>
  <c r="R11" i="10"/>
  <c r="C11" i="10" s="1"/>
  <c r="B238" i="9"/>
  <c r="H237" i="9"/>
  <c r="F237" i="9"/>
  <c r="H132" i="8"/>
  <c r="B133" i="8"/>
  <c r="F132" i="8"/>
  <c r="K189" i="9"/>
  <c r="O189" i="9"/>
  <c r="B245" i="9"/>
  <c r="H244" i="9"/>
  <c r="F244" i="9"/>
  <c r="B182" i="9"/>
  <c r="H181" i="9"/>
  <c r="F181" i="9"/>
  <c r="B83" i="8"/>
  <c r="F82" i="8"/>
  <c r="H82" i="8"/>
  <c r="B277" i="9"/>
  <c r="F276" i="9"/>
  <c r="H276" i="9"/>
  <c r="O54" i="8"/>
  <c r="K54" i="8"/>
  <c r="K28" i="9"/>
  <c r="O28" i="9"/>
  <c r="B152" i="8"/>
  <c r="F151" i="8"/>
  <c r="H151" i="8"/>
  <c r="B128" i="8"/>
  <c r="H127" i="8"/>
  <c r="F127" i="8"/>
  <c r="O95" i="8"/>
  <c r="K95" i="8"/>
  <c r="K275" i="9"/>
  <c r="O275" i="9"/>
  <c r="H151" i="9"/>
  <c r="F151" i="9"/>
  <c r="B152" i="9"/>
  <c r="K224" i="8"/>
  <c r="O224" i="8"/>
  <c r="O18" i="9"/>
  <c r="K18" i="9"/>
  <c r="O180" i="8"/>
  <c r="K180" i="8"/>
  <c r="O205" i="9"/>
  <c r="K205" i="9"/>
  <c r="F299" i="8"/>
  <c r="B300" i="8"/>
  <c r="H299" i="8"/>
  <c r="B43" i="9"/>
  <c r="H42" i="9"/>
  <c r="F42" i="9"/>
  <c r="K243" i="9"/>
  <c r="O243" i="9"/>
  <c r="H96" i="8"/>
  <c r="B97" i="8"/>
  <c r="F96" i="8"/>
  <c r="K81" i="8"/>
  <c r="O81" i="8"/>
  <c r="F290" i="9"/>
  <c r="B291" i="9"/>
  <c r="H290" i="9"/>
  <c r="B225" i="9"/>
  <c r="F224" i="9"/>
  <c r="H224" i="9"/>
  <c r="O261" i="8"/>
  <c r="K261" i="8"/>
  <c r="O19" i="8"/>
  <c r="K19" i="8"/>
  <c r="B191" i="9"/>
  <c r="H190" i="9"/>
  <c r="F190" i="9"/>
  <c r="F225" i="8"/>
  <c r="B226" i="8"/>
  <c r="H225" i="8"/>
  <c r="K103" i="9"/>
  <c r="O103" i="9"/>
  <c r="B320" i="9"/>
  <c r="H319" i="9"/>
  <c r="F319" i="9"/>
  <c r="B20" i="9"/>
  <c r="H19" i="9"/>
  <c r="F19" i="9"/>
  <c r="H93" i="9"/>
  <c r="B94" i="9"/>
  <c r="F93" i="9"/>
  <c r="B182" i="8"/>
  <c r="F181" i="8"/>
  <c r="H181" i="8"/>
  <c r="K63" i="9"/>
  <c r="O63" i="9"/>
  <c r="O141" i="8"/>
  <c r="K141" i="8"/>
  <c r="B245" i="8"/>
  <c r="F244" i="8"/>
  <c r="H244" i="8"/>
  <c r="O29" i="8"/>
  <c r="K29" i="8"/>
  <c r="O275" i="8"/>
  <c r="K275" i="8"/>
  <c r="K41" i="9"/>
  <c r="O41" i="9"/>
  <c r="K318" i="9"/>
  <c r="O318" i="9"/>
  <c r="B74" i="8"/>
  <c r="H73" i="8"/>
  <c r="F73" i="8"/>
  <c r="F262" i="8"/>
  <c r="B263" i="8"/>
  <c r="H262" i="8"/>
  <c r="K269" i="8"/>
  <c r="O269" i="8"/>
  <c r="B300" i="9"/>
  <c r="H299" i="9"/>
  <c r="F299" i="9"/>
  <c r="B308" i="9"/>
  <c r="F307" i="9"/>
  <c r="H307" i="9"/>
  <c r="O159" i="9"/>
  <c r="K159" i="9"/>
  <c r="O218" i="8"/>
  <c r="K218" i="8"/>
  <c r="H219" i="8"/>
  <c r="B220" i="8"/>
  <c r="F219" i="8"/>
  <c r="H276" i="8"/>
  <c r="F276" i="8"/>
  <c r="B277" i="8"/>
  <c r="K327" i="9"/>
  <c r="O327" i="9"/>
  <c r="O223" i="9"/>
  <c r="K223" i="9"/>
  <c r="K125" i="9"/>
  <c r="O125" i="9"/>
  <c r="B21" i="8"/>
  <c r="H20" i="8"/>
  <c r="F20" i="8"/>
  <c r="O328" i="8"/>
  <c r="K328" i="8"/>
  <c r="B169" i="9"/>
  <c r="F168" i="9"/>
  <c r="H168" i="9"/>
  <c r="H352" i="9"/>
  <c r="F352" i="9"/>
  <c r="B353" i="9"/>
  <c r="K167" i="8"/>
  <c r="O167" i="8"/>
  <c r="O281" i="8"/>
  <c r="K281" i="8"/>
  <c r="F206" i="9"/>
  <c r="B207" i="9"/>
  <c r="H206" i="9"/>
  <c r="O281" i="9"/>
  <c r="K281" i="9"/>
  <c r="O43" i="8"/>
  <c r="K43" i="8"/>
  <c r="O103" i="8"/>
  <c r="K103" i="8"/>
  <c r="B45" i="8"/>
  <c r="F44" i="8"/>
  <c r="H44" i="8"/>
  <c r="K256" i="9"/>
  <c r="O256" i="9"/>
  <c r="B143" i="8"/>
  <c r="H142" i="8"/>
  <c r="F142" i="8"/>
  <c r="O243" i="8"/>
  <c r="K243" i="8"/>
  <c r="B31" i="8"/>
  <c r="H30" i="8"/>
  <c r="F30" i="8"/>
  <c r="F140" i="9"/>
  <c r="B141" i="9"/>
  <c r="H140" i="9"/>
  <c r="O289" i="8"/>
  <c r="K289" i="8"/>
  <c r="O214" i="8"/>
  <c r="K214" i="8"/>
  <c r="H328" i="9"/>
  <c r="F328" i="9"/>
  <c r="B329" i="9"/>
  <c r="O72" i="8"/>
  <c r="K72" i="8"/>
  <c r="O5" i="8"/>
  <c r="K5" i="8"/>
  <c r="F126" i="9"/>
  <c r="B127" i="9"/>
  <c r="H126" i="9"/>
  <c r="F270" i="8"/>
  <c r="H270" i="8"/>
  <c r="B271" i="8"/>
  <c r="B330" i="8"/>
  <c r="H329" i="8"/>
  <c r="F329" i="8"/>
  <c r="B206" i="8"/>
  <c r="H205" i="8"/>
  <c r="F205" i="8"/>
  <c r="H337" i="9"/>
  <c r="B338" i="9"/>
  <c r="F337" i="9"/>
  <c r="F262" i="9"/>
  <c r="B263" i="9"/>
  <c r="H262" i="9"/>
  <c r="K257" i="8"/>
  <c r="O257" i="8"/>
  <c r="F84" i="9"/>
  <c r="B85" i="9"/>
  <c r="H84" i="9"/>
  <c r="O92" i="9"/>
  <c r="K92" i="9"/>
  <c r="O131" i="8"/>
  <c r="K131" i="8"/>
  <c r="K83" i="9"/>
  <c r="O83" i="9"/>
  <c r="B283" i="9"/>
  <c r="H282" i="9"/>
  <c r="F282" i="9"/>
  <c r="O204" i="8"/>
  <c r="K204" i="8"/>
  <c r="B258" i="9"/>
  <c r="H257" i="9"/>
  <c r="F257" i="9"/>
  <c r="O189" i="8"/>
  <c r="K189" i="8"/>
  <c r="B291" i="8"/>
  <c r="F290" i="8"/>
  <c r="H290" i="8"/>
  <c r="O211" i="9"/>
  <c r="K211" i="9"/>
  <c r="F310" i="8"/>
  <c r="H310" i="8"/>
  <c r="B311" i="8"/>
  <c r="K5" i="9"/>
  <c r="O5" i="9"/>
  <c r="B65" i="9"/>
  <c r="F64" i="9"/>
  <c r="H64" i="9"/>
  <c r="B117" i="9"/>
  <c r="F116" i="9"/>
  <c r="H116" i="9"/>
  <c r="B105" i="8"/>
  <c r="F104" i="8"/>
  <c r="H104" i="8"/>
  <c r="K115" i="9"/>
  <c r="O115" i="9"/>
  <c r="O74" i="9"/>
  <c r="K74" i="9"/>
  <c r="O217" i="9"/>
  <c r="K217" i="9"/>
  <c r="K64" i="8"/>
  <c r="O64" i="8"/>
  <c r="K110" i="9"/>
  <c r="O110" i="9"/>
  <c r="O336" i="9"/>
  <c r="K336" i="9"/>
  <c r="K139" i="9"/>
  <c r="O139" i="9"/>
  <c r="B213" i="9"/>
  <c r="H212" i="9"/>
  <c r="F212" i="9"/>
  <c r="O167" i="9"/>
  <c r="K167" i="9"/>
  <c r="K309" i="8"/>
  <c r="O309" i="8"/>
  <c r="O261" i="9"/>
  <c r="K261" i="9"/>
  <c r="F132" i="9"/>
  <c r="B133" i="9"/>
  <c r="H132" i="9"/>
  <c r="B7" i="8"/>
  <c r="H6" i="8"/>
  <c r="F6" i="8"/>
  <c r="K298" i="9"/>
  <c r="O298" i="9"/>
  <c r="B161" i="8"/>
  <c r="H160" i="8"/>
  <c r="F160" i="8"/>
  <c r="O337" i="9" l="1"/>
  <c r="K337" i="9"/>
  <c r="K299" i="9"/>
  <c r="O299" i="9"/>
  <c r="B321" i="9"/>
  <c r="H320" i="9"/>
  <c r="F320" i="9"/>
  <c r="O127" i="8"/>
  <c r="K127" i="8"/>
  <c r="O82" i="8"/>
  <c r="K82" i="8"/>
  <c r="B134" i="8"/>
  <c r="H133" i="8"/>
  <c r="F133" i="8"/>
  <c r="B170" i="8"/>
  <c r="H169" i="8"/>
  <c r="F169" i="8"/>
  <c r="K160" i="9"/>
  <c r="O160" i="9"/>
  <c r="H320" i="8"/>
  <c r="F320" i="8"/>
  <c r="B321" i="8"/>
  <c r="O6" i="9"/>
  <c r="K6" i="9"/>
  <c r="K132" i="9"/>
  <c r="O132" i="9"/>
  <c r="O257" i="9"/>
  <c r="K257" i="9"/>
  <c r="H141" i="9"/>
  <c r="F141" i="9"/>
  <c r="B142" i="9"/>
  <c r="O44" i="8"/>
  <c r="K44" i="8"/>
  <c r="B301" i="9"/>
  <c r="H300" i="9"/>
  <c r="F300" i="9"/>
  <c r="O181" i="8"/>
  <c r="K181" i="8"/>
  <c r="K224" i="9"/>
  <c r="O224" i="9"/>
  <c r="F128" i="8"/>
  <c r="H128" i="8"/>
  <c r="K132" i="8"/>
  <c r="O132" i="8"/>
  <c r="O168" i="8"/>
  <c r="K168" i="8"/>
  <c r="B31" i="9"/>
  <c r="F30" i="9"/>
  <c r="H30" i="9"/>
  <c r="O319" i="8"/>
  <c r="K319" i="8"/>
  <c r="B8" i="9"/>
  <c r="F7" i="9"/>
  <c r="H7" i="9"/>
  <c r="H311" i="8"/>
  <c r="F311" i="8"/>
  <c r="B312" i="8"/>
  <c r="K84" i="9"/>
  <c r="O84" i="9"/>
  <c r="O205" i="8"/>
  <c r="K205" i="8"/>
  <c r="O20" i="8"/>
  <c r="K20" i="8"/>
  <c r="H220" i="8"/>
  <c r="F220" i="8"/>
  <c r="K151" i="8"/>
  <c r="O151" i="8"/>
  <c r="H83" i="8"/>
  <c r="F83" i="8"/>
  <c r="B84" i="8"/>
  <c r="O104" i="9"/>
  <c r="K104" i="9"/>
  <c r="H161" i="9"/>
  <c r="F161" i="9"/>
  <c r="B162" i="9"/>
  <c r="O111" i="9"/>
  <c r="K111" i="9"/>
  <c r="F85" i="9"/>
  <c r="H85" i="9"/>
  <c r="B86" i="9"/>
  <c r="F213" i="9"/>
  <c r="B214" i="9"/>
  <c r="H213" i="9"/>
  <c r="O140" i="9"/>
  <c r="K140" i="9"/>
  <c r="O104" i="8"/>
  <c r="K104" i="8"/>
  <c r="B22" i="8"/>
  <c r="F21" i="8"/>
  <c r="H21" i="8"/>
  <c r="O225" i="8"/>
  <c r="K225" i="8"/>
  <c r="H105" i="9"/>
  <c r="F105" i="9"/>
  <c r="O29" i="9"/>
  <c r="K29" i="9"/>
  <c r="O30" i="8"/>
  <c r="K30" i="8"/>
  <c r="O262" i="8"/>
  <c r="K262" i="8"/>
  <c r="B227" i="8"/>
  <c r="F226" i="8"/>
  <c r="H226" i="8"/>
  <c r="O290" i="9"/>
  <c r="K290" i="9"/>
  <c r="B44" i="9"/>
  <c r="H43" i="9"/>
  <c r="F43" i="9"/>
  <c r="B153" i="9"/>
  <c r="H152" i="9"/>
  <c r="F152" i="9"/>
  <c r="B153" i="8"/>
  <c r="H152" i="8"/>
  <c r="F152" i="8"/>
  <c r="O181" i="9"/>
  <c r="K181" i="9"/>
  <c r="F238" i="9"/>
  <c r="B239" i="9"/>
  <c r="H238" i="9"/>
  <c r="H119" i="8"/>
  <c r="F119" i="8"/>
  <c r="H206" i="8"/>
  <c r="B207" i="8"/>
  <c r="F206" i="8"/>
  <c r="F225" i="9"/>
  <c r="B226" i="9"/>
  <c r="H225" i="9"/>
  <c r="K329" i="8"/>
  <c r="O329" i="8"/>
  <c r="B330" i="9"/>
  <c r="F329" i="9"/>
  <c r="H329" i="9"/>
  <c r="B32" i="8"/>
  <c r="F31" i="8"/>
  <c r="H31" i="8"/>
  <c r="B354" i="9"/>
  <c r="F353" i="9"/>
  <c r="H353" i="9"/>
  <c r="H263" i="8"/>
  <c r="F263" i="8"/>
  <c r="B264" i="8"/>
  <c r="B95" i="9"/>
  <c r="H94" i="9"/>
  <c r="F94" i="9"/>
  <c r="B292" i="9"/>
  <c r="F291" i="9"/>
  <c r="H291" i="9"/>
  <c r="O299" i="8"/>
  <c r="K299" i="8"/>
  <c r="F182" i="9"/>
  <c r="B183" i="9"/>
  <c r="H182" i="9"/>
  <c r="K337" i="8"/>
  <c r="O337" i="8"/>
  <c r="K118" i="8"/>
  <c r="O118" i="8"/>
  <c r="B8" i="8"/>
  <c r="F7" i="8"/>
  <c r="H7" i="8"/>
  <c r="B46" i="8"/>
  <c r="F45" i="8"/>
  <c r="H45" i="8"/>
  <c r="O237" i="9"/>
  <c r="K237" i="9"/>
  <c r="H105" i="8"/>
  <c r="F105" i="8"/>
  <c r="O160" i="8"/>
  <c r="K160" i="8"/>
  <c r="K116" i="9"/>
  <c r="O116" i="9"/>
  <c r="O282" i="9"/>
  <c r="K282" i="9"/>
  <c r="B331" i="8"/>
  <c r="H330" i="8"/>
  <c r="F330" i="8"/>
  <c r="K244" i="8"/>
  <c r="O244" i="8"/>
  <c r="K93" i="9"/>
  <c r="O93" i="9"/>
  <c r="B301" i="8"/>
  <c r="H300" i="8"/>
  <c r="F300" i="8"/>
  <c r="K151" i="9"/>
  <c r="O151" i="9"/>
  <c r="A14" i="10"/>
  <c r="R13" i="10"/>
  <c r="C13" i="10" s="1"/>
  <c r="S13" i="10"/>
  <c r="D13" i="10" s="1"/>
  <c r="O190" i="8"/>
  <c r="K190" i="8"/>
  <c r="B339" i="8"/>
  <c r="H338" i="8"/>
  <c r="F338" i="8"/>
  <c r="K276" i="8"/>
  <c r="O276" i="8"/>
  <c r="H161" i="8"/>
  <c r="F161" i="8"/>
  <c r="B162" i="8"/>
  <c r="O290" i="8"/>
  <c r="K290" i="8"/>
  <c r="B284" i="9"/>
  <c r="F283" i="9"/>
  <c r="H283" i="9"/>
  <c r="K262" i="9"/>
  <c r="O262" i="9"/>
  <c r="H271" i="8"/>
  <c r="F271" i="8"/>
  <c r="B272" i="8"/>
  <c r="O328" i="9"/>
  <c r="K328" i="9"/>
  <c r="K352" i="9"/>
  <c r="O352" i="9"/>
  <c r="K190" i="9"/>
  <c r="O190" i="9"/>
  <c r="K244" i="9"/>
  <c r="O244" i="9"/>
  <c r="B192" i="8"/>
  <c r="H191" i="8"/>
  <c r="F191" i="8"/>
  <c r="O218" i="9"/>
  <c r="K218" i="9"/>
  <c r="O168" i="9"/>
  <c r="K168" i="9"/>
  <c r="O307" i="9"/>
  <c r="K307" i="9"/>
  <c r="K73" i="8"/>
  <c r="O73" i="8"/>
  <c r="B246" i="8"/>
  <c r="H245" i="8"/>
  <c r="F245" i="8"/>
  <c r="K19" i="9"/>
  <c r="O19" i="9"/>
  <c r="B192" i="9"/>
  <c r="H191" i="9"/>
  <c r="F191" i="9"/>
  <c r="B246" i="9"/>
  <c r="H245" i="9"/>
  <c r="F245" i="9"/>
  <c r="O258" i="8"/>
  <c r="K258" i="8"/>
  <c r="O65" i="8"/>
  <c r="K65" i="8"/>
  <c r="O282" i="8"/>
  <c r="K282" i="8"/>
  <c r="H219" i="9"/>
  <c r="F219" i="9"/>
  <c r="B220" i="9"/>
  <c r="H258" i="9"/>
  <c r="F258" i="9"/>
  <c r="H182" i="8"/>
  <c r="F182" i="8"/>
  <c r="B183" i="8"/>
  <c r="O270" i="8"/>
  <c r="K270" i="8"/>
  <c r="O64" i="9"/>
  <c r="K64" i="9"/>
  <c r="H291" i="8"/>
  <c r="F291" i="8"/>
  <c r="B292" i="8"/>
  <c r="O142" i="8"/>
  <c r="K142" i="8"/>
  <c r="B75" i="8"/>
  <c r="F74" i="8"/>
  <c r="H74" i="8"/>
  <c r="B21" i="9"/>
  <c r="H20" i="9"/>
  <c r="F20" i="9"/>
  <c r="K276" i="9"/>
  <c r="O276" i="9"/>
  <c r="K53" i="9"/>
  <c r="O53" i="9"/>
  <c r="B67" i="8"/>
  <c r="F66" i="8"/>
  <c r="H66" i="8"/>
  <c r="O270" i="9"/>
  <c r="K270" i="9"/>
  <c r="O310" i="8"/>
  <c r="K310" i="8"/>
  <c r="K219" i="8"/>
  <c r="O219" i="8"/>
  <c r="K42" i="9"/>
  <c r="O42" i="9"/>
  <c r="B118" i="9"/>
  <c r="F117" i="9"/>
  <c r="H117" i="9"/>
  <c r="O126" i="9"/>
  <c r="K126" i="9"/>
  <c r="O206" i="9"/>
  <c r="K206" i="9"/>
  <c r="B278" i="8"/>
  <c r="H277" i="8"/>
  <c r="F277" i="8"/>
  <c r="H308" i="9"/>
  <c r="B309" i="9"/>
  <c r="F308" i="9"/>
  <c r="H97" i="8"/>
  <c r="F97" i="8"/>
  <c r="B55" i="9"/>
  <c r="H54" i="9"/>
  <c r="F54" i="9"/>
  <c r="B284" i="8"/>
  <c r="H283" i="8"/>
  <c r="F283" i="8"/>
  <c r="K75" i="9"/>
  <c r="O75" i="9"/>
  <c r="H133" i="9"/>
  <c r="B134" i="9"/>
  <c r="F133" i="9"/>
  <c r="H263" i="9"/>
  <c r="F263" i="9"/>
  <c r="B264" i="9"/>
  <c r="B144" i="8"/>
  <c r="H143" i="8"/>
  <c r="F143" i="8"/>
  <c r="B170" i="9"/>
  <c r="F169" i="9"/>
  <c r="H169" i="9"/>
  <c r="O6" i="8"/>
  <c r="K6" i="8"/>
  <c r="K212" i="9"/>
  <c r="O212" i="9"/>
  <c r="B66" i="9"/>
  <c r="H65" i="9"/>
  <c r="F65" i="9"/>
  <c r="H338" i="9"/>
  <c r="F338" i="9"/>
  <c r="B339" i="9"/>
  <c r="B128" i="9"/>
  <c r="H127" i="9"/>
  <c r="F127" i="9"/>
  <c r="H207" i="9"/>
  <c r="F207" i="9"/>
  <c r="O319" i="9"/>
  <c r="K319" i="9"/>
  <c r="K96" i="8"/>
  <c r="O96" i="8"/>
  <c r="H277" i="9"/>
  <c r="B278" i="9"/>
  <c r="F277" i="9"/>
  <c r="B272" i="9"/>
  <c r="H271" i="9"/>
  <c r="F271" i="9"/>
  <c r="A228" i="10"/>
  <c r="S227" i="10"/>
  <c r="D227" i="10" s="1"/>
  <c r="R227" i="10"/>
  <c r="C227" i="10" s="1"/>
  <c r="O55" i="8"/>
  <c r="K55" i="8"/>
  <c r="F76" i="9"/>
  <c r="H76" i="9"/>
  <c r="O277" i="9" l="1"/>
  <c r="K277" i="9"/>
  <c r="O329" i="9"/>
  <c r="K329" i="9"/>
  <c r="O119" i="8"/>
  <c r="K119" i="8"/>
  <c r="F134" i="8"/>
  <c r="B135" i="8"/>
  <c r="H134" i="8"/>
  <c r="O76" i="9"/>
  <c r="K76" i="9"/>
  <c r="B285" i="8"/>
  <c r="H284" i="8"/>
  <c r="F284" i="8"/>
  <c r="B193" i="8"/>
  <c r="F192" i="8"/>
  <c r="H192" i="8"/>
  <c r="H144" i="8"/>
  <c r="B145" i="8"/>
  <c r="F144" i="8"/>
  <c r="K74" i="8"/>
  <c r="O74" i="8"/>
  <c r="B184" i="8"/>
  <c r="F183" i="8"/>
  <c r="H183" i="8"/>
  <c r="H246" i="8"/>
  <c r="F246" i="8"/>
  <c r="B247" i="8"/>
  <c r="K338" i="8"/>
  <c r="O338" i="8"/>
  <c r="O94" i="9"/>
  <c r="K94" i="9"/>
  <c r="K238" i="9"/>
  <c r="O238" i="9"/>
  <c r="O43" i="9"/>
  <c r="K43" i="9"/>
  <c r="O213" i="9"/>
  <c r="K213" i="9"/>
  <c r="B32" i="9"/>
  <c r="H31" i="9"/>
  <c r="F31" i="9"/>
  <c r="O300" i="9"/>
  <c r="K300" i="9"/>
  <c r="K143" i="8"/>
  <c r="O143" i="8"/>
  <c r="O245" i="8"/>
  <c r="K245" i="8"/>
  <c r="H301" i="8"/>
  <c r="B302" i="8"/>
  <c r="F301" i="8"/>
  <c r="O65" i="9"/>
  <c r="K65" i="9"/>
  <c r="B265" i="9"/>
  <c r="H264" i="9"/>
  <c r="F264" i="9"/>
  <c r="O54" i="9"/>
  <c r="K54" i="9"/>
  <c r="K283" i="9"/>
  <c r="O283" i="9"/>
  <c r="F339" i="8"/>
  <c r="B340" i="8"/>
  <c r="H339" i="8"/>
  <c r="H95" i="9"/>
  <c r="F95" i="9"/>
  <c r="B96" i="9"/>
  <c r="H330" i="9"/>
  <c r="F330" i="9"/>
  <c r="B331" i="9"/>
  <c r="H239" i="9"/>
  <c r="B240" i="9"/>
  <c r="F239" i="9"/>
  <c r="B45" i="9"/>
  <c r="H44" i="9"/>
  <c r="F44" i="9"/>
  <c r="F214" i="9"/>
  <c r="H214" i="9"/>
  <c r="B85" i="8"/>
  <c r="F84" i="8"/>
  <c r="H84" i="8"/>
  <c r="B302" i="9"/>
  <c r="H301" i="9"/>
  <c r="F301" i="9"/>
  <c r="F321" i="8"/>
  <c r="B322" i="8"/>
  <c r="H321" i="8"/>
  <c r="K338" i="9"/>
  <c r="O338" i="9"/>
  <c r="H21" i="9"/>
  <c r="B22" i="9"/>
  <c r="F21" i="9"/>
  <c r="F66" i="9"/>
  <c r="B67" i="9"/>
  <c r="H66" i="9"/>
  <c r="H55" i="9"/>
  <c r="F55" i="9"/>
  <c r="O66" i="8"/>
  <c r="K66" i="8"/>
  <c r="H75" i="8"/>
  <c r="F75" i="8"/>
  <c r="B76" i="8"/>
  <c r="O182" i="8"/>
  <c r="K182" i="8"/>
  <c r="K105" i="8"/>
  <c r="O105" i="8"/>
  <c r="H264" i="8"/>
  <c r="B265" i="8"/>
  <c r="F264" i="8"/>
  <c r="K105" i="9"/>
  <c r="O105" i="9"/>
  <c r="H312" i="8"/>
  <c r="F312" i="8"/>
  <c r="B313" i="8"/>
  <c r="K263" i="9"/>
  <c r="O263" i="9"/>
  <c r="K117" i="9"/>
  <c r="O117" i="9"/>
  <c r="O245" i="9"/>
  <c r="K245" i="9"/>
  <c r="H284" i="9"/>
  <c r="B285" i="9"/>
  <c r="F284" i="9"/>
  <c r="O182" i="9"/>
  <c r="K182" i="9"/>
  <c r="F86" i="9"/>
  <c r="B87" i="9"/>
  <c r="H86" i="9"/>
  <c r="O83" i="8"/>
  <c r="K83" i="8"/>
  <c r="O320" i="8"/>
  <c r="K320" i="8"/>
  <c r="K97" i="8"/>
  <c r="O97" i="8"/>
  <c r="K258" i="9"/>
  <c r="O258" i="9"/>
  <c r="F246" i="9"/>
  <c r="B247" i="9"/>
  <c r="H246" i="9"/>
  <c r="B184" i="9"/>
  <c r="H183" i="9"/>
  <c r="F183" i="9"/>
  <c r="O263" i="8"/>
  <c r="K263" i="8"/>
  <c r="K225" i="9"/>
  <c r="O225" i="9"/>
  <c r="K226" i="8"/>
  <c r="O226" i="8"/>
  <c r="O85" i="9"/>
  <c r="K85" i="9"/>
  <c r="O311" i="8"/>
  <c r="K311" i="8"/>
  <c r="B143" i="9"/>
  <c r="H142" i="9"/>
  <c r="F142" i="9"/>
  <c r="O330" i="8"/>
  <c r="K330" i="8"/>
  <c r="K45" i="8"/>
  <c r="O45" i="8"/>
  <c r="O353" i="9"/>
  <c r="K353" i="9"/>
  <c r="F226" i="9"/>
  <c r="B227" i="9"/>
  <c r="H226" i="9"/>
  <c r="O21" i="8"/>
  <c r="K21" i="8"/>
  <c r="O7" i="9"/>
  <c r="K7" i="9"/>
  <c r="O128" i="8"/>
  <c r="K128" i="8"/>
  <c r="O320" i="9"/>
  <c r="K320" i="9"/>
  <c r="O191" i="9"/>
  <c r="K191" i="9"/>
  <c r="B163" i="8"/>
  <c r="H162" i="8"/>
  <c r="F162" i="8"/>
  <c r="A15" i="10"/>
  <c r="S14" i="10"/>
  <c r="D14" i="10" s="1"/>
  <c r="R14" i="10"/>
  <c r="C14" i="10" s="1"/>
  <c r="B332" i="8"/>
  <c r="H331" i="8"/>
  <c r="F331" i="8"/>
  <c r="O152" i="8"/>
  <c r="K152" i="8"/>
  <c r="B228" i="8"/>
  <c r="H227" i="8"/>
  <c r="F227" i="8"/>
  <c r="O141" i="9"/>
  <c r="K141" i="9"/>
  <c r="B322" i="9"/>
  <c r="F321" i="9"/>
  <c r="H321" i="9"/>
  <c r="K207" i="9"/>
  <c r="O207" i="9"/>
  <c r="H220" i="9"/>
  <c r="F220" i="9"/>
  <c r="O133" i="9"/>
  <c r="K133" i="9"/>
  <c r="O271" i="9"/>
  <c r="K271" i="9"/>
  <c r="O169" i="9"/>
  <c r="K169" i="9"/>
  <c r="O308" i="9"/>
  <c r="K308" i="9"/>
  <c r="O291" i="8"/>
  <c r="K291" i="8"/>
  <c r="K219" i="9"/>
  <c r="O219" i="9"/>
  <c r="B193" i="9"/>
  <c r="F192" i="9"/>
  <c r="H192" i="9"/>
  <c r="B47" i="8"/>
  <c r="H46" i="8"/>
  <c r="F46" i="8"/>
  <c r="H354" i="9"/>
  <c r="B355" i="9"/>
  <c r="F354" i="9"/>
  <c r="H153" i="8"/>
  <c r="F153" i="8"/>
  <c r="B154" i="8"/>
  <c r="B23" i="8"/>
  <c r="H22" i="8"/>
  <c r="F22" i="8"/>
  <c r="O220" i="8"/>
  <c r="K220" i="8"/>
  <c r="B9" i="9"/>
  <c r="F8" i="9"/>
  <c r="H8" i="9"/>
  <c r="O169" i="8"/>
  <c r="K169" i="8"/>
  <c r="B135" i="9"/>
  <c r="F134" i="9"/>
  <c r="H134" i="9"/>
  <c r="B293" i="8"/>
  <c r="H292" i="8"/>
  <c r="F292" i="8"/>
  <c r="B310" i="9"/>
  <c r="F309" i="9"/>
  <c r="H309" i="9"/>
  <c r="O127" i="9"/>
  <c r="K127" i="9"/>
  <c r="H272" i="9"/>
  <c r="F272" i="9"/>
  <c r="H128" i="9"/>
  <c r="F128" i="9"/>
  <c r="H272" i="8"/>
  <c r="F272" i="8"/>
  <c r="O161" i="8"/>
  <c r="K161" i="8"/>
  <c r="O7" i="8"/>
  <c r="K7" i="8"/>
  <c r="K291" i="9"/>
  <c r="O291" i="9"/>
  <c r="O31" i="8"/>
  <c r="K31" i="8"/>
  <c r="F207" i="8"/>
  <c r="H207" i="8"/>
  <c r="B163" i="9"/>
  <c r="H162" i="9"/>
  <c r="F162" i="9"/>
  <c r="B171" i="8"/>
  <c r="H170" i="8"/>
  <c r="F170" i="8"/>
  <c r="A229" i="10"/>
  <c r="S228" i="10"/>
  <c r="D228" i="10" s="1"/>
  <c r="R228" i="10"/>
  <c r="C228" i="10" s="1"/>
  <c r="B119" i="9"/>
  <c r="H118" i="9"/>
  <c r="F118" i="9"/>
  <c r="B171" i="9"/>
  <c r="F170" i="9"/>
  <c r="H170" i="9"/>
  <c r="K277" i="8"/>
  <c r="O277" i="8"/>
  <c r="O206" i="8"/>
  <c r="K206" i="8"/>
  <c r="O152" i="9"/>
  <c r="K152" i="9"/>
  <c r="F67" i="8"/>
  <c r="H67" i="8"/>
  <c r="B340" i="9"/>
  <c r="H339" i="9"/>
  <c r="F339" i="9"/>
  <c r="F278" i="9"/>
  <c r="H278" i="9"/>
  <c r="O283" i="8"/>
  <c r="K283" i="8"/>
  <c r="F278" i="8"/>
  <c r="H278" i="8"/>
  <c r="O20" i="9"/>
  <c r="K20" i="9"/>
  <c r="O191" i="8"/>
  <c r="K191" i="8"/>
  <c r="O271" i="8"/>
  <c r="K271" i="8"/>
  <c r="K300" i="8"/>
  <c r="O300" i="8"/>
  <c r="B9" i="8"/>
  <c r="H8" i="8"/>
  <c r="F8" i="8"/>
  <c r="B293" i="9"/>
  <c r="H292" i="9"/>
  <c r="F292" i="9"/>
  <c r="B33" i="8"/>
  <c r="H32" i="8"/>
  <c r="F32" i="8"/>
  <c r="H153" i="9"/>
  <c r="F153" i="9"/>
  <c r="B154" i="9"/>
  <c r="O161" i="9"/>
  <c r="K161" i="9"/>
  <c r="O30" i="9"/>
  <c r="K30" i="9"/>
  <c r="O133" i="8"/>
  <c r="K133" i="8"/>
  <c r="B294" i="9" l="1"/>
  <c r="H293" i="9"/>
  <c r="F293" i="9"/>
  <c r="O331" i="8"/>
  <c r="K331" i="8"/>
  <c r="O8" i="9"/>
  <c r="K8" i="9"/>
  <c r="O8" i="8"/>
  <c r="K8" i="8"/>
  <c r="O309" i="9"/>
  <c r="K309" i="9"/>
  <c r="O354" i="9"/>
  <c r="K354" i="9"/>
  <c r="B266" i="8"/>
  <c r="F265" i="8"/>
  <c r="H265" i="8"/>
  <c r="O55" i="9"/>
  <c r="K55" i="9"/>
  <c r="H240" i="9"/>
  <c r="F240" i="9"/>
  <c r="B10" i="8"/>
  <c r="F9" i="8"/>
  <c r="H9" i="8"/>
  <c r="O170" i="8"/>
  <c r="K170" i="8"/>
  <c r="B10" i="9"/>
  <c r="F9" i="9"/>
  <c r="H9" i="9"/>
  <c r="H322" i="9"/>
  <c r="F322" i="9"/>
  <c r="B323" i="9"/>
  <c r="K264" i="8"/>
  <c r="O264" i="8"/>
  <c r="K66" i="9"/>
  <c r="O66" i="9"/>
  <c r="O301" i="9"/>
  <c r="K301" i="9"/>
  <c r="K239" i="9"/>
  <c r="O239" i="9"/>
  <c r="O134" i="8"/>
  <c r="K134" i="8"/>
  <c r="K301" i="8"/>
  <c r="O301" i="8"/>
  <c r="B155" i="9"/>
  <c r="H154" i="9"/>
  <c r="F154" i="9"/>
  <c r="O278" i="9"/>
  <c r="K278" i="9"/>
  <c r="H171" i="8"/>
  <c r="F171" i="8"/>
  <c r="B172" i="8"/>
  <c r="B311" i="9"/>
  <c r="F310" i="9"/>
  <c r="H310" i="9"/>
  <c r="O46" i="8"/>
  <c r="K46" i="8"/>
  <c r="A16" i="10"/>
  <c r="R15" i="10"/>
  <c r="C15" i="10" s="1"/>
  <c r="S15" i="10"/>
  <c r="D15" i="10" s="1"/>
  <c r="O142" i="9"/>
  <c r="K142" i="9"/>
  <c r="H67" i="9"/>
  <c r="F67" i="9"/>
  <c r="B303" i="9"/>
  <c r="H302" i="9"/>
  <c r="F302" i="9"/>
  <c r="B332" i="9"/>
  <c r="H331" i="9"/>
  <c r="F331" i="9"/>
  <c r="B136" i="8"/>
  <c r="F135" i="8"/>
  <c r="H135" i="8"/>
  <c r="A230" i="10"/>
  <c r="S229" i="10"/>
  <c r="D229" i="10" s="1"/>
  <c r="R229" i="10"/>
  <c r="C229" i="10" s="1"/>
  <c r="O170" i="9"/>
  <c r="K170" i="9"/>
  <c r="H47" i="8"/>
  <c r="F47" i="8"/>
  <c r="F143" i="9"/>
  <c r="B144" i="9"/>
  <c r="H143" i="9"/>
  <c r="K183" i="9"/>
  <c r="O183" i="9"/>
  <c r="K84" i="8"/>
  <c r="O84" i="8"/>
  <c r="H145" i="8"/>
  <c r="F145" i="8"/>
  <c r="B146" i="8"/>
  <c r="O226" i="9"/>
  <c r="K226" i="9"/>
  <c r="B185" i="9"/>
  <c r="H184" i="9"/>
  <c r="F184" i="9"/>
  <c r="O86" i="9"/>
  <c r="K86" i="9"/>
  <c r="O330" i="9"/>
  <c r="K330" i="9"/>
  <c r="K264" i="9"/>
  <c r="O264" i="9"/>
  <c r="O144" i="8"/>
  <c r="K144" i="8"/>
  <c r="O278" i="8"/>
  <c r="K278" i="8"/>
  <c r="H285" i="9"/>
  <c r="B286" i="9"/>
  <c r="F285" i="9"/>
  <c r="H184" i="8"/>
  <c r="B185" i="8"/>
  <c r="F184" i="8"/>
  <c r="K162" i="9"/>
  <c r="O162" i="9"/>
  <c r="O192" i="9"/>
  <c r="K192" i="9"/>
  <c r="O162" i="8"/>
  <c r="K162" i="8"/>
  <c r="K339" i="9"/>
  <c r="O339" i="9"/>
  <c r="H171" i="9"/>
  <c r="F171" i="9"/>
  <c r="B172" i="9"/>
  <c r="H163" i="9"/>
  <c r="F163" i="9"/>
  <c r="B164" i="9"/>
  <c r="O272" i="8"/>
  <c r="K272" i="8"/>
  <c r="B294" i="8"/>
  <c r="F293" i="8"/>
  <c r="H293" i="8"/>
  <c r="O22" i="8"/>
  <c r="K22" i="8"/>
  <c r="O227" i="8"/>
  <c r="K227" i="8"/>
  <c r="H163" i="8"/>
  <c r="F163" i="8"/>
  <c r="B164" i="8"/>
  <c r="B228" i="9"/>
  <c r="H227" i="9"/>
  <c r="F227" i="9"/>
  <c r="K246" i="9"/>
  <c r="O246" i="9"/>
  <c r="B88" i="9"/>
  <c r="H87" i="9"/>
  <c r="F87" i="9"/>
  <c r="F22" i="9"/>
  <c r="B23" i="9"/>
  <c r="H22" i="9"/>
  <c r="B86" i="8"/>
  <c r="F85" i="8"/>
  <c r="H85" i="8"/>
  <c r="B97" i="9"/>
  <c r="H96" i="9"/>
  <c r="F96" i="9"/>
  <c r="B266" i="9"/>
  <c r="H265" i="9"/>
  <c r="F265" i="9"/>
  <c r="O192" i="8"/>
  <c r="K192" i="8"/>
  <c r="B323" i="8"/>
  <c r="F322" i="8"/>
  <c r="H322" i="8"/>
  <c r="B356" i="9"/>
  <c r="H355" i="9"/>
  <c r="F355" i="9"/>
  <c r="O153" i="9"/>
  <c r="K153" i="9"/>
  <c r="K292" i="8"/>
  <c r="O292" i="8"/>
  <c r="O32" i="8"/>
  <c r="K32" i="8"/>
  <c r="H340" i="9"/>
  <c r="B341" i="9"/>
  <c r="F340" i="9"/>
  <c r="O207" i="8"/>
  <c r="K207" i="8"/>
  <c r="K134" i="9"/>
  <c r="O134" i="9"/>
  <c r="F23" i="8"/>
  <c r="H23" i="8"/>
  <c r="H193" i="9"/>
  <c r="F193" i="9"/>
  <c r="B229" i="8"/>
  <c r="H228" i="8"/>
  <c r="F228" i="8"/>
  <c r="H247" i="9"/>
  <c r="B248" i="9"/>
  <c r="F247" i="9"/>
  <c r="B314" i="8"/>
  <c r="H313" i="8"/>
  <c r="F313" i="8"/>
  <c r="H76" i="8"/>
  <c r="F76" i="8"/>
  <c r="O21" i="9"/>
  <c r="K21" i="9"/>
  <c r="K214" i="9"/>
  <c r="O214" i="9"/>
  <c r="K31" i="9"/>
  <c r="O31" i="9"/>
  <c r="B248" i="8"/>
  <c r="F247" i="8"/>
  <c r="H247" i="8"/>
  <c r="B333" i="8"/>
  <c r="H332" i="8"/>
  <c r="F332" i="8"/>
  <c r="O67" i="8"/>
  <c r="K67" i="8"/>
  <c r="K128" i="9"/>
  <c r="O128" i="9"/>
  <c r="H154" i="8"/>
  <c r="B155" i="8"/>
  <c r="F154" i="8"/>
  <c r="O95" i="9"/>
  <c r="K95" i="9"/>
  <c r="B33" i="9"/>
  <c r="H32" i="9"/>
  <c r="F32" i="9"/>
  <c r="H193" i="8"/>
  <c r="F193" i="8"/>
  <c r="H45" i="9"/>
  <c r="F45" i="9"/>
  <c r="B46" i="9"/>
  <c r="F119" i="9"/>
  <c r="H119" i="9"/>
  <c r="B136" i="9"/>
  <c r="F135" i="9"/>
  <c r="H135" i="9"/>
  <c r="O220" i="9"/>
  <c r="K220" i="9"/>
  <c r="K312" i="8"/>
  <c r="O312" i="8"/>
  <c r="O75" i="8"/>
  <c r="K75" i="8"/>
  <c r="O339" i="8"/>
  <c r="K339" i="8"/>
  <c r="O246" i="8"/>
  <c r="K246" i="8"/>
  <c r="B286" i="8"/>
  <c r="H285" i="8"/>
  <c r="F285" i="8"/>
  <c r="O321" i="9"/>
  <c r="K321" i="9"/>
  <c r="K284" i="9"/>
  <c r="O284" i="9"/>
  <c r="B34" i="8"/>
  <c r="F33" i="8"/>
  <c r="H33" i="8"/>
  <c r="K118" i="9"/>
  <c r="O118" i="9"/>
  <c r="K292" i="9"/>
  <c r="O292" i="9"/>
  <c r="O272" i="9"/>
  <c r="K272" i="9"/>
  <c r="O153" i="8"/>
  <c r="K153" i="8"/>
  <c r="K321" i="8"/>
  <c r="O321" i="8"/>
  <c r="O44" i="9"/>
  <c r="K44" i="9"/>
  <c r="B341" i="8"/>
  <c r="F340" i="8"/>
  <c r="H340" i="8"/>
  <c r="F302" i="8"/>
  <c r="H302" i="8"/>
  <c r="B303" i="8"/>
  <c r="K183" i="8"/>
  <c r="O183" i="8"/>
  <c r="K284" i="8"/>
  <c r="O284" i="8"/>
  <c r="O135" i="8" l="1"/>
  <c r="K135" i="8"/>
  <c r="K32" i="9"/>
  <c r="O32" i="9"/>
  <c r="H266" i="9"/>
  <c r="F266" i="9"/>
  <c r="O143" i="9"/>
  <c r="K143" i="9"/>
  <c r="H136" i="8"/>
  <c r="F136" i="8"/>
  <c r="F88" i="9"/>
  <c r="H88" i="9"/>
  <c r="F286" i="9"/>
  <c r="H286" i="9"/>
  <c r="K340" i="8"/>
  <c r="O340" i="8"/>
  <c r="F286" i="8"/>
  <c r="H286" i="8"/>
  <c r="O247" i="8"/>
  <c r="K247" i="8"/>
  <c r="K313" i="8"/>
  <c r="O313" i="8"/>
  <c r="K293" i="8"/>
  <c r="O293" i="8"/>
  <c r="O285" i="9"/>
  <c r="K285" i="9"/>
  <c r="K184" i="9"/>
  <c r="O184" i="9"/>
  <c r="B145" i="9"/>
  <c r="F144" i="9"/>
  <c r="H144" i="9"/>
  <c r="A17" i="10"/>
  <c r="S16" i="10"/>
  <c r="D16" i="10" s="1"/>
  <c r="R16" i="10"/>
  <c r="C16" i="10" s="1"/>
  <c r="O154" i="9"/>
  <c r="K154" i="9"/>
  <c r="B11" i="8"/>
  <c r="H10" i="8"/>
  <c r="F10" i="8"/>
  <c r="O76" i="8"/>
  <c r="K76" i="8"/>
  <c r="O171" i="9"/>
  <c r="K171" i="9"/>
  <c r="K285" i="8"/>
  <c r="O285" i="8"/>
  <c r="B315" i="8"/>
  <c r="H314" i="8"/>
  <c r="F314" i="8"/>
  <c r="K96" i="9"/>
  <c r="O96" i="9"/>
  <c r="B186" i="9"/>
  <c r="F185" i="9"/>
  <c r="H185" i="9"/>
  <c r="O331" i="9"/>
  <c r="K331" i="9"/>
  <c r="H155" i="9"/>
  <c r="F155" i="9"/>
  <c r="B156" i="9"/>
  <c r="O302" i="8"/>
  <c r="K302" i="8"/>
  <c r="O23" i="8"/>
  <c r="K23" i="8"/>
  <c r="O9" i="8"/>
  <c r="K9" i="8"/>
  <c r="F33" i="9"/>
  <c r="B34" i="9"/>
  <c r="H33" i="9"/>
  <c r="F136" i="9"/>
  <c r="H136" i="9"/>
  <c r="B342" i="8"/>
  <c r="F341" i="8"/>
  <c r="H341" i="8"/>
  <c r="O119" i="9"/>
  <c r="K119" i="9"/>
  <c r="B249" i="8"/>
  <c r="F248" i="8"/>
  <c r="H248" i="8"/>
  <c r="K355" i="9"/>
  <c r="O355" i="9"/>
  <c r="H97" i="9"/>
  <c r="F97" i="9"/>
  <c r="F294" i="8"/>
  <c r="H294" i="8"/>
  <c r="B295" i="8"/>
  <c r="H332" i="9"/>
  <c r="F332" i="9"/>
  <c r="B333" i="9"/>
  <c r="B324" i="9"/>
  <c r="H323" i="9"/>
  <c r="F323" i="9"/>
  <c r="K240" i="9"/>
  <c r="O240" i="9"/>
  <c r="O135" i="9"/>
  <c r="K135" i="9"/>
  <c r="O85" i="8"/>
  <c r="K85" i="8"/>
  <c r="O47" i="8"/>
  <c r="K47" i="8"/>
  <c r="O310" i="9"/>
  <c r="K310" i="9"/>
  <c r="O193" i="9"/>
  <c r="K193" i="9"/>
  <c r="H333" i="8"/>
  <c r="F333" i="8"/>
  <c r="O33" i="8"/>
  <c r="K33" i="8"/>
  <c r="H155" i="8"/>
  <c r="F155" i="8"/>
  <c r="B156" i="8"/>
  <c r="B249" i="9"/>
  <c r="H248" i="9"/>
  <c r="F248" i="9"/>
  <c r="B357" i="9"/>
  <c r="F356" i="9"/>
  <c r="H356" i="9"/>
  <c r="O227" i="9"/>
  <c r="K227" i="9"/>
  <c r="B47" i="9"/>
  <c r="H46" i="9"/>
  <c r="F46" i="9"/>
  <c r="O154" i="8"/>
  <c r="K154" i="8"/>
  <c r="K247" i="9"/>
  <c r="O247" i="9"/>
  <c r="K322" i="8"/>
  <c r="O322" i="8"/>
  <c r="B229" i="9"/>
  <c r="F228" i="9"/>
  <c r="H228" i="9"/>
  <c r="B147" i="8"/>
  <c r="H146" i="8"/>
  <c r="F146" i="8"/>
  <c r="K302" i="9"/>
  <c r="O302" i="9"/>
  <c r="O322" i="9"/>
  <c r="K322" i="9"/>
  <c r="O265" i="9"/>
  <c r="K265" i="9"/>
  <c r="B35" i="8"/>
  <c r="H34" i="8"/>
  <c r="F34" i="8"/>
  <c r="H341" i="9"/>
  <c r="F341" i="9"/>
  <c r="B342" i="9"/>
  <c r="B87" i="8"/>
  <c r="F86" i="8"/>
  <c r="H86" i="8"/>
  <c r="F164" i="8"/>
  <c r="H164" i="8"/>
  <c r="H164" i="9"/>
  <c r="F164" i="9"/>
  <c r="F303" i="9"/>
  <c r="H303" i="9"/>
  <c r="B312" i="9"/>
  <c r="H311" i="9"/>
  <c r="F311" i="9"/>
  <c r="O9" i="9"/>
  <c r="K9" i="9"/>
  <c r="K265" i="8"/>
  <c r="O265" i="8"/>
  <c r="K87" i="9"/>
  <c r="O87" i="9"/>
  <c r="K228" i="8"/>
  <c r="O228" i="8"/>
  <c r="O340" i="9"/>
  <c r="K340" i="9"/>
  <c r="H323" i="8"/>
  <c r="F323" i="8"/>
  <c r="B324" i="8"/>
  <c r="O22" i="9"/>
  <c r="K22" i="9"/>
  <c r="O145" i="8"/>
  <c r="K145" i="8"/>
  <c r="B173" i="8"/>
  <c r="H172" i="8"/>
  <c r="F172" i="8"/>
  <c r="O184" i="8"/>
  <c r="K184" i="8"/>
  <c r="K67" i="9"/>
  <c r="O67" i="9"/>
  <c r="B11" i="9"/>
  <c r="H10" i="9"/>
  <c r="F10" i="9"/>
  <c r="F266" i="8"/>
  <c r="H266" i="8"/>
  <c r="O293" i="9"/>
  <c r="K293" i="9"/>
  <c r="H303" i="8"/>
  <c r="F303" i="8"/>
  <c r="K332" i="8"/>
  <c r="O332" i="8"/>
  <c r="O45" i="9"/>
  <c r="K45" i="9"/>
  <c r="B230" i="8"/>
  <c r="H229" i="8"/>
  <c r="F229" i="8"/>
  <c r="F23" i="9"/>
  <c r="H23" i="9"/>
  <c r="O163" i="8"/>
  <c r="K163" i="8"/>
  <c r="O163" i="9"/>
  <c r="K163" i="9"/>
  <c r="O193" i="8"/>
  <c r="K193" i="8"/>
  <c r="B173" i="9"/>
  <c r="F172" i="9"/>
  <c r="H172" i="9"/>
  <c r="H185" i="8"/>
  <c r="F185" i="8"/>
  <c r="B186" i="8"/>
  <c r="A231" i="10"/>
  <c r="R230" i="10"/>
  <c r="C230" i="10" s="1"/>
  <c r="S230" i="10"/>
  <c r="D230" i="10" s="1"/>
  <c r="O171" i="8"/>
  <c r="K171" i="8"/>
  <c r="B295" i="9"/>
  <c r="H294" i="9"/>
  <c r="F294" i="9"/>
  <c r="B343" i="9" l="1"/>
  <c r="F342" i="9"/>
  <c r="H342" i="9"/>
  <c r="H295" i="8"/>
  <c r="F295" i="8"/>
  <c r="K341" i="8"/>
  <c r="O341" i="8"/>
  <c r="O88" i="9"/>
  <c r="K88" i="9"/>
  <c r="O228" i="9"/>
  <c r="K228" i="9"/>
  <c r="H295" i="9"/>
  <c r="F295" i="9"/>
  <c r="O323" i="8"/>
  <c r="K323" i="8"/>
  <c r="K311" i="9"/>
  <c r="O311" i="9"/>
  <c r="K146" i="8"/>
  <c r="O146" i="8"/>
  <c r="K46" i="9"/>
  <c r="O46" i="9"/>
  <c r="O155" i="8"/>
  <c r="K155" i="8"/>
  <c r="O294" i="8"/>
  <c r="K294" i="8"/>
  <c r="O314" i="8"/>
  <c r="K314" i="8"/>
  <c r="H147" i="8"/>
  <c r="F147" i="8"/>
  <c r="F47" i="9"/>
  <c r="H47" i="9"/>
  <c r="F342" i="8"/>
  <c r="B343" i="8"/>
  <c r="H342" i="8"/>
  <c r="F156" i="9"/>
  <c r="H156" i="9"/>
  <c r="H315" i="8"/>
  <c r="F315" i="8"/>
  <c r="O34" i="8"/>
  <c r="K34" i="8"/>
  <c r="O97" i="9"/>
  <c r="K97" i="9"/>
  <c r="K155" i="9"/>
  <c r="O155" i="9"/>
  <c r="A18" i="10"/>
  <c r="R17" i="10"/>
  <c r="C17" i="10" s="1"/>
  <c r="S17" i="10"/>
  <c r="D17" i="10" s="1"/>
  <c r="O136" i="8"/>
  <c r="K136" i="8"/>
  <c r="O303" i="8"/>
  <c r="K303" i="8"/>
  <c r="A232" i="10"/>
  <c r="R231" i="10"/>
  <c r="C231" i="10" s="1"/>
  <c r="S231" i="10"/>
  <c r="D231" i="10" s="1"/>
  <c r="O172" i="8"/>
  <c r="K172" i="8"/>
  <c r="B36" i="8"/>
  <c r="H35" i="8"/>
  <c r="F35" i="8"/>
  <c r="B230" i="9"/>
  <c r="H229" i="9"/>
  <c r="F229" i="9"/>
  <c r="O356" i="9"/>
  <c r="K356" i="9"/>
  <c r="K333" i="8"/>
  <c r="O333" i="8"/>
  <c r="O33" i="9"/>
  <c r="K33" i="9"/>
  <c r="K144" i="9"/>
  <c r="O144" i="9"/>
  <c r="O164" i="9"/>
  <c r="K164" i="9"/>
  <c r="B35" i="9"/>
  <c r="F34" i="9"/>
  <c r="H34" i="9"/>
  <c r="O286" i="8"/>
  <c r="K286" i="8"/>
  <c r="K23" i="9"/>
  <c r="O23" i="9"/>
  <c r="O266" i="8"/>
  <c r="K266" i="8"/>
  <c r="O164" i="8"/>
  <c r="K164" i="8"/>
  <c r="B358" i="9"/>
  <c r="F357" i="9"/>
  <c r="H357" i="9"/>
  <c r="K323" i="9"/>
  <c r="O323" i="9"/>
  <c r="O248" i="8"/>
  <c r="K248" i="8"/>
  <c r="O185" i="9"/>
  <c r="K185" i="9"/>
  <c r="H145" i="9"/>
  <c r="B146" i="9"/>
  <c r="F145" i="9"/>
  <c r="K266" i="9"/>
  <c r="O266" i="9"/>
  <c r="O185" i="8"/>
  <c r="K185" i="8"/>
  <c r="H324" i="9"/>
  <c r="F324" i="9"/>
  <c r="B174" i="8"/>
  <c r="F173" i="8"/>
  <c r="H173" i="8"/>
  <c r="K172" i="9"/>
  <c r="O172" i="9"/>
  <c r="O229" i="8"/>
  <c r="K229" i="8"/>
  <c r="O86" i="8"/>
  <c r="K86" i="8"/>
  <c r="K248" i="9"/>
  <c r="O248" i="9"/>
  <c r="H333" i="9"/>
  <c r="F333" i="9"/>
  <c r="H249" i="8"/>
  <c r="F249" i="8"/>
  <c r="B250" i="8"/>
  <c r="H186" i="9"/>
  <c r="F186" i="9"/>
  <c r="H312" i="9"/>
  <c r="B313" i="9"/>
  <c r="F312" i="9"/>
  <c r="O136" i="9"/>
  <c r="K136" i="9"/>
  <c r="H186" i="8"/>
  <c r="F186" i="8"/>
  <c r="H230" i="8"/>
  <c r="B231" i="8"/>
  <c r="F230" i="8"/>
  <c r="O10" i="9"/>
  <c r="K10" i="9"/>
  <c r="B250" i="9"/>
  <c r="H249" i="9"/>
  <c r="F249" i="9"/>
  <c r="O10" i="8"/>
  <c r="K10" i="8"/>
  <c r="O286" i="9"/>
  <c r="K286" i="9"/>
  <c r="O341" i="9"/>
  <c r="K341" i="9"/>
  <c r="O303" i="9"/>
  <c r="K303" i="9"/>
  <c r="O294" i="9"/>
  <c r="K294" i="9"/>
  <c r="H173" i="9"/>
  <c r="F173" i="9"/>
  <c r="B174" i="9"/>
  <c r="B12" i="9"/>
  <c r="H11" i="9"/>
  <c r="F11" i="9"/>
  <c r="H324" i="8"/>
  <c r="F324" i="8"/>
  <c r="B88" i="8"/>
  <c r="H87" i="8"/>
  <c r="F87" i="8"/>
  <c r="H156" i="8"/>
  <c r="F156" i="8"/>
  <c r="O332" i="9"/>
  <c r="K332" i="9"/>
  <c r="B12" i="8"/>
  <c r="F11" i="8"/>
  <c r="H11" i="8"/>
  <c r="H358" i="9" l="1"/>
  <c r="B359" i="9"/>
  <c r="F358" i="9"/>
  <c r="K156" i="9"/>
  <c r="O156" i="9"/>
  <c r="O295" i="9"/>
  <c r="K295" i="9"/>
  <c r="K186" i="9"/>
  <c r="O186" i="9"/>
  <c r="B147" i="9"/>
  <c r="H146" i="9"/>
  <c r="F146" i="9"/>
  <c r="O35" i="8"/>
  <c r="K35" i="8"/>
  <c r="O342" i="8"/>
  <c r="K342" i="8"/>
  <c r="O312" i="9"/>
  <c r="K312" i="9"/>
  <c r="F250" i="8"/>
  <c r="H250" i="8"/>
  <c r="O145" i="9"/>
  <c r="K145" i="9"/>
  <c r="F36" i="8"/>
  <c r="H36" i="8"/>
  <c r="A19" i="10"/>
  <c r="S18" i="10"/>
  <c r="D18" i="10" s="1"/>
  <c r="R18" i="10"/>
  <c r="C18" i="10" s="1"/>
  <c r="F343" i="8"/>
  <c r="H343" i="8"/>
  <c r="B344" i="8"/>
  <c r="H231" i="8"/>
  <c r="F231" i="8"/>
  <c r="O173" i="8"/>
  <c r="K173" i="8"/>
  <c r="B231" i="9"/>
  <c r="F230" i="9"/>
  <c r="H230" i="9"/>
  <c r="H88" i="8"/>
  <c r="F88" i="8"/>
  <c r="K324" i="8"/>
  <c r="O324" i="8"/>
  <c r="K230" i="8"/>
  <c r="O230" i="8"/>
  <c r="O249" i="8"/>
  <c r="K249" i="8"/>
  <c r="O47" i="9"/>
  <c r="K47" i="9"/>
  <c r="H250" i="9"/>
  <c r="F250" i="9"/>
  <c r="F174" i="8"/>
  <c r="H174" i="8"/>
  <c r="K156" i="8"/>
  <c r="O156" i="8"/>
  <c r="K333" i="9"/>
  <c r="O333" i="9"/>
  <c r="H12" i="9"/>
  <c r="B13" i="9"/>
  <c r="F12" i="9"/>
  <c r="O324" i="9"/>
  <c r="K324" i="9"/>
  <c r="A233" i="10"/>
  <c r="R232" i="10"/>
  <c r="C232" i="10" s="1"/>
  <c r="S232" i="10"/>
  <c r="D232" i="10" s="1"/>
  <c r="O147" i="8"/>
  <c r="K147" i="8"/>
  <c r="O295" i="8"/>
  <c r="K295" i="8"/>
  <c r="K87" i="8"/>
  <c r="O87" i="8"/>
  <c r="O11" i="8"/>
  <c r="K11" i="8"/>
  <c r="K11" i="9"/>
  <c r="O11" i="9"/>
  <c r="O186" i="8"/>
  <c r="K186" i="8"/>
  <c r="B13" i="8"/>
  <c r="H12" i="8"/>
  <c r="F12" i="8"/>
  <c r="F174" i="9"/>
  <c r="H174" i="9"/>
  <c r="K34" i="9"/>
  <c r="O34" i="9"/>
  <c r="K342" i="9"/>
  <c r="O342" i="9"/>
  <c r="K357" i="9"/>
  <c r="O357" i="9"/>
  <c r="O173" i="9"/>
  <c r="K173" i="9"/>
  <c r="O249" i="9"/>
  <c r="K249" i="9"/>
  <c r="B314" i="9"/>
  <c r="F313" i="9"/>
  <c r="H313" i="9"/>
  <c r="F35" i="9"/>
  <c r="B36" i="9"/>
  <c r="H35" i="9"/>
  <c r="O229" i="9"/>
  <c r="K229" i="9"/>
  <c r="O315" i="8"/>
  <c r="K315" i="8"/>
  <c r="B344" i="9"/>
  <c r="H343" i="9"/>
  <c r="F343" i="9"/>
  <c r="H231" i="9" l="1"/>
  <c r="F231" i="9"/>
  <c r="O146" i="9"/>
  <c r="K146" i="9"/>
  <c r="H147" i="9"/>
  <c r="F147" i="9"/>
  <c r="O174" i="8"/>
  <c r="K174" i="8"/>
  <c r="K35" i="9"/>
  <c r="O35" i="9"/>
  <c r="K250" i="9"/>
  <c r="O250" i="9"/>
  <c r="O36" i="8"/>
  <c r="K36" i="8"/>
  <c r="O313" i="9"/>
  <c r="K313" i="9"/>
  <c r="F13" i="9"/>
  <c r="H13" i="9"/>
  <c r="H36" i="9"/>
  <c r="F36" i="9"/>
  <c r="O174" i="9"/>
  <c r="K174" i="9"/>
  <c r="O12" i="9"/>
  <c r="K12" i="9"/>
  <c r="K250" i="8"/>
  <c r="O250" i="8"/>
  <c r="H314" i="9"/>
  <c r="B315" i="9"/>
  <c r="F314" i="9"/>
  <c r="K343" i="9"/>
  <c r="O343" i="9"/>
  <c r="H344" i="8"/>
  <c r="F344" i="8"/>
  <c r="B345" i="8"/>
  <c r="B345" i="9"/>
  <c r="H344" i="9"/>
  <c r="F344" i="9"/>
  <c r="O12" i="8"/>
  <c r="K12" i="8"/>
  <c r="O343" i="8"/>
  <c r="K343" i="8"/>
  <c r="K231" i="8"/>
  <c r="O231" i="8"/>
  <c r="F13" i="8"/>
  <c r="H13" i="8"/>
  <c r="F359" i="9"/>
  <c r="B360" i="9"/>
  <c r="H359" i="9"/>
  <c r="O88" i="8"/>
  <c r="K88" i="8"/>
  <c r="A234" i="10"/>
  <c r="S233" i="10"/>
  <c r="D233" i="10" s="1"/>
  <c r="R233" i="10"/>
  <c r="C233" i="10" s="1"/>
  <c r="K230" i="9"/>
  <c r="O230" i="9"/>
  <c r="A20" i="10"/>
  <c r="A21" i="10" s="1"/>
  <c r="S19" i="10"/>
  <c r="D19" i="10" s="1"/>
  <c r="R19" i="10"/>
  <c r="C19" i="10" s="1"/>
  <c r="K358" i="9"/>
  <c r="O358" i="9"/>
  <c r="H360" i="9" l="1"/>
  <c r="F360" i="9"/>
  <c r="B361" i="9"/>
  <c r="F345" i="9"/>
  <c r="H345" i="9"/>
  <c r="F345" i="8"/>
  <c r="B346" i="8"/>
  <c r="H345" i="8"/>
  <c r="O13" i="8"/>
  <c r="K13" i="8"/>
  <c r="O344" i="8"/>
  <c r="K344" i="8"/>
  <c r="O359" i="9"/>
  <c r="K359" i="9"/>
  <c r="O36" i="9"/>
  <c r="K36" i="9"/>
  <c r="A22" i="10"/>
  <c r="S21" i="10"/>
  <c r="D21" i="10" s="1"/>
  <c r="R21" i="10"/>
  <c r="C21" i="10" s="1"/>
  <c r="O13" i="9"/>
  <c r="K13" i="9"/>
  <c r="O147" i="9"/>
  <c r="K147" i="9"/>
  <c r="H315" i="9"/>
  <c r="F315" i="9"/>
  <c r="O344" i="9"/>
  <c r="K344" i="9"/>
  <c r="A235" i="10"/>
  <c r="A236" i="10" s="1"/>
  <c r="R234" i="10"/>
  <c r="C234" i="10" s="1"/>
  <c r="S234" i="10"/>
  <c r="D234" i="10" s="1"/>
  <c r="O314" i="9"/>
  <c r="K314" i="9"/>
  <c r="K231" i="9"/>
  <c r="O231" i="9"/>
  <c r="K315" i="9" l="1"/>
  <c r="O315" i="9"/>
  <c r="K345" i="8"/>
  <c r="O345" i="8"/>
  <c r="B347" i="8"/>
  <c r="H346" i="8"/>
  <c r="F346" i="8"/>
  <c r="A23" i="10"/>
  <c r="S22" i="10"/>
  <c r="D22" i="10" s="1"/>
  <c r="R22" i="10"/>
  <c r="C22" i="10" s="1"/>
  <c r="O345" i="9"/>
  <c r="K345" i="9"/>
  <c r="A237" i="10"/>
  <c r="R236" i="10"/>
  <c r="C236" i="10" s="1"/>
  <c r="S236" i="10"/>
  <c r="D236" i="10" s="1"/>
  <c r="B362" i="9"/>
  <c r="H361" i="9"/>
  <c r="F361" i="9"/>
  <c r="O360" i="9"/>
  <c r="K360" i="9"/>
  <c r="A24" i="10" l="1"/>
  <c r="S23" i="10"/>
  <c r="D23" i="10" s="1"/>
  <c r="R23" i="10"/>
  <c r="C23" i="10" s="1"/>
  <c r="O346" i="8"/>
  <c r="K346" i="8"/>
  <c r="O361" i="9"/>
  <c r="K361" i="9"/>
  <c r="B348" i="8"/>
  <c r="H347" i="8"/>
  <c r="F347" i="8"/>
  <c r="H362" i="9"/>
  <c r="B363" i="9"/>
  <c r="F362" i="9"/>
  <c r="A238" i="10"/>
  <c r="S237" i="10"/>
  <c r="D237" i="10" s="1"/>
  <c r="R237" i="10"/>
  <c r="C237" i="10" s="1"/>
  <c r="A239" i="10" l="1"/>
  <c r="S238" i="10"/>
  <c r="D238" i="10" s="1"/>
  <c r="R238" i="10"/>
  <c r="C238" i="10" s="1"/>
  <c r="O347" i="8"/>
  <c r="K347" i="8"/>
  <c r="B364" i="9"/>
  <c r="F363" i="9"/>
  <c r="H363" i="9"/>
  <c r="K362" i="9"/>
  <c r="O362" i="9"/>
  <c r="B349" i="8"/>
  <c r="F348" i="8"/>
  <c r="H348" i="8"/>
  <c r="A25" i="10"/>
  <c r="R24" i="10"/>
  <c r="C24" i="10" s="1"/>
  <c r="S24" i="10"/>
  <c r="D24" i="10" s="1"/>
  <c r="B350" i="8" l="1"/>
  <c r="H349" i="8"/>
  <c r="F349" i="8"/>
  <c r="H364" i="9"/>
  <c r="B365" i="9"/>
  <c r="F364" i="9"/>
  <c r="O363" i="9"/>
  <c r="K363" i="9"/>
  <c r="A26" i="10"/>
  <c r="S25" i="10"/>
  <c r="D25" i="10" s="1"/>
  <c r="R25" i="10"/>
  <c r="C25" i="10" s="1"/>
  <c r="K348" i="8"/>
  <c r="O348" i="8"/>
  <c r="A240" i="10"/>
  <c r="A241" i="10" s="1"/>
  <c r="R239" i="10"/>
  <c r="C239" i="10" s="1"/>
  <c r="S239" i="10"/>
  <c r="D239" i="10" s="1"/>
  <c r="A27" i="10" l="1"/>
  <c r="A28" i="10" s="1"/>
  <c r="S26" i="10"/>
  <c r="D26" i="10" s="1"/>
  <c r="R26" i="10"/>
  <c r="C26" i="10" s="1"/>
  <c r="B366" i="9"/>
  <c r="H365" i="9"/>
  <c r="F365" i="9"/>
  <c r="K364" i="9"/>
  <c r="O364" i="9"/>
  <c r="A242" i="10"/>
  <c r="S241" i="10"/>
  <c r="D241" i="10" s="1"/>
  <c r="R241" i="10"/>
  <c r="C241" i="10" s="1"/>
  <c r="K349" i="8"/>
  <c r="O349" i="8"/>
  <c r="F350" i="8"/>
  <c r="H350" i="8"/>
  <c r="B351" i="8"/>
  <c r="A243" i="10" l="1"/>
  <c r="S242" i="10"/>
  <c r="D242" i="10" s="1"/>
  <c r="R242" i="10"/>
  <c r="C242" i="10" s="1"/>
  <c r="O350" i="8"/>
  <c r="K350" i="8"/>
  <c r="F351" i="8"/>
  <c r="H351" i="8"/>
  <c r="B352" i="8"/>
  <c r="K365" i="9"/>
  <c r="O365" i="9"/>
  <c r="B367" i="9"/>
  <c r="F366" i="9"/>
  <c r="H366" i="9"/>
  <c r="A29" i="10"/>
  <c r="S28" i="10"/>
  <c r="D28" i="10" s="1"/>
  <c r="R28" i="10"/>
  <c r="C28" i="10" s="1"/>
  <c r="H352" i="8" l="1"/>
  <c r="F352" i="8"/>
  <c r="B353" i="8"/>
  <c r="O351" i="8"/>
  <c r="K351" i="8"/>
  <c r="F367" i="9"/>
  <c r="B368" i="9"/>
  <c r="H367" i="9"/>
  <c r="A30" i="10"/>
  <c r="R29" i="10"/>
  <c r="C29" i="10" s="1"/>
  <c r="S29" i="10"/>
  <c r="D29" i="10" s="1"/>
  <c r="O366" i="9"/>
  <c r="K366" i="9"/>
  <c r="A244" i="10"/>
  <c r="R243" i="10"/>
  <c r="C243" i="10" s="1"/>
  <c r="S243" i="10"/>
  <c r="D243" i="10" s="1"/>
  <c r="H368" i="9" l="1"/>
  <c r="B369" i="9"/>
  <c r="F368" i="9"/>
  <c r="A31" i="10"/>
  <c r="S30" i="10"/>
  <c r="D30" i="10" s="1"/>
  <c r="R30" i="10"/>
  <c r="C30" i="10" s="1"/>
  <c r="K367" i="9"/>
  <c r="O367" i="9"/>
  <c r="B354" i="8"/>
  <c r="F353" i="8"/>
  <c r="H353" i="8"/>
  <c r="A245" i="10"/>
  <c r="R244" i="10"/>
  <c r="C244" i="10" s="1"/>
  <c r="S244" i="10"/>
  <c r="D244" i="10" s="1"/>
  <c r="O352" i="8"/>
  <c r="K352" i="8"/>
  <c r="K353" i="8" l="1"/>
  <c r="O353" i="8"/>
  <c r="A246" i="10"/>
  <c r="S245" i="10"/>
  <c r="D245" i="10" s="1"/>
  <c r="R245" i="10"/>
  <c r="C245" i="10" s="1"/>
  <c r="B355" i="8"/>
  <c r="H354" i="8"/>
  <c r="F354" i="8"/>
  <c r="A32" i="10"/>
  <c r="S31" i="10"/>
  <c r="D31" i="10" s="1"/>
  <c r="R31" i="10"/>
  <c r="C31" i="10" s="1"/>
  <c r="B370" i="9"/>
  <c r="F369" i="9"/>
  <c r="H369" i="9"/>
  <c r="O368" i="9"/>
  <c r="K368" i="9"/>
  <c r="A33" i="10" l="1"/>
  <c r="A34" i="10" s="1"/>
  <c r="S32" i="10"/>
  <c r="D32" i="10" s="1"/>
  <c r="R32" i="10"/>
  <c r="C32" i="10" s="1"/>
  <c r="F355" i="8"/>
  <c r="B356" i="8"/>
  <c r="H355" i="8"/>
  <c r="A247" i="10"/>
  <c r="R246" i="10"/>
  <c r="C246" i="10" s="1"/>
  <c r="S246" i="10"/>
  <c r="D246" i="10" s="1"/>
  <c r="B371" i="9"/>
  <c r="F370" i="9"/>
  <c r="H370" i="9"/>
  <c r="K354" i="8"/>
  <c r="O354" i="8"/>
  <c r="K369" i="9"/>
  <c r="O369" i="9"/>
  <c r="O370" i="9" l="1"/>
  <c r="K370" i="9"/>
  <c r="F371" i="9"/>
  <c r="B372" i="9"/>
  <c r="H371" i="9"/>
  <c r="A248" i="10"/>
  <c r="R247" i="10"/>
  <c r="C247" i="10" s="1"/>
  <c r="S247" i="10"/>
  <c r="D247" i="10" s="1"/>
  <c r="O355" i="8"/>
  <c r="K355" i="8"/>
  <c r="B357" i="8"/>
  <c r="F356" i="8"/>
  <c r="H356" i="8"/>
  <c r="A35" i="10"/>
  <c r="R34" i="10"/>
  <c r="C34" i="10" s="1"/>
  <c r="S34" i="10"/>
  <c r="D34" i="10" s="1"/>
  <c r="B358" i="8" l="1"/>
  <c r="H357" i="8"/>
  <c r="F357" i="8"/>
  <c r="A249" i="10"/>
  <c r="A250" i="10" s="1"/>
  <c r="R248" i="10"/>
  <c r="C248" i="10" s="1"/>
  <c r="S248" i="10"/>
  <c r="D248" i="10" s="1"/>
  <c r="O371" i="9"/>
  <c r="K371" i="9"/>
  <c r="B373" i="9"/>
  <c r="F372" i="9"/>
  <c r="H372" i="9"/>
  <c r="A36" i="10"/>
  <c r="S35" i="10"/>
  <c r="D35" i="10" s="1"/>
  <c r="R35" i="10"/>
  <c r="C35" i="10" s="1"/>
  <c r="K356" i="8"/>
  <c r="O356" i="8"/>
  <c r="B374" i="9" l="1"/>
  <c r="F373" i="9"/>
  <c r="H373" i="9"/>
  <c r="A37" i="10"/>
  <c r="R36" i="10"/>
  <c r="C36" i="10" s="1"/>
  <c r="S36" i="10"/>
  <c r="D36" i="10" s="1"/>
  <c r="A251" i="10"/>
  <c r="S250" i="10"/>
  <c r="D250" i="10" s="1"/>
  <c r="R250" i="10"/>
  <c r="C250" i="10" s="1"/>
  <c r="K372" i="9"/>
  <c r="O372" i="9"/>
  <c r="K357" i="8"/>
  <c r="O357" i="8"/>
  <c r="F358" i="8"/>
  <c r="B359" i="8"/>
  <c r="H358" i="8"/>
  <c r="A252" i="10" l="1"/>
  <c r="R251" i="10"/>
  <c r="C251" i="10" s="1"/>
  <c r="S251" i="10"/>
  <c r="D251" i="10" s="1"/>
  <c r="O358" i="8"/>
  <c r="K358" i="8"/>
  <c r="A38" i="10"/>
  <c r="R37" i="10"/>
  <c r="C37" i="10" s="1"/>
  <c r="S37" i="10"/>
  <c r="D37" i="10" s="1"/>
  <c r="F359" i="8"/>
  <c r="H359" i="8"/>
  <c r="B360" i="8"/>
  <c r="O373" i="9"/>
  <c r="K373" i="9"/>
  <c r="F374" i="9"/>
  <c r="B375" i="9"/>
  <c r="H374" i="9"/>
  <c r="B376" i="9" l="1"/>
  <c r="F375" i="9"/>
  <c r="H375" i="9"/>
  <c r="H360" i="8"/>
  <c r="B361" i="8"/>
  <c r="F360" i="8"/>
  <c r="O359" i="8"/>
  <c r="K359" i="8"/>
  <c r="A39" i="10"/>
  <c r="A40" i="10" s="1"/>
  <c r="S38" i="10"/>
  <c r="D38" i="10" s="1"/>
  <c r="R38" i="10"/>
  <c r="C38" i="10" s="1"/>
  <c r="O374" i="9"/>
  <c r="K374" i="9"/>
  <c r="A253" i="10"/>
  <c r="R252" i="10"/>
  <c r="C252" i="10" s="1"/>
  <c r="S252" i="10"/>
  <c r="D252" i="10" s="1"/>
  <c r="B362" i="8" l="1"/>
  <c r="H361" i="8"/>
  <c r="F361" i="8"/>
  <c r="A41" i="10"/>
  <c r="S40" i="10"/>
  <c r="D40" i="10" s="1"/>
  <c r="R40" i="10"/>
  <c r="C40" i="10" s="1"/>
  <c r="O360" i="8"/>
  <c r="K360" i="8"/>
  <c r="O375" i="9"/>
  <c r="K375" i="9"/>
  <c r="A254" i="10"/>
  <c r="R253" i="10"/>
  <c r="C253" i="10" s="1"/>
  <c r="S253" i="10"/>
  <c r="D253" i="10" s="1"/>
  <c r="F376" i="9"/>
  <c r="H376" i="9"/>
  <c r="B377" i="9"/>
  <c r="A255" i="10" l="1"/>
  <c r="R254" i="10"/>
  <c r="C254" i="10" s="1"/>
  <c r="S254" i="10"/>
  <c r="D254" i="10" s="1"/>
  <c r="K376" i="9"/>
  <c r="O376" i="9"/>
  <c r="F377" i="9"/>
  <c r="B378" i="9"/>
  <c r="H377" i="9"/>
  <c r="A42" i="10"/>
  <c r="R41" i="10"/>
  <c r="C41" i="10" s="1"/>
  <c r="S41" i="10"/>
  <c r="D41" i="10" s="1"/>
  <c r="K361" i="8"/>
  <c r="O361" i="8"/>
  <c r="B363" i="8"/>
  <c r="H362" i="8"/>
  <c r="F362" i="8"/>
  <c r="A43" i="10" l="1"/>
  <c r="R42" i="10"/>
  <c r="C42" i="10" s="1"/>
  <c r="S42" i="10"/>
  <c r="D42" i="10" s="1"/>
  <c r="O377" i="9"/>
  <c r="K377" i="9"/>
  <c r="F378" i="9"/>
  <c r="H378" i="9"/>
  <c r="B379" i="9"/>
  <c r="O362" i="8"/>
  <c r="K362" i="8"/>
  <c r="H363" i="8"/>
  <c r="F363" i="8"/>
  <c r="B364" i="8"/>
  <c r="A256" i="10"/>
  <c r="A257" i="10" s="1"/>
  <c r="R255" i="10"/>
  <c r="C255" i="10" s="1"/>
  <c r="S255" i="10"/>
  <c r="D255" i="10" s="1"/>
  <c r="F379" i="9" l="1"/>
  <c r="B380" i="9"/>
  <c r="H379" i="9"/>
  <c r="O363" i="8"/>
  <c r="K363" i="8"/>
  <c r="O378" i="9"/>
  <c r="K378" i="9"/>
  <c r="A258" i="10"/>
  <c r="S257" i="10"/>
  <c r="D257" i="10" s="1"/>
  <c r="R257" i="10"/>
  <c r="C257" i="10" s="1"/>
  <c r="B365" i="8"/>
  <c r="F364" i="8"/>
  <c r="H364" i="8"/>
  <c r="A44" i="10"/>
  <c r="S43" i="10"/>
  <c r="D43" i="10" s="1"/>
  <c r="R43" i="10"/>
  <c r="C43" i="10" s="1"/>
  <c r="A259" i="10" l="1"/>
  <c r="R258" i="10"/>
  <c r="C258" i="10" s="1"/>
  <c r="S258" i="10"/>
  <c r="D258" i="10" s="1"/>
  <c r="B366" i="8"/>
  <c r="H365" i="8"/>
  <c r="F365" i="8"/>
  <c r="O379" i="9"/>
  <c r="K379" i="9"/>
  <c r="A45" i="10"/>
  <c r="R44" i="10"/>
  <c r="C44" i="10" s="1"/>
  <c r="S44" i="10"/>
  <c r="D44" i="10" s="1"/>
  <c r="F380" i="9"/>
  <c r="H380" i="9"/>
  <c r="B381" i="9"/>
  <c r="K364" i="8"/>
  <c r="O364" i="8"/>
  <c r="A46" i="10" l="1"/>
  <c r="A47" i="10" s="1"/>
  <c r="S45" i="10"/>
  <c r="D45" i="10" s="1"/>
  <c r="R45" i="10"/>
  <c r="C45" i="10" s="1"/>
  <c r="K365" i="8"/>
  <c r="O365" i="8"/>
  <c r="F366" i="8"/>
  <c r="B367" i="8"/>
  <c r="H366" i="8"/>
  <c r="B382" i="9"/>
  <c r="H381" i="9"/>
  <c r="F381" i="9"/>
  <c r="O380" i="9"/>
  <c r="K380" i="9"/>
  <c r="A260" i="10"/>
  <c r="R259" i="10"/>
  <c r="C259" i="10" s="1"/>
  <c r="S259" i="10"/>
  <c r="D259" i="10" s="1"/>
  <c r="K381" i="9" l="1"/>
  <c r="O381" i="9"/>
  <c r="F382" i="9"/>
  <c r="H382" i="9"/>
  <c r="B383" i="9"/>
  <c r="O366" i="8"/>
  <c r="K366" i="8"/>
  <c r="F367" i="8"/>
  <c r="B368" i="8"/>
  <c r="H367" i="8"/>
  <c r="A261" i="10"/>
  <c r="R260" i="10"/>
  <c r="C260" i="10" s="1"/>
  <c r="S260" i="10"/>
  <c r="D260" i="10" s="1"/>
  <c r="A48" i="10"/>
  <c r="S47" i="10"/>
  <c r="D47" i="10" s="1"/>
  <c r="R47" i="10"/>
  <c r="C47" i="10" s="1"/>
  <c r="A49" i="10" l="1"/>
  <c r="S48" i="10"/>
  <c r="D48" i="10" s="1"/>
  <c r="R48" i="10"/>
  <c r="C48" i="10" s="1"/>
  <c r="O367" i="8"/>
  <c r="K367" i="8"/>
  <c r="A262" i="10"/>
  <c r="S261" i="10"/>
  <c r="D261" i="10" s="1"/>
  <c r="R261" i="10"/>
  <c r="C261" i="10" s="1"/>
  <c r="H368" i="8"/>
  <c r="B369" i="8"/>
  <c r="F368" i="8"/>
  <c r="B384" i="9"/>
  <c r="H383" i="9"/>
  <c r="F383" i="9"/>
  <c r="O382" i="9"/>
  <c r="K382" i="9"/>
  <c r="O383" i="9" l="1"/>
  <c r="K383" i="9"/>
  <c r="F384" i="9"/>
  <c r="H384" i="9"/>
  <c r="B385" i="9"/>
  <c r="O368" i="8"/>
  <c r="K368" i="8"/>
  <c r="H369" i="8"/>
  <c r="F369" i="8"/>
  <c r="B370" i="8"/>
  <c r="A263" i="10"/>
  <c r="A264" i="10" s="1"/>
  <c r="R262" i="10"/>
  <c r="C262" i="10" s="1"/>
  <c r="S262" i="10"/>
  <c r="D262" i="10" s="1"/>
  <c r="A50" i="10"/>
  <c r="S49" i="10"/>
  <c r="D49" i="10" s="1"/>
  <c r="R49" i="10"/>
  <c r="C49" i="10" s="1"/>
  <c r="B371" i="8" l="1"/>
  <c r="H370" i="8"/>
  <c r="F370" i="8"/>
  <c r="K369" i="8"/>
  <c r="O369" i="8"/>
  <c r="B386" i="9"/>
  <c r="H385" i="9"/>
  <c r="F385" i="9"/>
  <c r="O384" i="9"/>
  <c r="K384" i="9"/>
  <c r="A265" i="10"/>
  <c r="S264" i="10"/>
  <c r="D264" i="10" s="1"/>
  <c r="R264" i="10"/>
  <c r="C264" i="10" s="1"/>
  <c r="A51" i="10"/>
  <c r="S50" i="10"/>
  <c r="D50" i="10" s="1"/>
  <c r="R50" i="10"/>
  <c r="C50" i="10" s="1"/>
  <c r="K385" i="9" l="1"/>
  <c r="O385" i="9"/>
  <c r="F386" i="9"/>
  <c r="H386" i="9"/>
  <c r="B387" i="9"/>
  <c r="A266" i="10"/>
  <c r="R265" i="10"/>
  <c r="C265" i="10" s="1"/>
  <c r="S265" i="10"/>
  <c r="D265" i="10" s="1"/>
  <c r="A52" i="10"/>
  <c r="R51" i="10"/>
  <c r="C51" i="10" s="1"/>
  <c r="S51" i="10"/>
  <c r="D51" i="10" s="1"/>
  <c r="O370" i="8"/>
  <c r="K370" i="8"/>
  <c r="H371" i="8"/>
  <c r="F371" i="8"/>
  <c r="B372" i="8"/>
  <c r="A267" i="10" l="1"/>
  <c r="S266" i="10"/>
  <c r="D266" i="10" s="1"/>
  <c r="R266" i="10"/>
  <c r="C266" i="10" s="1"/>
  <c r="S52" i="10"/>
  <c r="D52" i="10" s="1"/>
  <c r="A53" i="10"/>
  <c r="R52" i="10"/>
  <c r="C52" i="10" s="1"/>
  <c r="B373" i="8"/>
  <c r="F372" i="8"/>
  <c r="H372" i="8"/>
  <c r="K386" i="9"/>
  <c r="O386" i="9"/>
  <c r="F387" i="9"/>
  <c r="B388" i="9"/>
  <c r="H387" i="9"/>
  <c r="O371" i="8"/>
  <c r="K371" i="8"/>
  <c r="O387" i="9" l="1"/>
  <c r="K387" i="9"/>
  <c r="K372" i="8"/>
  <c r="O372" i="8"/>
  <c r="B374" i="8"/>
  <c r="F373" i="8"/>
  <c r="H373" i="8"/>
  <c r="A54" i="10"/>
  <c r="R53" i="10"/>
  <c r="C53" i="10" s="1"/>
  <c r="S53" i="10"/>
  <c r="D53" i="10" s="1"/>
  <c r="F388" i="9"/>
  <c r="H388" i="9"/>
  <c r="B389" i="9"/>
  <c r="A268" i="10"/>
  <c r="S267" i="10"/>
  <c r="D267" i="10" s="1"/>
  <c r="R267" i="10"/>
  <c r="C267" i="10" s="1"/>
  <c r="O388" i="9" l="1"/>
  <c r="K388" i="9"/>
  <c r="A55" i="10"/>
  <c r="S54" i="10"/>
  <c r="D54" i="10" s="1"/>
  <c r="R54" i="10"/>
  <c r="C54" i="10" s="1"/>
  <c r="K373" i="8"/>
  <c r="O373" i="8"/>
  <c r="F374" i="8"/>
  <c r="H374" i="8"/>
  <c r="B375" i="8"/>
  <c r="A269" i="10"/>
  <c r="A270" i="10" s="1"/>
  <c r="S268" i="10"/>
  <c r="D268" i="10" s="1"/>
  <c r="R268" i="10"/>
  <c r="C268" i="10" s="1"/>
  <c r="F389" i="9"/>
  <c r="B390" i="9"/>
  <c r="H389" i="9"/>
  <c r="F375" i="8" l="1"/>
  <c r="H375" i="8"/>
  <c r="B376" i="8"/>
  <c r="A271" i="10"/>
  <c r="R270" i="10"/>
  <c r="C270" i="10" s="1"/>
  <c r="S270" i="10"/>
  <c r="D270" i="10" s="1"/>
  <c r="O374" i="8"/>
  <c r="K374" i="8"/>
  <c r="F390" i="9"/>
  <c r="H390" i="9"/>
  <c r="B391" i="9"/>
  <c r="A56" i="10"/>
  <c r="A57" i="10" s="1"/>
  <c r="S55" i="10"/>
  <c r="D55" i="10" s="1"/>
  <c r="R55" i="10"/>
  <c r="C55" i="10" s="1"/>
  <c r="O389" i="9"/>
  <c r="K389" i="9"/>
  <c r="O390" i="9" l="1"/>
  <c r="K390" i="9"/>
  <c r="A58" i="10"/>
  <c r="S57" i="10"/>
  <c r="D57" i="10" s="1"/>
  <c r="R57" i="10"/>
  <c r="C57" i="10" s="1"/>
  <c r="A272" i="10"/>
  <c r="S271" i="10"/>
  <c r="D271" i="10" s="1"/>
  <c r="R271" i="10"/>
  <c r="C271" i="10" s="1"/>
  <c r="B392" i="9"/>
  <c r="H391" i="9"/>
  <c r="F391" i="9"/>
  <c r="H376" i="8"/>
  <c r="F376" i="8"/>
  <c r="B377" i="8"/>
  <c r="O375" i="8"/>
  <c r="K375" i="8"/>
  <c r="K391" i="9" l="1"/>
  <c r="O391" i="9"/>
  <c r="A273" i="10"/>
  <c r="R272" i="10"/>
  <c r="C272" i="10" s="1"/>
  <c r="S272" i="10"/>
  <c r="D272" i="10" s="1"/>
  <c r="F392" i="9"/>
  <c r="H392" i="9"/>
  <c r="B393" i="9"/>
  <c r="A59" i="10"/>
  <c r="R58" i="10"/>
  <c r="C58" i="10" s="1"/>
  <c r="S58" i="10"/>
  <c r="D58" i="10" s="1"/>
  <c r="O376" i="8"/>
  <c r="K376" i="8"/>
  <c r="H377" i="8"/>
  <c r="B378" i="8"/>
  <c r="F377" i="8"/>
  <c r="B394" i="9" l="1"/>
  <c r="H393" i="9"/>
  <c r="F393" i="9"/>
  <c r="K392" i="9"/>
  <c r="O392" i="9"/>
  <c r="A60" i="10"/>
  <c r="R59" i="10"/>
  <c r="C59" i="10" s="1"/>
  <c r="S59" i="10"/>
  <c r="D59" i="10" s="1"/>
  <c r="A274" i="10"/>
  <c r="R273" i="10"/>
  <c r="C273" i="10" s="1"/>
  <c r="S273" i="10"/>
  <c r="D273" i="10" s="1"/>
  <c r="B379" i="8"/>
  <c r="H378" i="8"/>
  <c r="F378" i="8"/>
  <c r="K377" i="8"/>
  <c r="O377" i="8"/>
  <c r="S60" i="10" l="1"/>
  <c r="D60" i="10" s="1"/>
  <c r="A61" i="10"/>
  <c r="R60" i="10"/>
  <c r="C60" i="10" s="1"/>
  <c r="A275" i="10"/>
  <c r="S274" i="10"/>
  <c r="D274" i="10" s="1"/>
  <c r="R274" i="10"/>
  <c r="C274" i="10" s="1"/>
  <c r="K393" i="9"/>
  <c r="O393" i="9"/>
  <c r="F379" i="8"/>
  <c r="B380" i="8"/>
  <c r="H379" i="8"/>
  <c r="K378" i="8"/>
  <c r="O378" i="8"/>
  <c r="F394" i="9"/>
  <c r="H394" i="9"/>
  <c r="B395" i="9"/>
  <c r="O379" i="8" l="1"/>
  <c r="K379" i="8"/>
  <c r="B381" i="8"/>
  <c r="F380" i="8"/>
  <c r="H380" i="8"/>
  <c r="F395" i="9"/>
  <c r="B396" i="9"/>
  <c r="H395" i="9"/>
  <c r="A276" i="10"/>
  <c r="A277" i="10" s="1"/>
  <c r="R275" i="10"/>
  <c r="C275" i="10" s="1"/>
  <c r="S275" i="10"/>
  <c r="D275" i="10" s="1"/>
  <c r="K394" i="9"/>
  <c r="O394" i="9"/>
  <c r="A62" i="10"/>
  <c r="R61" i="10"/>
  <c r="C61" i="10" s="1"/>
  <c r="S61" i="10"/>
  <c r="D61" i="10" s="1"/>
  <c r="F396" i="9" l="1"/>
  <c r="H396" i="9"/>
  <c r="B397" i="9"/>
  <c r="K380" i="8"/>
  <c r="O380" i="8"/>
  <c r="A278" i="10"/>
  <c r="R277" i="10"/>
  <c r="C277" i="10" s="1"/>
  <c r="S277" i="10"/>
  <c r="D277" i="10" s="1"/>
  <c r="H381" i="8"/>
  <c r="B382" i="8"/>
  <c r="F381" i="8"/>
  <c r="K395" i="9"/>
  <c r="O395" i="9"/>
  <c r="A63" i="10"/>
  <c r="A64" i="10" s="1"/>
  <c r="R62" i="10"/>
  <c r="C62" i="10" s="1"/>
  <c r="S62" i="10"/>
  <c r="D62" i="10" s="1"/>
  <c r="F382" i="8" l="1"/>
  <c r="B383" i="8"/>
  <c r="H382" i="8"/>
  <c r="R278" i="10"/>
  <c r="C278" i="10" s="1"/>
  <c r="A279" i="10"/>
  <c r="S278" i="10"/>
  <c r="D278" i="10" s="1"/>
  <c r="K381" i="8"/>
  <c r="O381" i="8"/>
  <c r="F397" i="9"/>
  <c r="B398" i="9"/>
  <c r="H397" i="9"/>
  <c r="A65" i="10"/>
  <c r="S64" i="10"/>
  <c r="D64" i="10" s="1"/>
  <c r="R64" i="10"/>
  <c r="C64" i="10" s="1"/>
  <c r="O396" i="9"/>
  <c r="K396" i="9"/>
  <c r="K397" i="9" l="1"/>
  <c r="O397" i="9"/>
  <c r="F398" i="9"/>
  <c r="H398" i="9"/>
  <c r="B399" i="9"/>
  <c r="A280" i="10"/>
  <c r="S279" i="10"/>
  <c r="D279" i="10" s="1"/>
  <c r="R279" i="10"/>
  <c r="C279" i="10" s="1"/>
  <c r="A66" i="10"/>
  <c r="R65" i="10"/>
  <c r="C65" i="10" s="1"/>
  <c r="S65" i="10"/>
  <c r="D65" i="10" s="1"/>
  <c r="O382" i="8"/>
  <c r="K382" i="8"/>
  <c r="F383" i="8"/>
  <c r="H383" i="8"/>
  <c r="B384" i="8"/>
  <c r="A281" i="10" l="1"/>
  <c r="A282" i="10" s="1"/>
  <c r="R280" i="10"/>
  <c r="C280" i="10" s="1"/>
  <c r="S280" i="10"/>
  <c r="D280" i="10" s="1"/>
  <c r="F399" i="9"/>
  <c r="B400" i="9"/>
  <c r="H399" i="9"/>
  <c r="F384" i="8"/>
  <c r="B385" i="8"/>
  <c r="H384" i="8"/>
  <c r="K398" i="9"/>
  <c r="O398" i="9"/>
  <c r="O383" i="8"/>
  <c r="K383" i="8"/>
  <c r="A67" i="10"/>
  <c r="R66" i="10"/>
  <c r="C66" i="10" s="1"/>
  <c r="S66" i="10"/>
  <c r="D66" i="10" s="1"/>
  <c r="A68" i="10" l="1"/>
  <c r="S67" i="10"/>
  <c r="D67" i="10" s="1"/>
  <c r="R67" i="10"/>
  <c r="C67" i="10" s="1"/>
  <c r="O384" i="8"/>
  <c r="K384" i="8"/>
  <c r="H385" i="8"/>
  <c r="B386" i="8"/>
  <c r="F385" i="8"/>
  <c r="K399" i="9"/>
  <c r="O399" i="9"/>
  <c r="F400" i="9"/>
  <c r="H400" i="9"/>
  <c r="R282" i="10"/>
  <c r="C282" i="10" s="1"/>
  <c r="A283" i="10"/>
  <c r="S282" i="10"/>
  <c r="D282" i="10" s="1"/>
  <c r="O400" i="9" l="1"/>
  <c r="K400" i="9"/>
  <c r="A284" i="10"/>
  <c r="R283" i="10"/>
  <c r="C283" i="10" s="1"/>
  <c r="S283" i="10"/>
  <c r="D283" i="10" s="1"/>
  <c r="B387" i="8"/>
  <c r="F386" i="8"/>
  <c r="H386" i="8"/>
  <c r="K385" i="8"/>
  <c r="O385" i="8"/>
  <c r="A69" i="10"/>
  <c r="S68" i="10"/>
  <c r="D68" i="10" s="1"/>
  <c r="R68" i="10"/>
  <c r="C68" i="10" s="1"/>
  <c r="A70" i="10" l="1"/>
  <c r="A71" i="10" s="1"/>
  <c r="R69" i="10"/>
  <c r="C69" i="10" s="1"/>
  <c r="S69" i="10"/>
  <c r="D69" i="10" s="1"/>
  <c r="H387" i="8"/>
  <c r="F387" i="8"/>
  <c r="B388" i="8"/>
  <c r="O386" i="8"/>
  <c r="K386" i="8"/>
  <c r="A285" i="10"/>
  <c r="S284" i="10"/>
  <c r="D284" i="10" s="1"/>
  <c r="R284" i="10"/>
  <c r="C284" i="10" s="1"/>
  <c r="B389" i="8" l="1"/>
  <c r="F388" i="8"/>
  <c r="H388" i="8"/>
  <c r="A286" i="10"/>
  <c r="R285" i="10"/>
  <c r="C285" i="10" s="1"/>
  <c r="S285" i="10"/>
  <c r="D285" i="10" s="1"/>
  <c r="O387" i="8"/>
  <c r="K387" i="8"/>
  <c r="A72" i="10"/>
  <c r="A73" i="10" s="1"/>
  <c r="R71" i="10"/>
  <c r="C71" i="10" s="1"/>
  <c r="S71" i="10"/>
  <c r="D71" i="10" s="1"/>
  <c r="A74" i="10" l="1"/>
  <c r="R73" i="10"/>
  <c r="C73" i="10" s="1"/>
  <c r="S73" i="10"/>
  <c r="D73" i="10" s="1"/>
  <c r="A287" i="10"/>
  <c r="A288" i="10" s="1"/>
  <c r="S286" i="10"/>
  <c r="D286" i="10" s="1"/>
  <c r="R286" i="10"/>
  <c r="C286" i="10" s="1"/>
  <c r="K388" i="8"/>
  <c r="O388" i="8"/>
  <c r="H389" i="8"/>
  <c r="B390" i="8"/>
  <c r="F389" i="8"/>
  <c r="F390" i="8" l="1"/>
  <c r="H390" i="8"/>
  <c r="B391" i="8"/>
  <c r="K389" i="8"/>
  <c r="O389" i="8"/>
  <c r="R288" i="10"/>
  <c r="C288" i="10" s="1"/>
  <c r="A289" i="10"/>
  <c r="S288" i="10"/>
  <c r="D288" i="10" s="1"/>
  <c r="A75" i="10"/>
  <c r="R74" i="10"/>
  <c r="C74" i="10" s="1"/>
  <c r="S74" i="10"/>
  <c r="D74" i="10" s="1"/>
  <c r="A76" i="10" l="1"/>
  <c r="S75" i="10"/>
  <c r="D75" i="10" s="1"/>
  <c r="R75" i="10"/>
  <c r="C75" i="10" s="1"/>
  <c r="B392" i="8"/>
  <c r="F391" i="8"/>
  <c r="H391" i="8"/>
  <c r="R289" i="10"/>
  <c r="C289" i="10" s="1"/>
  <c r="A290" i="10"/>
  <c r="S289" i="10"/>
  <c r="D289" i="10" s="1"/>
  <c r="O390" i="8"/>
  <c r="K390" i="8"/>
  <c r="A291" i="10" l="1"/>
  <c r="R290" i="10"/>
  <c r="C290" i="10" s="1"/>
  <c r="S290" i="10"/>
  <c r="D290" i="10" s="1"/>
  <c r="K391" i="8"/>
  <c r="O391" i="8"/>
  <c r="B393" i="8"/>
  <c r="H392" i="8"/>
  <c r="F392" i="8"/>
  <c r="A77" i="10"/>
  <c r="A78" i="10" s="1"/>
  <c r="R76" i="10"/>
  <c r="C76" i="10" s="1"/>
  <c r="S76" i="10"/>
  <c r="D76" i="10" s="1"/>
  <c r="K392" i="8" l="1"/>
  <c r="O392" i="8"/>
  <c r="B394" i="8"/>
  <c r="H393" i="8"/>
  <c r="F393" i="8"/>
  <c r="R78" i="10"/>
  <c r="C78" i="10" s="1"/>
  <c r="A79" i="10"/>
  <c r="S78" i="10"/>
  <c r="D78" i="10" s="1"/>
  <c r="A292" i="10"/>
  <c r="R291" i="10"/>
  <c r="C291" i="10" s="1"/>
  <c r="S291" i="10"/>
  <c r="D291" i="10" s="1"/>
  <c r="A293" i="10" l="1"/>
  <c r="S292" i="10"/>
  <c r="D292" i="10" s="1"/>
  <c r="R292" i="10"/>
  <c r="C292" i="10" s="1"/>
  <c r="B395" i="8"/>
  <c r="F394" i="8"/>
  <c r="H394" i="8"/>
  <c r="A80" i="10"/>
  <c r="S79" i="10"/>
  <c r="D79" i="10" s="1"/>
  <c r="R79" i="10"/>
  <c r="C79" i="10" s="1"/>
  <c r="K393" i="8"/>
  <c r="O393" i="8"/>
  <c r="A81" i="10" l="1"/>
  <c r="R80" i="10"/>
  <c r="C80" i="10" s="1"/>
  <c r="S80" i="10"/>
  <c r="D80" i="10" s="1"/>
  <c r="K394" i="8"/>
  <c r="O394" i="8"/>
  <c r="H395" i="8"/>
  <c r="F395" i="8"/>
  <c r="B396" i="8"/>
  <c r="A294" i="10"/>
  <c r="S293" i="10"/>
  <c r="D293" i="10" s="1"/>
  <c r="R293" i="10"/>
  <c r="C293" i="10" s="1"/>
  <c r="F396" i="8" l="1"/>
  <c r="B397" i="8"/>
  <c r="H396" i="8"/>
  <c r="A295" i="10"/>
  <c r="A296" i="10" s="1"/>
  <c r="S294" i="10"/>
  <c r="D294" i="10" s="1"/>
  <c r="R294" i="10"/>
  <c r="C294" i="10" s="1"/>
  <c r="K395" i="8"/>
  <c r="O395" i="8"/>
  <c r="A82" i="10"/>
  <c r="R81" i="10"/>
  <c r="C81" i="10" s="1"/>
  <c r="S81" i="10"/>
  <c r="D81" i="10" s="1"/>
  <c r="A297" i="10" l="1"/>
  <c r="R296" i="10"/>
  <c r="C296" i="10" s="1"/>
  <c r="S296" i="10"/>
  <c r="D296" i="10" s="1"/>
  <c r="O396" i="8"/>
  <c r="K396" i="8"/>
  <c r="A83" i="10"/>
  <c r="A84" i="10" s="1"/>
  <c r="R82" i="10"/>
  <c r="C82" i="10" s="1"/>
  <c r="S82" i="10"/>
  <c r="D82" i="10" s="1"/>
  <c r="B398" i="8"/>
  <c r="F397" i="8"/>
  <c r="H397" i="8"/>
  <c r="K397" i="8" l="1"/>
  <c r="O397" i="8"/>
  <c r="A85" i="10"/>
  <c r="R84" i="10"/>
  <c r="C84" i="10" s="1"/>
  <c r="S84" i="10"/>
  <c r="D84" i="10" s="1"/>
  <c r="B399" i="8"/>
  <c r="F398" i="8"/>
  <c r="H398" i="8"/>
  <c r="A298" i="10"/>
  <c r="R297" i="10"/>
  <c r="C297" i="10" s="1"/>
  <c r="S297" i="10"/>
  <c r="D297" i="10" s="1"/>
  <c r="A299" i="10" l="1"/>
  <c r="S298" i="10"/>
  <c r="D298" i="10" s="1"/>
  <c r="R298" i="10"/>
  <c r="C298" i="10" s="1"/>
  <c r="K398" i="8"/>
  <c r="O398" i="8"/>
  <c r="B400" i="8"/>
  <c r="F399" i="8"/>
  <c r="H399" i="8"/>
  <c r="A86" i="10"/>
  <c r="S85" i="10"/>
  <c r="D85" i="10" s="1"/>
  <c r="R85" i="10"/>
  <c r="C85" i="10" s="1"/>
  <c r="H400" i="8" l="1"/>
  <c r="F400" i="8"/>
  <c r="K399" i="8"/>
  <c r="O399" i="8"/>
  <c r="A87" i="10"/>
  <c r="R86" i="10"/>
  <c r="C86" i="10" s="1"/>
  <c r="S86" i="10"/>
  <c r="D86" i="10" s="1"/>
  <c r="A300" i="10"/>
  <c r="R299" i="10"/>
  <c r="C299" i="10" s="1"/>
  <c r="S299" i="10"/>
  <c r="D299" i="10" s="1"/>
  <c r="A88" i="10" l="1"/>
  <c r="S87" i="10"/>
  <c r="D87" i="10" s="1"/>
  <c r="R87" i="10"/>
  <c r="C87" i="10" s="1"/>
  <c r="S300" i="10"/>
  <c r="D300" i="10" s="1"/>
  <c r="A301" i="10"/>
  <c r="R300" i="10"/>
  <c r="C300" i="10" s="1"/>
  <c r="O400" i="8"/>
  <c r="K400" i="8"/>
  <c r="R301" i="10" l="1"/>
  <c r="C301" i="10" s="1"/>
  <c r="A302" i="10"/>
  <c r="A303" i="10" s="1"/>
  <c r="S301" i="10"/>
  <c r="D301" i="10" s="1"/>
  <c r="A89" i="10"/>
  <c r="S88" i="10"/>
  <c r="D88" i="10" s="1"/>
  <c r="R88" i="10"/>
  <c r="C88" i="10" s="1"/>
  <c r="A90" i="10" l="1"/>
  <c r="R89" i="10"/>
  <c r="C89" i="10" s="1"/>
  <c r="S89" i="10"/>
  <c r="D89" i="10" s="1"/>
  <c r="A304" i="10"/>
  <c r="R303" i="10"/>
  <c r="C303" i="10" s="1"/>
  <c r="S303" i="10"/>
  <c r="D303" i="10" s="1"/>
  <c r="A91" i="10" l="1"/>
  <c r="A92" i="10" s="1"/>
  <c r="R90" i="10"/>
  <c r="C90" i="10" s="1"/>
  <c r="S90" i="10"/>
  <c r="D90" i="10" s="1"/>
  <c r="A305" i="10"/>
  <c r="S304" i="10"/>
  <c r="D304" i="10" s="1"/>
  <c r="R304" i="10"/>
  <c r="C304" i="10" s="1"/>
  <c r="A306" i="10" l="1"/>
  <c r="S305" i="10"/>
  <c r="D305" i="10" s="1"/>
  <c r="R305" i="10"/>
  <c r="C305" i="10" s="1"/>
  <c r="A93" i="10"/>
  <c r="S92" i="10"/>
  <c r="D92" i="10" s="1"/>
  <c r="R92" i="10"/>
  <c r="C92" i="10" s="1"/>
  <c r="A94" i="10" l="1"/>
  <c r="S93" i="10"/>
  <c r="D93" i="10" s="1"/>
  <c r="R93" i="10"/>
  <c r="C93" i="10" s="1"/>
  <c r="R306" i="10"/>
  <c r="C306" i="10" s="1"/>
  <c r="A307" i="10"/>
  <c r="A308" i="10" s="1"/>
  <c r="S306" i="10"/>
  <c r="D306" i="10" s="1"/>
  <c r="A309" i="10" l="1"/>
  <c r="S308" i="10"/>
  <c r="D308" i="10" s="1"/>
  <c r="R308" i="10"/>
  <c r="C308" i="10" s="1"/>
  <c r="A95" i="10"/>
  <c r="A96" i="10" s="1"/>
  <c r="S94" i="10"/>
  <c r="D94" i="10" s="1"/>
  <c r="R94" i="10"/>
  <c r="C94" i="10" s="1"/>
  <c r="A97" i="10" l="1"/>
  <c r="S96" i="10"/>
  <c r="D96" i="10" s="1"/>
  <c r="R96" i="10"/>
  <c r="C96" i="10" s="1"/>
  <c r="A310" i="10"/>
  <c r="R309" i="10"/>
  <c r="C309" i="10" s="1"/>
  <c r="S309" i="10"/>
  <c r="D309" i="10" s="1"/>
  <c r="A311" i="10" l="1"/>
  <c r="R310" i="10"/>
  <c r="C310" i="10" s="1"/>
  <c r="S310" i="10"/>
  <c r="D310" i="10" s="1"/>
  <c r="A98" i="10"/>
  <c r="R97" i="10"/>
  <c r="C97" i="10" s="1"/>
  <c r="S97" i="10"/>
  <c r="D97" i="10" s="1"/>
  <c r="A99" i="10" l="1"/>
  <c r="R98" i="10"/>
  <c r="C98" i="10" s="1"/>
  <c r="S98" i="10"/>
  <c r="D98" i="10" s="1"/>
  <c r="A312" i="10"/>
  <c r="R311" i="10"/>
  <c r="C311" i="10" s="1"/>
  <c r="S311" i="10"/>
  <c r="D311" i="10" s="1"/>
  <c r="A313" i="10" l="1"/>
  <c r="S312" i="10"/>
  <c r="D312" i="10" s="1"/>
  <c r="R312" i="10"/>
  <c r="C312" i="10" s="1"/>
  <c r="A100" i="10"/>
  <c r="S99" i="10"/>
  <c r="D99" i="10" s="1"/>
  <c r="R99" i="10"/>
  <c r="C99" i="10" s="1"/>
  <c r="A101" i="10" l="1"/>
  <c r="A102" i="10" s="1"/>
  <c r="S100" i="10"/>
  <c r="D100" i="10" s="1"/>
  <c r="R100" i="10"/>
  <c r="C100" i="10" s="1"/>
  <c r="S313" i="10"/>
  <c r="D313" i="10" s="1"/>
  <c r="R313" i="10"/>
  <c r="C313" i="10" s="1"/>
  <c r="A314" i="10"/>
  <c r="A315" i="10" l="1"/>
  <c r="A316" i="10" s="1"/>
  <c r="R314" i="10"/>
  <c r="C314" i="10" s="1"/>
  <c r="S314" i="10"/>
  <c r="D314" i="10" s="1"/>
  <c r="A103" i="10"/>
  <c r="S102" i="10"/>
  <c r="D102" i="10" s="1"/>
  <c r="R102" i="10"/>
  <c r="C102" i="10" s="1"/>
  <c r="A104" i="10" l="1"/>
  <c r="S103" i="10"/>
  <c r="D103" i="10" s="1"/>
  <c r="R103" i="10"/>
  <c r="C103" i="10" s="1"/>
  <c r="A317" i="10"/>
  <c r="R316" i="10"/>
  <c r="C316" i="10" s="1"/>
  <c r="S316" i="10"/>
  <c r="D316" i="10" s="1"/>
  <c r="S317" i="10" l="1"/>
  <c r="D317" i="10" s="1"/>
  <c r="A318" i="10"/>
  <c r="R317" i="10"/>
  <c r="C317" i="10" s="1"/>
  <c r="A105" i="10"/>
  <c r="R104" i="10"/>
  <c r="C104" i="10" s="1"/>
  <c r="S104" i="10"/>
  <c r="D104" i="10" s="1"/>
  <c r="A106" i="10" l="1"/>
  <c r="A107" i="10" s="1"/>
  <c r="S105" i="10"/>
  <c r="D105" i="10" s="1"/>
  <c r="R105" i="10"/>
  <c r="C105" i="10" s="1"/>
  <c r="R318" i="10"/>
  <c r="C318" i="10" s="1"/>
  <c r="A319" i="10"/>
  <c r="S318" i="10"/>
  <c r="D318" i="10" s="1"/>
  <c r="A320" i="10" l="1"/>
  <c r="S319" i="10"/>
  <c r="D319" i="10" s="1"/>
  <c r="R319" i="10"/>
  <c r="C319" i="10" s="1"/>
  <c r="A108" i="10"/>
  <c r="S107" i="10"/>
  <c r="D107" i="10" s="1"/>
  <c r="R107" i="10"/>
  <c r="C107" i="10" s="1"/>
  <c r="A109" i="10" l="1"/>
  <c r="S108" i="10"/>
  <c r="D108" i="10" s="1"/>
  <c r="R108" i="10"/>
  <c r="C108" i="10" s="1"/>
  <c r="A321" i="10"/>
  <c r="R320" i="10"/>
  <c r="C320" i="10" s="1"/>
  <c r="S320" i="10"/>
  <c r="D320" i="10" s="1"/>
  <c r="A322" i="10" l="1"/>
  <c r="A323" i="10" s="1"/>
  <c r="R321" i="10"/>
  <c r="C321" i="10" s="1"/>
  <c r="S321" i="10"/>
  <c r="D321" i="10" s="1"/>
  <c r="A110" i="10"/>
  <c r="S109" i="10"/>
  <c r="D109" i="10" s="1"/>
  <c r="R109" i="10"/>
  <c r="C109" i="10" s="1"/>
  <c r="A111" i="10" l="1"/>
  <c r="A112" i="10" s="1"/>
  <c r="R110" i="10"/>
  <c r="C110" i="10" s="1"/>
  <c r="S110" i="10"/>
  <c r="D110" i="10" s="1"/>
  <c r="A324" i="10"/>
  <c r="R323" i="10"/>
  <c r="C323" i="10" s="1"/>
  <c r="S323" i="10"/>
  <c r="D323" i="10" s="1"/>
  <c r="A325" i="10" l="1"/>
  <c r="S324" i="10"/>
  <c r="D324" i="10" s="1"/>
  <c r="R324" i="10"/>
  <c r="C324" i="10" s="1"/>
  <c r="A113" i="10"/>
  <c r="R112" i="10"/>
  <c r="C112" i="10" s="1"/>
  <c r="S112" i="10"/>
  <c r="D112" i="10" s="1"/>
  <c r="A114" i="10" l="1"/>
  <c r="S113" i="10"/>
  <c r="D113" i="10" s="1"/>
  <c r="R113" i="10"/>
  <c r="C113" i="10" s="1"/>
  <c r="A326" i="10"/>
  <c r="R325" i="10"/>
  <c r="C325" i="10" s="1"/>
  <c r="S325" i="10"/>
  <c r="D325" i="10" s="1"/>
  <c r="A327" i="10" l="1"/>
  <c r="A328" i="10" s="1"/>
  <c r="R326" i="10"/>
  <c r="C326" i="10" s="1"/>
  <c r="S326" i="10"/>
  <c r="D326" i="10" s="1"/>
  <c r="A115" i="10"/>
  <c r="R114" i="10"/>
  <c r="C114" i="10" s="1"/>
  <c r="S114" i="10"/>
  <c r="D114" i="10" s="1"/>
  <c r="A329" i="10" l="1"/>
  <c r="S328" i="10"/>
  <c r="D328" i="10" s="1"/>
  <c r="R328" i="10"/>
  <c r="C328" i="10" s="1"/>
  <c r="A116" i="10"/>
  <c r="A117" i="10" s="1"/>
  <c r="S115" i="10"/>
  <c r="D115" i="10" s="1"/>
  <c r="R115" i="10"/>
  <c r="C115" i="10" s="1"/>
  <c r="A118" i="10" l="1"/>
  <c r="R117" i="10"/>
  <c r="C117" i="10" s="1"/>
  <c r="S117" i="10"/>
  <c r="D117" i="10" s="1"/>
  <c r="S329" i="10"/>
  <c r="D329" i="10" s="1"/>
  <c r="A330" i="10"/>
  <c r="R329" i="10"/>
  <c r="C329" i="10" s="1"/>
  <c r="R330" i="10" l="1"/>
  <c r="C330" i="10" s="1"/>
  <c r="A331" i="10"/>
  <c r="S330" i="10"/>
  <c r="D330" i="10" s="1"/>
  <c r="A119" i="10"/>
  <c r="S118" i="10"/>
  <c r="D118" i="10" s="1"/>
  <c r="R118" i="10"/>
  <c r="C118" i="10" s="1"/>
  <c r="A332" i="10" l="1"/>
  <c r="A333" i="10" s="1"/>
  <c r="S331" i="10"/>
  <c r="D331" i="10" s="1"/>
  <c r="R331" i="10"/>
  <c r="C331" i="10" s="1"/>
  <c r="A120" i="10"/>
  <c r="A121" i="10" s="1"/>
  <c r="R119" i="10"/>
  <c r="C119" i="10" s="1"/>
  <c r="S119" i="10"/>
  <c r="D119" i="10" s="1"/>
  <c r="A122" i="10" l="1"/>
  <c r="A123" i="10" s="1"/>
  <c r="R121" i="10"/>
  <c r="C121" i="10" s="1"/>
  <c r="S121" i="10"/>
  <c r="D121" i="10" s="1"/>
  <c r="A334" i="10"/>
  <c r="S333" i="10"/>
  <c r="D333" i="10" s="1"/>
  <c r="R333" i="10"/>
  <c r="C333" i="10" s="1"/>
  <c r="A335" i="10" l="1"/>
  <c r="S334" i="10"/>
  <c r="D334" i="10" s="1"/>
  <c r="R334" i="10"/>
  <c r="C334" i="10" s="1"/>
  <c r="A124" i="10"/>
  <c r="A125" i="10" s="1"/>
  <c r="S123" i="10"/>
  <c r="D123" i="10" s="1"/>
  <c r="R123" i="10"/>
  <c r="C123" i="10" s="1"/>
  <c r="A126" i="10" l="1"/>
  <c r="R125" i="10"/>
  <c r="C125" i="10" s="1"/>
  <c r="S125" i="10"/>
  <c r="D125" i="10" s="1"/>
  <c r="A336" i="10"/>
  <c r="A337" i="10" s="1"/>
  <c r="R335" i="10"/>
  <c r="C335" i="10" s="1"/>
  <c r="S335" i="10"/>
  <c r="D335" i="10" s="1"/>
  <c r="A338" i="10" l="1"/>
  <c r="R337" i="10"/>
  <c r="C337" i="10" s="1"/>
  <c r="S337" i="10"/>
  <c r="D337" i="10" s="1"/>
  <c r="A127" i="10"/>
  <c r="S126" i="10"/>
  <c r="D126" i="10" s="1"/>
  <c r="R126" i="10"/>
  <c r="C126" i="10" s="1"/>
  <c r="A128" i="10" l="1"/>
  <c r="S127" i="10"/>
  <c r="D127" i="10" s="1"/>
  <c r="R127" i="10"/>
  <c r="C127" i="10" s="1"/>
  <c r="A339" i="10"/>
  <c r="R338" i="10"/>
  <c r="C338" i="10" s="1"/>
  <c r="S338" i="10"/>
  <c r="D338" i="10" s="1"/>
  <c r="A340" i="10" l="1"/>
  <c r="A341" i="10" s="1"/>
  <c r="R339" i="10"/>
  <c r="C339" i="10" s="1"/>
  <c r="S339" i="10"/>
  <c r="D339" i="10" s="1"/>
  <c r="A129" i="10"/>
  <c r="R128" i="10"/>
  <c r="C128" i="10" s="1"/>
  <c r="S128" i="10"/>
  <c r="D128" i="10" s="1"/>
  <c r="A130" i="10" l="1"/>
  <c r="R129" i="10"/>
  <c r="C129" i="10" s="1"/>
  <c r="S129" i="10"/>
  <c r="D129" i="10" s="1"/>
  <c r="S341" i="10"/>
  <c r="D341" i="10" s="1"/>
  <c r="A342" i="10"/>
  <c r="R341" i="10"/>
  <c r="C341" i="10" s="1"/>
  <c r="R342" i="10" l="1"/>
  <c r="C342" i="10" s="1"/>
  <c r="A343" i="10"/>
  <c r="S342" i="10"/>
  <c r="D342" i="10" s="1"/>
  <c r="S130" i="10"/>
  <c r="D130" i="10" s="1"/>
  <c r="A131" i="10"/>
  <c r="A132" i="10" s="1"/>
  <c r="R130" i="10"/>
  <c r="C130" i="10" s="1"/>
  <c r="A133" i="10" l="1"/>
  <c r="R132" i="10"/>
  <c r="C132" i="10" s="1"/>
  <c r="S132" i="10"/>
  <c r="D132" i="10" s="1"/>
  <c r="A344" i="10"/>
  <c r="S343" i="10"/>
  <c r="D343" i="10" s="1"/>
  <c r="R343" i="10"/>
  <c r="C343" i="10" s="1"/>
  <c r="R344" i="10" l="1"/>
  <c r="C344" i="10" s="1"/>
  <c r="A345" i="10"/>
  <c r="S344" i="10"/>
  <c r="D344" i="10" s="1"/>
  <c r="A134" i="10"/>
  <c r="S133" i="10"/>
  <c r="D133" i="10" s="1"/>
  <c r="R133" i="10"/>
  <c r="C133" i="10" s="1"/>
  <c r="R134" i="10" l="1"/>
  <c r="C134" i="10" s="1"/>
  <c r="A135" i="10"/>
  <c r="S134" i="10"/>
  <c r="D134" i="10" s="1"/>
  <c r="R345" i="10"/>
  <c r="C345" i="10" s="1"/>
  <c r="A346" i="10"/>
  <c r="S345" i="10"/>
  <c r="D345" i="10" s="1"/>
  <c r="A347" i="10" l="1"/>
  <c r="A348" i="10" s="1"/>
  <c r="R346" i="10"/>
  <c r="C346" i="10" s="1"/>
  <c r="S346" i="10"/>
  <c r="D346" i="10" s="1"/>
  <c r="A136" i="10"/>
  <c r="A137" i="10" s="1"/>
  <c r="S135" i="10"/>
  <c r="D135" i="10" s="1"/>
  <c r="R135" i="10"/>
  <c r="C135" i="10" s="1"/>
  <c r="A349" i="10" l="1"/>
  <c r="S348" i="10"/>
  <c r="D348" i="10" s="1"/>
  <c r="R348" i="10"/>
  <c r="C348" i="10" s="1"/>
  <c r="A138" i="10"/>
  <c r="S137" i="10"/>
  <c r="D137" i="10" s="1"/>
  <c r="R137" i="10"/>
  <c r="C137" i="10" s="1"/>
  <c r="A350" i="10" l="1"/>
  <c r="R349" i="10"/>
  <c r="C349" i="10" s="1"/>
  <c r="S349" i="10"/>
  <c r="D349" i="10" s="1"/>
  <c r="A139" i="10"/>
  <c r="S138" i="10"/>
  <c r="D138" i="10" s="1"/>
  <c r="R138" i="10"/>
  <c r="C138" i="10" s="1"/>
  <c r="A140" i="10" l="1"/>
  <c r="S139" i="10"/>
  <c r="D139" i="10" s="1"/>
  <c r="R139" i="10"/>
  <c r="C139" i="10" s="1"/>
  <c r="S350" i="10"/>
  <c r="D350" i="10" s="1"/>
  <c r="R350" i="10"/>
  <c r="C350" i="10" s="1"/>
  <c r="A351" i="10"/>
  <c r="R351" i="10" l="1"/>
  <c r="C351" i="10" s="1"/>
  <c r="A352" i="10"/>
  <c r="S351" i="10"/>
  <c r="D351" i="10" s="1"/>
  <c r="R140" i="10"/>
  <c r="C140" i="10" s="1"/>
  <c r="A141" i="10"/>
  <c r="A142" i="10" s="1"/>
  <c r="S140" i="10"/>
  <c r="D140" i="10" s="1"/>
  <c r="A143" i="10" l="1"/>
  <c r="S142" i="10"/>
  <c r="D142" i="10" s="1"/>
  <c r="R142" i="10"/>
  <c r="C142" i="10" s="1"/>
  <c r="A353" i="10"/>
  <c r="A354" i="10" s="1"/>
  <c r="R352" i="10"/>
  <c r="C352" i="10" s="1"/>
  <c r="S352" i="10"/>
  <c r="D352" i="10" s="1"/>
  <c r="A355" i="10" l="1"/>
  <c r="R354" i="10"/>
  <c r="C354" i="10" s="1"/>
  <c r="S354" i="10"/>
  <c r="D354" i="10" s="1"/>
  <c r="A144" i="10"/>
  <c r="S143" i="10"/>
  <c r="D143" i="10" s="1"/>
  <c r="R143" i="10"/>
  <c r="C143" i="10" s="1"/>
  <c r="A145" i="10" l="1"/>
  <c r="S144" i="10"/>
  <c r="D144" i="10" s="1"/>
  <c r="R144" i="10"/>
  <c r="C144" i="10" s="1"/>
  <c r="A356" i="10"/>
  <c r="S355" i="10"/>
  <c r="D355" i="10" s="1"/>
  <c r="R355" i="10"/>
  <c r="C355" i="10" s="1"/>
  <c r="A357" i="10" l="1"/>
  <c r="R356" i="10"/>
  <c r="C356" i="10" s="1"/>
  <c r="S356" i="10"/>
  <c r="D356" i="10" s="1"/>
  <c r="A146" i="10"/>
  <c r="S145" i="10"/>
  <c r="D145" i="10" s="1"/>
  <c r="R145" i="10"/>
  <c r="C145" i="10" s="1"/>
  <c r="A147" i="10" l="1"/>
  <c r="A148" i="10" s="1"/>
  <c r="R146" i="10"/>
  <c r="C146" i="10" s="1"/>
  <c r="S146" i="10"/>
  <c r="D146" i="10" s="1"/>
  <c r="A358" i="10"/>
  <c r="R357" i="10"/>
  <c r="C357" i="10" s="1"/>
  <c r="S357" i="10"/>
  <c r="D357" i="10" s="1"/>
  <c r="A149" i="10" l="1"/>
  <c r="S148" i="10"/>
  <c r="D148" i="10" s="1"/>
  <c r="R148" i="10"/>
  <c r="C148" i="10" s="1"/>
  <c r="A359" i="10"/>
  <c r="S358" i="10"/>
  <c r="D358" i="10" s="1"/>
  <c r="R358" i="10"/>
  <c r="C358" i="10" s="1"/>
  <c r="A360" i="10" l="1"/>
  <c r="S359" i="10"/>
  <c r="D359" i="10" s="1"/>
  <c r="R359" i="10"/>
  <c r="C359" i="10" s="1"/>
  <c r="A150" i="10"/>
  <c r="S149" i="10"/>
  <c r="D149" i="10" s="1"/>
  <c r="R149" i="10"/>
  <c r="C149" i="10" s="1"/>
  <c r="A151" i="10" l="1"/>
  <c r="A152" i="10" s="1"/>
  <c r="R150" i="10"/>
  <c r="C150" i="10" s="1"/>
  <c r="S150" i="10"/>
  <c r="D150" i="10" s="1"/>
  <c r="A361" i="10"/>
  <c r="A362" i="10" s="1"/>
  <c r="R360" i="10"/>
  <c r="C360" i="10" s="1"/>
  <c r="S360" i="10"/>
  <c r="D360" i="10" s="1"/>
  <c r="A363" i="10" l="1"/>
  <c r="S362" i="10"/>
  <c r="D362" i="10" s="1"/>
  <c r="R362" i="10"/>
  <c r="C362" i="10" s="1"/>
  <c r="A153" i="10"/>
  <c r="S152" i="10"/>
  <c r="D152" i="10" s="1"/>
  <c r="R152" i="10"/>
  <c r="C152" i="10" s="1"/>
  <c r="A154" i="10" l="1"/>
  <c r="A155" i="10" s="1"/>
  <c r="S153" i="10"/>
  <c r="D153" i="10" s="1"/>
  <c r="R153" i="10"/>
  <c r="C153" i="10" s="1"/>
  <c r="A364" i="10"/>
  <c r="R363" i="10"/>
  <c r="C363" i="10" s="1"/>
  <c r="S363" i="10"/>
  <c r="D363" i="10" s="1"/>
  <c r="A365" i="10" l="1"/>
  <c r="R364" i="10"/>
  <c r="C364" i="10" s="1"/>
  <c r="S364" i="10"/>
  <c r="D364" i="10" s="1"/>
  <c r="A156" i="10"/>
  <c r="S155" i="10"/>
  <c r="D155" i="10" s="1"/>
  <c r="R155" i="10"/>
  <c r="C155" i="10" s="1"/>
  <c r="A157" i="10" l="1"/>
  <c r="S156" i="10"/>
  <c r="D156" i="10" s="1"/>
  <c r="R156" i="10"/>
  <c r="C156" i="10" s="1"/>
  <c r="A366" i="10"/>
  <c r="A367" i="10" s="1"/>
  <c r="S365" i="10"/>
  <c r="D365" i="10" s="1"/>
  <c r="R365" i="10"/>
  <c r="C365" i="10" s="1"/>
  <c r="A368" i="10" l="1"/>
  <c r="R367" i="10"/>
  <c r="C367" i="10" s="1"/>
  <c r="S367" i="10"/>
  <c r="D367" i="10" s="1"/>
  <c r="A158" i="10"/>
  <c r="R157" i="10"/>
  <c r="C157" i="10" s="1"/>
  <c r="S157" i="10"/>
  <c r="D157" i="10" s="1"/>
  <c r="A159" i="10" l="1"/>
  <c r="R158" i="10"/>
  <c r="C158" i="10" s="1"/>
  <c r="S158" i="10"/>
  <c r="D158" i="10" s="1"/>
  <c r="A369" i="10"/>
  <c r="S368" i="10"/>
  <c r="D368" i="10" s="1"/>
  <c r="R368" i="10"/>
  <c r="C368" i="10" s="1"/>
  <c r="A370" i="10" l="1"/>
  <c r="A371" i="10" s="1"/>
  <c r="S369" i="10"/>
  <c r="D369" i="10" s="1"/>
  <c r="R369" i="10"/>
  <c r="C369" i="10" s="1"/>
  <c r="S159" i="10"/>
  <c r="D159" i="10" s="1"/>
  <c r="R159" i="10"/>
  <c r="C159" i="10" s="1"/>
  <c r="A160" i="10"/>
  <c r="A161" i="10" s="1"/>
  <c r="A162" i="10" l="1"/>
  <c r="S161" i="10"/>
  <c r="D161" i="10" s="1"/>
  <c r="R161" i="10"/>
  <c r="C161" i="10" s="1"/>
  <c r="A372" i="10"/>
  <c r="S371" i="10"/>
  <c r="D371" i="10" s="1"/>
  <c r="R371" i="10"/>
  <c r="C371" i="10" s="1"/>
  <c r="A163" i="10" l="1"/>
  <c r="R162" i="10"/>
  <c r="C162" i="10" s="1"/>
  <c r="S162" i="10"/>
  <c r="D162" i="10" s="1"/>
  <c r="A373" i="10"/>
  <c r="S372" i="10"/>
  <c r="D372" i="10" s="1"/>
  <c r="R372" i="10"/>
  <c r="C372" i="10" s="1"/>
  <c r="A374" i="10" l="1"/>
  <c r="A375" i="10" s="1"/>
  <c r="R373" i="10"/>
  <c r="C373" i="10" s="1"/>
  <c r="S373" i="10"/>
  <c r="D373" i="10" s="1"/>
  <c r="A164" i="10"/>
  <c r="R163" i="10"/>
  <c r="C163" i="10" s="1"/>
  <c r="S163" i="10"/>
  <c r="D163" i="10" s="1"/>
  <c r="A376" i="10" l="1"/>
  <c r="R375" i="10"/>
  <c r="C375" i="10" s="1"/>
  <c r="S375" i="10"/>
  <c r="D375" i="10" s="1"/>
  <c r="A165" i="10"/>
  <c r="R164" i="10"/>
  <c r="C164" i="10" s="1"/>
  <c r="S164" i="10"/>
  <c r="D164" i="10" s="1"/>
  <c r="A166" i="10" l="1"/>
  <c r="S165" i="10"/>
  <c r="D165" i="10" s="1"/>
  <c r="R165" i="10"/>
  <c r="C165" i="10" s="1"/>
  <c r="A377" i="10"/>
  <c r="R376" i="10"/>
  <c r="C376" i="10" s="1"/>
  <c r="S376" i="10"/>
  <c r="D376" i="10" s="1"/>
  <c r="S377" i="10" l="1"/>
  <c r="D377" i="10" s="1"/>
  <c r="A378" i="10"/>
  <c r="R377" i="10"/>
  <c r="C377" i="10" s="1"/>
  <c r="A167" i="10"/>
  <c r="S166" i="10"/>
  <c r="D166" i="10" s="1"/>
  <c r="R166" i="10"/>
  <c r="C166" i="10" s="1"/>
  <c r="A168" i="10" l="1"/>
  <c r="S167" i="10"/>
  <c r="D167" i="10" s="1"/>
  <c r="R167" i="10"/>
  <c r="C167" i="10" s="1"/>
  <c r="R378" i="10"/>
  <c r="C378" i="10" s="1"/>
  <c r="A379" i="10"/>
  <c r="S378" i="10"/>
  <c r="D378" i="10" s="1"/>
  <c r="A380" i="10" l="1"/>
  <c r="A381" i="10" s="1"/>
  <c r="R379" i="10"/>
  <c r="C379" i="10" s="1"/>
  <c r="S379" i="10"/>
  <c r="D379" i="10" s="1"/>
  <c r="A169" i="10"/>
  <c r="A170" i="10" s="1"/>
  <c r="S168" i="10"/>
  <c r="D168" i="10" s="1"/>
  <c r="R168" i="10"/>
  <c r="C168" i="10" s="1"/>
  <c r="A171" i="10" l="1"/>
  <c r="R170" i="10"/>
  <c r="C170" i="10" s="1"/>
  <c r="S170" i="10"/>
  <c r="D170" i="10" s="1"/>
  <c r="A382" i="10"/>
  <c r="R381" i="10"/>
  <c r="C381" i="10" s="1"/>
  <c r="S381" i="10"/>
  <c r="D381" i="10" s="1"/>
  <c r="A383" i="10" l="1"/>
  <c r="S382" i="10"/>
  <c r="D382" i="10" s="1"/>
  <c r="R382" i="10"/>
  <c r="C382" i="10" s="1"/>
  <c r="S171" i="10"/>
  <c r="D171" i="10" s="1"/>
  <c r="A172" i="10"/>
  <c r="R171" i="10"/>
  <c r="C171" i="10" s="1"/>
  <c r="A173" i="10" l="1"/>
  <c r="S172" i="10"/>
  <c r="D172" i="10" s="1"/>
  <c r="R172" i="10"/>
  <c r="C172" i="10" s="1"/>
  <c r="A384" i="10"/>
  <c r="R383" i="10"/>
  <c r="C383" i="10" s="1"/>
  <c r="S383" i="10"/>
  <c r="D383" i="10" s="1"/>
  <c r="A385" i="10" l="1"/>
  <c r="R384" i="10"/>
  <c r="C384" i="10" s="1"/>
  <c r="S384" i="10"/>
  <c r="D384" i="10" s="1"/>
  <c r="A174" i="10"/>
  <c r="R173" i="10"/>
  <c r="C173" i="10" s="1"/>
  <c r="S173" i="10"/>
  <c r="D173" i="10" s="1"/>
  <c r="A175" i="10" l="1"/>
  <c r="R174" i="10"/>
  <c r="C174" i="10" s="1"/>
  <c r="S174" i="10"/>
  <c r="D174" i="10" s="1"/>
  <c r="A386" i="10"/>
  <c r="S385" i="10"/>
  <c r="D385" i="10" s="1"/>
  <c r="R385" i="10"/>
  <c r="C385" i="10" s="1"/>
  <c r="A387" i="10" l="1"/>
  <c r="S386" i="10"/>
  <c r="D386" i="10" s="1"/>
  <c r="R386" i="10"/>
  <c r="C386" i="10" s="1"/>
  <c r="A176" i="10"/>
  <c r="A177" i="10" s="1"/>
  <c r="R175" i="10"/>
  <c r="C175" i="10" s="1"/>
  <c r="S175" i="10"/>
  <c r="D175" i="10" s="1"/>
  <c r="A178" i="10" l="1"/>
  <c r="R177" i="10"/>
  <c r="C177" i="10" s="1"/>
  <c r="S177" i="10"/>
  <c r="D177" i="10" s="1"/>
  <c r="S387" i="10"/>
  <c r="D387" i="10" s="1"/>
  <c r="R387" i="10"/>
  <c r="C387" i="10" s="1"/>
  <c r="A388" i="10"/>
  <c r="A389" i="10" l="1"/>
  <c r="A390" i="10" s="1"/>
  <c r="R388" i="10"/>
  <c r="C388" i="10" s="1"/>
  <c r="S388" i="10"/>
  <c r="D388" i="10" s="1"/>
  <c r="A179" i="10"/>
  <c r="S178" i="10"/>
  <c r="D178" i="10" s="1"/>
  <c r="R178" i="10"/>
  <c r="C178" i="10" s="1"/>
  <c r="A180" i="10" l="1"/>
  <c r="R179" i="10"/>
  <c r="C179" i="10" s="1"/>
  <c r="S179" i="10"/>
  <c r="D179" i="10" s="1"/>
  <c r="A391" i="10"/>
  <c r="S390" i="10"/>
  <c r="D390" i="10" s="1"/>
  <c r="R390" i="10"/>
  <c r="C390" i="10" s="1"/>
  <c r="A392" i="10" l="1"/>
  <c r="S391" i="10"/>
  <c r="D391" i="10" s="1"/>
  <c r="R391" i="10"/>
  <c r="C391" i="10" s="1"/>
  <c r="A181" i="10"/>
  <c r="S180" i="10"/>
  <c r="D180" i="10" s="1"/>
  <c r="R180" i="10"/>
  <c r="C180" i="10" s="1"/>
  <c r="A182" i="10" l="1"/>
  <c r="A183" i="10" s="1"/>
  <c r="S181" i="10"/>
  <c r="D181" i="10" s="1"/>
  <c r="R181" i="10"/>
  <c r="C181" i="10" s="1"/>
  <c r="A393" i="10"/>
  <c r="R392" i="10"/>
  <c r="C392" i="10" s="1"/>
  <c r="S392" i="10"/>
  <c r="D392" i="10" s="1"/>
  <c r="R393" i="10" l="1"/>
  <c r="C393" i="10" s="1"/>
  <c r="A394" i="10"/>
  <c r="S393" i="10"/>
  <c r="D393" i="10" s="1"/>
  <c r="A184" i="10"/>
  <c r="S183" i="10"/>
  <c r="D183" i="10" s="1"/>
  <c r="R183" i="10"/>
  <c r="C183" i="10" s="1"/>
  <c r="A185" i="10" l="1"/>
  <c r="R184" i="10"/>
  <c r="C184" i="10" s="1"/>
  <c r="S184" i="10"/>
  <c r="D184" i="10" s="1"/>
  <c r="A395" i="10"/>
  <c r="A396" i="10" s="1"/>
  <c r="R394" i="10"/>
  <c r="C394" i="10" s="1"/>
  <c r="S394" i="10"/>
  <c r="D394" i="10" s="1"/>
  <c r="A397" i="10" l="1"/>
  <c r="S396" i="10"/>
  <c r="D396" i="10" s="1"/>
  <c r="R396" i="10"/>
  <c r="C396" i="10" s="1"/>
  <c r="A186" i="10"/>
  <c r="R185" i="10"/>
  <c r="C185" i="10" s="1"/>
  <c r="S185" i="10"/>
  <c r="D185" i="10" s="1"/>
  <c r="A187" i="10" l="1"/>
  <c r="R186" i="10"/>
  <c r="C186" i="10" s="1"/>
  <c r="S186" i="10"/>
  <c r="D186" i="10" s="1"/>
  <c r="A398" i="10"/>
  <c r="R397" i="10"/>
  <c r="C397" i="10" s="1"/>
  <c r="S397" i="10"/>
  <c r="D397" i="10" s="1"/>
  <c r="A399" i="10" l="1"/>
  <c r="R398" i="10"/>
  <c r="C398" i="10" s="1"/>
  <c r="S398" i="10"/>
  <c r="D398" i="10" s="1"/>
  <c r="A188" i="10"/>
  <c r="R187" i="10"/>
  <c r="C187" i="10" s="1"/>
  <c r="S187" i="10"/>
  <c r="D187" i="10" s="1"/>
  <c r="A189" i="10" l="1"/>
  <c r="A190" i="10" s="1"/>
  <c r="S188" i="10"/>
  <c r="D188" i="10" s="1"/>
  <c r="R188" i="10"/>
  <c r="C188" i="10" s="1"/>
  <c r="A400" i="10"/>
  <c r="A401" i="10" s="1"/>
  <c r="S399" i="10"/>
  <c r="D399" i="10" s="1"/>
  <c r="R399" i="10"/>
  <c r="C399" i="10" s="1"/>
  <c r="A402" i="10" l="1"/>
  <c r="S401" i="10"/>
  <c r="D401" i="10" s="1"/>
  <c r="R401" i="10"/>
  <c r="C401" i="10" s="1"/>
  <c r="A191" i="10"/>
  <c r="R190" i="10"/>
  <c r="C190" i="10" s="1"/>
  <c r="S190" i="10"/>
  <c r="D190" i="10" s="1"/>
  <c r="A192" i="10" l="1"/>
  <c r="S191" i="10"/>
  <c r="D191" i="10" s="1"/>
  <c r="R191" i="10"/>
  <c r="C191" i="10" s="1"/>
  <c r="A403" i="10"/>
  <c r="R402" i="10"/>
  <c r="C402" i="10" s="1"/>
  <c r="S402" i="10"/>
  <c r="D402" i="10" s="1"/>
  <c r="A404" i="10" l="1"/>
  <c r="S403" i="10"/>
  <c r="D403" i="10" s="1"/>
  <c r="R403" i="10"/>
  <c r="C403" i="10" s="1"/>
  <c r="A193" i="10"/>
  <c r="A194" i="10" s="1"/>
  <c r="S192" i="10"/>
  <c r="D192" i="10" s="1"/>
  <c r="R192" i="10"/>
  <c r="C192" i="10" s="1"/>
  <c r="A195" i="10" l="1"/>
  <c r="S194" i="10"/>
  <c r="D194" i="10" s="1"/>
  <c r="R194" i="10"/>
  <c r="C194" i="10" s="1"/>
  <c r="A405" i="10"/>
  <c r="R404" i="10"/>
  <c r="C404" i="10" s="1"/>
  <c r="S404" i="10"/>
  <c r="D404" i="10" s="1"/>
  <c r="A406" i="10" l="1"/>
  <c r="S405" i="10"/>
  <c r="D405" i="10" s="1"/>
  <c r="R405" i="10"/>
  <c r="C405" i="10" s="1"/>
  <c r="A196" i="10"/>
  <c r="S195" i="10"/>
  <c r="D195" i="10" s="1"/>
  <c r="R195" i="10"/>
  <c r="C195" i="10" s="1"/>
  <c r="A197" i="10" l="1"/>
  <c r="R196" i="10"/>
  <c r="C196" i="10" s="1"/>
  <c r="S196" i="10"/>
  <c r="D196" i="10" s="1"/>
  <c r="A407" i="10"/>
  <c r="A408" i="10" s="1"/>
  <c r="S406" i="10"/>
  <c r="D406" i="10" s="1"/>
  <c r="R406" i="10"/>
  <c r="C406" i="10" s="1"/>
  <c r="R408" i="10" l="1"/>
  <c r="C408" i="10" s="1"/>
  <c r="A409" i="10"/>
  <c r="S408" i="10"/>
  <c r="D408" i="10" s="1"/>
  <c r="A198" i="10"/>
  <c r="S197" i="10"/>
  <c r="D197" i="10" s="1"/>
  <c r="R197" i="10"/>
  <c r="C197" i="10" s="1"/>
  <c r="A199" i="10" l="1"/>
  <c r="R198" i="10"/>
  <c r="C198" i="10" s="1"/>
  <c r="S198" i="10"/>
  <c r="D198" i="10" s="1"/>
  <c r="S409" i="10"/>
  <c r="D409" i="10" s="1"/>
  <c r="A410" i="10"/>
  <c r="R409" i="10"/>
  <c r="C409" i="10" s="1"/>
  <c r="A411" i="10" l="1"/>
  <c r="S410" i="10"/>
  <c r="D410" i="10" s="1"/>
  <c r="R410" i="10"/>
  <c r="C410" i="10" s="1"/>
  <c r="A200" i="10"/>
  <c r="A201" i="10" s="1"/>
  <c r="R199" i="10"/>
  <c r="C199" i="10" s="1"/>
  <c r="S199" i="10"/>
  <c r="D199" i="10" s="1"/>
  <c r="A202" i="10" l="1"/>
  <c r="S201" i="10"/>
  <c r="D201" i="10" s="1"/>
  <c r="R201" i="10"/>
  <c r="C201" i="10" s="1"/>
  <c r="A412" i="10"/>
  <c r="S411" i="10"/>
  <c r="D411" i="10" s="1"/>
  <c r="R411" i="10"/>
  <c r="C411" i="10" s="1"/>
  <c r="S412" i="10" l="1"/>
  <c r="D412" i="10" s="1"/>
  <c r="A413" i="10"/>
  <c r="A414" i="10" s="1"/>
  <c r="R412" i="10"/>
  <c r="C412" i="10" s="1"/>
  <c r="A203" i="10"/>
  <c r="R202" i="10"/>
  <c r="C202" i="10" s="1"/>
  <c r="S202" i="10"/>
  <c r="D202" i="10" s="1"/>
  <c r="A204" i="10" l="1"/>
  <c r="S203" i="10"/>
  <c r="D203" i="10" s="1"/>
  <c r="R203" i="10"/>
  <c r="C203" i="10" s="1"/>
  <c r="A415" i="10"/>
  <c r="R414" i="10"/>
  <c r="C414" i="10" s="1"/>
  <c r="S414" i="10"/>
  <c r="D414" i="10" s="1"/>
  <c r="A416" i="10" l="1"/>
  <c r="R415" i="10"/>
  <c r="C415" i="10" s="1"/>
  <c r="S415" i="10"/>
  <c r="D415" i="10" s="1"/>
  <c r="A205" i="10"/>
  <c r="S204" i="10"/>
  <c r="D204" i="10" s="1"/>
  <c r="R204" i="10"/>
  <c r="C204" i="10" s="1"/>
  <c r="S205" i="10" l="1"/>
  <c r="D205" i="10" s="1"/>
  <c r="R205" i="10"/>
  <c r="C205" i="10" s="1"/>
  <c r="A417" i="10"/>
  <c r="S416" i="10"/>
  <c r="D416" i="10" s="1"/>
  <c r="R416" i="10"/>
  <c r="C416" i="10" s="1"/>
  <c r="A418" i="10" l="1"/>
  <c r="S417" i="10"/>
  <c r="D417" i="10" s="1"/>
  <c r="R417" i="10"/>
  <c r="C417" i="10" s="1"/>
  <c r="A419" i="10" l="1"/>
  <c r="A420" i="10" s="1"/>
  <c r="S418" i="10"/>
  <c r="D418" i="10" s="1"/>
  <c r="R418" i="10"/>
  <c r="C418" i="10" s="1"/>
  <c r="A421" i="10" l="1"/>
  <c r="R420" i="10"/>
  <c r="C420" i="10" s="1"/>
  <c r="S420" i="10"/>
  <c r="D420" i="10" s="1"/>
  <c r="A422" i="10" l="1"/>
  <c r="R421" i="10"/>
  <c r="C421" i="10" s="1"/>
  <c r="S421" i="10"/>
  <c r="D421" i="10" s="1"/>
  <c r="A423" i="10" l="1"/>
  <c r="R422" i="10"/>
  <c r="C422" i="10" s="1"/>
  <c r="S422" i="10"/>
  <c r="D422" i="10" s="1"/>
  <c r="A424" i="10" l="1"/>
  <c r="S423" i="10"/>
  <c r="D423" i="10" s="1"/>
  <c r="R423" i="10"/>
  <c r="C423" i="10" s="1"/>
  <c r="A425" i="10" l="1"/>
  <c r="S424" i="10"/>
  <c r="D424" i="10" s="1"/>
  <c r="R424" i="10"/>
  <c r="C424" i="10" s="1"/>
  <c r="A426" i="10" l="1"/>
  <c r="S425" i="10"/>
  <c r="D425" i="10" s="1"/>
  <c r="R425" i="10"/>
  <c r="C425" i="10" s="1"/>
  <c r="A427" i="10" l="1"/>
  <c r="S426" i="10"/>
  <c r="D426" i="10" s="1"/>
  <c r="R426" i="10"/>
  <c r="C426" i="10" s="1"/>
  <c r="A428" i="10" l="1"/>
  <c r="A429" i="10" s="1"/>
  <c r="A430" i="10" s="1"/>
  <c r="A431" i="10" s="1"/>
  <c r="A432" i="10" s="1"/>
  <c r="A433" i="10" s="1"/>
  <c r="A434" i="10" s="1"/>
  <c r="A435" i="10" s="1"/>
  <c r="A436" i="10" s="1"/>
  <c r="A437" i="10" s="1"/>
  <c r="A438" i="10" s="1"/>
  <c r="A439" i="10" s="1"/>
  <c r="A440" i="10" s="1"/>
  <c r="A441" i="10" s="1"/>
  <c r="A442" i="10" s="1"/>
  <c r="A443" i="10" s="1"/>
  <c r="A444" i="10" s="1"/>
  <c r="A445" i="10" s="1"/>
  <c r="A446" i="10" s="1"/>
  <c r="A447" i="10" s="1"/>
  <c r="A448" i="10" s="1"/>
  <c r="A449" i="10" s="1"/>
  <c r="A450" i="10" s="1"/>
  <c r="A451" i="10" s="1"/>
  <c r="A452" i="10" s="1"/>
  <c r="A453" i="10" s="1"/>
  <c r="A454" i="10" s="1"/>
  <c r="A455" i="10" s="1"/>
  <c r="A456" i="10" s="1"/>
  <c r="A457" i="10" s="1"/>
  <c r="A458" i="10" s="1"/>
  <c r="A459" i="10" s="1"/>
  <c r="A460" i="10" s="1"/>
  <c r="A461" i="10" s="1"/>
  <c r="A462" i="10" s="1"/>
  <c r="A463" i="10" s="1"/>
  <c r="A464" i="10" s="1"/>
  <c r="A465" i="10" s="1"/>
  <c r="A466" i="10" s="1"/>
  <c r="A467" i="10" s="1"/>
  <c r="A468" i="10" s="1"/>
  <c r="A469" i="10" s="1"/>
  <c r="A470" i="10" s="1"/>
  <c r="A471" i="10" s="1"/>
  <c r="A472" i="10" s="1"/>
  <c r="A473" i="10" s="1"/>
  <c r="A474" i="10" s="1"/>
  <c r="A475" i="10" s="1"/>
  <c r="A476" i="10" s="1"/>
  <c r="A477" i="10" s="1"/>
  <c r="A478" i="10" s="1"/>
  <c r="A479" i="10" s="1"/>
  <c r="A480" i="10" s="1"/>
  <c r="A481" i="10" s="1"/>
  <c r="A482" i="10" s="1"/>
  <c r="A483" i="10" s="1"/>
  <c r="A484" i="10" s="1"/>
  <c r="A485" i="10" s="1"/>
  <c r="A486" i="10" s="1"/>
  <c r="A487" i="10" s="1"/>
  <c r="A488" i="10" s="1"/>
  <c r="A489" i="10" s="1"/>
  <c r="A490" i="10" s="1"/>
  <c r="A491" i="10" s="1"/>
  <c r="A492" i="10" s="1"/>
  <c r="A493" i="10" s="1"/>
  <c r="A494" i="10" s="1"/>
  <c r="A495" i="10" s="1"/>
  <c r="A496" i="10" s="1"/>
  <c r="A497" i="10" s="1"/>
  <c r="A498" i="10" s="1"/>
  <c r="A499" i="10" s="1"/>
  <c r="A500" i="10" s="1"/>
  <c r="A501" i="10" s="1"/>
  <c r="R427" i="10"/>
  <c r="C427" i="10" s="1"/>
  <c r="S427" i="10"/>
  <c r="D427" i="10" s="1"/>
  <c r="E4" i="2"/>
</calcChain>
</file>

<file path=xl/sharedStrings.xml><?xml version="1.0" encoding="utf-8"?>
<sst xmlns="http://schemas.openxmlformats.org/spreadsheetml/2006/main" count="21023" uniqueCount="5321">
  <si>
    <t xml:space="preserve">Artist </t>
  </si>
  <si>
    <t>ƒ</t>
  </si>
  <si>
    <t xml:space="preserve">Genre </t>
  </si>
  <si>
    <t xml:space="preserve">Location </t>
  </si>
  <si>
    <t xml:space="preserve">Year </t>
  </si>
  <si>
    <t xml:space="preserve">Decision </t>
  </si>
  <si>
    <t xml:space="preserve">Potential Venue </t>
  </si>
  <si>
    <t>Notes</t>
  </si>
  <si>
    <t>"Weird GAL"</t>
  </si>
  <si>
    <t>Venue Name</t>
  </si>
  <si>
    <t xml:space="preserve"> </t>
  </si>
  <si>
    <t>yes</t>
  </si>
  <si>
    <t>10 cent stranger</t>
  </si>
  <si>
    <t>12 Cents for Marvin</t>
  </si>
  <si>
    <t>2 mx 2</t>
  </si>
  <si>
    <t>78 Bombs</t>
  </si>
  <si>
    <t>Aaron Davis</t>
  </si>
  <si>
    <t>A Brother's Fountain</t>
  </si>
  <si>
    <t>Start</t>
  </si>
  <si>
    <t>End</t>
  </si>
  <si>
    <t>Band</t>
  </si>
  <si>
    <t>Status</t>
  </si>
  <si>
    <t>Achilles</t>
  </si>
  <si>
    <t>Singer-Songwriter</t>
  </si>
  <si>
    <t>Fort Collins</t>
  </si>
  <si>
    <t>Adiel Mitchell</t>
  </si>
  <si>
    <t>,</t>
  </si>
  <si>
    <t>R&amp;B-Soul-Funk</t>
  </si>
  <si>
    <t>Year Formed</t>
  </si>
  <si>
    <t>Aggie Theatre</t>
  </si>
  <si>
    <t>Denver, CO</t>
  </si>
  <si>
    <t>YES</t>
  </si>
  <si>
    <t>All Ages</t>
  </si>
  <si>
    <t>Adrienne Rae Ash</t>
  </si>
  <si>
    <t>backline</t>
  </si>
  <si>
    <t xml:space="preserve">new </t>
  </si>
  <si>
    <t>returning bands</t>
  </si>
  <si>
    <t>Fort Collins, CO</t>
  </si>
  <si>
    <t>Cody Schell</t>
  </si>
  <si>
    <t>Ain't From Here</t>
  </si>
  <si>
    <t>remaining slots</t>
  </si>
  <si>
    <t>Country-Bluegrass-Americana</t>
  </si>
  <si>
    <t>Fort Collins, Co</t>
  </si>
  <si>
    <t xml:space="preserve">yes </t>
  </si>
  <si>
    <t>Artist/Band Name</t>
  </si>
  <si>
    <t>mayor</t>
  </si>
  <si>
    <t>AJ Fullerton</t>
  </si>
  <si>
    <t>Genre</t>
  </si>
  <si>
    <t>City and State</t>
  </si>
  <si>
    <t>Blues-Jazz</t>
  </si>
  <si>
    <t>Year Band Formed</t>
  </si>
  <si>
    <t xml:space="preserve">12 cents for Marvin </t>
  </si>
  <si>
    <t>Fort Collins, CO.</t>
  </si>
  <si>
    <t>All Night Train</t>
  </si>
  <si>
    <t>Cover-Tribute</t>
  </si>
  <si>
    <t xml:space="preserve">need to submit </t>
  </si>
  <si>
    <t>Fort Collins / Denver</t>
  </si>
  <si>
    <t>blues venue</t>
  </si>
  <si>
    <t>Altas</t>
  </si>
  <si>
    <t>2MX2</t>
  </si>
  <si>
    <t>Experimental-Noise-Visual</t>
  </si>
  <si>
    <t>People in General</t>
  </si>
  <si>
    <t>Denver</t>
  </si>
  <si>
    <t>GC</t>
  </si>
  <si>
    <t>AM Pleasaure Assassins</t>
  </si>
  <si>
    <t>Amorphic</t>
  </si>
  <si>
    <t>World-Reggae-Latin</t>
  </si>
  <si>
    <t>Edie Carey</t>
  </si>
  <si>
    <t>Fort Collins, Colorado</t>
  </si>
  <si>
    <t>Amy and the Peace Pipes</t>
  </si>
  <si>
    <t>Denver, CO or Zacatecas, MX</t>
  </si>
  <si>
    <t>Rock-Pop</t>
  </si>
  <si>
    <t>Blue Taboo</t>
  </si>
  <si>
    <t>2MX2 formed in 2012, the band came together in 2017</t>
  </si>
  <si>
    <t>Andrew DeCarlo</t>
  </si>
  <si>
    <t>new</t>
  </si>
  <si>
    <t>Alexandria Ensemble</t>
  </si>
  <si>
    <t>Andrew Keith Ballantyne</t>
  </si>
  <si>
    <t>Chess at Breakfast</t>
  </si>
  <si>
    <t>New Mexican</t>
  </si>
  <si>
    <t>Indie-Alternative</t>
  </si>
  <si>
    <t>Andrew Sturtz</t>
  </si>
  <si>
    <t>Stilted</t>
  </si>
  <si>
    <t>Acoustic-Folk</t>
  </si>
  <si>
    <t>Strange Americans</t>
  </si>
  <si>
    <t>Gora Gora</t>
  </si>
  <si>
    <t xml:space="preserve">NO </t>
  </si>
  <si>
    <t>Boulder, CO</t>
  </si>
  <si>
    <t>Songwriter since 2005, duo since 2017</t>
  </si>
  <si>
    <t>Andy Sydow</t>
  </si>
  <si>
    <t>weareforests</t>
  </si>
  <si>
    <t>Frail Talk - changing their name</t>
  </si>
  <si>
    <t>Aquiles</t>
  </si>
  <si>
    <t>Pink Fuzz</t>
  </si>
  <si>
    <t>Threadbarons</t>
  </si>
  <si>
    <t>Denver, Colorado</t>
  </si>
  <si>
    <t>I began playing original music live in 2009. The backing musicians have changed some over the years.</t>
  </si>
  <si>
    <t>Heavy Diamond Ring</t>
  </si>
  <si>
    <t>ANIMAL / object</t>
  </si>
  <si>
    <t>Big Brooklyn</t>
  </si>
  <si>
    <t>Retrofette</t>
  </si>
  <si>
    <t>Blue Canyon Ritual</t>
  </si>
  <si>
    <t>Florea</t>
  </si>
  <si>
    <t>Anthony Cole</t>
  </si>
  <si>
    <t>Rolos Rios</t>
  </si>
  <si>
    <t>Ally Westover</t>
  </si>
  <si>
    <t>Fort Collins, CO!</t>
  </si>
  <si>
    <t>Electronic-DJ</t>
  </si>
  <si>
    <t>Yes</t>
  </si>
  <si>
    <t>In the Whale</t>
  </si>
  <si>
    <t>Burnt Lips</t>
  </si>
  <si>
    <t>Fort collins, CO</t>
  </si>
  <si>
    <t>Anthony P. McGlaun</t>
  </si>
  <si>
    <t>needs to submit</t>
  </si>
  <si>
    <t>Anthony Ruptak</t>
  </si>
  <si>
    <t>iZCALLi</t>
  </si>
  <si>
    <t xml:space="preserve">The Annie Oakley </t>
  </si>
  <si>
    <t>El Javi</t>
  </si>
  <si>
    <t>The Beeves</t>
  </si>
  <si>
    <t>Antonio Lopez</t>
  </si>
  <si>
    <t>Fale African Drum and Dance</t>
  </si>
  <si>
    <t>Write Minded</t>
  </si>
  <si>
    <t>Longmont</t>
  </si>
  <si>
    <t>Art Deco</t>
  </si>
  <si>
    <t>TARO Duo</t>
  </si>
  <si>
    <t>Fatty Jenkins</t>
  </si>
  <si>
    <t>Denver, Greeley</t>
  </si>
  <si>
    <t>PLASMA CANVAS</t>
  </si>
  <si>
    <t>Assorted Jelly Beans</t>
  </si>
  <si>
    <t>Metal-Punk-Hardcore</t>
  </si>
  <si>
    <t>Rae McAlister</t>
  </si>
  <si>
    <t>Fort Collins Colorado</t>
  </si>
  <si>
    <t>Art Lab Fort Collins</t>
  </si>
  <si>
    <t>Gora Gora Orkestar</t>
  </si>
  <si>
    <t>Riverside, CA / Fort Collins, CO</t>
  </si>
  <si>
    <t>No Wristband Required</t>
  </si>
  <si>
    <t>Copper Coins</t>
  </si>
  <si>
    <t>Attack On Venus</t>
  </si>
  <si>
    <t>Jasper Grooves Collective</t>
  </si>
  <si>
    <t>Audible (weareaudible)</t>
  </si>
  <si>
    <t>Hip Hop-Rap</t>
  </si>
  <si>
    <t>Davany</t>
  </si>
  <si>
    <t>FORT COLLINS</t>
  </si>
  <si>
    <t xml:space="preserve">no </t>
  </si>
  <si>
    <t>Brian Hull</t>
  </si>
  <si>
    <t>Lola Rising</t>
  </si>
  <si>
    <t>Colorado Springs, CO</t>
  </si>
  <si>
    <t>Audio Flora</t>
  </si>
  <si>
    <t>Art and Music Hangout</t>
  </si>
  <si>
    <t>Los Mocochetes</t>
  </si>
  <si>
    <t>dome</t>
  </si>
  <si>
    <t>Augustus</t>
  </si>
  <si>
    <t>Mono Verde Collective</t>
  </si>
  <si>
    <t>Boulder/Denver</t>
  </si>
  <si>
    <t>Rene Moffatt</t>
  </si>
  <si>
    <t>Aural Elixir</t>
  </si>
  <si>
    <t>Musicians Mental Health MeetUp</t>
  </si>
  <si>
    <t>Spencer</t>
  </si>
  <si>
    <t>Oh Like WOW</t>
  </si>
  <si>
    <t>2017 (this trio)</t>
  </si>
  <si>
    <t xml:space="preserve">jazzy </t>
  </si>
  <si>
    <t>Native Station</t>
  </si>
  <si>
    <t>Austen Carroll Grafa</t>
  </si>
  <si>
    <t>chill, female &amp; male fronted</t>
  </si>
  <si>
    <t>More than Physics</t>
  </si>
  <si>
    <t>Roka Hueka</t>
  </si>
  <si>
    <t>DENVER</t>
  </si>
  <si>
    <t xml:space="preserve">Azanet Rodriguez </t>
  </si>
  <si>
    <t xml:space="preserve">Needs to submit </t>
  </si>
  <si>
    <t>Autumn Burn</t>
  </si>
  <si>
    <t>DENVER CO</t>
  </si>
  <si>
    <t>Salsa Forte</t>
  </si>
  <si>
    <t>B.A. Canning</t>
  </si>
  <si>
    <t>Split Window</t>
  </si>
  <si>
    <t>solo</t>
  </si>
  <si>
    <t>Bad Desicions</t>
  </si>
  <si>
    <t>Alma (South Park), Colordao</t>
  </si>
  <si>
    <t>no</t>
  </si>
  <si>
    <t>8 piece, female fronted</t>
  </si>
  <si>
    <t>Tawanda and the Heart Breakers</t>
  </si>
  <si>
    <t>Ft Collins co</t>
  </si>
  <si>
    <t>punk - pussing</t>
  </si>
  <si>
    <t>Badda Boom Brass Band</t>
  </si>
  <si>
    <t xml:space="preserve">3 piece - not example of trio, african </t>
  </si>
  <si>
    <t>The Alcapones</t>
  </si>
  <si>
    <t>8 piece - Rec</t>
  </si>
  <si>
    <t>Banquet Party</t>
  </si>
  <si>
    <t>Hotel wifi</t>
  </si>
  <si>
    <t>Nederland, CO</t>
  </si>
  <si>
    <t>the commoners</t>
  </si>
  <si>
    <t xml:space="preserve">drunken monkey </t>
  </si>
  <si>
    <t>Banshee Tree</t>
  </si>
  <si>
    <t>Boulder, Co</t>
  </si>
  <si>
    <t>The Swashbuckling Doctors</t>
  </si>
  <si>
    <t>punch drunk monkey drunk</t>
  </si>
  <si>
    <t>BBMC</t>
  </si>
  <si>
    <t>Avogadro's Number</t>
  </si>
  <si>
    <t>duo</t>
  </si>
  <si>
    <t>bellhoss</t>
  </si>
  <si>
    <t>Twirling Zucchinis</t>
  </si>
  <si>
    <t xml:space="preserve">Red Swing </t>
  </si>
  <si>
    <t>Ben Prytherch and the Guardians of Earthly Delight</t>
  </si>
  <si>
    <t>Rating</t>
  </si>
  <si>
    <t>Ain't Virginia (formerly Sweet Virginia)</t>
  </si>
  <si>
    <t>Various incarnations have played since 2009</t>
  </si>
  <si>
    <t>hilarious</t>
  </si>
  <si>
    <t>Beni Brosh</t>
  </si>
  <si>
    <t>Fort Collins/Laporte</t>
  </si>
  <si>
    <t>Akayna</t>
  </si>
  <si>
    <t>Benjamin Bell</t>
  </si>
  <si>
    <t xml:space="preserve">Caitlin   </t>
  </si>
  <si>
    <t>Wheaton, Illinois</t>
  </si>
  <si>
    <t>NO from Illinois</t>
  </si>
  <si>
    <t>Eaton, Colorado</t>
  </si>
  <si>
    <t>Robert Wilson Blues Band</t>
  </si>
  <si>
    <t>just out high school</t>
  </si>
  <si>
    <t>Scoo</t>
  </si>
  <si>
    <t>Benjamin Bell and The District</t>
  </si>
  <si>
    <t>Jeff Cramer</t>
  </si>
  <si>
    <t>The Blues Dogs</t>
  </si>
  <si>
    <t>Alfonzo</t>
  </si>
  <si>
    <t>Mike Finders</t>
  </si>
  <si>
    <t>Bethel Steele</t>
  </si>
  <si>
    <t xml:space="preserve">Needs to Submit </t>
  </si>
  <si>
    <t>m.finders@yahoo.com</t>
  </si>
  <si>
    <t>Bevin Luna</t>
  </si>
  <si>
    <t>Colorado Springs</t>
  </si>
  <si>
    <t>Spidercat</t>
  </si>
  <si>
    <t>Liz</t>
  </si>
  <si>
    <t>Andrea Flanagan</t>
  </si>
  <si>
    <t>Colony Funk</t>
  </si>
  <si>
    <t>Shuck Wagon</t>
  </si>
  <si>
    <t>Greta</t>
  </si>
  <si>
    <t>Pueblo</t>
  </si>
  <si>
    <t>solo --- blues band too</t>
  </si>
  <si>
    <t>Andy Steiner</t>
  </si>
  <si>
    <t>The Great Salmon Famine</t>
  </si>
  <si>
    <t>Foxfeather</t>
  </si>
  <si>
    <t>kelsmer &amp; jazz</t>
  </si>
  <si>
    <t>Big Dan &amp; the Contraband</t>
  </si>
  <si>
    <t xml:space="preserve">Angie Stevens </t>
  </si>
  <si>
    <t>MIchael Kirkpatrick and the Honey Rider Band</t>
  </si>
  <si>
    <t>PL</t>
  </si>
  <si>
    <t xml:space="preserve">blues venue </t>
  </si>
  <si>
    <t xml:space="preserve">metro or Mayor </t>
  </si>
  <si>
    <t>Bison Bone</t>
  </si>
  <si>
    <t>Liz Barnez</t>
  </si>
  <si>
    <t xml:space="preserve">4-5 piece </t>
  </si>
  <si>
    <t>Ryan Chrys &amp; The Rough Cuts</t>
  </si>
  <si>
    <t>Black Mesa</t>
  </si>
  <si>
    <t>bubble</t>
  </si>
  <si>
    <t xml:space="preserve">The Bar District </t>
  </si>
  <si>
    <t>21+</t>
  </si>
  <si>
    <t>Soft Wristbands</t>
  </si>
  <si>
    <t>Black Moon Howl</t>
  </si>
  <si>
    <t>Blaine Acheson</t>
  </si>
  <si>
    <t>Brian David Collins</t>
  </si>
  <si>
    <t>The Devil's Share</t>
  </si>
  <si>
    <t>Caitlin</t>
  </si>
  <si>
    <t>Zepp11</t>
  </si>
  <si>
    <t>Unified Diversity</t>
  </si>
  <si>
    <t>Windsor Colorado</t>
  </si>
  <si>
    <t xml:space="preserve">solo - Etown </t>
  </si>
  <si>
    <t>Blind Alley Troubadours</t>
  </si>
  <si>
    <t>WhiteWater Ramble</t>
  </si>
  <si>
    <t>Change The Chords</t>
  </si>
  <si>
    <t>Sugar Britches</t>
  </si>
  <si>
    <t>Guerrilla Fanfare Brass Band</t>
  </si>
  <si>
    <t>11:</t>
  </si>
  <si>
    <t>NO</t>
  </si>
  <si>
    <t>Chelsea Beth</t>
  </si>
  <si>
    <t>Blue Grama</t>
  </si>
  <si>
    <t>The Colorado Room</t>
  </si>
  <si>
    <t>Blues Dogs</t>
  </si>
  <si>
    <t>Chris Ryan Weist</t>
  </si>
  <si>
    <t>comedy/blues/larger band</t>
  </si>
  <si>
    <t>Bo DePeña Band</t>
  </si>
  <si>
    <t>Christopher the Conquered</t>
  </si>
  <si>
    <t>Catch and Release</t>
  </si>
  <si>
    <t>Bob Barrick</t>
  </si>
  <si>
    <t>The Roctors</t>
  </si>
  <si>
    <t>Kenny Loggins dude</t>
  </si>
  <si>
    <t xml:space="preserve">REALLY GOOD! </t>
  </si>
  <si>
    <t>Roger James Group</t>
  </si>
  <si>
    <t>GOATZ!</t>
  </si>
  <si>
    <t>Colorado</t>
  </si>
  <si>
    <t>Bob Lefevre &amp; the Already Gone</t>
  </si>
  <si>
    <t>Comedy</t>
  </si>
  <si>
    <t>Home Fried Boogaloo</t>
  </si>
  <si>
    <t>Daniel Crandall</t>
  </si>
  <si>
    <t>Tyler T. and the Common Clay</t>
  </si>
  <si>
    <t>The Aggregates</t>
  </si>
  <si>
    <t>Laramie</t>
  </si>
  <si>
    <t>Bole Bole</t>
  </si>
  <si>
    <t>Sasha Stone Band</t>
  </si>
  <si>
    <t xml:space="preserve">Comedy Block </t>
  </si>
  <si>
    <t>San Marcos, TX</t>
  </si>
  <si>
    <t>Current sound: 2014</t>
  </si>
  <si>
    <t>No - from Texas</t>
  </si>
  <si>
    <t>Dave Tamkin &amp; Co.</t>
  </si>
  <si>
    <t>jazz</t>
  </si>
  <si>
    <t>BONER</t>
  </si>
  <si>
    <t>South to Cedars</t>
  </si>
  <si>
    <t>Cass Clayton Band</t>
  </si>
  <si>
    <t>The Catcalls</t>
  </si>
  <si>
    <t>Bonnie &amp; the Clydes</t>
  </si>
  <si>
    <t>Boulder &amp; Denver, CO</t>
  </si>
  <si>
    <t>David Lawrence</t>
  </si>
  <si>
    <t>NEW - Downtown Artery / The Coast</t>
  </si>
  <si>
    <t>NEW Downtown Artery / The Coast</t>
  </si>
  <si>
    <t>the Front Range (Denver, Longmont, Boulder)</t>
  </si>
  <si>
    <t>backline?</t>
  </si>
  <si>
    <t>DeMarco</t>
  </si>
  <si>
    <t>washington's FRI</t>
  </si>
  <si>
    <t>Boom Twang</t>
  </si>
  <si>
    <t>2000+</t>
  </si>
  <si>
    <t>Timo Massa and the Open Relationship</t>
  </si>
  <si>
    <t xml:space="preserve">small spot </t>
  </si>
  <si>
    <t xml:space="preserve">Caitlin </t>
  </si>
  <si>
    <t>if needed</t>
  </si>
  <si>
    <t>Boss Eagle</t>
  </si>
  <si>
    <t>The Tight</t>
  </si>
  <si>
    <t>Emma Marie</t>
  </si>
  <si>
    <t>Misadventured</t>
  </si>
  <si>
    <t>Bowregard</t>
  </si>
  <si>
    <t xml:space="preserve">called, texted, emailed 3/10/2020 in case phone not working </t>
  </si>
  <si>
    <t>Wire Faces</t>
  </si>
  <si>
    <t>Windsor, Colorado</t>
  </si>
  <si>
    <t>Bran Schneider with AF2</t>
  </si>
  <si>
    <t>Boulder</t>
  </si>
  <si>
    <t>One Flew West</t>
  </si>
  <si>
    <t>VALDEZ</t>
  </si>
  <si>
    <t>719.469.1386</t>
  </si>
  <si>
    <t>Erik Lunde &amp; His Killer Band</t>
  </si>
  <si>
    <t>The Hollow</t>
  </si>
  <si>
    <t>I Am the Owl</t>
  </si>
  <si>
    <t>instagram takeover?</t>
  </si>
  <si>
    <t>Brian James Kittrell and His Cloud Shaped Band</t>
  </si>
  <si>
    <t>Heart Tribe</t>
  </si>
  <si>
    <t>Guerrilla Radio</t>
  </si>
  <si>
    <t>Bright Silence</t>
  </si>
  <si>
    <t>Brother Steve</t>
  </si>
  <si>
    <t>early wolverine</t>
  </si>
  <si>
    <t>Ian Mahan</t>
  </si>
  <si>
    <t>Kind Dub</t>
  </si>
  <si>
    <t xml:space="preserve">Brothers Fountain </t>
  </si>
  <si>
    <t>Buck Wilde</t>
  </si>
  <si>
    <t>Maxwell Mud</t>
  </si>
  <si>
    <t>Caitlin / GC</t>
  </si>
  <si>
    <t>Jenn Cleary</t>
  </si>
  <si>
    <t>Cable Ten</t>
  </si>
  <si>
    <t>OLD - The East Coast</t>
  </si>
  <si>
    <t>CO</t>
  </si>
  <si>
    <t>No</t>
  </si>
  <si>
    <t>Jill Brzezicki</t>
  </si>
  <si>
    <t>Fort Collins/Loveland</t>
  </si>
  <si>
    <t>Cactus Cat</t>
  </si>
  <si>
    <t>DJs</t>
  </si>
  <si>
    <t>Ft. Collins</t>
  </si>
  <si>
    <t>Joel Zigman</t>
  </si>
  <si>
    <t xml:space="preserve">DJs </t>
  </si>
  <si>
    <t>Came and Took It</t>
  </si>
  <si>
    <t>Julia Kirkwood</t>
  </si>
  <si>
    <t>Canyon Collected</t>
  </si>
  <si>
    <t>rooster</t>
  </si>
  <si>
    <t>Windsor, CO</t>
  </si>
  <si>
    <t>Justin Roth</t>
  </si>
  <si>
    <t>Card 13</t>
  </si>
  <si>
    <t>weird</t>
  </si>
  <si>
    <t>Kelly Keeler</t>
  </si>
  <si>
    <t xml:space="preserve">weird </t>
  </si>
  <si>
    <t>Broomfield, CO (originally Fort Collins)</t>
  </si>
  <si>
    <t>Carolyn Hunter</t>
  </si>
  <si>
    <t>Kiana Rae</t>
  </si>
  <si>
    <t>heartstring hunters</t>
  </si>
  <si>
    <t>Greeley, Co</t>
  </si>
  <si>
    <t xml:space="preserve">youth </t>
  </si>
  <si>
    <t>Larry Lewis</t>
  </si>
  <si>
    <t>DJ</t>
  </si>
  <si>
    <t>Lafayette, CO</t>
  </si>
  <si>
    <t>Mayor - female fronted</t>
  </si>
  <si>
    <t>Cecilia</t>
  </si>
  <si>
    <t>Laporte</t>
  </si>
  <si>
    <t>Lena Marie</t>
  </si>
  <si>
    <t>youth - 16</t>
  </si>
  <si>
    <t>Chella And The Charm</t>
  </si>
  <si>
    <t>sad solo- real talented</t>
  </si>
  <si>
    <t>Logan Thomas</t>
  </si>
  <si>
    <t>female; 60s charm</t>
  </si>
  <si>
    <t>Element</t>
  </si>
  <si>
    <t>Loveland, Colorado</t>
  </si>
  <si>
    <t>lone undertones</t>
  </si>
  <si>
    <t>Chewy&amp;Bach</t>
  </si>
  <si>
    <t>LOVELAND</t>
  </si>
  <si>
    <t>Denver &amp; Boulder</t>
  </si>
  <si>
    <t>Macy Warner</t>
  </si>
  <si>
    <t>Choice City Seven</t>
  </si>
  <si>
    <t>Choice City Skillet Lickers</t>
  </si>
  <si>
    <t>Loveland, CO</t>
  </si>
  <si>
    <t>maudlyn monroe</t>
  </si>
  <si>
    <t>Chris Cornell Tribute</t>
  </si>
  <si>
    <t>fort Collins CO</t>
  </si>
  <si>
    <t>2018 - re branding and new direction for slp as folk singer</t>
  </si>
  <si>
    <t xml:space="preserve">Michael Kirkpatrick </t>
  </si>
  <si>
    <t xml:space="preserve">didn;t submit this project </t>
  </si>
  <si>
    <t>Need to Submit or update profile</t>
  </si>
  <si>
    <t>Michelle Roderick</t>
  </si>
  <si>
    <t>Sick Trick</t>
  </si>
  <si>
    <t>Chris Dreiling</t>
  </si>
  <si>
    <t>Longmont, CO</t>
  </si>
  <si>
    <t>Bubble</t>
  </si>
  <si>
    <t>Mythical Creatures</t>
  </si>
  <si>
    <t xml:space="preserve">Yes </t>
  </si>
  <si>
    <t>This is Yarrow</t>
  </si>
  <si>
    <t>Chris Hewitt's Tripplah</t>
  </si>
  <si>
    <t>Out of Ink</t>
  </si>
  <si>
    <t>Nadalands</t>
  </si>
  <si>
    <t>Jazz</t>
  </si>
  <si>
    <t>Play Wr!tes</t>
  </si>
  <si>
    <t>Shoulda Stayed a Plumber</t>
  </si>
  <si>
    <t>Pamela Machala</t>
  </si>
  <si>
    <t>Poinciana</t>
  </si>
  <si>
    <t>No Doubt About It</t>
  </si>
  <si>
    <t>Night, Champ</t>
  </si>
  <si>
    <t>country</t>
  </si>
  <si>
    <t>Christine Sattler</t>
  </si>
  <si>
    <t>Sorry Joel</t>
  </si>
  <si>
    <t>Tommy the Animal</t>
  </si>
  <si>
    <t>Ivory Circle</t>
  </si>
  <si>
    <t>piano woman - really good</t>
  </si>
  <si>
    <t>Polaris hosts The Youth Stage</t>
  </si>
  <si>
    <t>The Sickly Hecks</t>
  </si>
  <si>
    <t>Foco</t>
  </si>
  <si>
    <t>Playing live since 2016</t>
  </si>
  <si>
    <t>Chunkayy Brown</t>
  </si>
  <si>
    <t>raymond new contact</t>
  </si>
  <si>
    <t>Professor Fox's One Man Band</t>
  </si>
  <si>
    <t>pep*squad</t>
  </si>
  <si>
    <t>A.M. Pleasure Assassins</t>
  </si>
  <si>
    <t>Floor Model</t>
  </si>
  <si>
    <t>Tony's</t>
  </si>
  <si>
    <t>CITRA</t>
  </si>
  <si>
    <t>Rebecca Folsom</t>
  </si>
  <si>
    <t>Joey Trouble &amp; Nic Kato</t>
  </si>
  <si>
    <t xml:space="preserve">Household Collective </t>
  </si>
  <si>
    <t>Mike / Jim</t>
  </si>
  <si>
    <t>Jimeni</t>
  </si>
  <si>
    <t>Claire Heywood</t>
  </si>
  <si>
    <t>massTree &amp; Misstree</t>
  </si>
  <si>
    <t>TwoScoops</t>
  </si>
  <si>
    <t>Clandestine Amigo</t>
  </si>
  <si>
    <t>very good'(looking)</t>
  </si>
  <si>
    <t>Riley Ann</t>
  </si>
  <si>
    <t>Elliot's Martini Bar</t>
  </si>
  <si>
    <t>coastal wives</t>
  </si>
  <si>
    <t xml:space="preserve">catcalls instead? </t>
  </si>
  <si>
    <t>Rob Roper</t>
  </si>
  <si>
    <t>very campy</t>
  </si>
  <si>
    <t>Rob Solo and The Treble Alliance</t>
  </si>
  <si>
    <t>Scoo / Greta</t>
  </si>
  <si>
    <t>Yes if we need more singer songwriters - just graduated from CSU</t>
  </si>
  <si>
    <t>Collide Vocals</t>
  </si>
  <si>
    <t>rob price from amy and the peace pipes</t>
  </si>
  <si>
    <t>Rosann Winn</t>
  </si>
  <si>
    <t>Roy G Biv (ROYGBIV)</t>
  </si>
  <si>
    <t>Yes a capella from CSU</t>
  </si>
  <si>
    <t xml:space="preserve">needs to submit </t>
  </si>
  <si>
    <t>Lorna’s Swingset</t>
  </si>
  <si>
    <t>Colorado Swing</t>
  </si>
  <si>
    <t>LVDY</t>
  </si>
  <si>
    <t>Space Between Shadows</t>
  </si>
  <si>
    <t>Rylan James Zoran</t>
  </si>
  <si>
    <t>Mitchell James</t>
  </si>
  <si>
    <t xml:space="preserve">Comedy </t>
  </si>
  <si>
    <t>Compass &amp; Cavern</t>
  </si>
  <si>
    <t>SYCDVK</t>
  </si>
  <si>
    <t>11:30</t>
  </si>
  <si>
    <t>Denver, Co</t>
  </si>
  <si>
    <t>Denver/Boulder/Longmont, CO</t>
  </si>
  <si>
    <t>no live videos but seems good, pop</t>
  </si>
  <si>
    <t>Compass &amp; Cavern and Creature Canopy (supergroup)</t>
  </si>
  <si>
    <t>Shanna in a Dress</t>
  </si>
  <si>
    <t>Fullmetal</t>
  </si>
  <si>
    <t>Mike</t>
  </si>
  <si>
    <t>disney cover band</t>
  </si>
  <si>
    <t>Cool Hand Juke</t>
  </si>
  <si>
    <t>Songs for the Awkward</t>
  </si>
  <si>
    <t>Equinox Brewing</t>
  </si>
  <si>
    <t>Corsicana</t>
  </si>
  <si>
    <t>Cosmic Hot Sauce</t>
  </si>
  <si>
    <t>Fort collins</t>
  </si>
  <si>
    <t>Stevey / Moonsmith</t>
  </si>
  <si>
    <t>Fort Collins CO</t>
  </si>
  <si>
    <t>Youth Band</t>
  </si>
  <si>
    <t>Cosmic Joe</t>
  </si>
  <si>
    <t>T Brodzinski</t>
  </si>
  <si>
    <t>Covenhoven</t>
  </si>
  <si>
    <t>Michael Kirkpatrick</t>
  </si>
  <si>
    <t>Mega Fawn</t>
  </si>
  <si>
    <t>Eric Straumanis</t>
  </si>
  <si>
    <t>Hunter Burnette</t>
  </si>
  <si>
    <t>Venture Still</t>
  </si>
  <si>
    <t>Anthony Arras</t>
  </si>
  <si>
    <t xml:space="preserve">lois will play? </t>
  </si>
  <si>
    <t>Cowboy Dave Band</t>
  </si>
  <si>
    <t>Taylor Shae</t>
  </si>
  <si>
    <t>American Field Day</t>
  </si>
  <si>
    <t>Hunter James and The Titanic</t>
  </si>
  <si>
    <t>Dayton Stone and the Undertones</t>
  </si>
  <si>
    <t>Blake Brown &amp; The American Dust Choir</t>
  </si>
  <si>
    <t>Everyday Joe's Coffee House</t>
  </si>
  <si>
    <t>Cowboys Dead</t>
  </si>
  <si>
    <t>Longmont / Fort Collins, Colorado</t>
  </si>
  <si>
    <t>Teresa Storch Band</t>
  </si>
  <si>
    <t>Wellington</t>
  </si>
  <si>
    <t>Dave Dardine</t>
  </si>
  <si>
    <t>Creekbed</t>
  </si>
  <si>
    <t>The Copper Coins</t>
  </si>
  <si>
    <t>Equinox</t>
  </si>
  <si>
    <t>Crescent City Connection</t>
  </si>
  <si>
    <t>Emma Marie Band</t>
  </si>
  <si>
    <t>The Ordinary Two</t>
  </si>
  <si>
    <t>Grace Kuch Band</t>
  </si>
  <si>
    <t>Crispy Watkins and the Crack Willows</t>
  </si>
  <si>
    <t>Lakewood, Colorado</t>
  </si>
  <si>
    <t>The Exchange</t>
  </si>
  <si>
    <t>The Whimsy of Things</t>
  </si>
  <si>
    <t>CROMA Barn Dance</t>
  </si>
  <si>
    <t>Cumulus Manos</t>
  </si>
  <si>
    <t>youth</t>
  </si>
  <si>
    <t>Tim Hanauer</t>
  </si>
  <si>
    <t>Ryan Lennartson</t>
  </si>
  <si>
    <t>Danielle Ate the Sandwich</t>
  </si>
  <si>
    <t>Youth Music Collective</t>
  </si>
  <si>
    <t>Fri only/songwriter</t>
  </si>
  <si>
    <t>Danny Dodge</t>
  </si>
  <si>
    <t>Tim Ostdiek Band</t>
  </si>
  <si>
    <t>Denver Jazz Club Youth All-Stars</t>
  </si>
  <si>
    <t>Peggy</t>
  </si>
  <si>
    <t>The Tavelli Tiger Stripes</t>
  </si>
  <si>
    <t>Denver / Los Angeles</t>
  </si>
  <si>
    <t>Good Country Pop / Jeff Finlin ish</t>
  </si>
  <si>
    <t>Dave and The Gin Mill Gypsies</t>
  </si>
  <si>
    <t xml:space="preserve">bubble </t>
  </si>
  <si>
    <t>countryish</t>
  </si>
  <si>
    <t>TMULE</t>
  </si>
  <si>
    <t>Paper Girl and Mr. Moon</t>
  </si>
  <si>
    <t>Dave Beegle Duo</t>
  </si>
  <si>
    <t>Tom Gregory</t>
  </si>
  <si>
    <t>NOLLIJ</t>
  </si>
  <si>
    <t>Loveland</t>
  </si>
  <si>
    <t>Dave Jensen &amp; Riley Ann blues duo</t>
  </si>
  <si>
    <t>Tiny Mule</t>
  </si>
  <si>
    <t>Gellyfish</t>
  </si>
  <si>
    <t>Tony Meade</t>
  </si>
  <si>
    <t>David Burchfield &amp; the Fire Guild</t>
  </si>
  <si>
    <t>Overflow</t>
  </si>
  <si>
    <t>DJ Blackeye</t>
  </si>
  <si>
    <t>We Talk More on Whensday</t>
  </si>
  <si>
    <t>David Coile</t>
  </si>
  <si>
    <t>Valerie Bhat</t>
  </si>
  <si>
    <t>Singer Songwriter - Johnny Cash ish / old dude</t>
  </si>
  <si>
    <t>Dead Jam House Band</t>
  </si>
  <si>
    <t>Gunbarrel, CO (Boulder, CO)</t>
  </si>
  <si>
    <t>Wakefield</t>
  </si>
  <si>
    <t>Fort Collins Museum of Discovery - Otter Box Digital Dome Theater</t>
  </si>
  <si>
    <t>Dead Key</t>
  </si>
  <si>
    <t>Crispy Watkins</t>
  </si>
  <si>
    <t>Dad-Core</t>
  </si>
  <si>
    <t>Marl Cologne</t>
  </si>
  <si>
    <t>Jim</t>
  </si>
  <si>
    <t>Deborah Stafford &amp; The State Of Affairs</t>
  </si>
  <si>
    <t>Elctrx</t>
  </si>
  <si>
    <t>We say Boulder because it's the middle city of the members and we rehearse there. But really we are Front Range.</t>
  </si>
  <si>
    <t>MAGIC CYCLOPS 20 Year Anniversary</t>
  </si>
  <si>
    <t>DEBR4H</t>
  </si>
  <si>
    <t>Wrenn &amp; Ian Duo</t>
  </si>
  <si>
    <t>Vinyl Video</t>
  </si>
  <si>
    <t>The Echo Chamber</t>
  </si>
  <si>
    <t>Ft. Collins, CO</t>
  </si>
  <si>
    <t>Deejay Gyro</t>
  </si>
  <si>
    <t>WhiteCatPink</t>
  </si>
  <si>
    <t>Hyzenborg</t>
  </si>
  <si>
    <t>Lafayette, Colorado</t>
  </si>
  <si>
    <t>ft collins</t>
  </si>
  <si>
    <t>Laser Dome - Radiohead</t>
  </si>
  <si>
    <t>Def Knock</t>
  </si>
  <si>
    <t>Zoe Berman</t>
  </si>
  <si>
    <t>Nick</t>
  </si>
  <si>
    <t>Denver CO</t>
  </si>
  <si>
    <t>Fort Collins Museum of Discovery - Exhibit Hall</t>
  </si>
  <si>
    <t>Fort Collins Fringe Fest</t>
  </si>
  <si>
    <t>A5CV AVATAR5 COMMON VOICE</t>
  </si>
  <si>
    <t>Museum</t>
  </si>
  <si>
    <t>DJ CHANNELL</t>
  </si>
  <si>
    <t>DENVER, CO</t>
  </si>
  <si>
    <t>DJ Dominic Deadbeat</t>
  </si>
  <si>
    <t>AC/CO</t>
  </si>
  <si>
    <t>Heather</t>
  </si>
  <si>
    <t>loveland</t>
  </si>
  <si>
    <t>DJ DR3W</t>
  </si>
  <si>
    <t>Alpha Pegasi</t>
  </si>
  <si>
    <t>DJ Macy Paradise</t>
  </si>
  <si>
    <t>DJ WADADA</t>
  </si>
  <si>
    <t xml:space="preserve">Ginger and Baker - Wine Cellar </t>
  </si>
  <si>
    <t>Ginger and Baker Wine Cellar</t>
  </si>
  <si>
    <t>Douglass</t>
  </si>
  <si>
    <t>**Dude from Halleway</t>
  </si>
  <si>
    <t>Down Time</t>
  </si>
  <si>
    <t>studio dues - political</t>
  </si>
  <si>
    <t>Shannon Fitzsimmons</t>
  </si>
  <si>
    <t>denver, CO</t>
  </si>
  <si>
    <t>super chill chicks singing</t>
  </si>
  <si>
    <t>Dream Feed</t>
  </si>
  <si>
    <t>Are they still a band</t>
  </si>
  <si>
    <t>Kyle James Hauser</t>
  </si>
  <si>
    <t>Paul DeHaven</t>
  </si>
  <si>
    <t>Tom Scharf</t>
  </si>
  <si>
    <t>Dubskin</t>
  </si>
  <si>
    <t>DW Doucet</t>
  </si>
  <si>
    <t>Scoo / GC</t>
  </si>
  <si>
    <t>High Point Bar</t>
  </si>
  <si>
    <t>Automatic Iris</t>
  </si>
  <si>
    <t>mix smaller</t>
  </si>
  <si>
    <t>Dylan Streight</t>
  </si>
  <si>
    <t>Jo Asker Quartet</t>
  </si>
  <si>
    <t xml:space="preserve">no  </t>
  </si>
  <si>
    <t>Echo Chamber</t>
  </si>
  <si>
    <t>ESARA</t>
  </si>
  <si>
    <t>Just Jazz Quinted (JJQ)</t>
  </si>
  <si>
    <t>Kayla Marque</t>
  </si>
  <si>
    <t>Electric Banana Chip</t>
  </si>
  <si>
    <t>Pictures of Moss</t>
  </si>
  <si>
    <t>Annie Oaklies</t>
  </si>
  <si>
    <t>Fancy Bits</t>
  </si>
  <si>
    <t>Ween Sounding ish band</t>
  </si>
  <si>
    <t>Elektric Animals</t>
  </si>
  <si>
    <t>Big Thompson Flood</t>
  </si>
  <si>
    <t>The Joshua Tree-Oh</t>
  </si>
  <si>
    <t>Hodi's Half Note</t>
  </si>
  <si>
    <t>Backline last band</t>
  </si>
  <si>
    <t>End of 2017</t>
  </si>
  <si>
    <t>Elli Perry</t>
  </si>
  <si>
    <t>elmr</t>
  </si>
  <si>
    <t>Sabotage</t>
  </si>
  <si>
    <t>Bob Lefevre &amp; The Already Gone</t>
  </si>
  <si>
    <t>Louisville, CO</t>
  </si>
  <si>
    <t>Yes - listening room collective</t>
  </si>
  <si>
    <t>Elyse Miller</t>
  </si>
  <si>
    <t>Lindsey O'Brien Band</t>
  </si>
  <si>
    <t>The Trujillo Company</t>
  </si>
  <si>
    <t>Pandas &amp; People</t>
  </si>
  <si>
    <t>Emily Barnes</t>
  </si>
  <si>
    <t>Boot Gun</t>
  </si>
  <si>
    <t>The Timberline</t>
  </si>
  <si>
    <t>Mike Clark and the Sugar Sounds</t>
  </si>
  <si>
    <t>My Dog Ate Chad</t>
  </si>
  <si>
    <t>The Nightshades</t>
  </si>
  <si>
    <t>Arvada Colorado</t>
  </si>
  <si>
    <t>Yes - Norah Jones</t>
  </si>
  <si>
    <t>Spirettes</t>
  </si>
  <si>
    <t>Graham Good &amp; The Painters</t>
  </si>
  <si>
    <t>Robert Shredford</t>
  </si>
  <si>
    <t>HoldFast.</t>
  </si>
  <si>
    <t>Dead Floyd</t>
  </si>
  <si>
    <t>Emma Mayes &amp; The Hip</t>
  </si>
  <si>
    <t>Card Catalog</t>
  </si>
  <si>
    <t>Illegal Pete's</t>
  </si>
  <si>
    <t>**ask Shane</t>
  </si>
  <si>
    <t>Envy Alo</t>
  </si>
  <si>
    <t>mix</t>
  </si>
  <si>
    <t>Louisville Colorado</t>
  </si>
  <si>
    <t>Certain DaZe</t>
  </si>
  <si>
    <t>yes - great drummer; boulder theater</t>
  </si>
  <si>
    <t>Equally Challenged</t>
  </si>
  <si>
    <t>Sour Boy, Bitter Girl</t>
  </si>
  <si>
    <t>Denver/Foco, Colorado</t>
  </si>
  <si>
    <t>citrusteen</t>
  </si>
  <si>
    <t>Eric Bjella</t>
  </si>
  <si>
    <t>Dang'O</t>
  </si>
  <si>
    <t>Alright Alright</t>
  </si>
  <si>
    <t>Lady Denim</t>
  </si>
  <si>
    <t>Star Garbage</t>
  </si>
  <si>
    <t>2018 specifically for FoCoMX</t>
  </si>
  <si>
    <t>Knuckle Pups</t>
  </si>
  <si>
    <t>Erik Babineau</t>
  </si>
  <si>
    <t>Instant Empire</t>
  </si>
  <si>
    <t>Erik Lunde</t>
  </si>
  <si>
    <t>The Milk Blossoms</t>
  </si>
  <si>
    <t>Turvy Organ</t>
  </si>
  <si>
    <t>Dijon Mustang</t>
  </si>
  <si>
    <t>Euforquestra</t>
  </si>
  <si>
    <t>Extra Gold</t>
  </si>
  <si>
    <t>Magic Rat</t>
  </si>
  <si>
    <t>Denver and Fort Collins</t>
  </si>
  <si>
    <t>Yes - Zach Boddicker in band / Chris Issak- ish</t>
  </si>
  <si>
    <t>Disturbance Happens</t>
  </si>
  <si>
    <t>F Y 5</t>
  </si>
  <si>
    <t>SAT only</t>
  </si>
  <si>
    <t>f-ether</t>
  </si>
  <si>
    <t>Songwriters in the Round (Justin Roth)</t>
  </si>
  <si>
    <t>Songwriters in the Round (Liz Barnez)</t>
  </si>
  <si>
    <t>yes - part of itchy-o</t>
  </si>
  <si>
    <t>FACEMAN</t>
  </si>
  <si>
    <t>Deja Swing</t>
  </si>
  <si>
    <t>Dolgin</t>
  </si>
  <si>
    <t>left message x2</t>
  </si>
  <si>
    <t>Blue Canyon Boys</t>
  </si>
  <si>
    <t>Megan Burtt</t>
  </si>
  <si>
    <t>Fale: African Drum and Dance of Fort Collins</t>
  </si>
  <si>
    <t>Ren Elizabeth</t>
  </si>
  <si>
    <t>King Cardinal</t>
  </si>
  <si>
    <t>Downtown Royal</t>
  </si>
  <si>
    <t>The River Arkansas</t>
  </si>
  <si>
    <t>False Report</t>
  </si>
  <si>
    <t>Yes - Alan from the Photo Atlas</t>
  </si>
  <si>
    <t>Drifting West</t>
  </si>
  <si>
    <t>Fat Stallion</t>
  </si>
  <si>
    <t>The Mayor of Old Town</t>
  </si>
  <si>
    <t xml:space="preserve">Yes   </t>
  </si>
  <si>
    <t>Fierce Bad Rabbit</t>
  </si>
  <si>
    <t>Float Like A Buffalo</t>
  </si>
  <si>
    <t>Electric Toast</t>
  </si>
  <si>
    <t>Yes - ska band / good horn lines / hamboney vocals</t>
  </si>
  <si>
    <t>FLOATGOAT</t>
  </si>
  <si>
    <t>Annie Oaklies, Native Station, ?</t>
  </si>
  <si>
    <t>Nederland</t>
  </si>
  <si>
    <t>ThreeShots</t>
  </si>
  <si>
    <t>French Toast Quartet</t>
  </si>
  <si>
    <t>Yes - hip hop / funk / work with Euforquestra and Bear Orange</t>
  </si>
  <si>
    <t>need to submit or update profile</t>
  </si>
  <si>
    <t>Meadowlark Jivin</t>
  </si>
  <si>
    <t>Forty-Five Plus One With DJ Alf</t>
  </si>
  <si>
    <t xml:space="preserve">would prefer other venue </t>
  </si>
  <si>
    <t>kind of psychedelic</t>
  </si>
  <si>
    <t>J Shogren Shanghai'd</t>
  </si>
  <si>
    <t>Crispy Watkins &amp; The Crack Willows</t>
  </si>
  <si>
    <t>10 Cent Stranger</t>
  </si>
  <si>
    <t>The Sugarbirds</t>
  </si>
  <si>
    <t>Face the Music</t>
  </si>
  <si>
    <t>Moe's Original Bar B Que</t>
  </si>
  <si>
    <t>Funky Business</t>
  </si>
  <si>
    <t xml:space="preserve">not harder/country </t>
  </si>
  <si>
    <t>Country/mix</t>
  </si>
  <si>
    <t>Westminster</t>
  </si>
  <si>
    <t>cover band</t>
  </si>
  <si>
    <t>Foreign Words</t>
  </si>
  <si>
    <t>Futon Down</t>
  </si>
  <si>
    <t>Gasoline Lollipops</t>
  </si>
  <si>
    <t>Charlie Brown Sweater Face</t>
  </si>
  <si>
    <t>maybe for noise</t>
  </si>
  <si>
    <t>Goldblush</t>
  </si>
  <si>
    <t>Gay Neighbors</t>
  </si>
  <si>
    <t>The Wrecklunds</t>
  </si>
  <si>
    <t>jakob's band, - very 90s grunge / ambient</t>
  </si>
  <si>
    <t>King Eddy</t>
  </si>
  <si>
    <t>Genetic Concepts</t>
  </si>
  <si>
    <t>Shotgun Shogun</t>
  </si>
  <si>
    <t>The Red Iron Push</t>
  </si>
  <si>
    <t>Gravel</t>
  </si>
  <si>
    <t>Ghost Tapes</t>
  </si>
  <si>
    <t>shark dreams</t>
  </si>
  <si>
    <t>New Belgium Brewing Co. - Tasting Room</t>
  </si>
  <si>
    <t>Penrose Colorado</t>
  </si>
  <si>
    <t>maybe if we need more</t>
  </si>
  <si>
    <t>Ginger Whale</t>
  </si>
  <si>
    <t>good heavier butt rock</t>
  </si>
  <si>
    <t>Handsome Anthony</t>
  </si>
  <si>
    <t>Girls On Top!</t>
  </si>
  <si>
    <t xml:space="preserve">no music submitted </t>
  </si>
  <si>
    <t>Harmony and Brad</t>
  </si>
  <si>
    <t>Niwot, CO</t>
  </si>
  <si>
    <t>Gitali Tania Alexandra</t>
  </si>
  <si>
    <t>Boulder Colorado</t>
  </si>
  <si>
    <t>acoustic duo - sounds good!</t>
  </si>
  <si>
    <t>Grateful Dawg Sessions</t>
  </si>
  <si>
    <t>Sara Bareillesish</t>
  </si>
  <si>
    <t>Glass Cases</t>
  </si>
  <si>
    <t>Forty-Five Plus One with DJ Alf</t>
  </si>
  <si>
    <t>Home By 11</t>
  </si>
  <si>
    <t>Wolf van Elfmand</t>
  </si>
  <si>
    <t>checking Peggy</t>
  </si>
  <si>
    <t>blink 182 band sound</t>
  </si>
  <si>
    <t>HOSS</t>
  </si>
  <si>
    <t>New Belgium Brewing Co. - Patio</t>
  </si>
  <si>
    <t>larger mix</t>
  </si>
  <si>
    <t>Northern Colorado</t>
  </si>
  <si>
    <t>Golden Ghost</t>
  </si>
  <si>
    <t>Hot Fruit</t>
  </si>
  <si>
    <t xml:space="preserve">moved to mayor later </t>
  </si>
  <si>
    <t>FC,CO</t>
  </si>
  <si>
    <t>Good Gravy</t>
  </si>
  <si>
    <t>maybe</t>
  </si>
  <si>
    <t>formerly bourbon toothpaste - john mckay recommends but poopy</t>
  </si>
  <si>
    <t>Digg</t>
  </si>
  <si>
    <t>Fort Colllins, CO</t>
  </si>
  <si>
    <t>LAPOMPE</t>
  </si>
  <si>
    <t>Mother Tongue</t>
  </si>
  <si>
    <t>7 piece; vry polished; discovery band; gregory alan isakov's rhythm section</t>
  </si>
  <si>
    <t>Husky &amp; the Bull</t>
  </si>
  <si>
    <t>Gora Gora? Amorphic?</t>
  </si>
  <si>
    <t>Gort vs Goom</t>
  </si>
  <si>
    <t>one spotify song, new project</t>
  </si>
  <si>
    <t>Ipecac</t>
  </si>
  <si>
    <t>yes - david byne / very different</t>
  </si>
  <si>
    <t xml:space="preserve">discovery </t>
  </si>
  <si>
    <t>Sunrise Genius</t>
  </si>
  <si>
    <t>confirm PL</t>
  </si>
  <si>
    <t>Broomfield, CO</t>
  </si>
  <si>
    <t>young; kind of butt rock; kind of school of rock; female fronted</t>
  </si>
  <si>
    <t>Odell Brewing Co.</t>
  </si>
  <si>
    <t>Graham Good &amp; the Painters</t>
  </si>
  <si>
    <t>Grant Sabin and the Juke Joint Highball</t>
  </si>
  <si>
    <t>The Waido Experience</t>
  </si>
  <si>
    <t>James Anthony</t>
  </si>
  <si>
    <t>Matt Mahern and Constitution</t>
  </si>
  <si>
    <t>Angie Stevens  :: 30305215361</t>
  </si>
  <si>
    <t>Grayson County Burn Ban</t>
  </si>
  <si>
    <t>standupgirl@gmail.com</t>
  </si>
  <si>
    <t>jangleTHUMP</t>
  </si>
  <si>
    <t>Angie Stevens Band</t>
  </si>
  <si>
    <t>ORGANOMATRON feat. Devon Parker</t>
  </si>
  <si>
    <t>LM Peggy</t>
  </si>
  <si>
    <t>GREEN BUDDHA</t>
  </si>
  <si>
    <t>Old Town Square- Sound Off Silent Disco</t>
  </si>
  <si>
    <t>Juanners</t>
  </si>
  <si>
    <t>Silent Disco plus turn-tables...../students too</t>
  </si>
  <si>
    <t>Silent Disco plus turn-tables.....</t>
  </si>
  <si>
    <t>SAMSØN</t>
  </si>
  <si>
    <t>napoleon dynamite / peggy's bubble bath band</t>
  </si>
  <si>
    <t>Julian G.</t>
  </si>
  <si>
    <t>Green Buddha</t>
  </si>
  <si>
    <t xml:space="preserve">CROMA Barn Dance </t>
  </si>
  <si>
    <t>Ætheric</t>
  </si>
  <si>
    <t>Bee Virus</t>
  </si>
  <si>
    <t>Ft. Collins/Boulder/Denver</t>
  </si>
  <si>
    <t>GREEN DREAM</t>
  </si>
  <si>
    <t>Krushendo</t>
  </si>
  <si>
    <t>with Thy Neighbor - shared billling</t>
  </si>
  <si>
    <t>Federal Heights, Colorado</t>
  </si>
  <si>
    <t>Comisar</t>
  </si>
  <si>
    <t>King Crawdad</t>
  </si>
  <si>
    <t>Enenra</t>
  </si>
  <si>
    <t>Bogzilla</t>
  </si>
  <si>
    <t>Nick Irvin</t>
  </si>
  <si>
    <t>Panamaa</t>
  </si>
  <si>
    <t>Jakattak</t>
  </si>
  <si>
    <t>DJ Mandi Lix</t>
  </si>
  <si>
    <t>DJ Wadada</t>
  </si>
  <si>
    <t>LER</t>
  </si>
  <si>
    <t>Gun Street Ghost</t>
  </si>
  <si>
    <t>Liptruce</t>
  </si>
  <si>
    <t>Halden Wofford &amp; The High Beams</t>
  </si>
  <si>
    <t>fri only(Halden)</t>
  </si>
  <si>
    <t>Halleway</t>
  </si>
  <si>
    <t xml:space="preserve">Prost Brewing Co. &amp; Biergarten </t>
  </si>
  <si>
    <t>americanan rock/soul</t>
  </si>
  <si>
    <t>Americana/Rock/soul</t>
  </si>
  <si>
    <t>Little Thrills</t>
  </si>
  <si>
    <t>Hanna Doreen Brown</t>
  </si>
  <si>
    <t>josh's new band</t>
  </si>
  <si>
    <t>Lowfive</t>
  </si>
  <si>
    <t>The Ugly Architect</t>
  </si>
  <si>
    <t>Hayduke</t>
  </si>
  <si>
    <t>Pioneer Mother</t>
  </si>
  <si>
    <t>female; out of tune trumpet; young</t>
  </si>
  <si>
    <t xml:space="preserve">London Calling </t>
  </si>
  <si>
    <t>Hello, Mountain</t>
  </si>
  <si>
    <t>Sarah Slaton</t>
  </si>
  <si>
    <t>Float Like a Buffalo</t>
  </si>
  <si>
    <t xml:space="preserve">didn't submit </t>
  </si>
  <si>
    <t>Mark Oblinger</t>
  </si>
  <si>
    <t>Pappy Longlegs &amp; the Cosmic Gnarwhales</t>
  </si>
  <si>
    <t>Kid Astronaut</t>
  </si>
  <si>
    <t>Hendershot</t>
  </si>
  <si>
    <t>Max Mackey Band</t>
  </si>
  <si>
    <t>nightlove</t>
  </si>
  <si>
    <t>I Live By The River! Ft. Collins Plays "London Calling"</t>
  </si>
  <si>
    <t>Windsor</t>
  </si>
  <si>
    <t>Hey Bertha</t>
  </si>
  <si>
    <t>R Bar and Lounge</t>
  </si>
  <si>
    <t>comedy/LGBTQ</t>
  </si>
  <si>
    <t>comedy/LGBTQ friendly/ higher quality/names</t>
  </si>
  <si>
    <t>BLT</t>
  </si>
  <si>
    <t>High Plains Honky</t>
  </si>
  <si>
    <t>or Annie Oaklies</t>
  </si>
  <si>
    <t>Meglomaniaxe</t>
  </si>
  <si>
    <t>The Seers</t>
  </si>
  <si>
    <t>2018, 2017, 2016, 2015, 2014, 2013</t>
  </si>
  <si>
    <t>Taro</t>
  </si>
  <si>
    <t>LaPorte Colorado</t>
  </si>
  <si>
    <t>de</t>
  </si>
  <si>
    <t>dave marsh / supports lots of music / laporte / no vocals</t>
  </si>
  <si>
    <t>n810</t>
  </si>
  <si>
    <t>fort collins</t>
  </si>
  <si>
    <t>Honky Long Tonkers Duo</t>
  </si>
  <si>
    <t>Fort Fuckin' Collins, COLORADO</t>
  </si>
  <si>
    <t>Michael Morrow &amp; The Culprtis</t>
  </si>
  <si>
    <t>Hooligan’s Holiday</t>
  </si>
  <si>
    <t>The Rec Room</t>
  </si>
  <si>
    <t>Bigger draw</t>
  </si>
  <si>
    <t>bigger draw</t>
  </si>
  <si>
    <t>yes - Motley Cru cover band</t>
  </si>
  <si>
    <t>Deborah Stafford &amp; the State of Affairs</t>
  </si>
  <si>
    <t>bad butt rock with a hat</t>
  </si>
  <si>
    <t>Mister Tim: the Funky Introvert</t>
  </si>
  <si>
    <t>Houndheart</t>
  </si>
  <si>
    <t>House With a Yard</t>
  </si>
  <si>
    <t>LM PL x 2</t>
  </si>
  <si>
    <t>Amorphic or Gora Gora</t>
  </si>
  <si>
    <t xml:space="preserve">we love mr. tim but hard to place... </t>
  </si>
  <si>
    <t>Mitchell Thomas Experience</t>
  </si>
  <si>
    <t>Soul Revival</t>
  </si>
  <si>
    <t>Lewis Crews and the Swing Nuts</t>
  </si>
  <si>
    <t>yes - 6 piece soulful</t>
  </si>
  <si>
    <t>Hydraform</t>
  </si>
  <si>
    <t>Modern Suspects</t>
  </si>
  <si>
    <t>Red Truck Brewery</t>
  </si>
  <si>
    <t>yes - loud</t>
  </si>
  <si>
    <t>HYZENBORG</t>
  </si>
  <si>
    <t>Monsters On Maple Street</t>
  </si>
  <si>
    <t>Dave Dardine and Cowboys Dead</t>
  </si>
  <si>
    <t>I Am The Owl</t>
  </si>
  <si>
    <t>Ryan Dart</t>
  </si>
  <si>
    <t>it's really produced but cool not sure how it is live</t>
  </si>
  <si>
    <t>Motion Trap</t>
  </si>
  <si>
    <t>I and the Many</t>
  </si>
  <si>
    <t>The High Road Home</t>
  </si>
  <si>
    <t>The Monday Night Band</t>
  </si>
  <si>
    <t>The Lollygags</t>
  </si>
  <si>
    <t xml:space="preserve">ep release </t>
  </si>
  <si>
    <t>Silver And Smoke</t>
  </si>
  <si>
    <t>Broomfield Co</t>
  </si>
  <si>
    <t>Switchman Sleepin'</t>
  </si>
  <si>
    <t>yes - jazz - all blues submission</t>
  </si>
  <si>
    <t>trippy band; lots of cool visuals; very electronic / produced</t>
  </si>
  <si>
    <t>Mountain Duo</t>
  </si>
  <si>
    <t>Idlewhile</t>
  </si>
  <si>
    <t xml:space="preserve">The Regional </t>
  </si>
  <si>
    <t>rockabilly duo</t>
  </si>
  <si>
    <t>MountainUs</t>
  </si>
  <si>
    <t>Indigenous Peoples</t>
  </si>
  <si>
    <t>MUCK</t>
  </si>
  <si>
    <t>Kingdom Jasmine</t>
  </si>
  <si>
    <t>Intrepid Soul</t>
  </si>
  <si>
    <t>Erin Incoherent</t>
  </si>
  <si>
    <t>youth; from polaris; exchange</t>
  </si>
  <si>
    <t>Musketeer Gripweed</t>
  </si>
  <si>
    <t>Monica Marie</t>
  </si>
  <si>
    <t>hilary's band</t>
  </si>
  <si>
    <t>Korby Lenker</t>
  </si>
  <si>
    <t>My Blue Sky</t>
  </si>
  <si>
    <t>OSCARELLA</t>
  </si>
  <si>
    <t>Longmont, Colorado</t>
  </si>
  <si>
    <t>MYSTIC RIVER band</t>
  </si>
  <si>
    <t>Broomfield</t>
  </si>
  <si>
    <t>youth band</t>
  </si>
  <si>
    <t>Russick Smith</t>
  </si>
  <si>
    <t>IrieOso</t>
  </si>
  <si>
    <t>jen sounds great / band iffy</t>
  </si>
  <si>
    <t>early slot</t>
  </si>
  <si>
    <t>The Rickshaw Live</t>
  </si>
  <si>
    <t>J-Calvin</t>
  </si>
  <si>
    <t>Originally formed in 2015, current lineup 2020</t>
  </si>
  <si>
    <t>has Grace Kuch, Dasha Naw of People in General</t>
  </si>
  <si>
    <t>Durango</t>
  </si>
  <si>
    <t>Co-Stanza</t>
  </si>
  <si>
    <t>Jaanvi Gurung</t>
  </si>
  <si>
    <t>cody</t>
  </si>
  <si>
    <t>Jared Janzen</t>
  </si>
  <si>
    <t xml:space="preserve">Youth </t>
  </si>
  <si>
    <t xml:space="preserve">Pandas and People </t>
  </si>
  <si>
    <t>TARO</t>
  </si>
  <si>
    <t>Pelvis Presley</t>
  </si>
  <si>
    <t>Thornton</t>
  </si>
  <si>
    <t>Active since 2014</t>
  </si>
  <si>
    <t>Rove</t>
  </si>
  <si>
    <t>Jade Vases</t>
  </si>
  <si>
    <t>Baltimore, MD - Denver, CO</t>
  </si>
  <si>
    <t>performance art</t>
  </si>
  <si>
    <t>Jeff Finlin</t>
  </si>
  <si>
    <t>Jeffrey Dallet Band</t>
  </si>
  <si>
    <t>Needle &amp; Thread</t>
  </si>
  <si>
    <t>Gone Tomorrow</t>
  </si>
  <si>
    <t>4 piece</t>
  </si>
  <si>
    <t>Jen Korte &amp; The Loss</t>
  </si>
  <si>
    <t>String Theory</t>
  </si>
  <si>
    <t>Antje Duvekot</t>
  </si>
  <si>
    <t>Greeley Colorado</t>
  </si>
  <si>
    <t>Greeley / indie / very deathcab for cutie</t>
  </si>
  <si>
    <t>JOHNNY JOHNSTON</t>
  </si>
  <si>
    <t>Post Paradise</t>
  </si>
  <si>
    <t>Birdie</t>
  </si>
  <si>
    <t>Jeremy C. Grant</t>
  </si>
  <si>
    <t>The Rampart Street Stompers</t>
  </si>
  <si>
    <t>Jeremy Mohney &amp; His Band</t>
  </si>
  <si>
    <t>Lois and the Lantern</t>
  </si>
  <si>
    <t>RedSwing</t>
  </si>
  <si>
    <t>The Krampus 3</t>
  </si>
  <si>
    <t>Scrumpy's Hard Cider Bar and Pub</t>
  </si>
  <si>
    <t>medium bands</t>
  </si>
  <si>
    <t>Cheyenne</t>
  </si>
  <si>
    <t>moonmoon</t>
  </si>
  <si>
    <t xml:space="preserve">caitlin </t>
  </si>
  <si>
    <t>Jimbo Darville and the Truckadours</t>
  </si>
  <si>
    <t>Rocket Dust</t>
  </si>
  <si>
    <t>Folk with a Vengeance (FWAV)</t>
  </si>
  <si>
    <t>Second Choice City AKA CC7</t>
  </si>
  <si>
    <t>SCOO</t>
  </si>
  <si>
    <t>Firestone, Colorado</t>
  </si>
  <si>
    <t>very political punk / vocals super murky</t>
  </si>
  <si>
    <t>caitlin</t>
  </si>
  <si>
    <t xml:space="preserve">Ryan and The Rough Cuts </t>
  </si>
  <si>
    <t>Scoo confirmed</t>
  </si>
  <si>
    <t>Señorita Sometimes</t>
  </si>
  <si>
    <t>Jinnjinni</t>
  </si>
  <si>
    <t>The band has been evolving since 2015, with the addition of Chris Santolla as of May, 2019.</t>
  </si>
  <si>
    <t>Seconds to Years</t>
  </si>
  <si>
    <t>caitlin's high school crush band</t>
  </si>
  <si>
    <t>Surfside 7</t>
  </si>
  <si>
    <t>harder rock/punk</t>
  </si>
  <si>
    <t>harder rock</t>
  </si>
  <si>
    <t xml:space="preserve">peter, ryan and shilo and joe! </t>
  </si>
  <si>
    <t>Joe Lessard (Head for the Hills) and Hanna Doreen</t>
  </si>
  <si>
    <t>Kirsten Lyon</t>
  </si>
  <si>
    <t>John Lensing</t>
  </si>
  <si>
    <t>Wild Lives</t>
  </si>
  <si>
    <t>Glasghote</t>
  </si>
  <si>
    <t>Peggy / GC</t>
  </si>
  <si>
    <t>YES YES YESfemale fronted / very in your face blondie like</t>
  </si>
  <si>
    <t xml:space="preserve">duo </t>
  </si>
  <si>
    <t>Spaceagle</t>
  </si>
  <si>
    <t>John Statz</t>
  </si>
  <si>
    <t>Sinister Pig</t>
  </si>
  <si>
    <t>Thirteen Nails</t>
  </si>
  <si>
    <t>Transient Curse</t>
  </si>
  <si>
    <t>Tenative</t>
  </si>
  <si>
    <t>Strange Brew</t>
  </si>
  <si>
    <t>electric funk</t>
  </si>
  <si>
    <t>Johnny &amp; The Mongrels</t>
  </si>
  <si>
    <t>Tap and Handle</t>
  </si>
  <si>
    <t>mix and covers - medium</t>
  </si>
  <si>
    <t xml:space="preserve">early at avo's / old dudes / </t>
  </si>
  <si>
    <t>Stray The Course</t>
  </si>
  <si>
    <t>Josh and the Long Haul</t>
  </si>
  <si>
    <t>Magnolia String Band</t>
  </si>
  <si>
    <t>polished pop punk</t>
  </si>
  <si>
    <t>(2020) Carson Block :: 9706737475</t>
  </si>
  <si>
    <t>Josh Vogeler</t>
  </si>
  <si>
    <t>librarylandtech@gmail.com</t>
  </si>
  <si>
    <t>Smelling Melons</t>
  </si>
  <si>
    <t>New Ben Franklins</t>
  </si>
  <si>
    <t>taylor tesler / sean waters</t>
  </si>
  <si>
    <t>JShogren Shanghai'd</t>
  </si>
  <si>
    <t>or Came and Took It?</t>
  </si>
  <si>
    <t>The Kity Project</t>
  </si>
  <si>
    <t>Centennial, WY</t>
  </si>
  <si>
    <t>Clandestine Amigo or Came and Took It</t>
  </si>
  <si>
    <t>Tony's Bar &amp; Rooftop</t>
  </si>
  <si>
    <t>medium size</t>
  </si>
  <si>
    <t>The Able Dogs</t>
  </si>
  <si>
    <t>Titonic</t>
  </si>
  <si>
    <t xml:space="preserve">dome show </t>
  </si>
  <si>
    <t>Katana Da Don</t>
  </si>
  <si>
    <t>Greeley</t>
  </si>
  <si>
    <t>The Barrelors</t>
  </si>
  <si>
    <t xml:space="preserve">cursing </t>
  </si>
  <si>
    <t>Kate Farmer</t>
  </si>
  <si>
    <t>The Barton Brothers</t>
  </si>
  <si>
    <t>birth</t>
  </si>
  <si>
    <t>Katie Wise + Bhakti Explosion</t>
  </si>
  <si>
    <t>Peaches Embry and Rhythm Train</t>
  </si>
  <si>
    <t>The Born Readies</t>
  </si>
  <si>
    <t>Boogie Mammoth</t>
  </si>
  <si>
    <t xml:space="preserve">fc museum </t>
  </si>
  <si>
    <t>Kerry Pastine and the Crime Scene</t>
  </si>
  <si>
    <t>Nadavision</t>
  </si>
  <si>
    <t>Kent Washington III</t>
  </si>
  <si>
    <t xml:space="preserve">butt rock / ok </t>
  </si>
  <si>
    <t>Moves at Midnight</t>
  </si>
  <si>
    <t>Nick Sanville</t>
  </si>
  <si>
    <t>new name:Juice Box, they will go in and change it to "JuiceBox (formerly Moves at Midnight)"</t>
  </si>
  <si>
    <t>OC / IC</t>
  </si>
  <si>
    <t>The Crooked Rugs</t>
  </si>
  <si>
    <t>SF1</t>
  </si>
  <si>
    <t>kill your darlings</t>
  </si>
  <si>
    <t xml:space="preserve">Washington's </t>
  </si>
  <si>
    <t xml:space="preserve"> backline</t>
  </si>
  <si>
    <t>csu affiliated</t>
  </si>
  <si>
    <t>The Custom Shop - Band</t>
  </si>
  <si>
    <t>53:14 Film Festival</t>
  </si>
  <si>
    <t>Erie, CO</t>
  </si>
  <si>
    <t>latin rock</t>
  </si>
  <si>
    <t>MAMA LENNY AND THE REMEDY</t>
  </si>
  <si>
    <t>Film Festival Band Selection</t>
  </si>
  <si>
    <t>The Velveteers</t>
  </si>
  <si>
    <t>Whippoorwill</t>
  </si>
  <si>
    <t>The Movers &amp; Shakers</t>
  </si>
  <si>
    <t>Scott Tribute</t>
  </si>
  <si>
    <t>Wood Belly</t>
  </si>
  <si>
    <t>The Leshen</t>
  </si>
  <si>
    <t>King Eddie</t>
  </si>
  <si>
    <t>The Whisk(e)y</t>
  </si>
  <si>
    <t>harder</t>
  </si>
  <si>
    <t>Copper Teeth</t>
  </si>
  <si>
    <t>Kingdoms &amp; Consequence</t>
  </si>
  <si>
    <t>Futaba</t>
  </si>
  <si>
    <t>amorphic</t>
  </si>
  <si>
    <t>Spliff Tank</t>
  </si>
  <si>
    <t>Ms. Nomer</t>
  </si>
  <si>
    <t>The Midnight Horrors</t>
  </si>
  <si>
    <t>Wasteland Hop</t>
  </si>
  <si>
    <t>Greeley, CO</t>
  </si>
  <si>
    <t>Los Toms</t>
  </si>
  <si>
    <t>greeley rock</t>
  </si>
  <si>
    <t>The Rainbow Treatment</t>
  </si>
  <si>
    <t>Thin Air Crew</t>
  </si>
  <si>
    <t>Triton</t>
  </si>
  <si>
    <t>Wolverine Farm Letterpress &amp; Publick House</t>
  </si>
  <si>
    <t>acoustic/americana</t>
  </si>
  <si>
    <t>acoustic/americana/</t>
  </si>
  <si>
    <t>The Rods</t>
  </si>
  <si>
    <t>KRUSHEDO</t>
  </si>
  <si>
    <t>Kyle Donovan</t>
  </si>
  <si>
    <t>The Retakes</t>
  </si>
  <si>
    <t>Meat and Potatoes</t>
  </si>
  <si>
    <t>brian kittrell band</t>
  </si>
  <si>
    <t>The Seen and Unseen</t>
  </si>
  <si>
    <t>Lady Gang</t>
  </si>
  <si>
    <t>vee device</t>
  </si>
  <si>
    <t>Northern Colorado (Fort Collins, Loveland, Windsor, Greeley)</t>
  </si>
  <si>
    <t>Laser Dome QUEEN</t>
  </si>
  <si>
    <t>annually</t>
  </si>
  <si>
    <t>Last Call Romance</t>
  </si>
  <si>
    <t xml:space="preserve">Friday </t>
  </si>
  <si>
    <t>Saturday</t>
  </si>
  <si>
    <t xml:space="preserve">Total Bands (Shows): </t>
  </si>
  <si>
    <t>Laurie and Lorrie Duo</t>
  </si>
  <si>
    <t>39 venues</t>
  </si>
  <si>
    <t>Friday</t>
  </si>
  <si>
    <t>Boulder, Colorado</t>
  </si>
  <si>
    <t xml:space="preserve">reefer older ladies super fun! </t>
  </si>
  <si>
    <t>Leanaway</t>
  </si>
  <si>
    <t>Ft Collins, Colorado</t>
  </si>
  <si>
    <t xml:space="preserve">WEEKEND TOTAL # of BANDS: </t>
  </si>
  <si>
    <t xml:space="preserve">instrumental - kids stuff? - Museum?  Dome? </t>
  </si>
  <si>
    <t>Denver, Coloardo</t>
  </si>
  <si>
    <t>Pending</t>
  </si>
  <si>
    <t>Lehne Leverette and Special Guests</t>
  </si>
  <si>
    <t>Information missing</t>
  </si>
  <si>
    <t>LET THEM ROAR</t>
  </si>
  <si>
    <t>Title</t>
  </si>
  <si>
    <t>Contact Name</t>
  </si>
  <si>
    <t>Contact's E-mail</t>
  </si>
  <si>
    <t>NID</t>
  </si>
  <si>
    <t>(2020) Jackson Clarendon :: 3077525493</t>
  </si>
  <si>
    <t>jacksonc345@gmail.com</t>
  </si>
  <si>
    <t>Carbondale</t>
  </si>
  <si>
    <t>10 Year Echo</t>
  </si>
  <si>
    <t>(2020) Andrea :: 303-519-6560</t>
  </si>
  <si>
    <t>Levi Bronson</t>
  </si>
  <si>
    <t>10yearecho@gmail.com</t>
  </si>
  <si>
    <t>TheGooons</t>
  </si>
  <si>
    <t>(2020) Eric Skjerseth :: 970-391-1933</t>
  </si>
  <si>
    <t>erics@gmail.com</t>
  </si>
  <si>
    <t>(2020) Garey Kennebrew :: 7205928224</t>
  </si>
  <si>
    <t>rp@2mx2.com</t>
  </si>
  <si>
    <t>(2020) Josh Sommerfeld :: 847-323-1268</t>
  </si>
  <si>
    <t>3420music@gmail.com</t>
  </si>
  <si>
    <t>5000 the Band</t>
  </si>
  <si>
    <t>(2020) Matt Youngblood :: 612-270-0320</t>
  </si>
  <si>
    <t>5000theband@gmail.com</t>
  </si>
  <si>
    <t>A</t>
  </si>
  <si>
    <t>(2020) . :: 3033133135</t>
  </si>
  <si>
    <t>slaphappytune2s@gmail.com</t>
  </si>
  <si>
    <t>(2020) AJ Fountain :: 3179466059</t>
  </si>
  <si>
    <t>abrothersfountain@gmail.com</t>
  </si>
  <si>
    <t>(2020) Jared Meyer :: 3036816885</t>
  </si>
  <si>
    <t>ampacommunity@gmail.com</t>
  </si>
  <si>
    <t>crazy dude from the rec room</t>
  </si>
  <si>
    <t>Third Ward</t>
  </si>
  <si>
    <t>(2020) MAURICE AVATAR :: 303-596-6912</t>
  </si>
  <si>
    <t>momilla5280@gmail.com</t>
  </si>
  <si>
    <t>(2020) Kyle Meis :: 9702179216</t>
  </si>
  <si>
    <t>kylemeistodon@gmail.com</t>
  </si>
  <si>
    <t>Acoustic Tapestry</t>
  </si>
  <si>
    <t>(2020) John Wichman :: (970) 420-4922</t>
  </si>
  <si>
    <t>johnwichman@hotmail.com</t>
  </si>
  <si>
    <t>Adult Colour</t>
  </si>
  <si>
    <t>(2020) Brandon Heffernan :: 248-207-6323</t>
  </si>
  <si>
    <t>waxbandit.music@gmail.com</t>
  </si>
  <si>
    <t>(2020) Virginia :: 9703051256</t>
  </si>
  <si>
    <t>spragvf@gmail.com</t>
  </si>
  <si>
    <t>(2020) AJ Fullerton :: 9702750210</t>
  </si>
  <si>
    <t>Booking@ajfullerton.com</t>
  </si>
  <si>
    <t>(2020) Akayna Calkins :: 6305202410</t>
  </si>
  <si>
    <t>Lief Sjostrom</t>
  </si>
  <si>
    <t>Akayna25@gmail.com</t>
  </si>
  <si>
    <t>Alan Vasquez</t>
  </si>
  <si>
    <t>(2020) Alan Vasquez :: 608.692.2526</t>
  </si>
  <si>
    <t>vasquez_a@hotmail.com</t>
  </si>
  <si>
    <t>Thousand Frames</t>
  </si>
  <si>
    <t>Alex Dunn</t>
  </si>
  <si>
    <t>(2020) Alex Dunn :: 970-214-9537</t>
  </si>
  <si>
    <t>alexdunnmusic@gmail.com</t>
  </si>
  <si>
    <t>(2020) William Steffes :: 3032295650</t>
  </si>
  <si>
    <t>william@silkroadrhythmsllc.com</t>
  </si>
  <si>
    <t>(2020) Alfonzo or Jeanne Dworak (manager) :: 303-956-6609</t>
  </si>
  <si>
    <t>alfonzoplaystheblues@gmail.com</t>
  </si>
  <si>
    <t>AlfredoRaps</t>
  </si>
  <si>
    <t>(2020) Alberto Busch :: 6309879206</t>
  </si>
  <si>
    <t>alfredosaucefreestyle@gmail.com</t>
  </si>
  <si>
    <t>All About the Brass</t>
  </si>
  <si>
    <t>(2020) Michael Pierce :: 720-378-1319</t>
  </si>
  <si>
    <t>meapierce@msn.com</t>
  </si>
  <si>
    <t>cello</t>
  </si>
  <si>
    <t>(2020) Jesse Mielarczyk :: 4783610744</t>
  </si>
  <si>
    <t>info@allnighttrain.com</t>
  </si>
  <si>
    <t>(2020) Ally Westover :: 7197229842</t>
  </si>
  <si>
    <t>Allywestovermusic@gmail.com</t>
  </si>
  <si>
    <t>crazy 80s sound</t>
  </si>
  <si>
    <t>ALOYSIUS</t>
  </si>
  <si>
    <t>(2020) Isaac Kissel :: 3176054585</t>
  </si>
  <si>
    <t>ikekissel@gmail.com</t>
  </si>
  <si>
    <t>(2020) Mitch Michaud :: 7205619563</t>
  </si>
  <si>
    <t>alphapegasimusic@gmail.com</t>
  </si>
  <si>
    <t>(2020) Seth Kent :: 7208386100</t>
  </si>
  <si>
    <t>seth@alrightx2.com</t>
  </si>
  <si>
    <t>Also Known As</t>
  </si>
  <si>
    <t>(2020) Walter Niccoli :: 970-214-1453</t>
  </si>
  <si>
    <t>walterniccoli@gmail.com</t>
  </si>
  <si>
    <t>Amber LC</t>
  </si>
  <si>
    <t>(2020) Amber Cano :: 7192218625</t>
  </si>
  <si>
    <t>ambercanoofficial@gmail.com</t>
  </si>
  <si>
    <t>(2020) Don Bartlett :: 7737934434</t>
  </si>
  <si>
    <t>don@nodooragency.com</t>
  </si>
  <si>
    <t>American Pika</t>
  </si>
  <si>
    <t>(2020) Greg Douras :: 970-212-6817</t>
  </si>
  <si>
    <t>americanpika@gmail.com</t>
  </si>
  <si>
    <t>(2020) Caleb D'Aleo :: 4109795313</t>
  </si>
  <si>
    <t>amorphicband@gmail.com</t>
  </si>
  <si>
    <t>Lisa Bell</t>
  </si>
  <si>
    <t>there has been some version of this band since 2003</t>
  </si>
  <si>
    <t>(2020) Jeromey Balderrama :: 970.372.0738</t>
  </si>
  <si>
    <t>hi@amyandthepeacepipes.com</t>
  </si>
  <si>
    <t>(2020) Andrea Flanagan :: 9283582645</t>
  </si>
  <si>
    <t>andreaflanaganmusic@gmail.com</t>
  </si>
  <si>
    <t>(2020) Andy Steiner :: 9702370582</t>
  </si>
  <si>
    <t>andrewthesteiner@yahoo.com</t>
  </si>
  <si>
    <t>(2020) Kurt Bauer :: 505.852.1808</t>
  </si>
  <si>
    <t>kurt@bangsnap.com</t>
  </si>
  <si>
    <t>Annie Oakley</t>
  </si>
  <si>
    <t>(2020) Sophia Babb :: 4057080036</t>
  </si>
  <si>
    <t>hello@theannieoakley.com</t>
  </si>
  <si>
    <t>(2020) Anthony Arras Mihaly :: 8013363879</t>
  </si>
  <si>
    <t>tonymihaly@gmail.com</t>
  </si>
  <si>
    <t>Lisa Bell has been performing since 2001</t>
  </si>
  <si>
    <t>(2020) Bill Mastre :: 3035968439</t>
  </si>
  <si>
    <t>householdfoco@gmail.com</t>
  </si>
  <si>
    <t>LiteLvL</t>
  </si>
  <si>
    <t>2018. Carbondale, CO</t>
  </si>
  <si>
    <t>weirdo hipster dudes playing in the rocks</t>
  </si>
  <si>
    <t>Antonio Lopez Band</t>
  </si>
  <si>
    <t>(2020) Antonio Lopez :: 719-233-1593</t>
  </si>
  <si>
    <t>antonio@antoniolopezmusic.com</t>
  </si>
  <si>
    <t>Trevor Toms</t>
  </si>
  <si>
    <t>(2020) Achilles :: 970-218-9124</t>
  </si>
  <si>
    <t>Carloszero37@hotmail.com</t>
  </si>
  <si>
    <t>(2020) Matt Smiley :: 540-255-2081</t>
  </si>
  <si>
    <t>1smileymn@gmail.com</t>
  </si>
  <si>
    <t>Ashera</t>
  </si>
  <si>
    <t>(2020) Eric Romero :: 9704021839</t>
  </si>
  <si>
    <t>Asheranoco@gmail.com</t>
  </si>
  <si>
    <t>Atomic Shine</t>
  </si>
  <si>
    <t>(2020) Daniel Beier :: 206-370-4393</t>
  </si>
  <si>
    <t>danielbeier123@gmail.com</t>
  </si>
  <si>
    <t>Colorado Springs &amp; Denver, Colorado</t>
  </si>
  <si>
    <t>(2020) Alan Hlavacek :: 970-310-1276</t>
  </si>
  <si>
    <t xml:space="preserve">experimental </t>
  </si>
  <si>
    <t xml:space="preserve">dome </t>
  </si>
  <si>
    <t>attackonvenus@gmail.com</t>
  </si>
  <si>
    <t xml:space="preserve">Little Shop of Physics </t>
  </si>
  <si>
    <t>(2020) Ryan May :: 952-334-4466</t>
  </si>
  <si>
    <t>ryanmaymusic@gmail.com</t>
  </si>
  <si>
    <t>(2020) Chris Weller :: 970-402-2952</t>
  </si>
  <si>
    <t>chris.t.weller@gmail.com</t>
  </si>
  <si>
    <t>good solo if needed?</t>
  </si>
  <si>
    <t>(2020) Amanda Gonulsen :: 3034755087</t>
  </si>
  <si>
    <t>Under Sanction</t>
  </si>
  <si>
    <t>automaticirismusic@gmail.com</t>
  </si>
  <si>
    <t>(2020) Eric Romero :: 970-401-1839</t>
  </si>
  <si>
    <t>LKR</t>
  </si>
  <si>
    <t>autumnburnrock@gmail.com</t>
  </si>
  <si>
    <t>B-Love Experience</t>
  </si>
  <si>
    <t>(2020) Eshan Escoffery :: 315-484-8303</t>
  </si>
  <si>
    <t>emandachef@gmail.com</t>
  </si>
  <si>
    <t>(2020) Brian Canning :: 603-315-5659</t>
  </si>
  <si>
    <t>bacanning@gmail.com</t>
  </si>
  <si>
    <t>(2020) Jason Brack :: 9703728503</t>
  </si>
  <si>
    <t>Baddesicionspunk@gmail.com</t>
  </si>
  <si>
    <t>Baddesicions@gmail.com</t>
  </si>
  <si>
    <t>duo / very away from nothing esque</t>
  </si>
  <si>
    <t>(2020) Mike Thomas :: 303-859-6888</t>
  </si>
  <si>
    <t>thomasmk@hotmail.com</t>
  </si>
  <si>
    <t>Baily Stauffer</t>
  </si>
  <si>
    <t>(2020) Baily Stauffer :: 9703729441</t>
  </si>
  <si>
    <t>bailystauffer@gmail.com</t>
  </si>
  <si>
    <t>Band Reject</t>
  </si>
  <si>
    <t>(2020) Bryce Wemple :: 9704021374</t>
  </si>
  <si>
    <t>brycewemple@gmail.com</t>
  </si>
  <si>
    <t>(2020) Jessica Tapia :: 4802441812</t>
  </si>
  <si>
    <t>banquetpartyinfo@gmail.com</t>
  </si>
  <si>
    <t>VICODA</t>
  </si>
  <si>
    <t>Bass and Sound</t>
  </si>
  <si>
    <t>(2020) Casey Cole :: 7205503820</t>
  </si>
  <si>
    <t>cole.casey21@gmail.com</t>
  </si>
  <si>
    <t>Bear and the Beasts</t>
  </si>
  <si>
    <t>(2020) Bear Redmon :: 303.974.0793</t>
  </si>
  <si>
    <t>bearandthebeasts@gmail.com</t>
  </si>
  <si>
    <t>(2020) Bri Long :: 970-689-5146</t>
  </si>
  <si>
    <t>Longevityproductionsco@gmail.com</t>
  </si>
  <si>
    <t>(2020) Becky Hostetler :: 5626765435</t>
  </si>
  <si>
    <t>bellhossmusic@gmail.com</t>
  </si>
  <si>
    <t>(2020) Ben Prytherch :: 8033818288</t>
  </si>
  <si>
    <t xml:space="preserve">super fun! </t>
  </si>
  <si>
    <t>benprytherch@gmail.com</t>
  </si>
  <si>
    <t>Prost or bigger</t>
  </si>
  <si>
    <t>female fronted / good vocals / kind of mopey</t>
  </si>
  <si>
    <t>London Calling</t>
  </si>
  <si>
    <t>(2020) Benjamin Bell :: 720-276-9282</t>
  </si>
  <si>
    <t>benjamin@benjaminbellmusic.com</t>
  </si>
  <si>
    <t>Violet’s Gun</t>
  </si>
  <si>
    <t>(2020) Bethel Steele :: 6074233504</t>
  </si>
  <si>
    <t xml:space="preserve">Availability? </t>
  </si>
  <si>
    <t>bethel@bethelsteele.com</t>
  </si>
  <si>
    <t>(2020) Bevin Luna :: 970-237-1636</t>
  </si>
  <si>
    <t>bevinlunamusic@gmail.com</t>
  </si>
  <si>
    <t>Lorna's Swingset</t>
  </si>
  <si>
    <t>(2020) Willie Dornfeld :: 203-815-6065</t>
  </si>
  <si>
    <t>bigbrooklynmusic@gmail.com</t>
  </si>
  <si>
    <t>Big Ol' Pony</t>
  </si>
  <si>
    <t>(2020) Christine Palmer :: 5074016786</t>
  </si>
  <si>
    <t>bigolponyband@gmail.com</t>
  </si>
  <si>
    <t>(2020) Daniel Williams :: 3039907358</t>
  </si>
  <si>
    <t>young, very good</t>
  </si>
  <si>
    <t>danwilliams.mg@gmail.com</t>
  </si>
  <si>
    <t>Your Own Medicine</t>
  </si>
  <si>
    <t>(2020) Hanna Doreen Brown :: 585-298-6282</t>
  </si>
  <si>
    <t>johannadoreenbrown@gmail.com</t>
  </si>
  <si>
    <t>Birds of Play</t>
  </si>
  <si>
    <t>(2020) Alex Paul :: 9794222794</t>
  </si>
  <si>
    <t>birdsofplaymusic@gmail.com</t>
  </si>
  <si>
    <t>(2020) Courtney Whitehead :: 7205187812</t>
  </si>
  <si>
    <t>bisonbone@gmail.com</t>
  </si>
  <si>
    <t>Bitter Bloom</t>
  </si>
  <si>
    <t>(2020) Mark Harris :: 6096132453</t>
  </si>
  <si>
    <t>bitterbloommusic@gmail.com</t>
  </si>
  <si>
    <t>Bitterroot</t>
  </si>
  <si>
    <t>Denver Colorado</t>
  </si>
  <si>
    <t>(2020) Caroline Quine :: 303-818-7099</t>
  </si>
  <si>
    <t>cq@bitterroottrio.com</t>
  </si>
  <si>
    <t>older dudes playing 2000s rock</t>
  </si>
  <si>
    <t>ZEE</t>
  </si>
  <si>
    <t>(2020) Joel Ryan :: 9702196138</t>
  </si>
  <si>
    <t>luminousbass@yahoo.com</t>
  </si>
  <si>
    <t>(2020) Steve Jones :: 970-658-6629</t>
  </si>
  <si>
    <t>blackmoonhowlband@gmail.com</t>
  </si>
  <si>
    <t>(2020) Blake Brown :: 9704029852</t>
  </si>
  <si>
    <t>blakewarrenbrown@gmail.com</t>
  </si>
  <si>
    <t>(2020) Chewie (David Rothenberg) :: 847-373-4886</t>
  </si>
  <si>
    <t>blindalleyfc@gmail.com</t>
  </si>
  <si>
    <t>Low</t>
  </si>
  <si>
    <t>(2020) Liz Barnez :: 9709880674</t>
  </si>
  <si>
    <t>lizbarnez@gmail.com</t>
  </si>
  <si>
    <t>Blue Cafe'</t>
  </si>
  <si>
    <t>(2020) Charles Lynch :: 9704932371</t>
  </si>
  <si>
    <t>cplynch63@gmail.com</t>
  </si>
  <si>
    <t>(2020) jason d hicks :: 3036677495</t>
  </si>
  <si>
    <t>elbeardos@aol.com</t>
  </si>
  <si>
    <t>young female fronted / out of tune violin rock</t>
  </si>
  <si>
    <t>Zen Mustache</t>
  </si>
  <si>
    <t>(2020) Dave Jensen :: 757-593-8732</t>
  </si>
  <si>
    <t>dave.jensen.guitar@gmail.com</t>
  </si>
  <si>
    <t>(2020) Will Brauch :: 9706902413</t>
  </si>
  <si>
    <t>bluetaboorock@gmail.com</t>
  </si>
  <si>
    <t>(2020) Mehgan Castor :: 9704125151</t>
  </si>
  <si>
    <t>Aurora/Fort Collins</t>
  </si>
  <si>
    <t>meg.castor@gmail.com</t>
  </si>
  <si>
    <t>Lucas Wolf</t>
  </si>
  <si>
    <t>(2020) Bob Lefevre :: 3073993446</t>
  </si>
  <si>
    <t>bob.lefevre@gmail.com</t>
  </si>
  <si>
    <t>(2020) Branden OGrady :: 3072750255</t>
  </si>
  <si>
    <t>thebogzilla@gmail.com</t>
  </si>
  <si>
    <t>(2020) Bonnie Sims :: 970.744.1339</t>
  </si>
  <si>
    <t>bonnieandherclydes@gmail.com</t>
  </si>
  <si>
    <t>(2020) Zach Catarelli :: 802-258-8844</t>
  </si>
  <si>
    <t>zcatarelli@gmail.com</t>
  </si>
  <si>
    <t>(2020) Keith Lawrence :: 8583446378</t>
  </si>
  <si>
    <t>bootgunmusic@gmail.com</t>
  </si>
  <si>
    <t>(2020) Jamaal Curry :: 7206293260</t>
  </si>
  <si>
    <t>bosseaglemusic@gmail.com</t>
  </si>
  <si>
    <t>(2020) Bran Schneider :: 9706909128</t>
  </si>
  <si>
    <t>branschneider@hotmail.com</t>
  </si>
  <si>
    <t>(2020) Dana Collins :: 9702220914</t>
  </si>
  <si>
    <t>booking@briandavidcollins.com</t>
  </si>
  <si>
    <t>Luna Shade</t>
  </si>
  <si>
    <t>(2020) Brian Kittrell :: 5134776379</t>
  </si>
  <si>
    <t>kittrell.brian@gmail.com</t>
  </si>
  <si>
    <t>Bun Bun</t>
  </si>
  <si>
    <t>(2020) Reed Fox :: 720 240 6936</t>
  </si>
  <si>
    <t>wearebunbun@gmail.com</t>
  </si>
  <si>
    <t>Burdens of Truth</t>
  </si>
  <si>
    <t>(2020) Frank Harner :: 9705816537</t>
  </si>
  <si>
    <t>fharner@live.com</t>
  </si>
  <si>
    <t>(2020) charles cavanaugh :: 720-436-2487</t>
  </si>
  <si>
    <t>burntlips.com</t>
  </si>
  <si>
    <t>FORT COLLINS! Colorado</t>
  </si>
  <si>
    <t>LONGMONT</t>
  </si>
  <si>
    <t>(2020) Aaron Varnell :: 336-817-1122</t>
  </si>
  <si>
    <t>cactuscatband@gmail.com</t>
  </si>
  <si>
    <t>(2020) Austin Corley :: 2104200078</t>
  </si>
  <si>
    <t>austin@cameandtookit.com</t>
  </si>
  <si>
    <t>Mad Dog Blues</t>
  </si>
  <si>
    <t>(2020) Evan Camomile :: 9705817560</t>
  </si>
  <si>
    <t>CCamomile@gmail.com</t>
  </si>
  <si>
    <t>(2020) Jennifer Tatro :: 3163055237</t>
  </si>
  <si>
    <t>Cardcatalogbooking@gmail.com</t>
  </si>
  <si>
    <t>Cary Morin &amp; Ghost Dog</t>
  </si>
  <si>
    <t>(2020) Celeste Di Iorio :: 9706904048</t>
  </si>
  <si>
    <t>celeste@maplestreetmusicagency.com</t>
  </si>
  <si>
    <t>Salida, Colorado</t>
  </si>
  <si>
    <t>(2020) Jasmine Rochelle :: 919-525-9906</t>
  </si>
  <si>
    <t>oldpinepr@gmail.com</t>
  </si>
  <si>
    <t>(2020) Cass Clayton :: 303-668-4482</t>
  </si>
  <si>
    <t>cassclayton@gmail.com</t>
  </si>
  <si>
    <t>(2020) Peter Knudson :: 9704437119</t>
  </si>
  <si>
    <t>peterdrum15@gmail.com</t>
  </si>
  <si>
    <t>Lafayette</t>
  </si>
  <si>
    <t>Cereza</t>
  </si>
  <si>
    <t>(2020) Weston Wilkins :: 303-565-7718</t>
  </si>
  <si>
    <t>Cerezabooking@gmail.com</t>
  </si>
  <si>
    <t>Magic Cyclops</t>
  </si>
  <si>
    <t>(2020) Daniel Pouse :: 630-673-7035</t>
  </si>
  <si>
    <t>certaindaze@gmail.com</t>
  </si>
  <si>
    <t>Champagne Superwonderwall</t>
  </si>
  <si>
    <t>(2020) Scott R Slusher :: 9709884995</t>
  </si>
  <si>
    <t>srslush@gmail.com</t>
  </si>
  <si>
    <t>(2020) Sean McFeely :: 9704022357</t>
  </si>
  <si>
    <t>seanmcfe@gmail.com</t>
  </si>
  <si>
    <t>(2020) Josh M Beard :: 9703918509</t>
  </si>
  <si>
    <t>joshmbeard@gmail.com</t>
  </si>
  <si>
    <t>Charlie Stevens Band</t>
  </si>
  <si>
    <t>(2020) Charlie Stevens :: 2038870793</t>
  </si>
  <si>
    <t>mistercharlie90@gmail.com</t>
  </si>
  <si>
    <t>(2020) Chella Negro :: 6087806697</t>
  </si>
  <si>
    <t>ChellaandtheCharm@gmail.com</t>
  </si>
  <si>
    <t>(2020) Chelsea Twiss :: 360-477-2410</t>
  </si>
  <si>
    <t>ctwiss59@gmail.com</t>
  </si>
  <si>
    <t>(2020) Caleb McFadden :: 3033303397</t>
  </si>
  <si>
    <t>chessatbreakfast@gmail.com</t>
  </si>
  <si>
    <t>Fort Collins via Davenport, Iowa</t>
  </si>
  <si>
    <t>Chinchillaz in the Mist</t>
  </si>
  <si>
    <t>(2020) Tim Sanchez :: 720 292 0887</t>
  </si>
  <si>
    <t>timsanchez26@gmail.com</t>
  </si>
  <si>
    <t>Magnolia Sessions</t>
  </si>
  <si>
    <t>Boulder C0</t>
  </si>
  <si>
    <t>(2020) Chris :: 610-406-1283</t>
  </si>
  <si>
    <t>crweist@gmail.com</t>
  </si>
  <si>
    <t>Mama Lenny and the Remedy</t>
  </si>
  <si>
    <t>Christopher Ryan</t>
  </si>
  <si>
    <t>(2020) Christopher Ryan :: (770) 367-4016</t>
  </si>
  <si>
    <t>christopher@christopherryanmusic.com</t>
  </si>
  <si>
    <t>(2020) Christopher Ford :: 5158225142</t>
  </si>
  <si>
    <t>ctconquered@gmail.com</t>
  </si>
  <si>
    <t>Chronologue</t>
  </si>
  <si>
    <t>(2020) Alex DeVillier :: 3035202075</t>
  </si>
  <si>
    <t>chronologueband@gmail.com</t>
  </si>
  <si>
    <t>Cindy Latin</t>
  </si>
  <si>
    <t>(2020) Cindy Latin :: 5169415992</t>
  </si>
  <si>
    <t>cindylatin@gmail.com</t>
  </si>
  <si>
    <t>(2020) Joel Rekiel :: 8146574967</t>
  </si>
  <si>
    <t>joel@bldgblksmusic.com</t>
  </si>
  <si>
    <t>(2020) Augie Menos :: 262-751-9082</t>
  </si>
  <si>
    <t>booking@citraband.com</t>
  </si>
  <si>
    <t>(2020) Annalee Knies :: 7026895306</t>
  </si>
  <si>
    <t>akkatlinnplaysgames@gmail.com</t>
  </si>
  <si>
    <t>(2020) Jessica Carson :: 8067874495</t>
  </si>
  <si>
    <t>clandestineamigo@gmail.com</t>
  </si>
  <si>
    <t>Many Mountains</t>
  </si>
  <si>
    <t>(2020) John Costanza :: 6304600327</t>
  </si>
  <si>
    <t>Rapstanza@gmail.com</t>
  </si>
  <si>
    <t>(2020) Jakob Mueller :: 9706910104</t>
  </si>
  <si>
    <t>jakobjfmueller@gmail.com</t>
  </si>
  <si>
    <t>(2020) Cody Schell :: 9704208140</t>
  </si>
  <si>
    <t>cwschellmusic@gmail.com</t>
  </si>
  <si>
    <t>ColdReplay</t>
  </si>
  <si>
    <t>(2020) Tavi Wolf :: 303-941-6459</t>
  </si>
  <si>
    <t>info@coldreplay.com</t>
  </si>
  <si>
    <t>(2020) Brian Adams :: 970-420-7267</t>
  </si>
  <si>
    <t>littlewoodsllc@aol.com</t>
  </si>
  <si>
    <t>(2020) Kip Scholl :: 970 416-1414</t>
  </si>
  <si>
    <t>swing@primecom.com</t>
  </si>
  <si>
    <t>(2020) Chris Comisar :: 5137661002</t>
  </si>
  <si>
    <t>ccomisar@gmail.com</t>
  </si>
  <si>
    <t>Common Birds</t>
  </si>
  <si>
    <t>(2020) Nick Tertel :: 9373619718</t>
  </si>
  <si>
    <t>nicholastertel@gmail.com</t>
  </si>
  <si>
    <t xml:space="preserve">jazzy no vocals </t>
  </si>
  <si>
    <t>(2020) Chris Fruci :: 9366895349</t>
  </si>
  <si>
    <t>compasscavern@gmail.com</t>
  </si>
  <si>
    <t>Coop and the Chicken Pluckers</t>
  </si>
  <si>
    <t>(2020) Mark Verschoor :: 970-817-3374</t>
  </si>
  <si>
    <t>freshear85@hotmail.com</t>
  </si>
  <si>
    <t>Alanhlavacek@gmail.com</t>
  </si>
  <si>
    <t>(2020) Theo Stilwell :: 9702196934</t>
  </si>
  <si>
    <t>stilwelltheo826@gmail.com</t>
  </si>
  <si>
    <t>(2020) David Wilson :: 4023046041</t>
  </si>
  <si>
    <t>dave@cowboydaveband.com</t>
  </si>
  <si>
    <t>(2020) Jesse Wooten :: 828-234-6190</t>
  </si>
  <si>
    <t xml:space="preserve">YES </t>
  </si>
  <si>
    <t>creekbedmusic@gmail.com</t>
  </si>
  <si>
    <t>4 people - Eric Moon too</t>
  </si>
  <si>
    <t>(2020) Jason S Russell :: 757-771-8266</t>
  </si>
  <si>
    <t>booking@crescentcityband.com</t>
  </si>
  <si>
    <t xml:space="preserve">dance band </t>
  </si>
  <si>
    <t>(2020) Christopher Watkins Lamb :: 9706586793</t>
  </si>
  <si>
    <t>crispywatkins@gmail.com</t>
  </si>
  <si>
    <t>Crown Point Elixir</t>
  </si>
  <si>
    <t>(2020) Ben Myers :: 9702197771</t>
  </si>
  <si>
    <t>benmyersco@gmail.com</t>
  </si>
  <si>
    <t>Dahlby &amp; Nadine Band</t>
  </si>
  <si>
    <t>(2020) Nadine Sekerez :: 8327585913</t>
  </si>
  <si>
    <t>dahlbyandnadine@gmail.com</t>
  </si>
  <si>
    <t>Dancing Pants Band</t>
  </si>
  <si>
    <t>(2020) Samir Chabra :: 630-802-7282</t>
  </si>
  <si>
    <t>dancingpantsband@gmail.com</t>
  </si>
  <si>
    <t>(2020) Matthew Thornton :: 3039412130</t>
  </si>
  <si>
    <t>dangomusicdenver@gmail.com</t>
  </si>
  <si>
    <t>(2020) Daniel Crandall :: (512) 569-8708</t>
  </si>
  <si>
    <t>daniel@crandallville.com</t>
  </si>
  <si>
    <t>Matt Skinner Band</t>
  </si>
  <si>
    <t>Needs to submit</t>
  </si>
  <si>
    <t>(2020) Peter Warekois :: 8052100373</t>
  </si>
  <si>
    <t>pwarekois@gmail.com</t>
  </si>
  <si>
    <t>maudlyn monroe (note: formerly performed at focomx and in northern colorado as slp)</t>
  </si>
  <si>
    <t>(2020) David Wiatrolik :: 217-836-4385</t>
  </si>
  <si>
    <t>david.wiatrolik@gmail.com</t>
  </si>
  <si>
    <t>Denver, Boulder, and Longmont</t>
  </si>
  <si>
    <t>(2020) Michael Olson :: 9702197713</t>
  </si>
  <si>
    <t>fretlessman71@gmail.com</t>
  </si>
  <si>
    <t>(2020) Kate Dardine :: 9702176619</t>
  </si>
  <si>
    <t>info@cowboysdead.com</t>
  </si>
  <si>
    <t>(2020) MaryJane Wheeler :: 417-860-6084</t>
  </si>
  <si>
    <t>maryjane@homevibepresents.com</t>
  </si>
  <si>
    <t>David Booker Band</t>
  </si>
  <si>
    <t>(2020) Dalton M Vaughan :: 9702141447</t>
  </si>
  <si>
    <t>dalton@vaughanconsulting.net</t>
  </si>
  <si>
    <t>David Burchfield &amp; the Fire Guil</t>
  </si>
  <si>
    <t>(2020) David Burchfield :: 9132209499</t>
  </si>
  <si>
    <t>management@davidburchfieldmusic.com</t>
  </si>
  <si>
    <t>(2020) David Lawrence :: 973-787-4502</t>
  </si>
  <si>
    <t>fort collins, co</t>
  </si>
  <si>
    <t>lawrendh@gmail.com</t>
  </si>
  <si>
    <t xml:space="preserve">COlorado room early </t>
  </si>
  <si>
    <t>(2020) Dayton Stone :: 4254023791</t>
  </si>
  <si>
    <t>dstoneandthetones@gmail.com</t>
  </si>
  <si>
    <t>DbLay</t>
  </si>
  <si>
    <t>(2020) Aaron Youngberg :: 9704205379</t>
  </si>
  <si>
    <t>aayoungberg@gmail.com</t>
  </si>
  <si>
    <t>(2020) Dan Loiz :: 9702232656</t>
  </si>
  <si>
    <t>Daniel.james.loiz@gmail.com</t>
  </si>
  <si>
    <t>(2020) Kyle Campbell :: 3039455860</t>
  </si>
  <si>
    <t>kylercamp@yahoo.com</t>
  </si>
  <si>
    <t>(2020) Dave Doc Dougherty :: 970-420-1453</t>
  </si>
  <si>
    <t>davedoc1@juno.com</t>
  </si>
  <si>
    <t>(2020) Jed Murphy :: 7192872024</t>
  </si>
  <si>
    <t>debr4h@gmail.com</t>
  </si>
  <si>
    <t>Declan Kennedy</t>
  </si>
  <si>
    <t>(2020) Declan Kennedy :: 7085599912</t>
  </si>
  <si>
    <t>declankennedymusic1@gmail.com</t>
  </si>
  <si>
    <t>(2020) Humphrey :: 970 787 1071</t>
  </si>
  <si>
    <t>gyrosmailbox@gmail.com</t>
  </si>
  <si>
    <t>Definitely Mary Ann</t>
  </si>
  <si>
    <t>(2020) Doug Thamm :: 9702189028</t>
  </si>
  <si>
    <t>thammd@gmail.com</t>
  </si>
  <si>
    <t>(2020) Rachel Irvin :: 3038865112</t>
  </si>
  <si>
    <t>rlirvinmusic@gmail.com</t>
  </si>
  <si>
    <t>(2020) Bill DeMarco :: (585)230-7372</t>
  </si>
  <si>
    <t>BDeMarcoMusic@gmail.com</t>
  </si>
  <si>
    <t>(2020) Dr. Ed Cannava :: 303-328-7277</t>
  </si>
  <si>
    <t>ecan11@msn.com</t>
  </si>
  <si>
    <t>Derek DeMuth</t>
  </si>
  <si>
    <t>(2020) Derek DeMuth :: 720-354-1658</t>
  </si>
  <si>
    <t>DerekDamusician@gmail.com</t>
  </si>
  <si>
    <t>(2020) Will Crossland :: 7202900149</t>
  </si>
  <si>
    <t>info@diggband.com</t>
  </si>
  <si>
    <t>(2020) Ej Wasik :: 310-409-3433</t>
  </si>
  <si>
    <t>ewasik@zillowgroup.com</t>
  </si>
  <si>
    <t>(2020) Scott Lunsford :: 7576368128</t>
  </si>
  <si>
    <t>disturbancehappens@gmail.com</t>
  </si>
  <si>
    <t>(2020) Kyle Channell :: 9708001825</t>
  </si>
  <si>
    <t>kyle.channell@gmail.com</t>
  </si>
  <si>
    <t>Maya Bennett</t>
  </si>
  <si>
    <t>DJ Cypher</t>
  </si>
  <si>
    <t>(2020) Eugene Jackson :: 9702139520</t>
  </si>
  <si>
    <t>djcypher1021@gmail.com</t>
  </si>
  <si>
    <t>(2020) Andrew Lopez :: 720-590-0627</t>
  </si>
  <si>
    <t>ampdfw@gmail.com</t>
  </si>
  <si>
    <t>DJ KO</t>
  </si>
  <si>
    <t>(2020) Kevin Octave :: 2392977199</t>
  </si>
  <si>
    <t>kevinoctave@gmail.com</t>
  </si>
  <si>
    <t>NYC</t>
  </si>
  <si>
    <t>(2020) Macy Paradise :: 5853567737</t>
  </si>
  <si>
    <t>paradisemacy@gmail.com</t>
  </si>
  <si>
    <t>(2020) Mandi Lix :: 9706851040</t>
  </si>
  <si>
    <t>mlix@comcast.net</t>
  </si>
  <si>
    <t>(2020) Sean Hall :: 7193316657</t>
  </si>
  <si>
    <t>wadadadubz@gmail.com</t>
  </si>
  <si>
    <t>DJ Xeo</t>
  </si>
  <si>
    <t>(2020) Thomas Isaacson :: 9704811189</t>
  </si>
  <si>
    <t>thomas.isaacson@comcast.net</t>
  </si>
  <si>
    <t>(2020) Matt Zoccali :: 970-556-2556</t>
  </si>
  <si>
    <t>zoccali@gmail.com</t>
  </si>
  <si>
    <t>(2020) Justin Camilli :: 505-379-2105</t>
  </si>
  <si>
    <t>downtimeforever@gmail.com</t>
  </si>
  <si>
    <t>(2020) Jeremy Morales :: 2102866809</t>
  </si>
  <si>
    <t>jeremymusic@live.com</t>
  </si>
  <si>
    <t>Meliora</t>
  </si>
  <si>
    <t>(2020) Andy Mertz :: 970-817-1291</t>
  </si>
  <si>
    <t>dreamfeedmusic@gmail.com</t>
  </si>
  <si>
    <t>Drew Michael</t>
  </si>
  <si>
    <t>(2020) Drew Schneider :: 9704812101</t>
  </si>
  <si>
    <t>itsdrewmichael@gmail.com</t>
  </si>
  <si>
    <t>(2020) Marcelo Saldivia :: 7193378571</t>
  </si>
  <si>
    <t>saldiviaod@gmail.com</t>
  </si>
  <si>
    <t>(2020) Dylan Streight :: 4193492319</t>
  </si>
  <si>
    <t>dylanstreight@gmail.com</t>
  </si>
  <si>
    <t>DYRE</t>
  </si>
  <si>
    <t>(2020) Chandler :: 3076991498</t>
  </si>
  <si>
    <t>Dyreband@gmail.com</t>
  </si>
  <si>
    <t>Dæmon</t>
  </si>
  <si>
    <t>(2020) Charles Godwin :: 702 569 5288</t>
  </si>
  <si>
    <t>Charlesgodwin363@gmail.com</t>
  </si>
  <si>
    <t>Eagle Street Rodeo</t>
  </si>
  <si>
    <t>(2020) Ian Foster :: 2064840197</t>
  </si>
  <si>
    <t>ianfoster@gmail.com</t>
  </si>
  <si>
    <t>eddie turner &amp; trouble</t>
  </si>
  <si>
    <t>(2020) eddie turner :: 303-324-0661</t>
  </si>
  <si>
    <t>L5eddieturner@gmail.com</t>
  </si>
  <si>
    <t>(2020) Edie Carey :: 773-706-4454</t>
  </si>
  <si>
    <t>edie@ediecarey.com</t>
  </si>
  <si>
    <t>(2020) Javi :: 7205503713</t>
  </si>
  <si>
    <t>javi@eljavimusic.com</t>
  </si>
  <si>
    <t>El Scorcho</t>
  </si>
  <si>
    <t>(2020) Mark Foerster :: 970-420-8058</t>
  </si>
  <si>
    <t>mark.foe@gmail.com</t>
  </si>
  <si>
    <t>Melmo and the Middlemen</t>
  </si>
  <si>
    <t>(2020) Christopher Cornwall :: 3035891863</t>
  </si>
  <si>
    <t>whitemountainproductions@yahoo.com</t>
  </si>
  <si>
    <t>(2020) Nick Sanders :: 7204540529</t>
  </si>
  <si>
    <t>elektricanimals@gmail.com</t>
  </si>
  <si>
    <t>(2020) Cindy Siebert :: 970-219-8927</t>
  </si>
  <si>
    <t>emmamarieinfo@gmail.com</t>
  </si>
  <si>
    <t>(2020) Garrett Evans :: 303-596-2896</t>
  </si>
  <si>
    <t>garrettaevans@gmail.com</t>
  </si>
  <si>
    <t>(2020) Eric Straumanis :: 970-231-0340</t>
  </si>
  <si>
    <t>estraumanis@gmail.com</t>
  </si>
  <si>
    <t>(2020) Erik Lunde :: 970-568-8084</t>
  </si>
  <si>
    <t>eriklunde@mac.com</t>
  </si>
  <si>
    <t>(2020) Jesarae Dale :: 9707877726</t>
  </si>
  <si>
    <t>jesaraejoyce@gmail.com</t>
  </si>
  <si>
    <t>Escotet</t>
  </si>
  <si>
    <t>escotet2019@gmail.com</t>
  </si>
  <si>
    <t>(2020) Skyler Heck :: (602) 509-5651</t>
  </si>
  <si>
    <t>fethermusic@gmail.com</t>
  </si>
  <si>
    <t>with blues lineups - goatz - colorado room</t>
  </si>
  <si>
    <t>(2020) David James :: 7203515041</t>
  </si>
  <si>
    <t>interentertain@aol.com</t>
  </si>
  <si>
    <t>(2020) Alison Cope :: 9702225431</t>
  </si>
  <si>
    <t>falefortcollins@gmail.com</t>
  </si>
  <si>
    <t xml:space="preserve">Needs to submit? </t>
  </si>
  <si>
    <t>Fall River Road</t>
  </si>
  <si>
    <t>(2020) Mark Brady :: 9702903172</t>
  </si>
  <si>
    <t>fallriverroadmusic@gmail.com</t>
  </si>
  <si>
    <t>Michael Kirkpatrick and The Honey Rider Band</t>
  </si>
  <si>
    <t>(2020) Alan Andrews :: 3037176706</t>
  </si>
  <si>
    <t>Falsereportband@gmail.com</t>
  </si>
  <si>
    <t>(2020) Katy Iengo :: 9708215728</t>
  </si>
  <si>
    <t>fancybitsmusic@gmail.com</t>
  </si>
  <si>
    <t>(2020) John McKay :: 9709889454</t>
  </si>
  <si>
    <t>jmckayku@hotmail.com</t>
  </si>
  <si>
    <t>Fern Roberts</t>
  </si>
  <si>
    <t>(2020) Todd Spriggs :: 7209359046</t>
  </si>
  <si>
    <t>dannohodad@yahoo.com</t>
  </si>
  <si>
    <t>Five Month Journey</t>
  </si>
  <si>
    <t>(2020) Ken Stockton :: 9704439118</t>
  </si>
  <si>
    <t>ken.stockton@gmail.com</t>
  </si>
  <si>
    <t>(2020) Sarah Shuel :: 7209360020</t>
  </si>
  <si>
    <t>floatlikeabuffalomusic@gmail.com</t>
  </si>
  <si>
    <t>(2020) Arias Goldanloo :: 7208413033</t>
  </si>
  <si>
    <t>floatgoatmusic@gmail.com</t>
  </si>
  <si>
    <t>(2020) Megan :: 7203333634</t>
  </si>
  <si>
    <t>itsflorea@gmail.com</t>
  </si>
  <si>
    <t>(2020) Liz Means :: 5622986444</t>
  </si>
  <si>
    <t>means.eliza@gmail.com</t>
  </si>
  <si>
    <t>Foreign Suns</t>
  </si>
  <si>
    <t>(2020) Elio Navarro :: 6198625788</t>
  </si>
  <si>
    <t>eliosnavarro@gmail.com</t>
  </si>
  <si>
    <t>Michael Worthington with Doug Furia</t>
  </si>
  <si>
    <t>(2020) Robert Johnson :: 9702869443</t>
  </si>
  <si>
    <t>foreignwordsmusic@gmail.com</t>
  </si>
  <si>
    <t>(2020) DJ Alf :: 303-861-7425</t>
  </si>
  <si>
    <t>alf933@gmail.com</t>
  </si>
  <si>
    <t>(2020) Laura Stratton :: 9707085058</t>
  </si>
  <si>
    <t>foxfeathermusic@gmail.com</t>
  </si>
  <si>
    <t>(2020) Craig Trumbo :: 970-413-3379</t>
  </si>
  <si>
    <t>ctrumbo@mac.com</t>
  </si>
  <si>
    <t>FTF Brd</t>
  </si>
  <si>
    <t>(2020) Angel Gomez Rubio :: 7204873199</t>
  </si>
  <si>
    <t>4ngel6omez@gmail.com</t>
  </si>
  <si>
    <t>(2020) Diego Felix :: 9704120633</t>
  </si>
  <si>
    <t>fullmetalsounds@gmail.com</t>
  </si>
  <si>
    <t>Funk Knuf</t>
  </si>
  <si>
    <t>(2020) Geno Treppeda :: 720-979-1702</t>
  </si>
  <si>
    <t>funkknufband@gmail.com</t>
  </si>
  <si>
    <t>Michelle Petrie</t>
  </si>
  <si>
    <t>(2020) Marc Kray :: 9706859692</t>
  </si>
  <si>
    <t>funkybusinessco@gmail.com</t>
  </si>
  <si>
    <t>(2020) Jeremy Mooer :: 970.310.5342</t>
  </si>
  <si>
    <t>jeremy.mooer@gmail.com</t>
  </si>
  <si>
    <t>Future Wife</t>
  </si>
  <si>
    <t>(2020) Hannah Copeland :: 9137546736</t>
  </si>
  <si>
    <t>ehannahcopeland@gmail.com</t>
  </si>
  <si>
    <t>Gas Can Boys</t>
  </si>
  <si>
    <t>(2020) Steve Sedam :: 9518168905</t>
  </si>
  <si>
    <t>info@inkpopstudio.com</t>
  </si>
  <si>
    <t>(2020) Todd M Parker :: 9702310746</t>
  </si>
  <si>
    <t>tmparker2000@gmail.com</t>
  </si>
  <si>
    <t>Ghost Revue</t>
  </si>
  <si>
    <t>(2020) Tyler Imbrey :: 7047635668</t>
  </si>
  <si>
    <t>imbrey@gmail.com</t>
  </si>
  <si>
    <t>(2020) Nicholas Moulds :: 3035703524</t>
  </si>
  <si>
    <t>ghosttapesco@gmail.com</t>
  </si>
  <si>
    <t>Ghostrunner Films</t>
  </si>
  <si>
    <t>(2020) Jesse Nyander :: 4174375231</t>
  </si>
  <si>
    <t>ghostrunnerfilms@gmail.com</t>
  </si>
  <si>
    <t>(2020) Matt Mahern :: 970 218 9854</t>
  </si>
  <si>
    <t>Mattmahern78@gmail.com</t>
  </si>
  <si>
    <t>Mihaly</t>
  </si>
  <si>
    <t>(2020) Chad Johnson :: 970-420-9175</t>
  </si>
  <si>
    <t>Glasghoteband@gmail.com</t>
  </si>
  <si>
    <t>(2020) Alex Van Keulen :: 719-650-5539</t>
  </si>
  <si>
    <t>glasscasesband@gmail.com</t>
  </si>
  <si>
    <t>(2020) Chris Kresge :: 970-217-6753</t>
  </si>
  <si>
    <t>chriskmusic@comcast.net</t>
  </si>
  <si>
    <t>(2020) Jose Chalit :: 7202841647</t>
  </si>
  <si>
    <t>jechalit@gmail.com</t>
  </si>
  <si>
    <t>Golden Age</t>
  </si>
  <si>
    <t>(2020) Susan Dailey :: (970)482-4346</t>
  </si>
  <si>
    <t>skdailey@juno.com</t>
  </si>
  <si>
    <t>(2020) Chris Thompson :: 970-690-3660</t>
  </si>
  <si>
    <t>goldenghosttunes@gmail.com</t>
  </si>
  <si>
    <t>Gone Full Heathen</t>
  </si>
  <si>
    <t>(2020) Ryanne Brooks :: 9702277429</t>
  </si>
  <si>
    <t>gonefullheathen@gmail.com</t>
  </si>
  <si>
    <t>Mike Yob</t>
  </si>
  <si>
    <t>(2020) Kelly Maxwell :: 7192388595</t>
  </si>
  <si>
    <t>goragoraorkestar@gmail.com</t>
  </si>
  <si>
    <t>(2020) Logan Rainard :: 2403541424</t>
  </si>
  <si>
    <t>lprainard@yahoo.com</t>
  </si>
  <si>
    <t>(2020) Jill Kuch :: 9702276540</t>
  </si>
  <si>
    <t>gracekuchmusic@gmail.com</t>
  </si>
  <si>
    <t>(2020) Graham Good :: 7208393945</t>
  </si>
  <si>
    <t>thepaintersmusicfoco@gmail.com</t>
  </si>
  <si>
    <t>(2020) Kevin Ott :: 970-775-4461</t>
  </si>
  <si>
    <t>KOtt85@yahoo.com</t>
  </si>
  <si>
    <t>(2020) Troy Kammerdiener :: 7194339080</t>
  </si>
  <si>
    <t>Gravel.hardrock@gmail.com</t>
  </si>
  <si>
    <t>(2020) Zach Brake :: 9703727962</t>
  </si>
  <si>
    <t>guerrillafanfarebrass@gmail.com</t>
  </si>
  <si>
    <t>Mirror Fields</t>
  </si>
  <si>
    <t>(2020) Jeremy Jrock Michael :: 9703084224</t>
  </si>
  <si>
    <t>Fyfmanagement@gmail.com</t>
  </si>
  <si>
    <t>(2020) Brett Alvarez :: 9706859434</t>
  </si>
  <si>
    <t>handsome.anthony.band@gmail.com</t>
  </si>
  <si>
    <t>(2020) Hanna Doreen Brown :: 5852986282</t>
  </si>
  <si>
    <t>(2020) Brad Jones :: 720-363-2933</t>
  </si>
  <si>
    <t>Harmonyandbrad@gmail.com</t>
  </si>
  <si>
    <t>Haut Saus</t>
  </si>
  <si>
    <t>hautsausmusic@gmail.com</t>
  </si>
  <si>
    <t>(2020) Stephanie Powers :: 970-999-4366</t>
  </si>
  <si>
    <t>hearttribemusic@gmail.com</t>
  </si>
  <si>
    <t>Mister Tim</t>
  </si>
  <si>
    <t>Heartsick Heroine</t>
  </si>
  <si>
    <t>(2020) Hannah Maddox :: 3038427217</t>
  </si>
  <si>
    <t>Heartsickheroine@gmail.com</t>
  </si>
  <si>
    <t>(2020) Paul DeHaven :: 7204706461</t>
  </si>
  <si>
    <t>pauldehaven@gmail.com</t>
  </si>
  <si>
    <t>(2020) Stephen Pamas :: 904-866-0960</t>
  </si>
  <si>
    <t>hellomountainco@gmail.com</t>
  </si>
  <si>
    <t>(2020) Drew Anderson :: 9704431989</t>
  </si>
  <si>
    <t>djembe5001@yahoo.com</t>
  </si>
  <si>
    <t>Hi Fi Gentry</t>
  </si>
  <si>
    <t>(2020) Andrew Kobil :: 614-352-3603</t>
  </si>
  <si>
    <t>hifigentry@gmail.com</t>
  </si>
  <si>
    <t>(2020) Charlie Maddocks :: 970-212-6556</t>
  </si>
  <si>
    <t>holdfastbandco@gmail.com</t>
  </si>
  <si>
    <t>(2020) Josh Cherry :: 7195290902</t>
  </si>
  <si>
    <t>homeby11band@gmail.com</t>
  </si>
  <si>
    <t>really good! 5 piece</t>
  </si>
  <si>
    <t>MODULOR</t>
  </si>
  <si>
    <t>(2020) Dale Kern :: 6154747283</t>
  </si>
  <si>
    <t>dalekern42@gmail.com</t>
  </si>
  <si>
    <t>HONDO</t>
  </si>
  <si>
    <t>(2020) Andrew Sanders :: +1 970-631-1971</t>
  </si>
  <si>
    <t>hondosgift@gmail.com</t>
  </si>
  <si>
    <t>(2020) Tommy Ray Kleyn :: 970-219-6323</t>
  </si>
  <si>
    <t>tommyray666@hotmail.com</t>
  </si>
  <si>
    <t>(2020) Nicholas Fahey :: 970-214-2010</t>
  </si>
  <si>
    <t>nbf419@hotmail.com</t>
  </si>
  <si>
    <t>Hotel WiFi</t>
  </si>
  <si>
    <t>(2020) Jackson Smith :: 9706859434</t>
  </si>
  <si>
    <t>hotelwifiband@gmail.com</t>
  </si>
  <si>
    <t>(2020) Sean Fazzini :: 970-632-3929</t>
  </si>
  <si>
    <t>housewithayard@gmail.com</t>
  </si>
  <si>
    <t xml:space="preserve">spanish rock </t>
  </si>
  <si>
    <t>(2020) Jess Pabst :: 3194049237</t>
  </si>
  <si>
    <t>Booking@hunterjamesandthetitanic.com</t>
  </si>
  <si>
    <t>Mojomama</t>
  </si>
  <si>
    <t>(2020) Josh Neil :: 9182610211</t>
  </si>
  <si>
    <t>jrncolorado@gmail.com</t>
  </si>
  <si>
    <t>(2020) Louis Micciullo :: 970 624 9469</t>
  </si>
  <si>
    <t>HYZENBORG@gmail.com</t>
  </si>
  <si>
    <t>(2020) Josh Rivera :: 720-276-0847</t>
  </si>
  <si>
    <t>joshua.david.rivera@gmail.com</t>
  </si>
  <si>
    <t>(2020) Joe Schicke :: 9013356803</t>
  </si>
  <si>
    <t>joeschicke@gmail.com</t>
  </si>
  <si>
    <t>(2020) Ian Mahan :: 720-272-6188</t>
  </si>
  <si>
    <t>ianmahanmusic@gmail.com</t>
  </si>
  <si>
    <t>Monarch Mtn</t>
  </si>
  <si>
    <t>(2020) steven phoenix :: 303 709 4348</t>
  </si>
  <si>
    <t>idlewhileband@gmail.com</t>
  </si>
  <si>
    <t>Indica Cinema</t>
  </si>
  <si>
    <t>Indicacinemamusic@gmail.com</t>
  </si>
  <si>
    <t xml:space="preserve">Mayor - had red rocks play.... </t>
  </si>
  <si>
    <t>(2020) Jimmy Macias :: jimmy.macias@colorado.edu</t>
  </si>
  <si>
    <t>jimmy.macias@colorado.edu</t>
  </si>
  <si>
    <t>(2020) Scotty Saunders :: 8646502503</t>
  </si>
  <si>
    <t>instantempireband@gmail.com</t>
  </si>
  <si>
    <t>(2020) Riyan Ziady :: 303-947-8348</t>
  </si>
  <si>
    <t>rziady@hotmail.com</t>
  </si>
  <si>
    <t>Isadora Eden</t>
  </si>
  <si>
    <t>(2020) Isadora Decker-Lucke :: 9785004181</t>
  </si>
  <si>
    <t>isadoraedenmusic@gmail.com</t>
  </si>
  <si>
    <t>Ismay</t>
  </si>
  <si>
    <t>(2020) Avery Hellman :: 4154647417</t>
  </si>
  <si>
    <t>averychellman@gmail.com</t>
  </si>
  <si>
    <t>(2020) Sam Thaler :: 3035501462</t>
  </si>
  <si>
    <t>thalermgmt@gmail.com</t>
  </si>
  <si>
    <t>(2020) Miguel Avina :: 7202985215</t>
  </si>
  <si>
    <t>music@retirock.com</t>
  </si>
  <si>
    <t>(2020) J Shogren :: 307-760-3369</t>
  </si>
  <si>
    <t>jshogrenshanghaid@gmail.com</t>
  </si>
  <si>
    <t>(2020) jesse ogle :: 9707997450</t>
  </si>
  <si>
    <t>jcalvin@jcalvinmusic.com</t>
  </si>
  <si>
    <t>J.D. Cordle and Cris Zambrano Blues Duo</t>
  </si>
  <si>
    <t>(2020) JD Cordlé :: 3038479283</t>
  </si>
  <si>
    <t>jdcordle8@gmail.com</t>
  </si>
  <si>
    <t>Monocle Band</t>
  </si>
  <si>
    <t>(2020) Tony :: 9702148151</t>
  </si>
  <si>
    <t>jamesanthonyrecords@gmail.com</t>
  </si>
  <si>
    <t>Janet Earth</t>
  </si>
  <si>
    <t>(2020) AJ Frankson :: 7202440309</t>
  </si>
  <si>
    <t>annajanella@aol.com</t>
  </si>
  <si>
    <t>(2020) Jester Goldman :: 970 231-7684</t>
  </si>
  <si>
    <t>jester@jesterjay.com</t>
  </si>
  <si>
    <t>(2020) Jared Janzen :: 970-481-2450</t>
  </si>
  <si>
    <t>booking@jaredjanzen.com</t>
  </si>
  <si>
    <t>(2020) Brian Jasper Hull :: 9704127852</t>
  </si>
  <si>
    <t>hullspeak@gmail.com</t>
  </si>
  <si>
    <t>Montropo</t>
  </si>
  <si>
    <t>Jay LeCavalier</t>
  </si>
  <si>
    <t>(2020) Jay LeCavalier :: 3038157859</t>
  </si>
  <si>
    <t>jay.lecavalier@gmail.com</t>
  </si>
  <si>
    <t>Jay Silence and The Firewater Band</t>
  </si>
  <si>
    <t>(2020) Jay Silence :: 720.312.5645</t>
  </si>
  <si>
    <t>info@jaysilenceandthefirewaterband.com</t>
  </si>
  <si>
    <t>Jay Stott</t>
  </si>
  <si>
    <t>(2020) Jay Stott :: 3038186773</t>
  </si>
  <si>
    <t>jgstottmusic@gmail.com</t>
  </si>
  <si>
    <t>Jeanne McAdara</t>
  </si>
  <si>
    <t>(2020) Jeanne McAdara :: 303-763-0746</t>
  </si>
  <si>
    <t>jeanne@jeannemcadaramusic.co</t>
  </si>
  <si>
    <t>(2020) Kenzi Everitt :: 720-333-1704</t>
  </si>
  <si>
    <t>admin@jeffcramer.com</t>
  </si>
  <si>
    <t>More Than Physics</t>
  </si>
  <si>
    <t>(2020) Jeffrey Dallet :: 818-571-5053</t>
  </si>
  <si>
    <t>dalletj@gmail.com</t>
  </si>
  <si>
    <t>(2020) Jenn Cleary :: 7206004958</t>
  </si>
  <si>
    <t>jennclearymusic@gmail.com</t>
  </si>
  <si>
    <t>Jesh Yancey</t>
  </si>
  <si>
    <t>(2020) Jesh Yancey :: 256-601-0983</t>
  </si>
  <si>
    <t>jeshyanceymusic@gmail.com</t>
  </si>
  <si>
    <t>(2020) Jill Brzezicki :: 970-217-8682</t>
  </si>
  <si>
    <t>jillbrzezicki@gmail.com</t>
  </si>
  <si>
    <t>(2020) Jim McTernan :: 7196611774</t>
  </si>
  <si>
    <t>j_mcternan@yahoo.com</t>
  </si>
  <si>
    <t>(2020) Jo Asker :: 208-305-3682</t>
  </si>
  <si>
    <t>jasker1020@gmail.com</t>
  </si>
  <si>
    <t>(2020) Joel Zigman :: 2017250670</t>
  </si>
  <si>
    <t>joelzigmanmusic@gmail.com</t>
  </si>
  <si>
    <t>Joey Trouble</t>
  </si>
  <si>
    <t>John Adam Smith</t>
  </si>
  <si>
    <t>(2020) Eric Smith :: 248.894.4823</t>
  </si>
  <si>
    <t>littlehouseofsound@gmail.com</t>
  </si>
  <si>
    <t>Johnny &amp; the Mongrels</t>
  </si>
  <si>
    <t>(2020) Johnny Ryan :: 9703109111</t>
  </si>
  <si>
    <t>johnnyandthemongrels@gmail.com</t>
  </si>
  <si>
    <t>(2020) Johnny Johnston :: JBluesJohnston@hotmail.com</t>
  </si>
  <si>
    <t>JBluesJohnston@hotmail.com</t>
  </si>
  <si>
    <t>Johnny Stylus</t>
  </si>
  <si>
    <t>(2020) johnny lubner :: 9706311036</t>
  </si>
  <si>
    <t>johnnydance710@gmail.com</t>
  </si>
  <si>
    <t>(2020) Juan Fernandez :: 7202970097</t>
  </si>
  <si>
    <t>JFernandezTrevizo15@gmail.com</t>
  </si>
  <si>
    <t>(2020) William Kirkwood :: 9704815274</t>
  </si>
  <si>
    <t>William.kirkwood@gmail.com</t>
  </si>
  <si>
    <t>(2020) Julian Gonzales :: 3035873157</t>
  </si>
  <si>
    <t>sixtwosix4400@gmail.com</t>
  </si>
  <si>
    <t>(2020) Chuck Landgraf :: 970-222-9432</t>
  </si>
  <si>
    <t>lcharles18@msn.com</t>
  </si>
  <si>
    <t>(2020) Justin Roth :: 612-961-5089</t>
  </si>
  <si>
    <t>Justin@justinroth.com</t>
  </si>
  <si>
    <t>Kaepora</t>
  </si>
  <si>
    <t>(2020) Nile Otte :: 860-510-1965</t>
  </si>
  <si>
    <t>kaepora.co@gmail.com</t>
  </si>
  <si>
    <t>Kate Burgess</t>
  </si>
  <si>
    <t>(2020) Kate R Burgess :: 9787646207</t>
  </si>
  <si>
    <t>kburgess5570@gmail.com</t>
  </si>
  <si>
    <t>(2020) Kayla :: 3035216482</t>
  </si>
  <si>
    <t>kaylamarque.music@gmail.com</t>
  </si>
  <si>
    <t>(2020) kelly keeler :: 970-402-0046</t>
  </si>
  <si>
    <t>kellykeelermonier@gmail.com</t>
  </si>
  <si>
    <t>(2020) Kent Washington III :: 9704122172</t>
  </si>
  <si>
    <t>kwthird@gmail.com</t>
  </si>
  <si>
    <t>(2020) Kerry Pastine :: 720-220-9825</t>
  </si>
  <si>
    <t>thecrimesceneband@gmail.com</t>
  </si>
  <si>
    <t>My Body Sings Electric</t>
  </si>
  <si>
    <t>(2020) Kiana Rae :: 970-405-7967</t>
  </si>
  <si>
    <t>kiana.mitchell1@icloud.com</t>
  </si>
  <si>
    <t>(2020) Brett Schreiber :: 970218-2491</t>
  </si>
  <si>
    <t>bpschreiber@gmail.com</t>
  </si>
  <si>
    <t>(2020) Cory Clarke :: 303-885-9325</t>
  </si>
  <si>
    <t>kinddubrecords@gmail.com</t>
  </si>
  <si>
    <t>(2020) Brennan Mackey :: (585) 746-7074</t>
  </si>
  <si>
    <t>Brennan@kingcardinal.com</t>
  </si>
  <si>
    <t>(2020) Miles Mercer :: 970-371-2969</t>
  </si>
  <si>
    <t>kingf.crawdad@gmail.com</t>
  </si>
  <si>
    <t>(2020) Justin Maike :: kingeddieband@gmail.com</t>
  </si>
  <si>
    <t>kingeddieband@gmail.com</t>
  </si>
  <si>
    <t>King Stan Band</t>
  </si>
  <si>
    <t>(2020) Tracey Chirhart :: 7204312604</t>
  </si>
  <si>
    <t>tracey@tacmusicmanagement.com</t>
  </si>
  <si>
    <t>(2020) Bob Barrick :: (317)5036376</t>
  </si>
  <si>
    <t>bob@kingdomjasmine.com</t>
  </si>
  <si>
    <t>(2020) Kirsten Lyon :: 269-250-0866</t>
  </si>
  <si>
    <t>reggabyrd1@yahoo.com</t>
  </si>
  <si>
    <t>(2020) Oliver Hollloway :: 303-596-6697</t>
  </si>
  <si>
    <t>knucklepups@gmail.com</t>
  </si>
  <si>
    <t>(2020) Karlyle P Walker :: 9702228401</t>
  </si>
  <si>
    <t>karlyle@lifebloomcreative.com</t>
  </si>
  <si>
    <t>L.A.Rose</t>
  </si>
  <si>
    <t>(2020) Luke Rose :: 7193107023</t>
  </si>
  <si>
    <t>la7rose@gmail.com</t>
  </si>
  <si>
    <t>(2020) Edie Lundeen :: (323) 445-2007</t>
  </si>
  <si>
    <t>edie@blackdogmm.com</t>
  </si>
  <si>
    <t>(2020) David Lawrence :: 9737874502</t>
  </si>
  <si>
    <t>lapompejazz@gmail.com</t>
  </si>
  <si>
    <t>(2020) Larry Lewis :: 9709886624</t>
  </si>
  <si>
    <t>larry@acousticranch.com</t>
  </si>
  <si>
    <t>2000 (2014 as a full band)</t>
  </si>
  <si>
    <t>Le Secret</t>
  </si>
  <si>
    <t>(2020) Chris Hewitt :: 5597995639</t>
  </si>
  <si>
    <t>agop5134@gmail.com</t>
  </si>
  <si>
    <t>NadaVision</t>
  </si>
  <si>
    <t>(2020) Lena Cunningham :: 7204019004</t>
  </si>
  <si>
    <t>info@lenamariemusic.com</t>
  </si>
  <si>
    <t>(2020) Levi Bronson Sanchez :: 7249928932</t>
  </si>
  <si>
    <t>levibronsonmusic@gmail.com</t>
  </si>
  <si>
    <t>(2020) Jill Vesty :: 970-430-1079</t>
  </si>
  <si>
    <t>jvesty@hotmail.com</t>
  </si>
  <si>
    <t>Lil Jay Vo</t>
  </si>
  <si>
    <t>(2020) Jacob Dvorak :: 8478404034</t>
  </si>
  <si>
    <t>Jacobldvorak@gmail.com</t>
  </si>
  <si>
    <t>(2020) Lindsey OBrien :: 9703889639</t>
  </si>
  <si>
    <t>lindsey.obrien@gmail.com</t>
  </si>
  <si>
    <t>(2020) Kim O'Hara :: 720-422-7375</t>
  </si>
  <si>
    <t>liptruce@gmail.com</t>
  </si>
  <si>
    <t xml:space="preserve">alex knox and bria federick </t>
  </si>
  <si>
    <t>Nancy Just</t>
  </si>
  <si>
    <t>Lo Grimm</t>
  </si>
  <si>
    <t>(2020) Logan McBreen :: 2066181947</t>
  </si>
  <si>
    <t>mcbreenlogan@gmail.com</t>
  </si>
  <si>
    <t>1996, I guess.</t>
  </si>
  <si>
    <t>(2020) Logan Thomas Stewart :: 6787567263</t>
  </si>
  <si>
    <t>logan@loganthomasmusic.com</t>
  </si>
  <si>
    <t>(2020) Theresa Brodzinski :: 970-988-9522</t>
  </si>
  <si>
    <t>Thewhiskeytortoise@gmail.com</t>
  </si>
  <si>
    <t>(2020) Sarah Joelle Hoffenberg :: 406-422-8921</t>
  </si>
  <si>
    <t>sarahjoelle@gmail.com</t>
  </si>
  <si>
    <t>(2020) eric :: 6696541</t>
  </si>
  <si>
    <t>thefreehand@comcast.net</t>
  </si>
  <si>
    <t>Lonely Whale</t>
  </si>
  <si>
    <t>(2020) Carson Satterfield :: 4108774061</t>
  </si>
  <si>
    <t>Lonelywhalemusic@gmail.com</t>
  </si>
  <si>
    <t>(2020) Lorna Floyd :: 970-231-4830</t>
  </si>
  <si>
    <t>Lornafloyd@aol.com</t>
  </si>
  <si>
    <t>(2020) Joshua Abeyta :: 720-908-7180</t>
  </si>
  <si>
    <t>losmocochetes@gmail.com</t>
  </si>
  <si>
    <t>(2020) Nately Dorlac :: 5137281481</t>
  </si>
  <si>
    <t>lostoms69@gmail.com</t>
  </si>
  <si>
    <t>Lost Dog Ensemble</t>
  </si>
  <si>
    <t>(2020) David M Dinsmore :: 3033235008</t>
  </si>
  <si>
    <t>daviddinsmore@mac.com</t>
  </si>
  <si>
    <t>(2020) Chip Bollendonk :: 303-898-4771</t>
  </si>
  <si>
    <t>chipbollendonk@gmail.com</t>
  </si>
  <si>
    <t>Lucid Blues</t>
  </si>
  <si>
    <t>(2020) Brian Zitti :: 970-286-4526</t>
  </si>
  <si>
    <t>b.zitti@gmail.com</t>
  </si>
  <si>
    <t>(2020) Aubrey Mable :: 3037263938</t>
  </si>
  <si>
    <t>lvdymusic@gmail.com</t>
  </si>
  <si>
    <t>Lysergia Art Collective</t>
  </si>
  <si>
    <t>(2020) Brady Micek :: 9709808027</t>
  </si>
  <si>
    <t>lysergiacollective@gmail.com</t>
  </si>
  <si>
    <t>Naturenaut</t>
  </si>
  <si>
    <t>MAC Frenzi</t>
  </si>
  <si>
    <t>(2020) Mark Cano :: 7192391056</t>
  </si>
  <si>
    <t>therealmacfrenzi@gmail.com</t>
  </si>
  <si>
    <t>(2020) Macy Warner :: 9378296938</t>
  </si>
  <si>
    <t>macywarnermusic@gmail.com</t>
  </si>
  <si>
    <t>(2020) Mad Dog Friedman :: 9702034757</t>
  </si>
  <si>
    <t>maddog@poetscoop.org</t>
  </si>
  <si>
    <t>Magic Cyclops ®</t>
  </si>
  <si>
    <t>(2020) Magic Cyclops :: 9706911274</t>
  </si>
  <si>
    <t>thequadcitymadman@gmail.com</t>
  </si>
  <si>
    <t>(2020) Rich Thornton :: 3035245991</t>
  </si>
  <si>
    <t>RichInFTC@gmail.com</t>
  </si>
  <si>
    <t>(2020) Crip Erickson :: 970-988-5634</t>
  </si>
  <si>
    <t>cripsta@gmail.com</t>
  </si>
  <si>
    <t>(2020) Dustin Moran :: 8017253137</t>
  </si>
  <si>
    <t>Manymountainsmusic@mail.com</t>
  </si>
  <si>
    <t xml:space="preserve">josh voglier band </t>
  </si>
  <si>
    <t>(2020) Mark Oblinger :: 3038190716</t>
  </si>
  <si>
    <t>mark@markoblinger.com</t>
  </si>
  <si>
    <t>Nearby Liars</t>
  </si>
  <si>
    <t>(2020) Ryan Segal :: 8018087231</t>
  </si>
  <si>
    <t>ryanmatthewsegal@gmail.com</t>
  </si>
  <si>
    <t>massTree</t>
  </si>
  <si>
    <t>(2020) Sarah Louise Pieplow :: 3038297059</t>
  </si>
  <si>
    <t>sarahlouisepieplow@gmail.com</t>
  </si>
  <si>
    <t>(2020) Max Mackey :: 3037184113</t>
  </si>
  <si>
    <t>maxmackeyband@gmail.com</t>
  </si>
  <si>
    <t>(2020) Max Mackey :: 303 718-4113</t>
  </si>
  <si>
    <t>Max Mackey Solo</t>
  </si>
  <si>
    <t>(2020) Max S Mackey :: 303 718-4113</t>
  </si>
  <si>
    <t>maxmackeyguitarist@gmail.com</t>
  </si>
  <si>
    <t>Maxwell Tretter (Spaceman)</t>
  </si>
  <si>
    <t>(2020) Maxwell Tretter :: 5089810511</t>
  </si>
  <si>
    <t>trettermusic@gmail.com</t>
  </si>
  <si>
    <t>need to submit</t>
  </si>
  <si>
    <t>(2020) Maya Bennett :: 9706462220</t>
  </si>
  <si>
    <t>mayabennett.music@gmail.com</t>
  </si>
  <si>
    <t>Me, Myself &amp; J</t>
  </si>
  <si>
    <t>(2020) Jason Sharp :: 970-616-2889</t>
  </si>
  <si>
    <t>memyselfandjmusic@gmail.com</t>
  </si>
  <si>
    <t>(2020) Brian J Hull :: 9704127852</t>
  </si>
  <si>
    <t>(2020) brandon harris :: 9727049034</t>
  </si>
  <si>
    <t>brandoninstrumentalist@gmail.com</t>
  </si>
  <si>
    <t>(2020) Evan Forsythe :: 320-761-7172</t>
  </si>
  <si>
    <t>esfors@rams.colostate.edu</t>
  </si>
  <si>
    <t>(2020) Dave Marsh :: 970-218-9202</t>
  </si>
  <si>
    <t>marshd25@yahoo.com</t>
  </si>
  <si>
    <t>(2020) john b arnold :: 3038854557</t>
  </si>
  <si>
    <t>jbarnold1@yahoo.com</t>
  </si>
  <si>
    <t>Michael Jennings &amp; The Honest Truth</t>
  </si>
  <si>
    <t>(2020) Michael Jennings :: 7204483972</t>
  </si>
  <si>
    <t>michaeljenningsartist@gmail.com</t>
  </si>
  <si>
    <t>(2020) Michael Kirkpatrick :: 9703106409</t>
  </si>
  <si>
    <t>kirkpatrickmusic@gmail.com</t>
  </si>
  <si>
    <t>(2020) michael morrow :: 9702221256</t>
  </si>
  <si>
    <t>michaelmorrowandtheculprits@gmail.com</t>
  </si>
  <si>
    <t>(2020) Michelle Roderick :: 9702225292</t>
  </si>
  <si>
    <t>michelleroderickmusic@gmail.com</t>
  </si>
  <si>
    <t>(2020) Mike Clark :: 719-661-1580</t>
  </si>
  <si>
    <t>ghostofmikec@gmail.com</t>
  </si>
  <si>
    <t>(2020) Seth Wolfe :: (970) 430-3380</t>
  </si>
  <si>
    <t>greengreen1472@gmail.com</t>
  </si>
  <si>
    <t>missTree</t>
  </si>
  <si>
    <t>(2020) Kristin Mastre :: 303-596-8439</t>
  </si>
  <si>
    <t>Pueblo CO</t>
  </si>
  <si>
    <t xml:space="preserve">old soul sound - great!!!!! </t>
  </si>
  <si>
    <t>(2020) Tim :: (702) 365-3080</t>
  </si>
  <si>
    <t>tim@mistertimdotcom.com</t>
  </si>
  <si>
    <t>Mojo Audio Band</t>
  </si>
  <si>
    <t>(2020) Mitchell Coyle :: (559)486-9041</t>
  </si>
  <si>
    <t>mitchellcanrap@gmail.com</t>
  </si>
  <si>
    <t xml:space="preserve">matt hoffman ( formerly strange amaericans) </t>
  </si>
  <si>
    <t>(2020) Mitchell Thomas :: (707) 536-5300</t>
  </si>
  <si>
    <t>mitchellthomas.music@gmail.com</t>
  </si>
  <si>
    <t>Nick Critchlow &amp; Friends</t>
  </si>
  <si>
    <t>(2020) Tyler Frees :: 765-617-7512</t>
  </si>
  <si>
    <t>modernsuspects@gmail.com</t>
  </si>
  <si>
    <t>(2020) Scott Cohen :: 4437985568</t>
  </si>
  <si>
    <t>themojoaudioband@gmail.com</t>
  </si>
  <si>
    <t>(2020) Joe Baker :: 7208782999</t>
  </si>
  <si>
    <t>famous_mortimur@hotmail.com</t>
  </si>
  <si>
    <t>(2020) Bucky :: 719-464-7611</t>
  </si>
  <si>
    <t>maplestreetbooking@gmail.com</t>
  </si>
  <si>
    <t>Moonlit</t>
  </si>
  <si>
    <t>(2020) Philip Colvin :: 970 223 4020</t>
  </si>
  <si>
    <t>PhilipColvin@yahoo.com</t>
  </si>
  <si>
    <t>(2020) Hannah Wittmeyer :: 9704811799</t>
  </si>
  <si>
    <t>hannahw@bohemianfoundation.org</t>
  </si>
  <si>
    <t>(2020) Clint Willcox :: 9709888018</t>
  </si>
  <si>
    <t>willcactus@gmail.com</t>
  </si>
  <si>
    <t xml:space="preserve">good but all covers? </t>
  </si>
  <si>
    <t>(2020) Tyler Harvey :: 804-896-5129</t>
  </si>
  <si>
    <t>booking@motiontrap.com</t>
  </si>
  <si>
    <t>(2020) Kerry :: 602-320-4197</t>
  </si>
  <si>
    <t>mtnduomail@aol.com</t>
  </si>
  <si>
    <t>(2020) Kris Huber :: 7204536825</t>
  </si>
  <si>
    <t>MountainUsMusic@gmail.com</t>
  </si>
  <si>
    <t>(2020) Evan Daldegan :: 3039192484</t>
  </si>
  <si>
    <t>Movesatmidnightmusic@gmail.com</t>
  </si>
  <si>
    <t>Mr. Atomic</t>
  </si>
  <si>
    <t>(2020) Boneth Ahaneku :: 7203352959</t>
  </si>
  <si>
    <t>boneth@atnightgroup.org</t>
  </si>
  <si>
    <t>(2020) Jonah Greene :: 9705568618</t>
  </si>
  <si>
    <t>ms.nomermusic@gmail.com</t>
  </si>
  <si>
    <t>(2020) Gia Arelio :: 9706912171</t>
  </si>
  <si>
    <t>Giahip204@gmail.com</t>
  </si>
  <si>
    <t>(2020) Lance Ruby :: 4358300871</t>
  </si>
  <si>
    <t>lancerubystudios@gmail.com</t>
  </si>
  <si>
    <t xml:space="preserve">Movers and Shakers </t>
  </si>
  <si>
    <t>(2020) Jeff Bowen :: 720-378-1180</t>
  </si>
  <si>
    <t>jeffb@mybluesky.co</t>
  </si>
  <si>
    <t>(2020) Matan Birnbaum :: 9709994121</t>
  </si>
  <si>
    <t>mydogatechad@gmail.com</t>
  </si>
  <si>
    <t>(2020) chas mccarthy :: 413-454-4297</t>
  </si>
  <si>
    <t>chasmccarthy7@gmail.com</t>
  </si>
  <si>
    <t>(2020) Stephanie Powers :: 9709994366</t>
  </si>
  <si>
    <t>stephanieheartpowers@gmail.com</t>
  </si>
  <si>
    <t>(2020) Nathan Morimitsu :: 9709808798</t>
  </si>
  <si>
    <t>nmorimitsu@gmail.com</t>
  </si>
  <si>
    <t>(2020) John Lindenbaum :: 415-577-3313</t>
  </si>
  <si>
    <t>nadalands@gmail.com</t>
  </si>
  <si>
    <t>(2020) Alex Knox :: 9706910665</t>
  </si>
  <si>
    <t>nadavisionmusic@gmail.com</t>
  </si>
  <si>
    <t>dome - formerly marti and the dads &amp; Group hug</t>
  </si>
  <si>
    <t>Nathaniel Riley</t>
  </si>
  <si>
    <t>(2020) Nathaniel Riley :: 605-430-7452</t>
  </si>
  <si>
    <t>nathanielrileymusic@gmail.com</t>
  </si>
  <si>
    <t>(2020) Blair Clark :: 7605962529</t>
  </si>
  <si>
    <t>nativestationmusic@gmail.com</t>
  </si>
  <si>
    <t>Nelsen</t>
  </si>
  <si>
    <t>(2020) Ori Bitton :: 9705764486</t>
  </si>
  <si>
    <t>origbitton@gmail.com</t>
  </si>
  <si>
    <t>Never Kenezzard</t>
  </si>
  <si>
    <t>(2020) Ryan Peru :: 303-668-4305</t>
  </si>
  <si>
    <t>Ryanperu@gmail.com</t>
  </si>
  <si>
    <t>(2020) David DeVoe :: 3036693698</t>
  </si>
  <si>
    <t>FRONT RANGE</t>
  </si>
  <si>
    <t>newbenfranklins@gmail.com</t>
  </si>
  <si>
    <t>(2020) Matt Hoffman :: 3039317287</t>
  </si>
  <si>
    <t>matthoffmanmusic@gmail.com</t>
  </si>
  <si>
    <t>Nic Kato</t>
  </si>
  <si>
    <t>(2020) Nick Sanville :: 9705990771</t>
  </si>
  <si>
    <t>Diealated@gmail.com</t>
  </si>
  <si>
    <t>(2020) Jake Robinson :: 7208380466</t>
  </si>
  <si>
    <t>robinzud@gmail.com</t>
  </si>
  <si>
    <t>(2020) Taylor MacNicholas :: 303 328 8559</t>
  </si>
  <si>
    <t>i.am.nightlove@gmail.com</t>
  </si>
  <si>
    <t>(2020) Stacy Sevelin :: 9512061618</t>
  </si>
  <si>
    <t>stacymsevelin@gmail.com</t>
  </si>
  <si>
    <t>OC/IC</t>
  </si>
  <si>
    <t>(2020) Kara Straumanis :: 970-231-0325</t>
  </si>
  <si>
    <t>kara.kinneer@gmail.com</t>
  </si>
  <si>
    <t>NUB</t>
  </si>
  <si>
    <t>foCo CO</t>
  </si>
  <si>
    <t>(2020) Matt Colvin :: 9702017057</t>
  </si>
  <si>
    <t>Nubtheband@gmail.com</t>
  </si>
  <si>
    <t xml:space="preserve">solo jason </t>
  </si>
  <si>
    <t>(2020) Ramon Morgan :: 3123504086</t>
  </si>
  <si>
    <t>oc333mgmt@gmail.com , ramonkevinmorgan@gmail.com</t>
  </si>
  <si>
    <t>OceanKites</t>
  </si>
  <si>
    <t>(2020) Andy Moore :: 9702229823</t>
  </si>
  <si>
    <t>tsz_1135@hotmail.com</t>
  </si>
  <si>
    <t>(2020) Emrys Hanley :: 415-609-8414</t>
  </si>
  <si>
    <t>ohlikewowmusic@gmail.com</t>
  </si>
  <si>
    <t>(2020) Jonah Bartels :: 3035797119</t>
  </si>
  <si>
    <t>oneflewwest303@gmail.com</t>
  </si>
  <si>
    <t>(2020) Jon C. Gray :: 970-829-6563</t>
  </si>
  <si>
    <t>jongray494@yahoo.com</t>
  </si>
  <si>
    <t>(2020) J Larson :: 9708343101</t>
  </si>
  <si>
    <t>jasonolarson@gmail.com</t>
  </si>
  <si>
    <t>Other Worlds</t>
  </si>
  <si>
    <t>(2020) Jonah Wisneski :: 303 250 2135</t>
  </si>
  <si>
    <t>otherworldsmgmt@gmail.com</t>
  </si>
  <si>
    <t>(2020) Jeremy Jordan :: 5125905784</t>
  </si>
  <si>
    <t>jeremydj13@gmail.com</t>
  </si>
  <si>
    <t>(2020) Brian Villers :: 9704205477</t>
  </si>
  <si>
    <t>Pipin' Hot</t>
  </si>
  <si>
    <t>brianvillers@hotmail.com</t>
  </si>
  <si>
    <t>Oxycodone a tribute to Morphine</t>
  </si>
  <si>
    <t>(2020) Troy Thill :: 720-323-6464</t>
  </si>
  <si>
    <t>troythill@gmail.com</t>
  </si>
  <si>
    <t>Ozonic</t>
  </si>
  <si>
    <t>(2020) Colin Bovberg :: 17192878416</t>
  </si>
  <si>
    <t>ihaveshoes25@yahoo.com</t>
  </si>
  <si>
    <t>(2020) Pamela Machala :: 2177780870</t>
  </si>
  <si>
    <t>pamela.machala@gmail.com</t>
  </si>
  <si>
    <t>(2020) Geneva Hein :: 9709888052</t>
  </si>
  <si>
    <t>Papergirlandmrmoon@gmail.com</t>
  </si>
  <si>
    <t>(2020) Pappy LongLegs :: 8502847082</t>
  </si>
  <si>
    <t>pappylonglegsmusic@gmail.com</t>
  </si>
  <si>
    <t>Paul Dehaven</t>
  </si>
  <si>
    <t>Paul Dennis Kopco</t>
  </si>
  <si>
    <t>(2020) Paul Dennis Kopco :: 970-672-8431</t>
  </si>
  <si>
    <t>pkopco@gmail.com</t>
  </si>
  <si>
    <t>(2020) Valerie Peaches Embry :: 970 391 2414</t>
  </si>
  <si>
    <t>peachesembry@gmail.com</t>
  </si>
  <si>
    <t>(2020) James Lane :: 4109087244</t>
  </si>
  <si>
    <t>james.lane.responds@gmail.com</t>
  </si>
  <si>
    <t>(2020) Abe Dashnaw :: 9702144504</t>
  </si>
  <si>
    <t>peopleingeneralband@gmail.com</t>
  </si>
  <si>
    <t>dalton Vaughn</t>
  </si>
  <si>
    <t>(2020) Brett Schreiber :: 9702182491</t>
  </si>
  <si>
    <t>Pharaohtech</t>
  </si>
  <si>
    <t>(2020) Bill Tuttle :: 9708296652</t>
  </si>
  <si>
    <t>wltuttlstudios@gmail.com</t>
  </si>
  <si>
    <t>Once Upon a Tune</t>
  </si>
  <si>
    <t>Phonosapien</t>
  </si>
  <si>
    <t>(2020) Joe :: 9702131312</t>
  </si>
  <si>
    <t>6phonosapien9@gmail.com</t>
  </si>
  <si>
    <t>(2020) Glen Manna :: 970-980-6871</t>
  </si>
  <si>
    <t>mannabass@gmail.com</t>
  </si>
  <si>
    <t>Roots &amp; Rhythm</t>
  </si>
  <si>
    <t>(2020) John :: 303-859-9386</t>
  </si>
  <si>
    <t>pinkfuzzband@gmail.com</t>
  </si>
  <si>
    <t>(2020) Tom Buswell :: 978-518-0514</t>
  </si>
  <si>
    <t>Tjbuswel@gmail.com</t>
  </si>
  <si>
    <t>(2020) Eric Beutel :: 7322453357</t>
  </si>
  <si>
    <t>pipin.hot.music@gmail.com</t>
  </si>
  <si>
    <t>PJ Kool</t>
  </si>
  <si>
    <t>(2020) Paul Johnson :: 7203805772</t>
  </si>
  <si>
    <t>Hiphopanonymouspjkool@gmail.com</t>
  </si>
  <si>
    <t>Places Back Home</t>
  </si>
  <si>
    <t>(2020) Collin Stover :: 7203174206</t>
  </si>
  <si>
    <t>placesbackhomemusic@gmail.com</t>
  </si>
  <si>
    <t>(2020) Adrienne Rae Ash :: 6366677344</t>
  </si>
  <si>
    <t>Loveland/Fort Collins</t>
  </si>
  <si>
    <t>plasmacanvas@gmail.com</t>
  </si>
  <si>
    <t xml:space="preserve">celtic folk band </t>
  </si>
  <si>
    <t>no vocals</t>
  </si>
  <si>
    <t>(2020) Troy Mott :: 3034757570</t>
  </si>
  <si>
    <t>troydamott11@gmail.com</t>
  </si>
  <si>
    <t>Saved By Aliens</t>
  </si>
  <si>
    <t>Ploom</t>
  </si>
  <si>
    <t>(2020) Anthony Cistone :: 3306201535</t>
  </si>
  <si>
    <t>ploommusic@gmail.com</t>
  </si>
  <si>
    <t>(2020) Eli Hubbard :: 9705902687</t>
  </si>
  <si>
    <t>poinciana.band@gmail.com</t>
  </si>
  <si>
    <t>(2020) Jasmine Faulkner :: 9705846181</t>
  </si>
  <si>
    <t>jasminef@psdschools.org</t>
  </si>
  <si>
    <t>Poor Moxi</t>
  </si>
  <si>
    <t>(2020) Megan Maher :: (904)-460-5632</t>
  </si>
  <si>
    <t>booking@poormoxi.band</t>
  </si>
  <si>
    <t>(2020) Nick Duarte :: 239-280-7821</t>
  </si>
  <si>
    <t>PostParadiseRock@gmail.com</t>
  </si>
  <si>
    <t>Pretty. Loud.</t>
  </si>
  <si>
    <t>(2020) Michelle Bailey :: (719) 237-3050</t>
  </si>
  <si>
    <t>pretty.loud.music@gmail.com</t>
  </si>
  <si>
    <t>professorfoxband@gmail.com</t>
  </si>
  <si>
    <t>Queen Bee and the Stingers</t>
  </si>
  <si>
    <t>(2020) Barbara White :: 9703103995</t>
  </si>
  <si>
    <t>tunes988@aol.com</t>
  </si>
  <si>
    <t>Race To Neptune</t>
  </si>
  <si>
    <t>(2020) Matt Petersen :: 8472876407</t>
  </si>
  <si>
    <t>racetoneptuneband@gmail.com</t>
  </si>
  <si>
    <t>(2020) Rae McAlister :: 970-412=5943</t>
  </si>
  <si>
    <t>rae@raemcalister.com</t>
  </si>
  <si>
    <t>OrganOmatrOn</t>
  </si>
  <si>
    <t>Ramblers' Guild</t>
  </si>
  <si>
    <t>(2020) Jeremy Rich :: 5305204372</t>
  </si>
  <si>
    <t>ramblersguild@yahoo.com</t>
  </si>
  <si>
    <t>(2020) Terri Stewart :: 3039891764</t>
  </si>
  <si>
    <t>Terri@stewartmgmt.com</t>
  </si>
  <si>
    <t>Red Truck Revival</t>
  </si>
  <si>
    <t>(2020) Dee Colombini :: 9702187101</t>
  </si>
  <si>
    <t>redtruckrevival@gmail.com</t>
  </si>
  <si>
    <t>(2020) Zachary Rose :: 3076316866</t>
  </si>
  <si>
    <t>Zjr360@gmail.com</t>
  </si>
  <si>
    <t>Reggie Van Dyke</t>
  </si>
  <si>
    <t>(2020) Josh Turnquist :: 720-356-2431</t>
  </si>
  <si>
    <t>joshua.turnquist@colorado.edu</t>
  </si>
  <si>
    <t>Rejekted Kauses</t>
  </si>
  <si>
    <t>(2020) Zach Shel :: 9705563389</t>
  </si>
  <si>
    <t>ragz1138@yahoo.com</t>
  </si>
  <si>
    <t>(2020) Ren Short :: (970) 222-2471</t>
  </si>
  <si>
    <t>ren.elizabeth.music@gmail.com</t>
  </si>
  <si>
    <t>SolSatellite</t>
  </si>
  <si>
    <t>john gray ad Eric Luba</t>
  </si>
  <si>
    <t>(2020) Rene Moffatt :: 2025588688</t>
  </si>
  <si>
    <t>blues</t>
  </si>
  <si>
    <t>renemoffattmusic@gmail.com</t>
  </si>
  <si>
    <t>RETRO</t>
  </si>
  <si>
    <t>Oscarella-Stereo</t>
  </si>
  <si>
    <t>(2020) Tracy A Knapp :: 9705805223</t>
  </si>
  <si>
    <t>tracy@knappproductions.com</t>
  </si>
  <si>
    <t>(2020) Sean Culliton :: 3038880166</t>
  </si>
  <si>
    <t>booking@retrofette.com</t>
  </si>
  <si>
    <t>Richy Mitch &amp; the Coal Miners</t>
  </si>
  <si>
    <t>(2020) Mitchell Cutts :: 7195109789</t>
  </si>
  <si>
    <t>rmcmband@gmail.com</t>
  </si>
  <si>
    <t>(2020) Riley Ann :: 6082143816</t>
  </si>
  <si>
    <t>RileyAnnSound@gmail.com</t>
  </si>
  <si>
    <t>(2020) Rob Roper :: 720-476-7196</t>
  </si>
  <si>
    <t>rob@robroper.com</t>
  </si>
  <si>
    <t>(2020) Rob Price :: 720-255-9447</t>
  </si>
  <si>
    <t>artrep82@gmail.com</t>
  </si>
  <si>
    <t>Robert Rowe</t>
  </si>
  <si>
    <t>(2020) Robert Rowe :: 717-364-4144</t>
  </si>
  <si>
    <t>RobertRoweMusic@gmail.com</t>
  </si>
  <si>
    <t>(2020) Jessi Reed :: 206-450-0005</t>
  </si>
  <si>
    <t>robertshredford@gmail.com</t>
  </si>
  <si>
    <t>(2020) Robert Wilson :: 970-215-9193</t>
  </si>
  <si>
    <t>rjwilson1625@gmail.com</t>
  </si>
  <si>
    <t>(2020) Monica Ward :: 720-982-4144</t>
  </si>
  <si>
    <t>rocketdusttheband@gmail.com</t>
  </si>
  <si>
    <t>(2020) Roger James :: 7208811233</t>
  </si>
  <si>
    <t>rogerjames@yahoo.com</t>
  </si>
  <si>
    <t>(2020) Andy Gonzalez :: 3032176798</t>
  </si>
  <si>
    <t>Andybo99@hotmail.com</t>
  </si>
  <si>
    <t>(2020) Rolos Rios :: 9703084035</t>
  </si>
  <si>
    <t>Flydr.Rolos@gmail.com</t>
  </si>
  <si>
    <t>(2020) James Speiser :: 7204048942</t>
  </si>
  <si>
    <t>RootsAndRhythmBand@hotmail.com</t>
  </si>
  <si>
    <t>(2020) Rosann Winn :: (970) 227-3900</t>
  </si>
  <si>
    <t>rosannwinnmusic@gmail.com</t>
  </si>
  <si>
    <t>Rose Martin/Chris Hewitt Duo</t>
  </si>
  <si>
    <t>(2020) Rose Martin :: 720-217-8907</t>
  </si>
  <si>
    <t>roseanna.martin@gmail.com, agop5134@gmail.com</t>
  </si>
  <si>
    <t>(2020) Michael Roy :: 9704309410</t>
  </si>
  <si>
    <t>whoisroygbiv@icloud.com</t>
  </si>
  <si>
    <t>RSRCH</t>
  </si>
  <si>
    <t>(2020) Kenneth Bailey :: 9706820619</t>
  </si>
  <si>
    <t>rsrchlabs@gmail.com</t>
  </si>
  <si>
    <t>Outside Pets</t>
  </si>
  <si>
    <t>Rumble Young Man Rumble</t>
  </si>
  <si>
    <t>(2020) Rob Garza :: 720-841-4080</t>
  </si>
  <si>
    <t>rymr.band@gmail.com</t>
  </si>
  <si>
    <t>(2020) James Russick Smith :: 520-470-9062</t>
  </si>
  <si>
    <t>james@russicksmith.com</t>
  </si>
  <si>
    <t>Rusty 44</t>
  </si>
  <si>
    <t>(2020) David Jensen :: 7575938732</t>
  </si>
  <si>
    <t>(2020) Ryan Chrys :: 3034897457</t>
  </si>
  <si>
    <t>spilloutmusic@yahoo.com</t>
  </si>
  <si>
    <t>(2020) Ryan Dart :: 303-859-1827</t>
  </si>
  <si>
    <t>Ryanatcoupe@gmail.com</t>
  </si>
  <si>
    <t>(2020) Rylan James Zoran :: 331-244-9734</t>
  </si>
  <si>
    <t>rjameszoran@gmail.com</t>
  </si>
  <si>
    <t>Durango, Colorado</t>
  </si>
  <si>
    <t>sad bug</t>
  </si>
  <si>
    <t>(2020) rane miranda :: 9492930552</t>
  </si>
  <si>
    <t>s.rane.miranda@gmail.com</t>
  </si>
  <si>
    <t>safekeeper</t>
  </si>
  <si>
    <t>(2020) Zachary Visconti :: 5105579344</t>
  </si>
  <si>
    <t>mousehousefoco@gmail.com</t>
  </si>
  <si>
    <t>(2020) Jeremiah Teague :: 5126738637</t>
  </si>
  <si>
    <t>mofo_mcmiah@yahoo.com</t>
  </si>
  <si>
    <t>(2020) Steve Sanzone :: 9704493744</t>
  </si>
  <si>
    <t>steve.sanzone91@icloud.com</t>
  </si>
  <si>
    <t xml:space="preserve">(Escape Goats) </t>
  </si>
  <si>
    <t>(2020) Sarah Slaton :: 303-669-0461</t>
  </si>
  <si>
    <t>sarahslatonmusic@gmail.com</t>
  </si>
  <si>
    <t>Overslept</t>
  </si>
  <si>
    <t>(2020) Sasha Stone :: 9705818861</t>
  </si>
  <si>
    <t>sashastoneband@gmail.com</t>
  </si>
  <si>
    <t>Satellite Pilot</t>
  </si>
  <si>
    <t>(2020) Alex Moore :: 9705990787</t>
  </si>
  <si>
    <t>alexshane99@gmail.com</t>
  </si>
  <si>
    <t>(2020) Jonathan Bohannon :: 720 696 1779</t>
  </si>
  <si>
    <t>savedbyaliens@gmail.com</t>
  </si>
  <si>
    <t>ScotFree</t>
  </si>
  <si>
    <t>(2020) Shawn Rippee :: (970)-213-2254</t>
  </si>
  <si>
    <t>Scotfreebooking@gmail.com</t>
  </si>
  <si>
    <t>jmckayku1@gmail.com</t>
  </si>
  <si>
    <t>The Burroughs</t>
  </si>
  <si>
    <t>(2020) Wes Klukkert :: 7209309501</t>
  </si>
  <si>
    <t>wklukkert@gmail.com</t>
  </si>
  <si>
    <t>(2020) Shane Franklin :: 303-520-4821</t>
  </si>
  <si>
    <t>booking@sf1music.com</t>
  </si>
  <si>
    <t>Shad Buxman and The Graveyard Shift</t>
  </si>
  <si>
    <t>(2020) Shad Buxman :: 719-250-9655</t>
  </si>
  <si>
    <t>shadbuxmanmusic@gmail.com</t>
  </si>
  <si>
    <t>Oxeye Daisy</t>
  </si>
  <si>
    <t>Shane Curtiss Miller</t>
  </si>
  <si>
    <t>(2020) Shane Curtiss Miller :: 9702178843</t>
  </si>
  <si>
    <t>sinthesisplay@gmail.com</t>
  </si>
  <si>
    <t>(2020) Shanna Hoar :: 7033096751</t>
  </si>
  <si>
    <t>shannainadress@gmail.com</t>
  </si>
  <si>
    <t>(2020) Shannon Fitzsimmons :: (970)214-6889</t>
  </si>
  <si>
    <t>shannonkatemusic@gmail.com</t>
  </si>
  <si>
    <t>(2020) Mike McGraw :: 720-621-9155</t>
  </si>
  <si>
    <t>sharkdreamsmusic@gmail.com</t>
  </si>
  <si>
    <t>Sharone</t>
  </si>
  <si>
    <t>(2020) Sharone Borik :: 3035146018</t>
  </si>
  <si>
    <t>Sharone.music.official@gmail.com</t>
  </si>
  <si>
    <t>Shelvis and the Roustabouts</t>
  </si>
  <si>
    <t>(2020) Laura Whitlock :: 17209889690</t>
  </si>
  <si>
    <t>whitlockll@aol.com</t>
  </si>
  <si>
    <t>Shiny Around the Edges</t>
  </si>
  <si>
    <t>(2020) Michael Seman :: 940-453-6553</t>
  </si>
  <si>
    <t>michaelseman5000@gmail.com</t>
  </si>
  <si>
    <t>Shirty</t>
  </si>
  <si>
    <t>(2020) Josh Shirt :: 856-448-3941</t>
  </si>
  <si>
    <t>joshshirt.vo@gmail.com</t>
  </si>
  <si>
    <t>(2020) Evan Cook :: 3077608103</t>
  </si>
  <si>
    <t>Evco307@yahoo.com</t>
  </si>
  <si>
    <t>(2020) Will Lamperes :: 970-214-1150</t>
  </si>
  <si>
    <t>ssapsux@gmail.com</t>
  </si>
  <si>
    <t>Shovelin Stone</t>
  </si>
  <si>
    <t>(2020) Zak Thrall :: 9703903084</t>
  </si>
  <si>
    <t>zak91thrall@gmail.com</t>
  </si>
  <si>
    <t xml:space="preserve">like dressy bessy </t>
  </si>
  <si>
    <t>(2020) Taylor Shuck :: 7196507636</t>
  </si>
  <si>
    <t>tayshuck@gmail.com</t>
  </si>
  <si>
    <t>Pamela Machala Band</t>
  </si>
  <si>
    <t>(2020) Jeff Birdsall :: 5405505580</t>
  </si>
  <si>
    <t>sicktrickfoco@gmail.com</t>
  </si>
  <si>
    <t>sonder.music.management@gmail.com</t>
  </si>
  <si>
    <t>(2020) Tenaya :: 9705280003</t>
  </si>
  <si>
    <t>tenaya.heredia@gmail.com</t>
  </si>
  <si>
    <t>Sleepy Animals</t>
  </si>
  <si>
    <t>(2020) Brad Stansbury :: 3035796642</t>
  </si>
  <si>
    <t>sleepyanimalsband@gmail.com</t>
  </si>
  <si>
    <t>(2020) Luke Peters :: (608) 235-8377</t>
  </si>
  <si>
    <t>smellingmelons@gmail.com</t>
  </si>
  <si>
    <t>(2020) Mo Adams :: 7192916827</t>
  </si>
  <si>
    <t>booking@solsatellite.com</t>
  </si>
  <si>
    <t>(2020) Carlos Garcia :: 9707861992</t>
  </si>
  <si>
    <t>songsfortheawkward@gmail.com</t>
  </si>
  <si>
    <t>The King Stan Band</t>
  </si>
  <si>
    <t>(2020) Ian Schroff :: 9706317618</t>
  </si>
  <si>
    <t>booking@sorryjoel.com</t>
  </si>
  <si>
    <t>(2020) Ian Day Schroff :: 9706317618</t>
  </si>
  <si>
    <t>(2020) Jennifer Lauren Bowers :: 9709886174</t>
  </si>
  <si>
    <t>Jennifer@focosoul.com</t>
  </si>
  <si>
    <t>(2020) Benjamin Buttice :: 9702156877</t>
  </si>
  <si>
    <t>benjaminbuttice@gmail.com</t>
  </si>
  <si>
    <t>(2020) Shawna Stratton :: 9704053135</t>
  </si>
  <si>
    <t>southtocedars@gmail.com</t>
  </si>
  <si>
    <t>(2020) Sarah Pumpian :: 4256918575</t>
  </si>
  <si>
    <t>spacebetweenshadowsmusic@gmail.com</t>
  </si>
  <si>
    <t>antonio lopez band</t>
  </si>
  <si>
    <t>Space Force</t>
  </si>
  <si>
    <t>(2020) Joseph Hoffarth :: 7202522543</t>
  </si>
  <si>
    <t>joe_bob_hof@aol.com</t>
  </si>
  <si>
    <t>(2020) Chris McCombs :: (970) 231-1992</t>
  </si>
  <si>
    <t>spaceagle16@gmail.com</t>
  </si>
  <si>
    <t>Spectra Circus</t>
  </si>
  <si>
    <t>(2020) Corinne Watson :: 4028053956</t>
  </si>
  <si>
    <t>SpectraCircusEntertainment@gmail.com</t>
  </si>
  <si>
    <t>(2020) Rachael Michaels :: 7024155385</t>
  </si>
  <si>
    <t>spirettesband@gmail.com</t>
  </si>
  <si>
    <t>(2020) Jack Moffett :: 9524843442</t>
  </si>
  <si>
    <t>thesplifftank@gmail.com</t>
  </si>
  <si>
    <t>(2020) Saam Golgoon :: 970-389-8197</t>
  </si>
  <si>
    <t>saam@worldmusicdevelopment.org</t>
  </si>
  <si>
    <t>stargarbage.music@gmail.com</t>
  </si>
  <si>
    <t>(2020) Steve Ertl :: 970-761-0999</t>
  </si>
  <si>
    <t>info.stevey@gmail.com</t>
  </si>
  <si>
    <t>(2020) Thom Miller :: 9702192054</t>
  </si>
  <si>
    <t>stilted.band@gmail.com</t>
  </si>
  <si>
    <t>(2020) Brandon Mann :: 303-444-5816</t>
  </si>
  <si>
    <t>brandon@crescendoartists.com</t>
  </si>
  <si>
    <t>(2020) Ed Roth :: 9705565272</t>
  </si>
  <si>
    <t>roth_ed@comcast.net</t>
  </si>
  <si>
    <t>(2020) Ronnie Toplyn :: 9706313163</t>
  </si>
  <si>
    <t>straythecourseband@gmail.com</t>
  </si>
  <si>
    <t>Street Cats Making Love</t>
  </si>
  <si>
    <t>(2020) Miles Eichner :: 202-297-4803</t>
  </si>
  <si>
    <t>miles.eichner@gmail.com</t>
  </si>
  <si>
    <t>Pappy LongLegs</t>
  </si>
  <si>
    <t>(2020) Hilary Freeman :: 9702311703</t>
  </si>
  <si>
    <t>hilarytanner@gmail.com</t>
  </si>
  <si>
    <t>Substitute Creature</t>
  </si>
  <si>
    <t>(2020) Collin O’Toole :: 9707100127</t>
  </si>
  <si>
    <t>Booking@substitutecreature.com</t>
  </si>
  <si>
    <t>(2020) Brian Johanson :: 970-217-6156</t>
  </si>
  <si>
    <t>sugarbritchesmusic@gmail.com</t>
  </si>
  <si>
    <t>Sunny Gable &amp; the Whiskey Machine</t>
  </si>
  <si>
    <t>(2020) Sunny Gable :: 970-903-2251</t>
  </si>
  <si>
    <t>Thewhiskeymachine@gmail.com</t>
  </si>
  <si>
    <t>Sunnydale High</t>
  </si>
  <si>
    <t>(2020) William Plumb :: 3077602553</t>
  </si>
  <si>
    <t>sunnydalehighband@gmail.com</t>
  </si>
  <si>
    <t>(2020) Sean Waters :: 970-221-3638</t>
  </si>
  <si>
    <t>woodstackrecords@gmail.com</t>
  </si>
  <si>
    <t>(2020) Dave Wisbon :: 9704027047</t>
  </si>
  <si>
    <t>dwisbon@gmail.com</t>
  </si>
  <si>
    <t>sycdvk@gmail.com</t>
  </si>
  <si>
    <t>System Restore</t>
  </si>
  <si>
    <t>(2020) Dan OHara :: 3077971045</t>
  </si>
  <si>
    <t>systemrestorewy@gmail.com</t>
  </si>
  <si>
    <t>thewhiskeytortoise@gmail.com</t>
  </si>
  <si>
    <t>(2020) Cheyenne Duba :: 2676153528</t>
  </si>
  <si>
    <t>taromusicofficial@gmail.com</t>
  </si>
  <si>
    <t>(2020) jimmy kwangwari :: 3082495002</t>
  </si>
  <si>
    <t>jimmykwangwari@outlook.com</t>
  </si>
  <si>
    <t>(2020) Taylor Shae :: 720-552-0803</t>
  </si>
  <si>
    <t>tshaemusic@gmail.com</t>
  </si>
  <si>
    <t>Television Generation</t>
  </si>
  <si>
    <t>(2020) Trevin Homack :: 9704201144</t>
  </si>
  <si>
    <t>tenativeband@gmail.com</t>
  </si>
  <si>
    <t>(2020) Teresa Storch :: 6175497684</t>
  </si>
  <si>
    <t>teresastorch@gmail.com</t>
  </si>
  <si>
    <t>TESSERAKT</t>
  </si>
  <si>
    <t>(2020) Dawson Keally :: 970-213-6302</t>
  </si>
  <si>
    <t>dkeally23@gmail.com</t>
  </si>
  <si>
    <t>(2020) Aydan :: 6148046690</t>
  </si>
  <si>
    <t>atkirk12@gmail.com</t>
  </si>
  <si>
    <t>(2020) Aras Buntinas :: 847-514-5000</t>
  </si>
  <si>
    <t>abuntinas@newbelgium.com</t>
  </si>
  <si>
    <t>(2020) Shaun Garin :: 4104403574</t>
  </si>
  <si>
    <t>shaun.garin@gmail.com</t>
  </si>
  <si>
    <t>The Bar Hoppers</t>
  </si>
  <si>
    <t>(2020) Mary/David Taylor or Steve Haywood :: 970-682-8642 or 281-896-4993</t>
  </si>
  <si>
    <t>thebarhoppersband@gmail.com</t>
  </si>
  <si>
    <t>EVERGREEN</t>
  </si>
  <si>
    <t>The Barlow</t>
  </si>
  <si>
    <t>(2020) Shea Boynton :: 3038759815</t>
  </si>
  <si>
    <t>thebarlowband@gmail.com</t>
  </si>
  <si>
    <t>(2020) Ben Lacy :: 3157833989</t>
  </si>
  <si>
    <t>thebarrelors@gmail.com</t>
  </si>
  <si>
    <t>YaBird</t>
  </si>
  <si>
    <t>(2020) Dan Barton :: 9709808542</t>
  </si>
  <si>
    <t>thebartonbrosmusic@gmail.com</t>
  </si>
  <si>
    <t>(2020) Margot Sease :: 720-237-6175</t>
  </si>
  <si>
    <t>beaverfeversesh@gmail.com</t>
  </si>
  <si>
    <t>The Blind Leads the Blind</t>
  </si>
  <si>
    <t>(2020) Brian Hill :: 3106252543</t>
  </si>
  <si>
    <t>Brian.hill@theblindleadstheblind.com</t>
  </si>
  <si>
    <t>(2020) Chris Rhea :: 7203414724</t>
  </si>
  <si>
    <t>thebornreadies@gmail.com</t>
  </si>
  <si>
    <t>(2020) Briana Harris :: 2566836627</t>
  </si>
  <si>
    <t>booktheburroughs@gmail.com</t>
  </si>
  <si>
    <t>thecatcallsband@gmail.com</t>
  </si>
  <si>
    <t>The Cody Sisters Band</t>
  </si>
  <si>
    <t>(2020) Steve Cody :: 303-652-7551</t>
  </si>
  <si>
    <t>steve@sbobo.net</t>
  </si>
  <si>
    <t>(2020) Mouse :: 970-988-4135</t>
  </si>
  <si>
    <t>the_commoners@hotmail.com</t>
  </si>
  <si>
    <t>(2020) Nolan Brumbach :: 4025781274</t>
  </si>
  <si>
    <t>thecrookedrugs@gmail.com</t>
  </si>
  <si>
    <t>(2020) Murat Iyigun :: 7207854085</t>
  </si>
  <si>
    <t>iyigunmf@gmail.com</t>
  </si>
  <si>
    <t>(2020) Douglas Crowl :: 970-590-7416</t>
  </si>
  <si>
    <t>devilssharecolo@gmail.com</t>
  </si>
  <si>
    <t>The Dollhouse Thieves</t>
  </si>
  <si>
    <t>(2020) Niki Tredinnick :: 720-660-6347</t>
  </si>
  <si>
    <t>thedollhousethieves@gmail.com</t>
  </si>
  <si>
    <t>(2020) Ryan Gaudie :: 970-402-5834</t>
  </si>
  <si>
    <t>ryan@vmiwest.com</t>
  </si>
  <si>
    <t>The Ghost of Joseph Buck</t>
  </si>
  <si>
    <t>(2020) Joseph Franzen :: 3033585002</t>
  </si>
  <si>
    <t>theghostofjosephbuck@gmail.com</t>
  </si>
  <si>
    <t>formerly Mage</t>
  </si>
  <si>
    <t>(2020) Gabe Neymark :: 3035876017</t>
  </si>
  <si>
    <t>thegreatsalmonfamine@gmail.com</t>
  </si>
  <si>
    <t>PHIE</t>
  </si>
  <si>
    <t>(2020) Tad Smith :: 9178431364</t>
  </si>
  <si>
    <t>tadsmithflyer@gmail.com</t>
  </si>
  <si>
    <t>(2020) Spencer Townshend Hughes :: 323-774-3366</t>
  </si>
  <si>
    <t>spencer@thehollow.com</t>
  </si>
  <si>
    <t>The Hype Pathetics</t>
  </si>
  <si>
    <t>(2020) Sterling Swanson :: 970-815-1016</t>
  </si>
  <si>
    <t>TheHypePathetics@gmail.com</t>
  </si>
  <si>
    <t>(2020) Josh Vogeler :: 9702315244</t>
  </si>
  <si>
    <t>joshvmusic@hotmail.com</t>
  </si>
  <si>
    <t>(2020) Mark Marusin :: 3039159064</t>
  </si>
  <si>
    <t>Bookings@KingStanBand.com</t>
  </si>
  <si>
    <t>(2020) Tyler Weston :: 765-621-5139</t>
  </si>
  <si>
    <t>thekityproject@gmail.com</t>
  </si>
  <si>
    <t>(2020) Myke Fedyk :: 2069404904</t>
  </si>
  <si>
    <t>info@theleshen.com</t>
  </si>
  <si>
    <t>(2020) Jonathan Snyder :: 7209350900</t>
  </si>
  <si>
    <t>thelollygags@gmail.com</t>
  </si>
  <si>
    <t>The Man Cubs</t>
  </si>
  <si>
    <t>booking@themancubs.com</t>
  </si>
  <si>
    <t>The Mazlows</t>
  </si>
  <si>
    <t>(2020) Colton Kooker :: 3035474077</t>
  </si>
  <si>
    <t>coltonkooker@gmail.com</t>
  </si>
  <si>
    <t>The Mesa Divide</t>
  </si>
  <si>
    <t>(2020) Jon Guerdrum :: 505-974-1593</t>
  </si>
  <si>
    <t>TheMesaDivide@gmail.com</t>
  </si>
  <si>
    <t xml:space="preserve">was the Bandits </t>
  </si>
  <si>
    <t xml:space="preserve">Surfside or artery </t>
  </si>
  <si>
    <t>(2020) Evan Hill :: 9708209413</t>
  </si>
  <si>
    <t>themidnighthorrorsrock@gmail.com</t>
  </si>
  <si>
    <t>The Midnight Hour</t>
  </si>
  <si>
    <t>(2020) Alexi Molden :: 303-589-6055</t>
  </si>
  <si>
    <t>alexi@outlook.com</t>
  </si>
  <si>
    <t>(2020) Michelle Rocqet :: 9707648115</t>
  </si>
  <si>
    <t>themilkblossoms@gmail.com</t>
  </si>
  <si>
    <t>(2020) Chuck Landgraf :: 9702229432</t>
  </si>
  <si>
    <t>mondaynightband.foco@gmail.com</t>
  </si>
  <si>
    <t>The Moonlit Wild</t>
  </si>
  <si>
    <t>(2020) Johanna Burian :: 8122725973</t>
  </si>
  <si>
    <t>jo@themoonlitwild.com</t>
  </si>
  <si>
    <t>(2020) Christian Nyzio :: 9708897017</t>
  </si>
  <si>
    <t>nightshadesbandusa@gmail.com</t>
  </si>
  <si>
    <t>PJ Moon &amp; The Swappers</t>
  </si>
  <si>
    <t>(2020) Jim Disner :: 3033497775</t>
  </si>
  <si>
    <t>contact@ordinarytwo.com</t>
  </si>
  <si>
    <t>(2020) Scott Johnson :: (303)522-6162</t>
  </si>
  <si>
    <t>shackdaddybass@yahoo.com</t>
  </si>
  <si>
    <t>The Real Doug Lane</t>
  </si>
  <si>
    <t>(2020) Doug Lane :: 2145375520</t>
  </si>
  <si>
    <t>therealdouglane@gmail.com</t>
  </si>
  <si>
    <t>(2020) Jack :: 615-767-3349</t>
  </si>
  <si>
    <t>jack@redtruckmusic.com</t>
  </si>
  <si>
    <t>Durango, CO</t>
  </si>
  <si>
    <t>the red scare</t>
  </si>
  <si>
    <t>(2020) Quinn Miller :: 7203317703</t>
  </si>
  <si>
    <t>quinnmiller520@gmail.com</t>
  </si>
  <si>
    <t>The Remus Tucker Band</t>
  </si>
  <si>
    <t>(2020) Sean Jaster :: 3035501026</t>
  </si>
  <si>
    <t>sean.jaster@yahoo.com</t>
  </si>
  <si>
    <t>the river arkansas</t>
  </si>
  <si>
    <t>theriverarkansas@gmail.com</t>
  </si>
  <si>
    <t>(2020) Brian Kittrell :: 1-513-477-6379</t>
  </si>
  <si>
    <t>Kittrell.brian@gmail.com</t>
  </si>
  <si>
    <t>The Sammy Dee Blues Band</t>
  </si>
  <si>
    <t>(2020) Matt Thompson :: 7193213517</t>
  </si>
  <si>
    <t>seenandunseenband@gmail.com</t>
  </si>
  <si>
    <t>Plasma Canvas</t>
  </si>
  <si>
    <t>The Snuggles</t>
  </si>
  <si>
    <t>(2020) Tony Schulte :: 9524562426</t>
  </si>
  <si>
    <t>AnthonyJSchulte@gmail.com</t>
  </si>
  <si>
    <t>The Sogs</t>
  </si>
  <si>
    <t>(2020) Dylan McConnell :: 9702314793</t>
  </si>
  <si>
    <t>fafner87@gmail.com</t>
  </si>
  <si>
    <t>(2020) Kelly Keeler :: 970-402-0046</t>
  </si>
  <si>
    <t>Poets &amp; Wolves</t>
  </si>
  <si>
    <t>(2020) Scott Slusher :: 9709884995</t>
  </si>
  <si>
    <t>swashdocs@gmail.com</t>
  </si>
  <si>
    <t>(2020) Tara L. Sparks :: 970-219-7699</t>
  </si>
  <si>
    <t>tsparks@psdschools.org</t>
  </si>
  <si>
    <t>The ThreadBarons</t>
  </si>
  <si>
    <t>(2020) Dan Sidor :: 303 349 2631</t>
  </si>
  <si>
    <t>dan@dansidorphotography.com</t>
  </si>
  <si>
    <t>(2020) Forrest Carlson :: 970-213-3219</t>
  </si>
  <si>
    <t>tightmusicfoco@gmail.com</t>
  </si>
  <si>
    <t>(2020) Clint Petrun :: 9706314068</t>
  </si>
  <si>
    <t>clintpetrun@hotmail.com</t>
  </si>
  <si>
    <t>(2020) Mike Trujillo :: 307-760-9526</t>
  </si>
  <si>
    <t>thetrujilloco@gmail.com</t>
  </si>
  <si>
    <t xml:space="preserve">Dead Floyd </t>
  </si>
  <si>
    <t>(2020) William Stanford :: 9706317641</t>
  </si>
  <si>
    <t>theuglyarchitect@gmail.com</t>
  </si>
  <si>
    <t>The Unknown Knowns</t>
  </si>
  <si>
    <t>(2020) Anthony :: 9702180931</t>
  </si>
  <si>
    <t>gufslap@gmail.com</t>
  </si>
  <si>
    <t>(2020) Demi Demitro :: 720-563-7130</t>
  </si>
  <si>
    <t>thevelveteersmusic@gmail.com</t>
  </si>
  <si>
    <t>Poor Me</t>
  </si>
  <si>
    <t>(2020) Cassidy Bacon :: 9702171156</t>
  </si>
  <si>
    <t>cassidy.s.bacon@gmail.com</t>
  </si>
  <si>
    <t>(2020) Amy Martin :: 7202978909</t>
  </si>
  <si>
    <t>Amy1757@comcast.net</t>
  </si>
  <si>
    <t>TheCustomShopBand</t>
  </si>
  <si>
    <t>(2020) Jae Lusk :: (720)-519-6742</t>
  </si>
  <si>
    <t>faejae31@gmail.com</t>
  </si>
  <si>
    <t>Longmont / Boulder / Fort Collins</t>
  </si>
  <si>
    <t>There's An Ape for That</t>
  </si>
  <si>
    <t>(2020) ape :: 303 861 7425</t>
  </si>
  <si>
    <t>theresanape@gmail.com</t>
  </si>
  <si>
    <t>(2020) Daniel T Colson :: 9704208633</t>
  </si>
  <si>
    <t>dmfc85thinair@gmail.com</t>
  </si>
  <si>
    <t>(2020) Andy Martin :: 9704848783</t>
  </si>
  <si>
    <t>3ward@protonmail.com</t>
  </si>
  <si>
    <t>(2020) Johnny Lambert :: 9705806409</t>
  </si>
  <si>
    <t>mgmt@13nailsband.com</t>
  </si>
  <si>
    <t>(2020) Kelsey Marchman :: 720-384-9987</t>
  </si>
  <si>
    <t>kelseymarchman752@gmail.com</t>
  </si>
  <si>
    <t>(2020) Andy Tatro :: 9702224044</t>
  </si>
  <si>
    <t>contactthreeshots@gmail.com</t>
  </si>
  <si>
    <t>Prep Rally</t>
  </si>
  <si>
    <t>Thy Neighbor</t>
  </si>
  <si>
    <t>(2020) Joseph Parker :: 9703100619</t>
  </si>
  <si>
    <t>Josephparker37@gmail.com</t>
  </si>
  <si>
    <t>(2020) Tim Hanauer :: 970 490 1449</t>
  </si>
  <si>
    <t>tim@timhanauer.com</t>
  </si>
  <si>
    <t>(2020) Tim Ostdiek :: 3086312675</t>
  </si>
  <si>
    <t>timostdiek@gmail.com</t>
  </si>
  <si>
    <t>(2020) Timo Massa :: 9702198110</t>
  </si>
  <si>
    <t>timomassa@gmail.com</t>
  </si>
  <si>
    <t>(2020) Sean Lamborne :: 7348127470</t>
  </si>
  <si>
    <t>mulewaxmusic@gmail.com</t>
  </si>
  <si>
    <t>(2020) Monique Ford :: (575)942-3322</t>
  </si>
  <si>
    <t>monique.ford16@hotmail.com</t>
  </si>
  <si>
    <t>(2020) Sean Lamborne :: 734-812-7470</t>
  </si>
  <si>
    <t>Professor Fox Band</t>
  </si>
  <si>
    <t>Tokes McFloats</t>
  </si>
  <si>
    <t>(2020) Jordan Quam :: 970-699-8220</t>
  </si>
  <si>
    <t>cloudquam@gmail.com</t>
  </si>
  <si>
    <t>(2020) Tom Gregory :: 402-510-2248</t>
  </si>
  <si>
    <t>Boxcarted@gmail.com</t>
  </si>
  <si>
    <t>(2020) Jack Douglas :: 404-606-2056</t>
  </si>
  <si>
    <t>jackdoug1993@gmail.com</t>
  </si>
  <si>
    <t>(2020) Tony Meade :: 303-406-8851</t>
  </si>
  <si>
    <t>odysseyofmusic@hotmail.com</t>
  </si>
  <si>
    <t>(2020) Aaron Nye :: 970-619-1790</t>
  </si>
  <si>
    <t>ajnye@hotmail.com</t>
  </si>
  <si>
    <t>(2020) Trevor Toms :: 720-308-6920</t>
  </si>
  <si>
    <t>trevordtoms@gmail.com</t>
  </si>
  <si>
    <t>(2020) Nic Federle :: 9704249635</t>
  </si>
  <si>
    <t>nicholas.federle@gmail.com</t>
  </si>
  <si>
    <t>Ft Collins</t>
  </si>
  <si>
    <t>(2020) Ilya Litoshik :: 7205305832</t>
  </si>
  <si>
    <t>turvyorganband@gmail.com</t>
  </si>
  <si>
    <t>Public Safety</t>
  </si>
  <si>
    <t>(2020) Andrew Vogt :: 9706319164</t>
  </si>
  <si>
    <t>andrew@drewsblues.com</t>
  </si>
  <si>
    <t>Two Faces West</t>
  </si>
  <si>
    <t>(2020) Mick Knudsen :: 7209341424</t>
  </si>
  <si>
    <t>twofaceswest@gmail.com</t>
  </si>
  <si>
    <t>(2020) Mike McTernan :: 970-305-0886</t>
  </si>
  <si>
    <t>mikepmct@gmail.com</t>
  </si>
  <si>
    <t>(2020) Tyler Thompson :: 806-239-7232</t>
  </si>
  <si>
    <t>tyler51184@yahoo.com</t>
  </si>
  <si>
    <t>(2020) Matt Alvord :: 7205151308</t>
  </si>
  <si>
    <t>matt@undersanction.com</t>
  </si>
  <si>
    <t>Vagabonds</t>
  </si>
  <si>
    <t>(2020) Mike McDonald :: 970-218-3545</t>
  </si>
  <si>
    <t>vagabondsFOCO@gmail.com</t>
  </si>
  <si>
    <t>(2020) Valerie Bhat :: 303-775-2171</t>
  </si>
  <si>
    <t>valerie.bhat@gmail.com</t>
  </si>
  <si>
    <t>(2020) Dennis Bigelow :: 3147573277</t>
  </si>
  <si>
    <t>dbigelow@gmail.com</t>
  </si>
  <si>
    <t>(2020) Chris Carter :: 7204806523</t>
  </si>
  <si>
    <t>chris@venturestill.com</t>
  </si>
  <si>
    <t>(2020) Chris Palmer :: 703.200.2076</t>
  </si>
  <si>
    <t>vicodaband@gmail.com</t>
  </si>
  <si>
    <t>Victoria Lundy</t>
  </si>
  <si>
    <t>(2020) Victoria Lundy :: 3034204667</t>
  </si>
  <si>
    <t>victorialundymusic@gmail.com</t>
  </si>
  <si>
    <t>Viewfinders</t>
  </si>
  <si>
    <t>(2020) Alex Goetz :: 7209374132</t>
  </si>
  <si>
    <t>alex.goetz24@gmail.com</t>
  </si>
  <si>
    <t>Rachel and the Ruckus</t>
  </si>
  <si>
    <t>Villyns</t>
  </si>
  <si>
    <t>villynsofficial@gmail.com</t>
  </si>
  <si>
    <t>Vinyl Courier</t>
  </si>
  <si>
    <t>(2020) Cassie Collins :: 3035060846</t>
  </si>
  <si>
    <t>cassielizabethcollins@gmail.com</t>
  </si>
  <si>
    <t>(2020) Anthony Cross :: 970-658-6629</t>
  </si>
  <si>
    <t>stephen.matthew.jones@gmail.com, editor@saltmag.online</t>
  </si>
  <si>
    <t>Violet Visionaries</t>
  </si>
  <si>
    <t>(2020) Jayden Yackey :: (970)-422-0605</t>
  </si>
  <si>
    <t>jaymack775@gmail.com</t>
  </si>
  <si>
    <t>(2020) Jack McCombs :: 720-431-4626</t>
  </si>
  <si>
    <t>Jack.h.mccombs@gmail.com</t>
  </si>
  <si>
    <t>Virginia Dart</t>
  </si>
  <si>
    <t>(2020) Virginia Dart :: 7207632263</t>
  </si>
  <si>
    <t>virgiecheverri@hotmail.com</t>
  </si>
  <si>
    <t>VULCANA</t>
  </si>
  <si>
    <t>(2020) Elyse Miller :: 970-217-6909</t>
  </si>
  <si>
    <t>booking@elysemiller.com</t>
  </si>
  <si>
    <t>(2020) Steve Sedam :: 951-816-8905</t>
  </si>
  <si>
    <t>(2020) Adam Fallik :: 9704208015</t>
  </si>
  <si>
    <t>wastelandhop@gmail.com</t>
  </si>
  <si>
    <t>Waxcat</t>
  </si>
  <si>
    <t>(2020) James Nedley :: 4199026162</t>
  </si>
  <si>
    <t>jamesnedley@gmail.com</t>
  </si>
  <si>
    <t>(2020) Annalee Knies :: 9706895306</t>
  </si>
  <si>
    <t>talkmoreonwhednesday@gmail.com</t>
  </si>
  <si>
    <t>(2020) Corey Wright :: 9704493745</t>
  </si>
  <si>
    <t>weareforestsmusic@gmail.com</t>
  </si>
  <si>
    <t>Wheels</t>
  </si>
  <si>
    <t>(2020) Andy Benson :: 303-328-8120</t>
  </si>
  <si>
    <t>abenson912@gmail.com</t>
  </si>
  <si>
    <t>Whiskey Autumn</t>
  </si>
  <si>
    <t>(2020) Greg Laut :: 719-671-2536</t>
  </si>
  <si>
    <t>whiskeyautumn@gmail.com</t>
  </si>
  <si>
    <t>White Rose Motor Oil</t>
  </si>
  <si>
    <t>Fort Collins/Denver</t>
  </si>
  <si>
    <t>(2020) Keith Hoerig :: 3038982445</t>
  </si>
  <si>
    <t>WhiteRoseMotorOil@gmail.com</t>
  </si>
  <si>
    <t>(2020) David Jacoby :: 720.233.3368</t>
  </si>
  <si>
    <t>davidwjacoby@gmail.com</t>
  </si>
  <si>
    <t>Rat Doctor</t>
  </si>
  <si>
    <t>(2020) Patrick Sites :: 9706311889</t>
  </si>
  <si>
    <t>patsites@comcast.net</t>
  </si>
  <si>
    <t>Whitewater Ramble "Best of" Tributes</t>
  </si>
  <si>
    <t>Wiff</t>
  </si>
  <si>
    <t>(2020) Peter Higgins :: 3032608335</t>
  </si>
  <si>
    <t>wiffband@gmail.com</t>
  </si>
  <si>
    <t>(2020) Jason Tollen :: 303-641-5945</t>
  </si>
  <si>
    <t>wildlivesrawks@gmail.com</t>
  </si>
  <si>
    <t>Willy Whatever</t>
  </si>
  <si>
    <t>new name new vibe</t>
  </si>
  <si>
    <t>(2020) Shane Zweygardt :: (720) 352-2344</t>
  </si>
  <si>
    <t>zweygoat@gmail.com</t>
  </si>
  <si>
    <t>Wolf Loescher</t>
  </si>
  <si>
    <t>(2020) Wolf Loescher :: (720) 899-8061</t>
  </si>
  <si>
    <t>wolf.loescher@gmail.com</t>
  </si>
  <si>
    <t>(2020) Wolf :: 9703908089</t>
  </si>
  <si>
    <t>wolfvanelfmand@gmail.com</t>
  </si>
  <si>
    <t>Wooleye</t>
  </si>
  <si>
    <t>(2020) John Nollet :: (970) 402-7948</t>
  </si>
  <si>
    <t>jpnollet35@yahoo.com</t>
  </si>
  <si>
    <t>(2020) Tracy Miles :: 720-438-5007</t>
  </si>
  <si>
    <t>tracy@wrennvan.com</t>
  </si>
  <si>
    <t>(2020) Jordan :: 9706929983</t>
  </si>
  <si>
    <t>wmindedmusic@gmail.com</t>
  </si>
  <si>
    <t>Highlands Ranch, CO</t>
  </si>
  <si>
    <t>Wubberland</t>
  </si>
  <si>
    <t>(2020) Bradley Selvage :: 970-691-5365</t>
  </si>
  <si>
    <t>bselvage01@gmail.com</t>
  </si>
  <si>
    <t>with Mark Olbliger - or back to back</t>
  </si>
  <si>
    <t>(2020) Ryan Moran :: 9708891434</t>
  </si>
  <si>
    <t>yabirdmanager@gmail.com</t>
  </si>
  <si>
    <t>Yail</t>
  </si>
  <si>
    <t>(2020) Jackson Watkins :: 3033285661</t>
  </si>
  <si>
    <t>yailtheband@gmail.com</t>
  </si>
  <si>
    <t>YOTP (Year of the PIG)</t>
  </si>
  <si>
    <t>(2020) Wayne Lax :: 307-632-6705</t>
  </si>
  <si>
    <t>waynebassthunder5@hotmail.com</t>
  </si>
  <si>
    <t>(2020) Bo Burbank :: 7202121115</t>
  </si>
  <si>
    <t>Boburbank85@gmail.com</t>
  </si>
  <si>
    <t>(2020) Zee Crain :: 6156091227</t>
  </si>
  <si>
    <t>zeemusic.booking@gmail.com</t>
  </si>
  <si>
    <t>ZEMBU</t>
  </si>
  <si>
    <t>zembumusic@gmail.com</t>
  </si>
  <si>
    <t>(2020) Johnny Drozdek :: 303-817-8110</t>
  </si>
  <si>
    <t>zenmustache@gmail.com</t>
  </si>
  <si>
    <t>(2020) Rico :: 7193620708</t>
  </si>
  <si>
    <t>ricosharecords@gmail.com</t>
  </si>
  <si>
    <t>ZEROPOINT</t>
  </si>
  <si>
    <t>(2020) Vince Bagnuolo :: 9702183273</t>
  </si>
  <si>
    <t>Zeropointtunes@gmail.com</t>
  </si>
  <si>
    <t>(2020) Zoe Berman :: 8603311340</t>
  </si>
  <si>
    <t>zoebermanmusic@gmail.com</t>
  </si>
  <si>
    <t>(2020) Kyle Poisson :: 9702748692</t>
  </si>
  <si>
    <t>kylepoisson@live.com</t>
  </si>
  <si>
    <t>(2019) Magic Cyclops :: 9706911274</t>
  </si>
  <si>
    <t>Magpie</t>
  </si>
  <si>
    <t>(On File) Zach :: 972-977-0410</t>
  </si>
  <si>
    <t>magpietheband@gmail.com</t>
  </si>
  <si>
    <t>Malai Llama</t>
  </si>
  <si>
    <t>(On File) Christopher Cornwall :: 3035891863</t>
  </si>
  <si>
    <t>(2019) LANIECE SCHLEICHER :: 9705564854</t>
  </si>
  <si>
    <t>laniecem@gmail.com</t>
  </si>
  <si>
    <t>Manabi Salsa Band</t>
  </si>
  <si>
    <t>(2017) Sam Caston :: 970-682-1668</t>
  </si>
  <si>
    <t>Greely</t>
  </si>
  <si>
    <t>manabisalsa@gmail.com</t>
  </si>
  <si>
    <t>Mandi Lix</t>
  </si>
  <si>
    <t>(2018) Mandi Lix :: 970-685-1040</t>
  </si>
  <si>
    <t xml:space="preserve">Ren Short </t>
  </si>
  <si>
    <t>Mannonaut</t>
  </si>
  <si>
    <t>(2017) Jason Mannon :: 9703710423</t>
  </si>
  <si>
    <t>jasonm.mannon@gmail.com</t>
  </si>
  <si>
    <t>(2019) Dustin Moran :: 8017253137</t>
  </si>
  <si>
    <t>songwriter</t>
  </si>
  <si>
    <t>Marcos Martinez</t>
  </si>
  <si>
    <t>Needs to submit online</t>
  </si>
  <si>
    <t>(2018) Marcos Martinez :: (970)988-3552</t>
  </si>
  <si>
    <t>mdm@frii.com</t>
  </si>
  <si>
    <t>Maria &amp; Montibus</t>
  </si>
  <si>
    <t>(2019) Sarah Emano :: (207) 577-3150</t>
  </si>
  <si>
    <t>mariaandmontibus@gmail.com</t>
  </si>
  <si>
    <t>(2019) Mark Oblinger :: 3038190716</t>
  </si>
  <si>
    <t>markoblinger57@gmail.com</t>
  </si>
  <si>
    <t>Mark's Midnight Carnival Show</t>
  </si>
  <si>
    <t>(2017) Mark Bush :: 719-252-6028</t>
  </si>
  <si>
    <t>midnightcarnivalshow@yahoo.com</t>
  </si>
  <si>
    <t>Marq Fraker</t>
  </si>
  <si>
    <t>Evans, Colorado</t>
  </si>
  <si>
    <t>(On File) Marq Fraker :: (970) 599-8741</t>
  </si>
  <si>
    <t>marqfraker@gmail.com</t>
  </si>
  <si>
    <t>Marti &amp; the Dads</t>
  </si>
  <si>
    <t>(2017) Nic Turiciano :: 9702228881</t>
  </si>
  <si>
    <t>nturiciano@gmail.com</t>
  </si>
  <si>
    <t>Mary Sue Thompson and Lexi Shanley</t>
  </si>
  <si>
    <t>(On File) Mary Sue Thompson :: 9704029936</t>
  </si>
  <si>
    <t>marysue@marysuemusic.com</t>
  </si>
  <si>
    <t>Masontown</t>
  </si>
  <si>
    <t>(2018) Eric Wiggs :: 303-803-5001</t>
  </si>
  <si>
    <t>masontownmusic@gmail.com</t>
  </si>
  <si>
    <t>(2019) Bill Mastre :: 3035968439</t>
  </si>
  <si>
    <t>not at NBB</t>
  </si>
  <si>
    <t>Matt Mahern</t>
  </si>
  <si>
    <t>(2019) Matt Mahern :: 970 218 9854</t>
  </si>
  <si>
    <t>Right Before Rain</t>
  </si>
  <si>
    <t>The Matt Skinner Band</t>
  </si>
  <si>
    <t>Not On File</t>
  </si>
  <si>
    <t>Matt Z</t>
  </si>
  <si>
    <t>(2017) Matt Zimmerschied :: 970-402-5697</t>
  </si>
  <si>
    <t>zmatt25@gmail.com</t>
  </si>
  <si>
    <t>Matthew Wilburn Skinner</t>
  </si>
  <si>
    <t>(2017) Matthew Skinner :: (515) 240-1026</t>
  </si>
  <si>
    <t>mydumbmovies@gmail.com</t>
  </si>
  <si>
    <t>(2019) slp (sarah louise pieplow) :: 303.829.7059</t>
  </si>
  <si>
    <t>Mawule</t>
  </si>
  <si>
    <t>(2017) Joel Rekiel :: 2139156473</t>
  </si>
  <si>
    <t>(2019) Max Mackey :: 3037184113</t>
  </si>
  <si>
    <t xml:space="preserve">RL Cole ????? </t>
  </si>
  <si>
    <t>Didn't submit</t>
  </si>
  <si>
    <t>(2019) Max Mackey :: 303 718-4113</t>
  </si>
  <si>
    <t>maxmackey1974@gmail.com</t>
  </si>
  <si>
    <t>Maxwell Hughes</t>
  </si>
  <si>
    <t>(2019) Brian Kittrell :: 5134776379</t>
  </si>
  <si>
    <t>(2019) Maya Bennett :: 9706462220</t>
  </si>
  <si>
    <t>McKnight</t>
  </si>
  <si>
    <t>(2018) Alexis Alme :: 7202069975</t>
  </si>
  <si>
    <t>Mcknight.denvermusic@gmail.com</t>
  </si>
  <si>
    <t>Cali, Colombia</t>
  </si>
  <si>
    <t>Me &amp; the Sea</t>
  </si>
  <si>
    <t>(2018) Ian Schroff :: 9706317618</t>
  </si>
  <si>
    <t>themeandthesea@gmail.com</t>
  </si>
  <si>
    <t>Meadow Creek</t>
  </si>
  <si>
    <t>(2019) Peter B Hale :: 9706828070</t>
  </si>
  <si>
    <t>pbhale59@hotmail.com</t>
  </si>
  <si>
    <t>Meadow Mountain</t>
  </si>
  <si>
    <t>(2017) Summers Baker :: 9703901407</t>
  </si>
  <si>
    <t>MeadowMountainMusic@gmail.com</t>
  </si>
  <si>
    <t>Roger James</t>
  </si>
  <si>
    <t>(2017) Brian J Hull :: 9704127852</t>
  </si>
  <si>
    <t>(2019) Megan :: 3035947971</t>
  </si>
  <si>
    <t>megan@meganburtt.com</t>
  </si>
  <si>
    <t>meglomaniaxe</t>
  </si>
  <si>
    <t>(2019) dave marsh :: 970 218 9202</t>
  </si>
  <si>
    <t>WhiteWater Ramble has existed for around 15 years but the tributes were conceived in 2014.</t>
  </si>
  <si>
    <t>(2019) Mickey Postilion :: 720-375-2492</t>
  </si>
  <si>
    <t>meliorasounds@gmail.com</t>
  </si>
  <si>
    <t>(2019) john b arnold :: 303-885-4557</t>
  </si>
  <si>
    <t>Men of Letters</t>
  </si>
  <si>
    <t>(2017) Chris Chavez :: (970) 518-0534</t>
  </si>
  <si>
    <t>menofletters2013@gmail.com</t>
  </si>
  <si>
    <t>Merchants Of Midnight</t>
  </si>
  <si>
    <t>(2017) Royce Saindon :: 3039465990</t>
  </si>
  <si>
    <t>contact@merchantsofmidnight.com</t>
  </si>
  <si>
    <t>Metafonics</t>
  </si>
  <si>
    <t>(2017) Dominic Fante :: 7202194276</t>
  </si>
  <si>
    <t>drummerblade@gmail.com</t>
  </si>
  <si>
    <t xml:space="preserve">pianos about town? </t>
  </si>
  <si>
    <t>Michael Hill</t>
  </si>
  <si>
    <t>(2017) Michael Hill :: 206-225-3369</t>
  </si>
  <si>
    <t>mhill01@gmail.com</t>
  </si>
  <si>
    <t>Colorado Springs, Colorado</t>
  </si>
  <si>
    <t>(2017) Michael Kirkpatrick :: 970-310-6409</t>
  </si>
  <si>
    <t>(2019) Michael Kirkpatrick :: 9703106409</t>
  </si>
  <si>
    <t>Michael Scott Band</t>
  </si>
  <si>
    <t>(2019) Tracey Chirhart :: 7204312604</t>
  </si>
  <si>
    <t>traceyann75@hotmail.com</t>
  </si>
  <si>
    <t>(2019) Michael Worthington :: 7203620098</t>
  </si>
  <si>
    <t>bangondedrum@gmail.com</t>
  </si>
  <si>
    <t>(2019) Michelle Petrie :: 970-714-0105</t>
  </si>
  <si>
    <t>chelle.petrie@gmail.com</t>
  </si>
  <si>
    <t>(2019) Michelle Roderick :: 970-222-5292</t>
  </si>
  <si>
    <t>Michelle Roderick Band</t>
  </si>
  <si>
    <t>Roots Massive</t>
  </si>
  <si>
    <t>Michelle Roderick Trio</t>
  </si>
  <si>
    <t>(On File) Michelle Roderick :: 970-670-0560</t>
  </si>
  <si>
    <t>michelleroderickband@gmail.com</t>
  </si>
  <si>
    <t>Miguel Dakota and the Differents</t>
  </si>
  <si>
    <t>Laramie, WY</t>
  </si>
  <si>
    <t>(2018) Andy Mertz :: 970-817-1291</t>
  </si>
  <si>
    <t>andy@taurmanagement.com</t>
  </si>
  <si>
    <t>(2019) Tony Mihaly :: 8013366879</t>
  </si>
  <si>
    <t>tony@mihalymusic.com</t>
  </si>
  <si>
    <t>Mike Ippolito</t>
  </si>
  <si>
    <t>(2019) Michael Ippolito :: 3155584471</t>
  </si>
  <si>
    <t>ippy24@hotmail.com</t>
  </si>
  <si>
    <t>Mike McGraw</t>
  </si>
  <si>
    <t>(2017) Mike McGraw :: 720-621-9155</t>
  </si>
  <si>
    <t>michael.mcgraw08@gmail.com</t>
  </si>
  <si>
    <t>Mike OConnell</t>
  </si>
  <si>
    <t>(2017) Mike OConnell :: 970-215-2300</t>
  </si>
  <si>
    <t>mikeoco6@yahoo.com</t>
  </si>
  <si>
    <t>Mike Wing and The Libtards</t>
  </si>
  <si>
    <t>(On File) Mike Wing :: 970-420-0599</t>
  </si>
  <si>
    <t>wingmike95@gmail.com</t>
  </si>
  <si>
    <t>(2019) Mike Yob :: 9704815683</t>
  </si>
  <si>
    <t>bluegrassyob@yahoo.com</t>
  </si>
  <si>
    <t>Milo Matthews</t>
  </si>
  <si>
    <t>(2019) Lorenda DiGiacomo :: 303-882-7238</t>
  </si>
  <si>
    <t>lo.digiacomo12@gmail.com</t>
  </si>
  <si>
    <t>Seattle, Washington</t>
  </si>
  <si>
    <t xml:space="preserve">out of town </t>
  </si>
  <si>
    <t>Mind Me Minimally</t>
  </si>
  <si>
    <t>(2018) Imani Marshall :: 7194683941</t>
  </si>
  <si>
    <t>sincethepromise@gmail.com</t>
  </si>
  <si>
    <t>Miros</t>
  </si>
  <si>
    <t>(2019) Ken Beecken :: 9704027055</t>
  </si>
  <si>
    <t>ken.beecken@gmail.com</t>
  </si>
  <si>
    <t>(2019) Liz Gaylor :: 9706900946</t>
  </si>
  <si>
    <t>gaylor.liz@gmail.com</t>
  </si>
  <si>
    <t>MISCOMUNICADO</t>
  </si>
  <si>
    <t>(2018) jahna eichel :: 9706926295</t>
  </si>
  <si>
    <t>info@highergroundrehearsalstudios.com</t>
  </si>
  <si>
    <t>Miss Jaedha</t>
  </si>
  <si>
    <t>(On File) Amanda Gilson :: 970-215-0087</t>
  </si>
  <si>
    <t>jaedhabeats@gmail.com</t>
  </si>
  <si>
    <t>(2019) Timothy Jones :: 7203653080</t>
  </si>
  <si>
    <t>tim@vocalitysingers.com</t>
  </si>
  <si>
    <t>Mitchel Evan</t>
  </si>
  <si>
    <t>(2018) Mitchel Evan :: (804)516-5916</t>
  </si>
  <si>
    <t>mangrovebookings@gmail.com</t>
  </si>
  <si>
    <t>mlady</t>
  </si>
  <si>
    <t>(2019) Ian Mahan :: 720-272-6188</t>
  </si>
  <si>
    <t>Rubix KUBED</t>
  </si>
  <si>
    <t>(2018) Tyler Frees :: 765-617-7512</t>
  </si>
  <si>
    <t>modrn</t>
  </si>
  <si>
    <t>(2018) Charlie Montoya :: 7196808961</t>
  </si>
  <si>
    <t>official.modrn@gmail.com</t>
  </si>
  <si>
    <t>(2019) MIGUEL ZAVALA :: 7202829848</t>
  </si>
  <si>
    <t>modulordenver@gmail.com</t>
  </si>
  <si>
    <t>(2019) paul rogalski :: 303 507 0504</t>
  </si>
  <si>
    <t>paul@mojomama.net</t>
  </si>
  <si>
    <t>Mollie Ralston's Revenge</t>
  </si>
  <si>
    <t>(On File) Matt Z :: 970-402-5697</t>
  </si>
  <si>
    <t>(2019) Logan Farmer :: 904-553-0519</t>
  </si>
  <si>
    <t>monarchmtnmusic@gmail.com</t>
  </si>
  <si>
    <t>Monique Ford</t>
  </si>
  <si>
    <t>(2018) Monique Ford :: 575-942-3322</t>
  </si>
  <si>
    <t>80's accapella</t>
  </si>
  <si>
    <t>Monique.ford16@hotmail.com</t>
  </si>
  <si>
    <t>Mono Verde</t>
  </si>
  <si>
    <t>(2017) Joe Baker :: 720-878-2999</t>
  </si>
  <si>
    <t>Rush Archives</t>
  </si>
  <si>
    <t>(2019) Joe Baker :: 7208782999</t>
  </si>
  <si>
    <t>(2019) Bill Huston :: 303-819-7172</t>
  </si>
  <si>
    <t>monocleband@monocleband.com</t>
  </si>
  <si>
    <t>Montoneros</t>
  </si>
  <si>
    <t>(2017) Gast—n Leone :: 303-810-6215</t>
  </si>
  <si>
    <t>gaston@milehi-fi.com</t>
  </si>
  <si>
    <t>(2019) AndrÃ©s Diaz :: 512-627-5273</t>
  </si>
  <si>
    <t>montropo@gmail.com</t>
  </si>
  <si>
    <t>(2019) Philip Colvin :: 970 223 4020</t>
  </si>
  <si>
    <t>(2019) Clint Willcox :: 9709888018</t>
  </si>
  <si>
    <t>Morning Bear</t>
  </si>
  <si>
    <t>(2017) John Runnels :: 7202204047</t>
  </si>
  <si>
    <t>j@morningbearofficial.com</t>
  </si>
  <si>
    <t>Mosey West</t>
  </si>
  <si>
    <t>(On File) Adam Brown :: 970-215-0674</t>
  </si>
  <si>
    <t>moseywestmusic@gmail.com</t>
  </si>
  <si>
    <t>Rush Hour Train</t>
  </si>
  <si>
    <t>hanna doreen brown, tony milhay</t>
  </si>
  <si>
    <t>(2019) Kris Huber :: 7204536825</t>
  </si>
  <si>
    <t>(2017) Mitch Rushton :: 860-201-3969</t>
  </si>
  <si>
    <t>mr.atomicmusic@gmail.com</t>
  </si>
  <si>
    <t>MR. Chameleon</t>
  </si>
  <si>
    <t>(2017) Cody Jeffryes :: 970-309-3895</t>
  </si>
  <si>
    <t>codyjeffryesacoustic@gmail.com</t>
  </si>
  <si>
    <t>Mr. Marty</t>
  </si>
  <si>
    <t>MRDR</t>
  </si>
  <si>
    <t>(2017) Shawn Rippee :: 9702132254</t>
  </si>
  <si>
    <t>Ms. Amy and the Jet Set</t>
  </si>
  <si>
    <t>(2018) Jason Hicks :: 3036677495</t>
  </si>
  <si>
    <t>reggae vibe</t>
  </si>
  <si>
    <t>(2019) Jonah Greene :: 9705568618</t>
  </si>
  <si>
    <t>Jonahgreene01@gmail.com</t>
  </si>
  <si>
    <t>Muscular Housecat</t>
  </si>
  <si>
    <t>(2018) Nick Simms :: 5022352533</t>
  </si>
  <si>
    <t>Nicholas.simms@live.com</t>
  </si>
  <si>
    <t>(2017) Jason Downing :: 970-294-1754</t>
  </si>
  <si>
    <t>jason@musketeergripweed.com</t>
  </si>
  <si>
    <t>(2019) David Brandt :: 303-548-4617</t>
  </si>
  <si>
    <t>david@mybluesk.co</t>
  </si>
  <si>
    <t>(2019) Brandon Whalen :: 303-931-4570</t>
  </si>
  <si>
    <t>mgmt@unitedartist.co</t>
  </si>
  <si>
    <t>(2019) Matan Birnbaum :: 9709994121</t>
  </si>
  <si>
    <t>(2018) Nathan Morimitsu :: 9709808798</t>
  </si>
  <si>
    <t>Naa'Mean</t>
  </si>
  <si>
    <t>cello looper - 53:14 last year</t>
  </si>
  <si>
    <t>(2019) John Lindenbaum :: 415-577-3313</t>
  </si>
  <si>
    <t>(2019) Alex Knox :: 9706910665</t>
  </si>
  <si>
    <t>(2019) Nancy Just :: 9706859226</t>
  </si>
  <si>
    <t>nancyjust@live.com</t>
  </si>
  <si>
    <t>Natalie Tate</t>
  </si>
  <si>
    <t>(2017) Natalie Tate :: 303-594-3496</t>
  </si>
  <si>
    <t>natalietatemusic@gmail.com</t>
  </si>
  <si>
    <t>Nathaniel Triz</t>
  </si>
  <si>
    <t>(2019) Nathaniel Triz :: 9702034774</t>
  </si>
  <si>
    <t>triz.nathan@gmail.com</t>
  </si>
  <si>
    <t>(2019) Brandon Clark :: 7605962529</t>
  </si>
  <si>
    <t>(2019) Josh Vogeler :: 9702315244</t>
  </si>
  <si>
    <t>Near Dusk</t>
  </si>
  <si>
    <t>(2019) Matthew Orloff :: 7202732550</t>
  </si>
  <si>
    <t>morloff@hotmail.com</t>
  </si>
  <si>
    <t>(2019) Riley Sbrana :: 9253894720</t>
  </si>
  <si>
    <t>sbranariley@gmail.com</t>
  </si>
  <si>
    <t>Nevayda Gunn</t>
  </si>
  <si>
    <t>Telluride, CO</t>
  </si>
  <si>
    <t>(2017) Kirk Sweitzer :: 720-808-3376</t>
  </si>
  <si>
    <t>nevaydagunn@gmail.com</t>
  </si>
  <si>
    <t>(2019) David DeVoe :: 3036693698</t>
  </si>
  <si>
    <t>New Creature</t>
  </si>
  <si>
    <t>(On File) Brian Villers :: (970) 420-5477</t>
  </si>
  <si>
    <t>New London Royalty</t>
  </si>
  <si>
    <t>(On File) Jahna Eichel :: 6462151337</t>
  </si>
  <si>
    <t>(2019) Matt Hoffman :: 3039317287</t>
  </si>
  <si>
    <t>NGHT WLVS</t>
  </si>
  <si>
    <t>(2019) Will Duran :: 970-371-7342</t>
  </si>
  <si>
    <t>nghtwlvsmusic@gmail.com</t>
  </si>
  <si>
    <t>Nice Hat, Mister</t>
  </si>
  <si>
    <t>(2017) Benjamin Slocumb :: 970-567-0364</t>
  </si>
  <si>
    <t>ben.slocumb@comcast.net</t>
  </si>
  <si>
    <t>Nicholas and The Harmony Machine</t>
  </si>
  <si>
    <t>(2017) Nick Scheidies :: 3038279955</t>
  </si>
  <si>
    <t>wearenewborn@gmail.com</t>
  </si>
  <si>
    <t>Nick Critchlow</t>
  </si>
  <si>
    <t>(2017) Nick Bonnet :: 970-581-8788</t>
  </si>
  <si>
    <t>nickcritchlowmusic@gmail.com</t>
  </si>
  <si>
    <t>(2019) Nick Critchlow :: 9703937576</t>
  </si>
  <si>
    <t>(2019) Jacob Robinson :: 7208380466</t>
  </si>
  <si>
    <t>Robinzud@gmail.com</t>
  </si>
  <si>
    <t>Nightlove</t>
  </si>
  <si>
    <t>(2018) Taylor MacNicholas :: 303 328 8559</t>
  </si>
  <si>
    <t>No Coast Company</t>
  </si>
  <si>
    <t>(On File) Kent Washington :: 719-306-1094</t>
  </si>
  <si>
    <t>(2019) Stacy Sevelin :: 9512061618</t>
  </si>
  <si>
    <t>No More Excuses</t>
  </si>
  <si>
    <t>(On File) Justin Duran :: 303-870-1026</t>
  </si>
  <si>
    <t>nmexcuses@gmail.com</t>
  </si>
  <si>
    <t>Nobide</t>
  </si>
  <si>
    <t>(2017) Nick Vann :: 3037755764</t>
  </si>
  <si>
    <t>nick@nobide.fm</t>
  </si>
  <si>
    <t>NobleBear</t>
  </si>
  <si>
    <t>(2017) joseph farruggia :: 8477510301</t>
  </si>
  <si>
    <t>josepi27@msn.com</t>
  </si>
  <si>
    <t>Noel Thomas</t>
  </si>
  <si>
    <t>(2018) Noel Thomas :: 9702157040</t>
  </si>
  <si>
    <t>noel.thomas@colorado.edu</t>
  </si>
  <si>
    <t>Berthoud, CO</t>
  </si>
  <si>
    <t>Novalectric</t>
  </si>
  <si>
    <t>(2018) Eric Wilkens :: 9704205925</t>
  </si>
  <si>
    <t>efwilkens@gmail.com</t>
  </si>
  <si>
    <t>(2019) Ashante Walker-Morgan :: 7735598333</t>
  </si>
  <si>
    <t>oc333mgmt@gmail.com</t>
  </si>
  <si>
    <t>Odd Evening</t>
  </si>
  <si>
    <t>(2017) Frank Lans :: 9705810660</t>
  </si>
  <si>
    <t>fnjlans@hotmail.com</t>
  </si>
  <si>
    <t>Ofsoundmynd</t>
  </si>
  <si>
    <t>(2017) Lori Cutnilli :: 9704850819</t>
  </si>
  <si>
    <t>osmbookinginfo@gmail.com</t>
  </si>
  <si>
    <t>(2019) Emrys Hanley :: 4156098414</t>
  </si>
  <si>
    <t>emryshanley@gmail.com</t>
  </si>
  <si>
    <t>Old Golden</t>
  </si>
  <si>
    <t>(2017) Vance Leggett :: 719-201-2127</t>
  </si>
  <si>
    <t>leggettvh@gmail.com</t>
  </si>
  <si>
    <t>Old Tree Circle</t>
  </si>
  <si>
    <t>(2018) Josh Vogeler :: 5738080366</t>
  </si>
  <si>
    <t>Fort Collins. CO</t>
  </si>
  <si>
    <t>(2019) Janel Vanderwarf :: 9706636640</t>
  </si>
  <si>
    <t>veedub8@gmail.com</t>
  </si>
  <si>
    <t>ONE</t>
  </si>
  <si>
    <t>(2018) Hans Mueller :: 9704434410</t>
  </si>
  <si>
    <t>hans@bloomdynamics.com</t>
  </si>
  <si>
    <t>One Click</t>
  </si>
  <si>
    <t>(On File) Richy :: 9704124652</t>
  </si>
  <si>
    <t>rnbuckleyii@gmail.com</t>
  </si>
  <si>
    <t>(2019) Jonah Bartels :: 3035797119</t>
  </si>
  <si>
    <t>One Way Ride</t>
  </si>
  <si>
    <t>(2019) Trevor Toms :: 720-308-6920</t>
  </si>
  <si>
    <t>onewayridemusic@gmail.com</t>
  </si>
  <si>
    <t>Open to the Hound</t>
  </si>
  <si>
    <t>(2018) Garrison York :: 303-513-1225</t>
  </si>
  <si>
    <t>opentothehound@gmail.com</t>
  </si>
  <si>
    <t>Orca Welles</t>
  </si>
  <si>
    <t>(2018) Olivia Baxter :: 4027143218</t>
  </si>
  <si>
    <t>orcawelles@gmail.com</t>
  </si>
  <si>
    <t>(2019) Christopher J Misner :: 3039188327</t>
  </si>
  <si>
    <t>misnerchris@gmail.com</t>
  </si>
  <si>
    <t>Oscar A.N.D.</t>
  </si>
  <si>
    <t>(On File) Jason Larson :: 9705396812</t>
  </si>
  <si>
    <t>Sal D. &amp; Matthew Barella</t>
  </si>
  <si>
    <t>Oscarella Rock</t>
  </si>
  <si>
    <t>(2018) Jason Larson :: 9705396812</t>
  </si>
  <si>
    <t>(2019) Jason :: 970-834-3101</t>
  </si>
  <si>
    <t>(2019) Jonah Wisneski :: 303 250 2135</t>
  </si>
  <si>
    <t>Our Team</t>
  </si>
  <si>
    <t>(2017) Rob Viola :: 970-218-7351</t>
  </si>
  <si>
    <t>bobic20@hotmail.com</t>
  </si>
  <si>
    <t>(2017) Marcela Riddick :: 2137924347</t>
  </si>
  <si>
    <t>outofinkband@gmail.com</t>
  </si>
  <si>
    <t>(2019) Joe Schicke :: 9013356803</t>
  </si>
  <si>
    <t>Over The Castle</t>
  </si>
  <si>
    <t>(2018) Loren Hardy :: 3035706255</t>
  </si>
  <si>
    <t>overthecastle@gmail.com</t>
  </si>
  <si>
    <t>(2018) Brian Villers :: (970) 420-5477</t>
  </si>
  <si>
    <t>Sam Burns</t>
  </si>
  <si>
    <t>Overland Trail</t>
  </si>
  <si>
    <t>(2018) Jimmy Roller :: 9702181131</t>
  </si>
  <si>
    <t>theoverlandtrailband@gmail.com</t>
  </si>
  <si>
    <t>lyons</t>
  </si>
  <si>
    <t>(2019) Corban Roberts :: 719-684-6374</t>
  </si>
  <si>
    <t>oversleptmusic@gmail.com</t>
  </si>
  <si>
    <t>Owl Canyon Road</t>
  </si>
  <si>
    <t>(2017) Evan Brenton :: 9709888754</t>
  </si>
  <si>
    <t>ch.e.brenton@gmail.com</t>
  </si>
  <si>
    <t>(2019) Eddie Schmid :: 314-277-4243</t>
  </si>
  <si>
    <t>booking@oxeyedaisymusic.com</t>
  </si>
  <si>
    <t>Fort Collins colorado</t>
  </si>
  <si>
    <t>P-Nuckle</t>
  </si>
  <si>
    <t>(2017) Chris :: 7202967581</t>
  </si>
  <si>
    <t xml:space="preserve">quiet place </t>
  </si>
  <si>
    <t>Pnuckledenver@gmail.com</t>
  </si>
  <si>
    <t>(2019) Pamela Machala :: 2177780870</t>
  </si>
  <si>
    <t>(On File) Josh Scheer :: 970-237-2628</t>
  </si>
  <si>
    <t>pandasandpeople@gmail.com</t>
  </si>
  <si>
    <t>Panther Martin</t>
  </si>
  <si>
    <t>(On File) Daniel Bombard :: 7202200017</t>
  </si>
  <si>
    <t>dmbombar@gmail.com</t>
  </si>
  <si>
    <t>Papa Juke</t>
  </si>
  <si>
    <t>(2018) Christine Webb :: 7203232249</t>
  </si>
  <si>
    <t>careerbridge@yahoo.com</t>
  </si>
  <si>
    <t>2008 solo / 2018 new backing band</t>
  </si>
  <si>
    <t>(2019) Geneva Hein :: 9709888052</t>
  </si>
  <si>
    <t>(2019) Pappy LongLegs :: 8502847082</t>
  </si>
  <si>
    <t>PARADOX</t>
  </si>
  <si>
    <t>(On File) Makenzie Culver :: 970-541-8813</t>
  </si>
  <si>
    <t>thebandparadox4@gmail.com</t>
  </si>
  <si>
    <t>Parking With Planets</t>
  </si>
  <si>
    <t>(2019) Elysia Michelle Crandall :: 7202078717</t>
  </si>
  <si>
    <t>xsiukax@gmail.com</t>
  </si>
  <si>
    <t>Party Art</t>
  </si>
  <si>
    <t>(On File) Collin Ingram :: 3078990964</t>
  </si>
  <si>
    <t>vccingram@gmail.com</t>
  </si>
  <si>
    <t>The band has been evolving since 2015, with the addition of Tyler Thompson on lead guitar in April of 2018.</t>
  </si>
  <si>
    <t>Paul Chet and the Whiskey Chickens</t>
  </si>
  <si>
    <t>(2019) Paul DeHaven :: 7204706461</t>
  </si>
  <si>
    <t>the Front Range, CO</t>
  </si>
  <si>
    <t>(2019) Paul Dennis Kopco :: 970-672-8431</t>
  </si>
  <si>
    <t>Paul Wozniak</t>
  </si>
  <si>
    <t>(On File) Paul Wozniak :: 9702318217</t>
  </si>
  <si>
    <t>paul@paulwozniak.com</t>
  </si>
  <si>
    <t>Peace Officer</t>
  </si>
  <si>
    <t>(2017) Brian Zeiger :: 9704204117</t>
  </si>
  <si>
    <t>zeiger77@gmail.com</t>
  </si>
  <si>
    <t>Peaceful</t>
  </si>
  <si>
    <t>(On File) Trevor Lamperes :: 9704432137</t>
  </si>
  <si>
    <t>opaquesucks@gmail.com</t>
  </si>
  <si>
    <t>(2019) Valerie Peaches Embry :: 970 391 2414</t>
  </si>
  <si>
    <t>Peak2Peak</t>
  </si>
  <si>
    <t>(2019) jim fricker :: 303-819-9864</t>
  </si>
  <si>
    <t>peak2peakbookings@gmail.com</t>
  </si>
  <si>
    <t>Peculiar Patriots</t>
  </si>
  <si>
    <t>(2018) Carter Parks :: 307-220-0824</t>
  </si>
  <si>
    <t>booking@peculiarpatriots.com</t>
  </si>
  <si>
    <t>Sesugh Solomon</t>
  </si>
  <si>
    <t>Pennies on the Track</t>
  </si>
  <si>
    <t>(2019) Jack Keith :: 3037042619</t>
  </si>
  <si>
    <t>jxn.keith@gmail.com</t>
  </si>
  <si>
    <t>(2019) Abe Dashnaw :: 9702144504</t>
  </si>
  <si>
    <t xml:space="preserve">not available </t>
  </si>
  <si>
    <t>Pete Pidgeon &amp; Arcoda</t>
  </si>
  <si>
    <t>(On File) Pete Pidgeon :: (877) 353-7766</t>
  </si>
  <si>
    <t>NowPowerProductions@gmail.com</t>
  </si>
  <si>
    <t>(2019) Sophie Wilson :: 3035132205</t>
  </si>
  <si>
    <t>phiebooking@gmail.com</t>
  </si>
  <si>
    <t>Pickin' Pear</t>
  </si>
  <si>
    <t>(2019) Leon Elam :: 859-391-2955</t>
  </si>
  <si>
    <t>m.leonelam@gmail.com</t>
  </si>
  <si>
    <t>(2019) Glen Manna :: 970-980-6871</t>
  </si>
  <si>
    <t>Pigasus</t>
  </si>
  <si>
    <t>(2018) Sean Francis :: 307 349 0294</t>
  </si>
  <si>
    <t>pigasusofficial@gmail.com</t>
  </si>
  <si>
    <t>(2019) John :: 303-859-9386</t>
  </si>
  <si>
    <t>(2019) Tom Buswell :: 9785180514</t>
  </si>
  <si>
    <t>pioneermotherband@gmail.com</t>
  </si>
  <si>
    <t>(2019) PJ Moon :: 434-665-1331</t>
  </si>
  <si>
    <t>pjmoonandtheswappers@gmail.com</t>
  </si>
  <si>
    <t>PK</t>
  </si>
  <si>
    <t xml:space="preserve">ues </t>
  </si>
  <si>
    <t>good bluegrass</t>
  </si>
  <si>
    <t>(2019) Collin Stover :: 7203174206</t>
  </si>
  <si>
    <t>(2019) Adrienne Rae Ash :: 6366677344</t>
  </si>
  <si>
    <t>Plume Varia</t>
  </si>
  <si>
    <t>(2018) Shon Cobbs :: 6513662233</t>
  </si>
  <si>
    <t>shonrcobbs@gmail.com</t>
  </si>
  <si>
    <t>Poet's Row</t>
  </si>
  <si>
    <t>(2017) Emily Hobbs :: 303-253-0346</t>
  </si>
  <si>
    <t>Poetsrow@gmail.com</t>
  </si>
  <si>
    <t>(2019) Corben Wilkins :: 231 871 1585</t>
  </si>
  <si>
    <t>Corbenwilkins@gmail.com</t>
  </si>
  <si>
    <t>(2019) Eli Hubbard :: 9705902687</t>
  </si>
  <si>
    <t>Polar Bodies</t>
  </si>
  <si>
    <t>(2019) Alec Kocjancic :: 3037759129</t>
  </si>
  <si>
    <t>alecjkocjancic@gmail.com</t>
  </si>
  <si>
    <t>Pompous Prairie Dogs</t>
  </si>
  <si>
    <t>(2017) Larry Lewis :: 970-988-6624</t>
  </si>
  <si>
    <t>Denver, Arvada, Evergreen, Fort Collins</t>
  </si>
  <si>
    <t>Shake Me // Wake Me</t>
  </si>
  <si>
    <t>Not available</t>
  </si>
  <si>
    <t>(2019) Michael Goyn :: (970) 231-4343</t>
  </si>
  <si>
    <t>poormemusic@gmail.com</t>
  </si>
  <si>
    <t>PoorBoy</t>
  </si>
  <si>
    <t>Porcelain City</t>
  </si>
  <si>
    <t>(On File) Megan Rice :: 303-513-2950</t>
  </si>
  <si>
    <t>porcelaincitymusic@gmail.com</t>
  </si>
  <si>
    <t>Porlolo</t>
  </si>
  <si>
    <t>(2017) Erin Roberts :: 970-567-9490</t>
  </si>
  <si>
    <t>porlolomusic@gmail.com</t>
  </si>
  <si>
    <t>(2019) Nick Duarte :: 239-280-7821</t>
  </si>
  <si>
    <t>POTCHEEN</t>
  </si>
  <si>
    <t>(2017) Christian Blochinger :: 3037487078</t>
  </si>
  <si>
    <t>potcheenfolkband@gmail.com</t>
  </si>
  <si>
    <t>Shaley Scott</t>
  </si>
  <si>
    <t>(2018) Tatum Russo :: 7196506496</t>
  </si>
  <si>
    <t>preprallymusic@gmail.com</t>
  </si>
  <si>
    <t>(2019) Tatum Russo :: 7196506496</t>
  </si>
  <si>
    <t>zach boddiker</t>
  </si>
  <si>
    <t>pressbox</t>
  </si>
  <si>
    <t>(2019) Jacob McGee :: 970-691-0885</t>
  </si>
  <si>
    <t>jmcgee23@live.com</t>
  </si>
  <si>
    <t>Pretty Noise</t>
  </si>
  <si>
    <t>(On File) Arin Baun :: 970-231-3293</t>
  </si>
  <si>
    <t>Arin.baun@gmail.com</t>
  </si>
  <si>
    <t>PrettyMouth</t>
  </si>
  <si>
    <t>(2018) Lief Sjostrom :: 414-232-3047</t>
  </si>
  <si>
    <t>prettymouthmusic@gmail.com</t>
  </si>
  <si>
    <t>(2019) Steve Jones :: 970-658-6629</t>
  </si>
  <si>
    <t>(2019) Bear Buscher :: 303-725-3135</t>
  </si>
  <si>
    <t>publicsafetybooking@gmail.com</t>
  </si>
  <si>
    <t>pulled at four pins</t>
  </si>
  <si>
    <t>(On File) Brett Schreiber :: 970-218-2491</t>
  </si>
  <si>
    <t>Punch Drunk Munky Funk</t>
  </si>
  <si>
    <t>(2017) Michelle Pietrafitta :: 856-340-9006</t>
  </si>
  <si>
    <t>mcpie12@gmail.com</t>
  </si>
  <si>
    <t>Pythalo</t>
  </si>
  <si>
    <t>(2019) Keenan Goodwine :: 7204037126</t>
  </si>
  <si>
    <t>goodwinekeenan@yahoo.com</t>
  </si>
  <si>
    <t>Qbala</t>
  </si>
  <si>
    <t>(2017) Kalhie Quinones :: (970)4132776</t>
  </si>
  <si>
    <t>q82bala@live.com</t>
  </si>
  <si>
    <t>(2018) Barbara White :: 97 310 3995</t>
  </si>
  <si>
    <t>(2019) Matt Petersen :: 847-287-6407</t>
  </si>
  <si>
    <t>(2019) Rachel Alena :: 720-394-6358</t>
  </si>
  <si>
    <t>contact@rachelandtheruckus.com</t>
  </si>
  <si>
    <t>Rad Dudes</t>
  </si>
  <si>
    <t>(2019) Rad Dudes :: 213-915-6473</t>
  </si>
  <si>
    <t>raddudesband@gmail.com</t>
  </si>
  <si>
    <t>(2019) Rae McAlister :: 970-658-0014</t>
  </si>
  <si>
    <t>Ragged Union</t>
  </si>
  <si>
    <t>Estes Park</t>
  </si>
  <si>
    <t>(2017) Geoff Union :: 512-563-9821</t>
  </si>
  <si>
    <t>geoffunion@gmail.com</t>
  </si>
  <si>
    <t xml:space="preserve">NO  </t>
  </si>
  <si>
    <t>(2018) Jeremy Rich :: (530)520-4372</t>
  </si>
  <si>
    <t>Ran off the Rooster</t>
  </si>
  <si>
    <t>(2017) Amy Glenney :: 3035881807</t>
  </si>
  <si>
    <t>amy.glenney@gmail.com</t>
  </si>
  <si>
    <t>(2019) Terrah Schultz :: 8167246139</t>
  </si>
  <si>
    <t>ratdoctorbooking@gmail.com</t>
  </si>
  <si>
    <t>Rawtune</t>
  </si>
  <si>
    <t>(On File) Tim Coon :: 9704129271</t>
  </si>
  <si>
    <t>tim.rawtune@gmail.com</t>
  </si>
  <si>
    <t>(2019) Terri Stewart :: 3039891764</t>
  </si>
  <si>
    <t>Recycled Vinyl aka Lakeside</t>
  </si>
  <si>
    <t>(2018) Bill Marsh :: 9709626876</t>
  </si>
  <si>
    <t>boatcaptain78@gmail.com</t>
  </si>
  <si>
    <t>Red Moon Rounder</t>
  </si>
  <si>
    <t>(2019) Justin O'Connell :: 7193320334</t>
  </si>
  <si>
    <t>booking@redmoonrounder.com</t>
  </si>
  <si>
    <t>(2019) Dee Colombini :: 970-218-7101</t>
  </si>
  <si>
    <t>Redamancy</t>
  </si>
  <si>
    <t>(2019) Bella Musser :: 303-912-9597</t>
  </si>
  <si>
    <t>redamancyband@gmail.com</t>
  </si>
  <si>
    <t>Redcoat Kid</t>
  </si>
  <si>
    <t>(2019) Aaron Bubb :: 4025608291</t>
  </si>
  <si>
    <t>redcoat_kid@hotmail.com</t>
  </si>
  <si>
    <t>(2018) Zach Rose :: 3076316866</t>
  </si>
  <si>
    <t>(2018) josh turnquist :: 720-356-2431</t>
  </si>
  <si>
    <t>joshturnquist@yahoo.com</t>
  </si>
  <si>
    <t>(2019) Zach Shel :: 9705563389</t>
  </si>
  <si>
    <t>Reoscillate</t>
  </si>
  <si>
    <t>(2017) Andrew Warren :: 317-985-7294</t>
  </si>
  <si>
    <t>reoscillate@gmail.com</t>
  </si>
  <si>
    <t>RETRO (80's tribute band and show)</t>
  </si>
  <si>
    <t>(2017) Tracy Allen Knapp :: 970-580-5223</t>
  </si>
  <si>
    <t>Tracy@knappproductions.com</t>
  </si>
  <si>
    <t>David Booker has played for 50 years</t>
  </si>
  <si>
    <t>(2019) Sean Culliton :: 3038880166</t>
  </si>
  <si>
    <t>smculliton@gmail.com</t>
  </si>
  <si>
    <t>Reverend Glenn Nielson Piano Blues</t>
  </si>
  <si>
    <t>(2019) Dana Horne :: 9704818798</t>
  </si>
  <si>
    <t>dana.lh888@gmail.com</t>
  </si>
  <si>
    <t>Rich With Friends</t>
  </si>
  <si>
    <t>(On File) Emily Bassarear :: 6038310687</t>
  </si>
  <si>
    <t>richwithfriendsfoco@gmail.com</t>
  </si>
  <si>
    <t>(2019) Jordan Gurrentz :: 720-635-1256</t>
  </si>
  <si>
    <t>rightbeforerain@gmail.com</t>
  </si>
  <si>
    <t>Riley &amp; Sean</t>
  </si>
  <si>
    <t>(2019) Sean Bennight :: 720 552 1134</t>
  </si>
  <si>
    <t>Midianmusic@gmail.com</t>
  </si>
  <si>
    <t>Riley Ann: one-woman band</t>
  </si>
  <si>
    <t>(2018) Riley Ann :: 6082143816</t>
  </si>
  <si>
    <t>Silver &amp; Gold</t>
  </si>
  <si>
    <t>Rio Blue</t>
  </si>
  <si>
    <t>(2017) Francisco :: 303 718 1488</t>
  </si>
  <si>
    <t>f72624726@yahoo.com</t>
  </si>
  <si>
    <t>Rise as Legends</t>
  </si>
  <si>
    <t>(2018) Adam Quijano :: 9702372014</t>
  </si>
  <si>
    <t>riseaslegends@gmail.com</t>
  </si>
  <si>
    <t>RL Cole &amp; The Hell You Say</t>
  </si>
  <si>
    <t>(2018) RL Cole :: 5128003118</t>
  </si>
  <si>
    <t>robertlouiscole@gmail.com</t>
  </si>
  <si>
    <t>Rob Drabkin</t>
  </si>
  <si>
    <t>(On File) Rob Drabkin :: 3037487196</t>
  </si>
  <si>
    <t>rob@robdrabkin.com</t>
  </si>
  <si>
    <t>Greeley, Colorado</t>
  </si>
  <si>
    <t>Robby Wicks Band</t>
  </si>
  <si>
    <t>(2017) Taylor Biskup :: 303-949-2098</t>
  </si>
  <si>
    <t>robbywicksband@gmail.com</t>
  </si>
  <si>
    <t>Robert Cline Jr.</t>
  </si>
  <si>
    <t>Robert Johnson</t>
  </si>
  <si>
    <t>(On File) Robert Johnson :: 9702869443</t>
  </si>
  <si>
    <t>robgdjohnson@gmail.com</t>
  </si>
  <si>
    <t>Robert Price</t>
  </si>
  <si>
    <t>(2018) Robert Price :: 9702559447</t>
  </si>
  <si>
    <t>(2019) Robert Rowe :: 717-364-4144</t>
  </si>
  <si>
    <t>rorowe@gmail.com</t>
  </si>
  <si>
    <t>(2019) Jessi Reed :: 206-450-0005</t>
  </si>
  <si>
    <t>SIXTY MINUTE MEN</t>
  </si>
  <si>
    <t xml:space="preserve">yes   </t>
  </si>
  <si>
    <t xml:space="preserve">duo regional? </t>
  </si>
  <si>
    <t>(2018) Robert Wilson :: 970-215-9193</t>
  </si>
  <si>
    <t>Rodney James &amp; the High Gear Daddies</t>
  </si>
  <si>
    <t>(2017) Mark Verschoor :: 970-817-3374</t>
  </si>
  <si>
    <t>(2019) Roger James :: 7208811233</t>
  </si>
  <si>
    <t>Roger James Jaz/Bluz Project</t>
  </si>
  <si>
    <t>(2018) Roger James :: 720-881-1233</t>
  </si>
  <si>
    <t>Roger James Pianist</t>
  </si>
  <si>
    <t>(2019) Blake Pendergrass :: 720-251-3452</t>
  </si>
  <si>
    <t>blake.pendergrass@gmail.com</t>
  </si>
  <si>
    <t>Room Twenty-Seven</t>
  </si>
  <si>
    <t>Skydyed</t>
  </si>
  <si>
    <t>(2019) Kelcie Winningham :: 7066917066</t>
  </si>
  <si>
    <t>contact@roomtwentyseven.com</t>
  </si>
  <si>
    <t>Sled Dogs</t>
  </si>
  <si>
    <t>(2019) Dirk Deremo :: 9513265257</t>
  </si>
  <si>
    <t>Slow Caves</t>
  </si>
  <si>
    <t>rootsmassivereggae@gmail.com</t>
  </si>
  <si>
    <t>(2019) Rosann Winn :: (970) 227-3900</t>
  </si>
  <si>
    <t>Rough Age</t>
  </si>
  <si>
    <t>(2019) Nathan Archer :: 2102888636</t>
  </si>
  <si>
    <t>contact@roughagemusic.com</t>
  </si>
  <si>
    <t>Roy G Biv</t>
  </si>
  <si>
    <t>(2018) Michael Roy :: 970-689-6964</t>
  </si>
  <si>
    <t>whoisroygbiv@gmail.com</t>
  </si>
  <si>
    <t>(2019) Michael Roy :: 9709803259</t>
  </si>
  <si>
    <t>Soft Stereo</t>
  </si>
  <si>
    <t>(2019) Kenneth Bailey :: 970-682-0619</t>
  </si>
  <si>
    <t>Rubix</t>
  </si>
  <si>
    <t>(2017) Timothy Jones :: 7203653080</t>
  </si>
  <si>
    <t>info@vocalitysingers.com</t>
  </si>
  <si>
    <t>Rudie Clash</t>
  </si>
  <si>
    <t>Rumours Follow</t>
  </si>
  <si>
    <t>(On File) Dennis Hernandez :: 7202175191</t>
  </si>
  <si>
    <t>rumoursfollow@gmail.com</t>
  </si>
  <si>
    <t>Running with Scizzors</t>
  </si>
  <si>
    <t>(2018) Aimee Svenneby :: 3039294945</t>
  </si>
  <si>
    <t>aimee@svenneby.com</t>
  </si>
  <si>
    <t>Songwriters in the Round</t>
  </si>
  <si>
    <t>(2019) Steve Clark :: 970-744-9629</t>
  </si>
  <si>
    <t>stevenkclark@comcast.net</t>
  </si>
  <si>
    <t>(2019) Tony Kukla :: 7202067412</t>
  </si>
  <si>
    <t>rushhourtrain@gmail.com</t>
  </si>
  <si>
    <t>Russell Scott</t>
  </si>
  <si>
    <t>(2018) Russell Adkisson :: 970-371-8443</t>
  </si>
  <si>
    <t>russellscottmusic@gmail.com</t>
  </si>
  <si>
    <t>(2019) James Russick Smith :: 520-470-9062</t>
  </si>
  <si>
    <t>(2019) Dave Jensen :: 7575938732</t>
  </si>
  <si>
    <t>rusty44band@gmail.com</t>
  </si>
  <si>
    <t>Fort Collins area</t>
  </si>
  <si>
    <t>(2019) Ryan Chrys :: 3034897457</t>
  </si>
  <si>
    <t>(2019) Ryan Dart :: 303-859-1827</t>
  </si>
  <si>
    <t>Ryan Fourt &amp; Katie Harris</t>
  </si>
  <si>
    <t>(2017) Ryan Fourt :: 9703531842</t>
  </si>
  <si>
    <t>ryanfourt@gmail.com</t>
  </si>
  <si>
    <t>(2019) Arin Baun :: 970-231-3293</t>
  </si>
  <si>
    <t>Arin.Baun@gmail.com</t>
  </si>
  <si>
    <t>(2019) Zachary Visconti :: 5105579344</t>
  </si>
  <si>
    <t>Saint Fool</t>
  </si>
  <si>
    <t>(2018) Ryan Pendleton :: 307-761-2764</t>
  </si>
  <si>
    <t>r_guitar_pen@yahoo.com</t>
  </si>
  <si>
    <t>Ft. Collins, Colorado</t>
  </si>
  <si>
    <t>Saints Of Never After</t>
  </si>
  <si>
    <t>(2017) Jordan :: 970 888 2053</t>
  </si>
  <si>
    <t>Pandaxxviii@yahoo.com</t>
  </si>
  <si>
    <t>(2019) Sal DeLeo :: 9703107038</t>
  </si>
  <si>
    <t>jumpman_ai3@msn.com</t>
  </si>
  <si>
    <t>Sal D. &amp; Posko</t>
  </si>
  <si>
    <t>(2017) Sal DeLeo :: 970-310-7038</t>
  </si>
  <si>
    <t>jumpman_Ai3@msn.com</t>
  </si>
  <si>
    <t>(2018) Jody McCormick :: 7133988329</t>
  </si>
  <si>
    <t>booking.olemanjoe@gmail.com</t>
  </si>
  <si>
    <t>(2019) Sam Burns :: 8325774749</t>
  </si>
  <si>
    <t>Samrheaburns@gmail.com</t>
  </si>
  <si>
    <t>Sam Gillis</t>
  </si>
  <si>
    <t>(On File) Sam Gillis :: 337-349-5417</t>
  </si>
  <si>
    <t>gillis.samuel@gmail.com</t>
  </si>
  <si>
    <t>Sam Hozdulick</t>
  </si>
  <si>
    <t>(On File) Joel Rekiel :: (814) 657-4967</t>
  </si>
  <si>
    <t>Saphyre Rain</t>
  </si>
  <si>
    <t>(2017) Austin Harras :: 9706921341</t>
  </si>
  <si>
    <t>saphyrerainband@gmail.com</t>
  </si>
  <si>
    <t>Steelin’ the Spaceways</t>
  </si>
  <si>
    <t>Sarah Mount &amp; the Rushmores</t>
  </si>
  <si>
    <t>(2019) Sarah Mount :: 970-765-6345</t>
  </si>
  <si>
    <t>denversaxophonist@gmail.com</t>
  </si>
  <si>
    <t>(2019) Sarah Slaton :: 303-669-0461</t>
  </si>
  <si>
    <t>Sarah Slaton (of Edison)</t>
  </si>
  <si>
    <t>Jesse Bates</t>
  </si>
  <si>
    <t>(2018) Sarah Slaton :: 303-669-0461</t>
  </si>
  <si>
    <t>edisonmgmt@gmail.com</t>
  </si>
  <si>
    <t>Stella Luce</t>
  </si>
  <si>
    <t>SarCa$t</t>
  </si>
  <si>
    <t>(On File) Carvin Scarborough :: 303-803-4851</t>
  </si>
  <si>
    <t>carvinscarborough@yahoo.com</t>
  </si>
  <si>
    <t>(2019) Sasha Stone :: 9705818861</t>
  </si>
  <si>
    <t>Savage Cabbage</t>
  </si>
  <si>
    <t>(On File) Collin Orr :: 9705569365</t>
  </si>
  <si>
    <t>collinorr4@gmail.com</t>
  </si>
  <si>
    <t>Say Uncle</t>
  </si>
  <si>
    <t>(2017) Blake Miller :: 9703109039</t>
  </si>
  <si>
    <t>blake248@airhat.com</t>
  </si>
  <si>
    <t>Scarlet Canary</t>
  </si>
  <si>
    <t>(2018) Allen Maddox :: 9709788525</t>
  </si>
  <si>
    <t>scarletcanaryband@gmail.com</t>
  </si>
  <si>
    <t>Scott Webber</t>
  </si>
  <si>
    <t>(On File) Scott Webber :: 805-267-9322</t>
  </si>
  <si>
    <t>music@scottwebber.net</t>
  </si>
  <si>
    <t>Scotty Does Know</t>
  </si>
  <si>
    <t>(2018) Scott Tredennick :: (720)746-8186</t>
  </si>
  <si>
    <t>scottydoesknowmusic@gmail.com</t>
  </si>
  <si>
    <t>StereoType Drive</t>
  </si>
  <si>
    <t>Sean Curtis Band</t>
  </si>
  <si>
    <t>(On File) Jason B Downing :: 9705812112</t>
  </si>
  <si>
    <t>Seancurtisband@gmail.com</t>
  </si>
  <si>
    <t>Sean M Flynn</t>
  </si>
  <si>
    <t>(2017) Sean M Flynn :: 3038276850</t>
  </si>
  <si>
    <t>sean.michael.flynn@gmail.com</t>
  </si>
  <si>
    <t>Second Hand King</t>
  </si>
  <si>
    <t>(2019) Joe Stanziola :: 9135797371</t>
  </si>
  <si>
    <t>joe@secondhandking.com</t>
  </si>
  <si>
    <t>See to Center</t>
  </si>
  <si>
    <t>(On File) Chris Carter :: 17204806523</t>
  </si>
  <si>
    <t>seetocenter@gmail.com</t>
  </si>
  <si>
    <t>Seems Good</t>
  </si>
  <si>
    <t>(2019) Matt Ruggles :: 719-888-WAFL</t>
  </si>
  <si>
    <t>seemsgoodmusic@gmail.com</t>
  </si>
  <si>
    <t>Sensory Orchestra</t>
  </si>
  <si>
    <t>(On File) Traci. :: 970-581-2469</t>
  </si>
  <si>
    <t>bioviolinist@gmail.com</t>
  </si>
  <si>
    <t>Serpentfoot</t>
  </si>
  <si>
    <t>(2018) Jordan Twiggs :: 9702223272</t>
  </si>
  <si>
    <t>Serpentfootmusic@gmail.com</t>
  </si>
  <si>
    <t>(2019) Robert Salazar :: 9709883715</t>
  </si>
  <si>
    <t>djthcproductions@yahoo.com</t>
  </si>
  <si>
    <t>Set me on Fire</t>
  </si>
  <si>
    <t>(2017) Lynette Perez :: 9702948760</t>
  </si>
  <si>
    <t>Lynette.perez730@gmail.com</t>
  </si>
  <si>
    <t>(2019) Shane Franklin :: 303-520-4821</t>
  </si>
  <si>
    <t>Booking@sf1music.com</t>
  </si>
  <si>
    <t>(2019) Shad Buxman :: 7192509655</t>
  </si>
  <si>
    <t>Shadbuxmanmusic@gmail.com</t>
  </si>
  <si>
    <t>Shaggz</t>
  </si>
  <si>
    <t>(2017) Zach Gluckstern :: 970-388-6018</t>
  </si>
  <si>
    <t>zachgluckstern@gmail.com</t>
  </si>
  <si>
    <t>Steve Johnson Group</t>
  </si>
  <si>
    <t>(2019) Jack Nanney :: 904-502-1136</t>
  </si>
  <si>
    <t>shakemewakemefoco@gmail.com</t>
  </si>
  <si>
    <t>Shake Me//Wake Me</t>
  </si>
  <si>
    <t>(2017) Bob Shipton :: 970-672-7830</t>
  </si>
  <si>
    <t>RobbieDewayne@gmail.com</t>
  </si>
  <si>
    <t>Shakewell</t>
  </si>
  <si>
    <t>(2017) Emmet Ore :: (406)570-2760</t>
  </si>
  <si>
    <t>shakewell.band@gmail.com</t>
  </si>
  <si>
    <t>(2019) Shaley Scott :: 310-902-5139</t>
  </si>
  <si>
    <t>shaleymusic@gmail.com</t>
  </si>
  <si>
    <t>Shane Burke</t>
  </si>
  <si>
    <t>(2017) Shane Burke :: 443-956-0911</t>
  </si>
  <si>
    <t>shaneburke26@hotmail.com</t>
  </si>
  <si>
    <t>(2019) Shanna Hoar :: 7033096751</t>
  </si>
  <si>
    <t>2018, 2019</t>
  </si>
  <si>
    <t>(2019) Shannon Fitzsimmons :: 9704024888</t>
  </si>
  <si>
    <t>shayfitz@aol.com</t>
  </si>
  <si>
    <t>(2019) Mike McGraw :: 720-621-9155</t>
  </si>
  <si>
    <t>Steve Manshel Band</t>
  </si>
  <si>
    <t>Sharon Glassman</t>
  </si>
  <si>
    <t>Sharp Circles</t>
  </si>
  <si>
    <t>(2019) Melanie Royalty :: 309-826-2590</t>
  </si>
  <si>
    <t>melanieroyalty@gmail.com</t>
  </si>
  <si>
    <t>Shattered Halo</t>
  </si>
  <si>
    <t>(2019) Nikolas Wagner :: 5712449732</t>
  </si>
  <si>
    <t>Nwagner80@yahoo.com</t>
  </si>
  <si>
    <t>Shatterproof</t>
  </si>
  <si>
    <t>(On File) Branson Hoog :: (970)-690-8156</t>
  </si>
  <si>
    <t>bookshatterproof@gmail.com</t>
  </si>
  <si>
    <t>Stevey</t>
  </si>
  <si>
    <t>Shawn Wright and the Tribe</t>
  </si>
  <si>
    <t>(2017) Tom Woolrich :: (970)779-0397</t>
  </si>
  <si>
    <t>buckvillemusic@gmail.com</t>
  </si>
  <si>
    <t>(2019) Laura Whitlock :: 720-988-9690</t>
  </si>
  <si>
    <t>Whitlockll@aol.com</t>
  </si>
  <si>
    <t>Shoaler</t>
  </si>
  <si>
    <t>(2019) Alex Goetz :: 7209374132</t>
  </si>
  <si>
    <t>Shoreline</t>
  </si>
  <si>
    <t>(2017) Aras Buntinas :: 970-829-1011</t>
  </si>
  <si>
    <t>(2019) Evan Cook :: 3077608103</t>
  </si>
  <si>
    <t>(2019) Will Lamperes :: 970-214-1150</t>
  </si>
  <si>
    <t>Ssapsux@gmail.com</t>
  </si>
  <si>
    <t>Stillhouse Junkies</t>
  </si>
  <si>
    <t>(2018) Taylor Shuck :: 719-650-7636</t>
  </si>
  <si>
    <t>(2019) Jeff Birdsall :: 540-550-5580</t>
  </si>
  <si>
    <t>Sicktrickfoco@gmail.com</t>
  </si>
  <si>
    <t>Silent Bear</t>
  </si>
  <si>
    <t>(2019) Silent Bear :: 9707750974</t>
  </si>
  <si>
    <t>silentbear55@yahoo.com</t>
  </si>
  <si>
    <t>Silent Bear Trio</t>
  </si>
  <si>
    <t>(2019) Devon Hildebrandt :: 7204707099</t>
  </si>
  <si>
    <t>devon@moxitheater.com</t>
  </si>
  <si>
    <t>(2019) Ty Bray :: 7202242425</t>
  </si>
  <si>
    <t>silverandsmokeband@gmail.com</t>
  </si>
  <si>
    <t>(2018) Dave Bell :: 480.332.0299</t>
  </si>
  <si>
    <t>sinisterpig1492@gmail.com</t>
  </si>
  <si>
    <t>Sintax</t>
  </si>
  <si>
    <t>(2017) Elijah Kooy :: (970)391-3860</t>
  </si>
  <si>
    <t>EZK8888@msn.com</t>
  </si>
  <si>
    <t>SIR</t>
  </si>
  <si>
    <t>(2017) S.A. :: 5017867133</t>
  </si>
  <si>
    <t>sirbandbooking@gmail.com</t>
  </si>
  <si>
    <t>Siveria</t>
  </si>
  <si>
    <t>(2017) Gala :: 7204745140</t>
  </si>
  <si>
    <t>siveriaband@gmail.com</t>
  </si>
  <si>
    <t>(2019) Jonathan Frett :: 207-620-6347</t>
  </si>
  <si>
    <t>sixtyminutemenmusic@gmail.com</t>
  </si>
  <si>
    <t>Skrilla Bobcat</t>
  </si>
  <si>
    <t>(On File) Bobby Shell :: 850-572-1820</t>
  </si>
  <si>
    <t>skrillabobcat@gmail.com</t>
  </si>
  <si>
    <t>Slap Happy</t>
  </si>
  <si>
    <t>(2019) Adem :: 3039139315</t>
  </si>
  <si>
    <t>slaphappytunes@gmail.com</t>
  </si>
  <si>
    <t>Slomo Kanofsky</t>
  </si>
  <si>
    <t>(2018) Emrys Hanley :: 4156098414</t>
  </si>
  <si>
    <t>Slopeside</t>
  </si>
  <si>
    <t>(On File) Cody Culver :: 720-404-5988</t>
  </si>
  <si>
    <t>cody@slopesidemusic.com</t>
  </si>
  <si>
    <t>(2019) Thomas Konitzer :: 5136045513</t>
  </si>
  <si>
    <t>outerorbitbooking@gmail.com</t>
  </si>
  <si>
    <t>slp</t>
  </si>
  <si>
    <t>Stompit</t>
  </si>
  <si>
    <t>(2018) sarah louise :: 303 829 7059</t>
  </si>
  <si>
    <t>Smileeatingjesus</t>
  </si>
  <si>
    <t>(2019) Michael Lautzenheiser :: 7657442455</t>
  </si>
  <si>
    <t>smileeatingjesus@gmail.com</t>
  </si>
  <si>
    <t>Smirk</t>
  </si>
  <si>
    <t>(2019) Ryan Bannigan :: 3035200977</t>
  </si>
  <si>
    <t>mgmt.smirk@gmail.com</t>
  </si>
  <si>
    <t>Smooth Beethoven</t>
  </si>
  <si>
    <t>(2017) Nick Ierisi :: 9702175472</t>
  </si>
  <si>
    <t>nickierisi@hotmail.com</t>
  </si>
  <si>
    <t>Snails and Oysters</t>
  </si>
  <si>
    <t>(2019) Joe Mills :: 3035878643</t>
  </si>
  <si>
    <t>joemills82@hotmail.com</t>
  </si>
  <si>
    <t>SOFT SKULLS</t>
  </si>
  <si>
    <t>(On File) Tyler Campo :: 8609135253</t>
  </si>
  <si>
    <t>ty_campo@yahoo.com</t>
  </si>
  <si>
    <t>(2019) Bri Romo :: 7209755334</t>
  </si>
  <si>
    <t>adazuri1@hotmail.com</t>
  </si>
  <si>
    <t>Sol Harmonics</t>
  </si>
  <si>
    <t>(On File) David Lesperance :: 9708898868</t>
  </si>
  <si>
    <t>eus303@gmail.com</t>
  </si>
  <si>
    <t>Solomon Cook</t>
  </si>
  <si>
    <t>SolPride</t>
  </si>
  <si>
    <t>(2019) Todd Bills :: 720-314-6919</t>
  </si>
  <si>
    <t>dtoddbills@gmail.com</t>
  </si>
  <si>
    <t>the symbols - 2 man band - mer sal</t>
  </si>
  <si>
    <t>Sometimes Five Jazz Quartet</t>
  </si>
  <si>
    <t>(On File) Spencer Zweifel :: 9708186006</t>
  </si>
  <si>
    <t>spencerzweifel@comcast.net</t>
  </si>
  <si>
    <t>Son and Cynic</t>
  </si>
  <si>
    <t>(2018) Brian Obernesser :: 9106204097</t>
  </si>
  <si>
    <t>sonandcynic@gmail.com</t>
  </si>
  <si>
    <t>Soon To Be Titans</t>
  </si>
  <si>
    <t>(2019) Nicholas Youngblood :: 9706852655</t>
  </si>
  <si>
    <t>Management@soontobetitans.com</t>
  </si>
  <si>
    <t>(2018) Jennifer Lauren Bowers :: 9709886174</t>
  </si>
  <si>
    <t>vocalistjenniferlauren@gmail.com</t>
  </si>
  <si>
    <t>Sound of Ceres</t>
  </si>
  <si>
    <t>(On File) Karen Hover :: (970) 420-4091</t>
  </si>
  <si>
    <t>soundofceres@gmail.com</t>
  </si>
  <si>
    <t>(2019) Benjamin Buttice :: 9702156877</t>
  </si>
  <si>
    <t>Sour Bridges</t>
  </si>
  <si>
    <t>(2017) Brian Melso :: 2014506365</t>
  </si>
  <si>
    <t>Brian@BMPblueprint.com</t>
  </si>
  <si>
    <t>(2019) Shawna Stratton :: 9704053135</t>
  </si>
  <si>
    <t>Souvenir Thread</t>
  </si>
  <si>
    <t>(2018) Rob Addington :: 970-449-2049</t>
  </si>
  <si>
    <t>addingtonrob@gmail.com</t>
  </si>
  <si>
    <t>Soviet Mothers</t>
  </si>
  <si>
    <t>(2017) Paul Rogers :: 9702507367</t>
  </si>
  <si>
    <t>paulrogersrogers@yahoo.com</t>
  </si>
  <si>
    <t>Lyons/Loveland</t>
  </si>
  <si>
    <t>Streamline Cannonball</t>
  </si>
  <si>
    <t>Space in the Pocket</t>
  </si>
  <si>
    <t>(On File) Mike McCaffery :: 206-303-9078</t>
  </si>
  <si>
    <t>mikemccaffery725@gmail.com</t>
  </si>
  <si>
    <t>(2019) Chris McCombs :: (970) 231-1992</t>
  </si>
  <si>
    <t>Spellbinder &amp; Roots Massive</t>
  </si>
  <si>
    <t>Square Peg</t>
  </si>
  <si>
    <t>(2017) Shilo Stroman :: 970-420-4076</t>
  </si>
  <si>
    <t>sstroman@mac.com</t>
  </si>
  <si>
    <t>Squintin' Tarantino F.K.A. Smooth Beethoven</t>
  </si>
  <si>
    <t>(2018) Nick Ierisi :: 9702175472</t>
  </si>
  <si>
    <t>Staci Foster</t>
  </si>
  <si>
    <t>(2018) Staci Foster :: 830-285-1954</t>
  </si>
  <si>
    <t>stacifostermusic@gmail.com</t>
  </si>
  <si>
    <t>Stage7</t>
  </si>
  <si>
    <t>(2017) Daniel Ford :: 7208992239</t>
  </si>
  <si>
    <t>redfox485@gmail.com</t>
  </si>
  <si>
    <t>Starve The Listener</t>
  </si>
  <si>
    <t>(2017) Travis Stroth :: 9706852217</t>
  </si>
  <si>
    <t>starvethelistener@gmail.com</t>
  </si>
  <si>
    <t>Steel Aviators</t>
  </si>
  <si>
    <t>(2018) Daniel Ford :: 7208992239</t>
  </si>
  <si>
    <t>dannyford@steelaviators.com</t>
  </si>
  <si>
    <t>Steelin' The Spaceways</t>
  </si>
  <si>
    <t>(2019) Jesse Bates :: 5016812675</t>
  </si>
  <si>
    <t>blnpyne@yahoo.com</t>
  </si>
  <si>
    <t>(2019) Brett Schreiber :: 970-218-2491</t>
  </si>
  <si>
    <t xml:space="preserve">yes!  Mike Finders daughter in band </t>
  </si>
  <si>
    <t>Stelth Ulvang</t>
  </si>
  <si>
    <t>(On File) Stelth Ulvang :: (970)290-2649</t>
  </si>
  <si>
    <t>stelthulvangmusic@gmail.com</t>
  </si>
  <si>
    <t>Stephen Doherty</t>
  </si>
  <si>
    <t>(2019) Stephen Doherty :: 508-826-4818</t>
  </si>
  <si>
    <t>stephen.nietzsche.doherty@gmail.com</t>
  </si>
  <si>
    <t>Stereoshifter</t>
  </si>
  <si>
    <t>(2019) Josh Cal :: 303-501-9610</t>
  </si>
  <si>
    <t>stereoshifter@gmail.com</t>
  </si>
  <si>
    <t>(2019) Dillon McDonald :: 9705679366</t>
  </si>
  <si>
    <t>stereotypedriveband@gmail.com</t>
  </si>
  <si>
    <t>Sterigma</t>
  </si>
  <si>
    <t>(2019) Hardy Ball :: 305-588-7154</t>
  </si>
  <si>
    <t>sterigmaband@gmail.com</t>
  </si>
  <si>
    <t>Sterile Garden</t>
  </si>
  <si>
    <t>Steve Glotzer and Friends</t>
  </si>
  <si>
    <t>(2019) steve glotzer :: 303-579-1375</t>
  </si>
  <si>
    <t>stevieguitar@gmail.com</t>
  </si>
  <si>
    <t>Steve Itterly</t>
  </si>
  <si>
    <t>(2017) Steve Itterly :: 5182105287</t>
  </si>
  <si>
    <t>steven.itterly@gmail.com</t>
  </si>
  <si>
    <t>(2019) Steve Johnson :: 9702906811</t>
  </si>
  <si>
    <t>steve@stevejohnsonmusic.com</t>
  </si>
  <si>
    <t>(2019) Stevey Ertl :: 970-761-0999</t>
  </si>
  <si>
    <t>Still, We Rise Acoustic Duo</t>
  </si>
  <si>
    <t>(2019) Anastasia Canfield :: 9729794615</t>
  </si>
  <si>
    <t>stillweriseacoustic@gmail.com</t>
  </si>
  <si>
    <t>(2019) Cody Tinnin :: 970.759.1949</t>
  </si>
  <si>
    <t>stillhousejunkies@gmail.com</t>
  </si>
  <si>
    <t>(2019) KJ Osenenko :: 9702130896</t>
  </si>
  <si>
    <t>(2019) Jasco :: 9705350808</t>
  </si>
  <si>
    <t>stompitband@gmail.com</t>
  </si>
  <si>
    <t>Stop Motion</t>
  </si>
  <si>
    <t>(2018) Evan Lei :: 9712694078</t>
  </si>
  <si>
    <t>evan.lei98@gmail.com</t>
  </si>
  <si>
    <t>(2018) Michael McKee :: (720) 315-0156</t>
  </si>
  <si>
    <t>micjohmck@gmail.com</t>
  </si>
  <si>
    <t>Stratusphere</t>
  </si>
  <si>
    <t>(2019) Jacob Paskus :: 7062862148</t>
  </si>
  <si>
    <t>beaconoftheblueray@gmail.com</t>
  </si>
  <si>
    <t>(2019) Ronnie Toplyn :: 9706313163</t>
  </si>
  <si>
    <t>(2019) Andrew DeCarlo :: 317-345-1438</t>
  </si>
  <si>
    <t>andrewdecarlomusic@gmail.com</t>
  </si>
  <si>
    <t>(2019) Hilary Freeman :: 9702311703</t>
  </si>
  <si>
    <t>Subtleties</t>
  </si>
  <si>
    <t>(2017) Stephen Kemp :: 9705564925</t>
  </si>
  <si>
    <t>kempstephenray@yahoo.com</t>
  </si>
  <si>
    <t>(2019) Brian Johanson :: 9702176156</t>
  </si>
  <si>
    <t>Sugarbritchesmusic@gmail.com</t>
  </si>
  <si>
    <t>Suicide Van</t>
  </si>
  <si>
    <t>(2019) Nicholas Tertel :: 9373619718</t>
  </si>
  <si>
    <t>Sultan and Necromancer</t>
  </si>
  <si>
    <t>(2019) Echo Miguel Sandoval-Gabel :: 9709882622</t>
  </si>
  <si>
    <t>schmood87@gmail.com</t>
  </si>
  <si>
    <t>Summerland Sun</t>
  </si>
  <si>
    <t>(2019) Antonio Lopez :: 719-233-1593</t>
  </si>
  <si>
    <t>Sun-Dried Nanners</t>
  </si>
  <si>
    <t>(On File) Joel Doerer :: 9709010347</t>
  </si>
  <si>
    <t>sundriednanners@gmail.com</t>
  </si>
  <si>
    <t>sundaycandy</t>
  </si>
  <si>
    <t>(2019) Ryan Bannigan :: 303-520-0977</t>
  </si>
  <si>
    <t>Bannigrin@gmail.com</t>
  </si>
  <si>
    <t>Sunglass Effect</t>
  </si>
  <si>
    <t>(On File) Summer Goff :: 7203556871</t>
  </si>
  <si>
    <t>sunglasseffectband@gmail.com</t>
  </si>
  <si>
    <t xml:space="preserve">Sunnydale High </t>
  </si>
  <si>
    <t>(2019) William Plumb :: 3077602553</t>
  </si>
  <si>
    <t>Super Bummer</t>
  </si>
  <si>
    <t>(On File) Nic Turiciano :: 9702228881</t>
  </si>
  <si>
    <t>Surplus Cheaper Hands</t>
  </si>
  <si>
    <t>(2017) Russ Christiansen :: 3036381422</t>
  </si>
  <si>
    <t>Russ.christiansen@iCloud.com</t>
  </si>
  <si>
    <t>Sweet Virginia</t>
  </si>
  <si>
    <t>(2019) Virginia :: 9703051256</t>
  </si>
  <si>
    <t>Swing St. Vrain</t>
  </si>
  <si>
    <t>(On File) Barron Beshoar :: 303 678 8628</t>
  </si>
  <si>
    <t>gypsykat1952@gmail.com</t>
  </si>
  <si>
    <t>(2018) Lauren Parsons :: 7329958252</t>
  </si>
  <si>
    <t>ljselepouchin@gmail.com</t>
  </si>
  <si>
    <t>Laramie/Cheyenne Wyoming</t>
  </si>
  <si>
    <t>(2019) Nic :: 720-326-5082</t>
  </si>
  <si>
    <t>(2019) Theresa Brodzinski :: 970-988-9522</t>
  </si>
  <si>
    <t>T-Band Bluegrass Show</t>
  </si>
  <si>
    <t>T-Bone Scarpone</t>
  </si>
  <si>
    <t>(2017) Travis :: (970) 443-0079</t>
  </si>
  <si>
    <t xml:space="preserve">very 60's folk - foco </t>
  </si>
  <si>
    <t>scarponefamily2017@gmail.com</t>
  </si>
  <si>
    <t>T. Brodzinski</t>
  </si>
  <si>
    <t>(2017) Theresa Brodzinski :: 970-988-9522</t>
  </si>
  <si>
    <t>Taarka</t>
  </si>
  <si>
    <t>(2019) David Tiller :: 9712266874</t>
  </si>
  <si>
    <t>taarka@taarka.com</t>
  </si>
  <si>
    <t>Taft Hill</t>
  </si>
  <si>
    <t>(2019) ANDREW MOORE :: 9702229823</t>
  </si>
  <si>
    <t>Tsz_1135@hotmail.com</t>
  </si>
  <si>
    <t>Taggart &amp; Silas</t>
  </si>
  <si>
    <t>(2017) Franklin Taggart :: 970-685-2741</t>
  </si>
  <si>
    <t>franklintaggart@gmail.com</t>
  </si>
  <si>
    <t>Tallgrass</t>
  </si>
  <si>
    <t>(On File) Austin Morford :: 5152388032</t>
  </si>
  <si>
    <t>tallgrasstheband@gmail.com</t>
  </si>
  <si>
    <t>(2019) Cheyenne Duba :: 9706323219</t>
  </si>
  <si>
    <t>(2019) Taylor Shae :: 720-552-0803</t>
  </si>
  <si>
    <t>TBD</t>
  </si>
  <si>
    <t>(On File) Dan :: 9702223224</t>
  </si>
  <si>
    <t>sapienza@vionza.com</t>
  </si>
  <si>
    <t>Teague Bechtel Trio</t>
  </si>
  <si>
    <t>(2019) Teague Bechtel :: 407-575-3866</t>
  </si>
  <si>
    <t>tsbechtel@hotmail.com</t>
  </si>
  <si>
    <t>Teddy Davenport</t>
  </si>
  <si>
    <t>(On File) Teddy Davenport :: 805-588-6930</t>
  </si>
  <si>
    <t>teddy.6strings@gmail.com</t>
  </si>
  <si>
    <t>Telemetry</t>
  </si>
  <si>
    <t>(2017) Cris Bachman :: 7204696449</t>
  </si>
  <si>
    <t>Telemetrytunes@gmail.com</t>
  </si>
  <si>
    <t>Longmont, Co</t>
  </si>
  <si>
    <t>(2019) Will Hayden :: 7194689317</t>
  </si>
  <si>
    <t>Info@televisiongeneration.com</t>
  </si>
  <si>
    <t>Ten Letters</t>
  </si>
  <si>
    <t>(2019) Dan Summers :: 605-690-0960</t>
  </si>
  <si>
    <t>thebandcalledtenletters@gmail.com</t>
  </si>
  <si>
    <t>Ten Miles South</t>
  </si>
  <si>
    <t>(2019) John Dowling :: 7204219944</t>
  </si>
  <si>
    <t>jdowling617@gmail.com</t>
  </si>
  <si>
    <t>(2019) Trevin Homack :: 9704201144</t>
  </si>
  <si>
    <t>Test # 001</t>
  </si>
  <si>
    <t>(2018) Rob V :: 9702185454</t>
  </si>
  <si>
    <t>Test 2</t>
  </si>
  <si>
    <t>(2017) test :: 9709988989</t>
  </si>
  <si>
    <t>Test Rob</t>
  </si>
  <si>
    <t>(2019) Rob VIola :: 9702187351</t>
  </si>
  <si>
    <t>bobic20@gmail.com</t>
  </si>
  <si>
    <t>Test V</t>
  </si>
  <si>
    <t>(On File) Rob :: 970-218-7351</t>
  </si>
  <si>
    <t>That's Science!</t>
  </si>
  <si>
    <t>(2019) David Brack :: 701 690 5969</t>
  </si>
  <si>
    <t>thatssciencemusic@gmail.com</t>
  </si>
  <si>
    <t>THC</t>
  </si>
  <si>
    <t>The 14ers</t>
  </si>
  <si>
    <t>(2019) Ryan Kirkpatrick :: 9706901801</t>
  </si>
  <si>
    <t>info@The14ersMusic.com</t>
  </si>
  <si>
    <t>Dancing to the music in my mind since birth. Performing solo since 2016</t>
  </si>
  <si>
    <t xml:space="preserve">already with lois </t>
  </si>
  <si>
    <t>The 3 Twins</t>
  </si>
  <si>
    <t>(2019) Aras Buntinas :: 847-514-5000</t>
  </si>
  <si>
    <t>The AJ Fullerton Band</t>
  </si>
  <si>
    <t>(2019) Patrick Harris :: 541-954-7076</t>
  </si>
  <si>
    <t>patrick@bluesunentertainment.com</t>
  </si>
  <si>
    <t>(2019) Thomas Buswell :: 9785180514</t>
  </si>
  <si>
    <t>tjbuswel@gmail.com</t>
  </si>
  <si>
    <t>The All Y'alls</t>
  </si>
  <si>
    <t>(On File) Stu Crair :: 970-493-9004</t>
  </si>
  <si>
    <t>booking@deadfloyd.com</t>
  </si>
  <si>
    <t>The Avant Jazz Quartet</t>
  </si>
  <si>
    <t>(2017) Adam Hureau :: (970) 420-1771</t>
  </si>
  <si>
    <t>adhureau@gmail.com</t>
  </si>
  <si>
    <t>the B.A.B.E.S. (BABES)</t>
  </si>
  <si>
    <t>The Back Pages</t>
  </si>
  <si>
    <t>(2018) Patrick Stedman :: 7194694298</t>
  </si>
  <si>
    <t>stedman.p@gmail.com</t>
  </si>
  <si>
    <t>Lyons</t>
  </si>
  <si>
    <t>(2019) David Taylor :: 832-322-8123</t>
  </si>
  <si>
    <t>davelt35@yahoo.com</t>
  </si>
  <si>
    <t>The Bardot's</t>
  </si>
  <si>
    <t>(2019) Dougie Anderson :: 310-596-9944</t>
  </si>
  <si>
    <t>bardotsmusic@gmail.com</t>
  </si>
  <si>
    <t>The Bardots</t>
  </si>
  <si>
    <t>(2018) Dougie Anderson :: (310) 596-9944 (Dougie)</t>
  </si>
  <si>
    <t>(2019) Shea Boynton :: 3038759815</t>
  </si>
  <si>
    <t>(2019) Ben Lacy :: (315)783-3989</t>
  </si>
  <si>
    <t>(2019) Dan Barton :: 9709808542</t>
  </si>
  <si>
    <t>(2019) Ian Ehrhart :: 3039564919</t>
  </si>
  <si>
    <t>booking@thebeeves.com</t>
  </si>
  <si>
    <t>(2018) Brian Hill :: (310) 625-2543</t>
  </si>
  <si>
    <t>Brian.Hill@theBlindLeadstheBlind.com</t>
  </si>
  <si>
    <t>The Blonapartes</t>
  </si>
  <si>
    <t>(2017) Sheila Hochberg :: 520-343-2715</t>
  </si>
  <si>
    <t>blonapartes@comcast.net</t>
  </si>
  <si>
    <t>(2018) Mehgan :: 9704125151</t>
  </si>
  <si>
    <t>The Buzz Brothers Band</t>
  </si>
  <si>
    <t>(2018) John Kellogg :: 9703815045</t>
  </si>
  <si>
    <t>buzzbrothersband@gmail.com</t>
  </si>
  <si>
    <t>The Casino Effect</t>
  </si>
  <si>
    <t>(2019) Ryan Wheale :: 6152602411</t>
  </si>
  <si>
    <t>Realcasinoeffect@gmail.com</t>
  </si>
  <si>
    <t>(2019) Riley Ann :: 6082143816</t>
  </si>
  <si>
    <t>the Clearwings</t>
  </si>
  <si>
    <t>(On File) Mark Phillips :: 303-594-8548</t>
  </si>
  <si>
    <t>theclearwings@gmail.com</t>
  </si>
  <si>
    <t>(2019) Steve Cody :: 303-652-7551</t>
  </si>
  <si>
    <t>The Colorado Green Band</t>
  </si>
  <si>
    <t>(2019) Paul Honeycutt :: 970-391-6485</t>
  </si>
  <si>
    <t>pmhoneycutt@gmail.com</t>
  </si>
  <si>
    <t>(2019) Mouse :: 970-988-4135</t>
  </si>
  <si>
    <t>The Consortium</t>
  </si>
  <si>
    <t>(2018) Brian Pantle :: 9702177018</t>
  </si>
  <si>
    <t>brianpantle@yahoo.com</t>
  </si>
  <si>
    <t>(2019) Brian Villers :: 9704205477</t>
  </si>
  <si>
    <t>The Coteries</t>
  </si>
  <si>
    <t>(2017) Emily Parasiliti :: 9144133332</t>
  </si>
  <si>
    <t>coteriesband@gmail.com</t>
  </si>
  <si>
    <t>The Couch Bombs</t>
  </si>
  <si>
    <t>(2018) Jake Johnson :: 970-556-4488</t>
  </si>
  <si>
    <t>thecouchbombs@gmail.com</t>
  </si>
  <si>
    <t>the COVZ</t>
  </si>
  <si>
    <t>(2019) Ian Schroff :: 9706317618</t>
  </si>
  <si>
    <t>thecovz@gmail.com</t>
  </si>
  <si>
    <t>The Crown Point Elixir</t>
  </si>
  <si>
    <t>(2019) Ben Myers :: 9702197771</t>
  </si>
  <si>
    <t>benm@terracadence.com</t>
  </si>
  <si>
    <t>The Custom Shop</t>
  </si>
  <si>
    <t>(2018) Murat Iyigun :: 7207854085</t>
  </si>
  <si>
    <t>The Dead &amp; the Daylily</t>
  </si>
  <si>
    <t>(2019) Russell :: 7202068912</t>
  </si>
  <si>
    <t>thedeadandthedaylily@gmail.com</t>
  </si>
  <si>
    <t>The Dead Jam House Band</t>
  </si>
  <si>
    <t>(2018) Dan Loiz :: 970-223-2656</t>
  </si>
  <si>
    <t>The Deadwood Saints</t>
  </si>
  <si>
    <t>The Dendrites</t>
  </si>
  <si>
    <t>(2017) Mark Kinz :: 7208837055</t>
  </si>
  <si>
    <t>mark.r.kinz@gmail.com</t>
  </si>
  <si>
    <t>The Denver Burglar Alarm</t>
  </si>
  <si>
    <t>(2019) Kirk Wiggers :: 303-332-3584</t>
  </si>
  <si>
    <t>thedenverburglaralarm@gmail.com</t>
  </si>
  <si>
    <t>(2019) Niki Tredinnick :: 720-660-5347</t>
  </si>
  <si>
    <t>The Dr. Izzy Band</t>
  </si>
  <si>
    <t>(2017) Robert Morrison :: 720-470-7603</t>
  </si>
  <si>
    <t>barthodzy@comcast.net</t>
  </si>
  <si>
    <t>(2019) Ryan Gaudie :: 970-402-5834</t>
  </si>
  <si>
    <t>The Epilogues</t>
  </si>
  <si>
    <t>The Far Stairs</t>
  </si>
  <si>
    <t>(2017) Jesse Livingston :: 720-838-9210</t>
  </si>
  <si>
    <t>jesse.livingston@gmail.com</t>
  </si>
  <si>
    <t>The Feral West</t>
  </si>
  <si>
    <t>(On File) Patrick Tutt :: 970-420-6075</t>
  </si>
  <si>
    <t>patrick.tutt82@gmail.com</t>
  </si>
  <si>
    <t>The Fold</t>
  </si>
  <si>
    <t>(2017) Gerald Black :: 4807035991</t>
  </si>
  <si>
    <t>Gerry.black66@gmail.com</t>
  </si>
  <si>
    <t>The Gabrielle Louise Band</t>
  </si>
  <si>
    <t>(2019) Gabrielle Louise :: 7203880525</t>
  </si>
  <si>
    <t>bookgabriellelouise@gmail.com</t>
  </si>
  <si>
    <t>dave jensen</t>
  </si>
  <si>
    <t>The GeneralLi Holiday Band</t>
  </si>
  <si>
    <t>(2019) Li Holiday :: 9703912228</t>
  </si>
  <si>
    <t>eholiday2@student.cccs.edu</t>
  </si>
  <si>
    <t>(2019) Joe Franzen :: 3033585002</t>
  </si>
  <si>
    <t>The Ginny Mules</t>
  </si>
  <si>
    <t>(2017) Liz Forster :: 720-404-8048</t>
  </si>
  <si>
    <t>ginnymules@gmail.com</t>
  </si>
  <si>
    <t>The Great Aerodrome</t>
  </si>
  <si>
    <t>(2018) Justin Maul :: 9704811508</t>
  </si>
  <si>
    <t>tgamusicco@gmail.com</t>
  </si>
  <si>
    <t>(2019) Camden James :: 9706900213</t>
  </si>
  <si>
    <t>with Tim Massa</t>
  </si>
  <si>
    <t>The Gremlins</t>
  </si>
  <si>
    <t>(2017) Aidan Hilinski :: (970)-310-1026</t>
  </si>
  <si>
    <t>aidanhilinski@gmail.com</t>
  </si>
  <si>
    <t>The Guestlist</t>
  </si>
  <si>
    <t>(2019) Kyle Videtzky :: (303)908-9101</t>
  </si>
  <si>
    <t>booking.theguestlist@gmail.com</t>
  </si>
  <si>
    <t>The Happy Dapples</t>
  </si>
  <si>
    <t xml:space="preserve">needs to submit? </t>
  </si>
  <si>
    <t>(2017) Kimeon Young :: 9705993069</t>
  </si>
  <si>
    <t>thehappydapples@gmail.com</t>
  </si>
  <si>
    <t>The Healthy Herd</t>
  </si>
  <si>
    <t>(2017) Noah Zinter :: 6095007522</t>
  </si>
  <si>
    <t>urbanfarmnoah@gmail.com</t>
  </si>
  <si>
    <t>The Heartstring Hunters</t>
  </si>
  <si>
    <t>(2018) Carolyn C Hunter :: 3862997545</t>
  </si>
  <si>
    <t>ccnicely@gmail.com</t>
  </si>
  <si>
    <t>(2019) Tad Smith :: 9178431364</t>
  </si>
  <si>
    <t>The Holler!</t>
  </si>
  <si>
    <t>(2018) Michael Kirkpatrick :: 970-310-6409</t>
  </si>
  <si>
    <t>(2019) Spencer Townshend Hughes :: 323-774-3366</t>
  </si>
  <si>
    <t>The Honey Gitters</t>
  </si>
  <si>
    <t>(2018) Greg Simms :: (970)381-5688</t>
  </si>
  <si>
    <t>gregoryevansimms@hotmail.com</t>
  </si>
  <si>
    <t>The Honky Long Tonkers</t>
  </si>
  <si>
    <t xml:space="preserve">5 piece </t>
  </si>
  <si>
    <t>(2017) Troy Jones :: 970-416-7431</t>
  </si>
  <si>
    <t>troy@architex.com</t>
  </si>
  <si>
    <t>The Hustle Kings</t>
  </si>
  <si>
    <t>(2019) Dan Treanor :: 3039410348</t>
  </si>
  <si>
    <t>daniel2102@comcast.net</t>
  </si>
  <si>
    <t>The Implications</t>
  </si>
  <si>
    <t>(2018) Jeremy Wolfe :: 7204702387</t>
  </si>
  <si>
    <t>wolfewreck@gmail.com</t>
  </si>
  <si>
    <t>The Jacob Cade Project</t>
  </si>
  <si>
    <t>(On File) Claudia Cade :: 3032617158</t>
  </si>
  <si>
    <t>ccade@prologis.com</t>
  </si>
  <si>
    <t>The Jamesons Duo</t>
  </si>
  <si>
    <t>(2018) Sharon Glassman :: 646-709-4434</t>
  </si>
  <si>
    <t>sharon@sharonglassmanlive.com</t>
  </si>
  <si>
    <t>The Jekylls</t>
  </si>
  <si>
    <t>(On File) Eryn Hoerig :: 3035130090</t>
  </si>
  <si>
    <t>thejekyllsmusic@gmail.com</t>
  </si>
  <si>
    <t>The Jinjas</t>
  </si>
  <si>
    <t>(2019) Celeste Gold :: (720) 280-3535</t>
  </si>
  <si>
    <t>thejinjas@gmail.com</t>
  </si>
  <si>
    <t>The John Bunzli Band</t>
  </si>
  <si>
    <t>(2019) John Bunzli :: 720 891 3519</t>
  </si>
  <si>
    <t>johnbunzli@gmail.com</t>
  </si>
  <si>
    <t>The Keller Zeiner Duo</t>
  </si>
  <si>
    <t>(2019) Joel Zeiner :: 6203813028</t>
  </si>
  <si>
    <t>joelzeiner88@gmail.com</t>
  </si>
  <si>
    <t>The Key of Joy</t>
  </si>
  <si>
    <t>(On File) Mason Bassuk :: (970) 218-8713</t>
  </si>
  <si>
    <t>thekeyofjoy@hotmail.com</t>
  </si>
  <si>
    <t>(2019) Mark Marusin :: 303-915-9064</t>
  </si>
  <si>
    <t>The Kinky Fingers</t>
  </si>
  <si>
    <t>(2019) Tayler Doyle :: 303-319-5035</t>
  </si>
  <si>
    <t>thekinkyfingers@gmail.com</t>
  </si>
  <si>
    <t>(2019) Kimberly Weston :: 3012479944</t>
  </si>
  <si>
    <t xml:space="preserve"> bubble</t>
  </si>
  <si>
    <t>** YES! - 2 or 4 piece</t>
  </si>
  <si>
    <t>The Knew</t>
  </si>
  <si>
    <t>(On File) Tyler Breuer :: 720-933-2301</t>
  </si>
  <si>
    <t>tylerbreuer@gmail.com</t>
  </si>
  <si>
    <t>(2019) Brian Johanson :: 970-217-6156</t>
  </si>
  <si>
    <t>The Last Ones</t>
  </si>
  <si>
    <t>(2018) Stephen Doherty :: 508-826-4818</t>
  </si>
  <si>
    <t>highfiction@yahoo.com</t>
  </si>
  <si>
    <t>The Legal Immigrants</t>
  </si>
  <si>
    <t>(2018) Joe Bockheim :: 6163662110</t>
  </si>
  <si>
    <t>thelegalimmigrantsband@gmail.com</t>
  </si>
  <si>
    <t>(2019) Myke Fedyk :: 2069404904</t>
  </si>
  <si>
    <t>joesuspense@gmail.com</t>
  </si>
  <si>
    <t>Jamestown</t>
  </si>
  <si>
    <t>The Libby Creek Original</t>
  </si>
  <si>
    <t>(2017) Jackson Clarendon :: 307-752-5493</t>
  </si>
  <si>
    <t>thelibbycreekoriginal@gmail.com</t>
  </si>
  <si>
    <t>The Little Black Bottles</t>
  </si>
  <si>
    <t>The Aliments</t>
  </si>
  <si>
    <t>The Living Room Sessions</t>
  </si>
  <si>
    <t>(2019) John Bollack :: (720)333-5646</t>
  </si>
  <si>
    <t>Tlrs5280@gmail.com</t>
  </si>
  <si>
    <t>The Locals</t>
  </si>
  <si>
    <t>(2018) Jon Gardzelewski :: 3073430088</t>
  </si>
  <si>
    <t>jon.gardzelewski@gmail.com</t>
  </si>
  <si>
    <t>the Lollygags</t>
  </si>
  <si>
    <t>(2019) Jonathan Snyder :: 7209350900</t>
  </si>
  <si>
    <t>The Lonesome Days</t>
  </si>
  <si>
    <t>(2019) Todd Lilienthal :: 3036184506</t>
  </si>
  <si>
    <t>lonesomedays@gmail.com</t>
  </si>
  <si>
    <t>The Longest Day of the Year</t>
  </si>
  <si>
    <t>(2019) Sean Lamborne :: 7348127470</t>
  </si>
  <si>
    <t>The Lost Mondays</t>
  </si>
  <si>
    <t>(2019) Nick Reinicke :: 7203352608</t>
  </si>
  <si>
    <t>nreinicke@gmail.com</t>
  </si>
  <si>
    <t>The Love Sprockets</t>
  </si>
  <si>
    <t>(2018) Addison Rice :: 512-676-7654</t>
  </si>
  <si>
    <t>Thelovesprockets@gmail.com</t>
  </si>
  <si>
    <t>The Low End</t>
  </si>
  <si>
    <t xml:space="preserve">country </t>
  </si>
  <si>
    <t>The Magnolia String Band</t>
  </si>
  <si>
    <t>(On File) Rich Thornton :: 970-221-8576</t>
  </si>
  <si>
    <t>richinftc@gmail.com</t>
  </si>
  <si>
    <t>The Matthew Fritz Experiment</t>
  </si>
  <si>
    <t>(2019) Matthew Fritz :: 203-451-8330</t>
  </si>
  <si>
    <t>mfritz@focoma.org</t>
  </si>
  <si>
    <t>The McPherson Project</t>
  </si>
  <si>
    <t>(2019) Michael McPherson :: 3035259910</t>
  </si>
  <si>
    <t>mmcpherson@nehrecords.com</t>
  </si>
  <si>
    <t>(2019) Evan Hill :: 9708209413</t>
  </si>
  <si>
    <t>evanhill666@gmail.com</t>
  </si>
  <si>
    <t>(2019) Chuck Landgraf :: 9702229432</t>
  </si>
  <si>
    <t>(2019) Kyle Borthick :: 720-327-5850</t>
  </si>
  <si>
    <t>booking@themoversandshakersband.com</t>
  </si>
  <si>
    <t>The Movers and Shakers</t>
  </si>
  <si>
    <t>(2017) Kyle Borthick :: 720-327-5850</t>
  </si>
  <si>
    <t>callkyle@comcast.net</t>
  </si>
  <si>
    <t>(2019) Sumer Albright :: 7206333897</t>
  </si>
  <si>
    <t>The NOMADS (of No Coast Company)</t>
  </si>
  <si>
    <t>The Old Tree Trio</t>
  </si>
  <si>
    <t>(On File) Josh Vogeler :: 5738080366</t>
  </si>
  <si>
    <t>The Omaha Boys</t>
  </si>
  <si>
    <t>(2019) Tom Gregory :: 4025102248</t>
  </si>
  <si>
    <t>Omahaboysmusic@gmail.com</t>
  </si>
  <si>
    <t>The Other Black</t>
  </si>
  <si>
    <t>(2017) Wesley Watkins :: 7192004335</t>
  </si>
  <si>
    <t>sam smithy!</t>
  </si>
  <si>
    <t>theweswatkins@gmail.com</t>
  </si>
  <si>
    <t>The Otters</t>
  </si>
  <si>
    <t>(2019) Jay Alm :: 9802970776</t>
  </si>
  <si>
    <t>ottersbandwy@gmail.com</t>
  </si>
  <si>
    <t>The Outfit</t>
  </si>
  <si>
    <t>(2017) Eric Johnston :: 303-204-8789</t>
  </si>
  <si>
    <t>choosetheoutfit@gmail.com</t>
  </si>
  <si>
    <t>The Painters</t>
  </si>
  <si>
    <t>(On File) Brad Lanphere :: (847)513-3433</t>
  </si>
  <si>
    <t>The Panoramic</t>
  </si>
  <si>
    <t>(2017) Jason Sykes :: 970-209-1627</t>
  </si>
  <si>
    <t>panoramicmusic8@gmail.com</t>
  </si>
  <si>
    <t>The Parlor Pickers</t>
  </si>
  <si>
    <t>(2017) Josh Mickelson :: 7203390961</t>
  </si>
  <si>
    <t>theparlorpickers@gmail.com</t>
  </si>
  <si>
    <t>The Patti Fiasco</t>
  </si>
  <si>
    <t>(2018) Dee Tyler :: 307-760-4963</t>
  </si>
  <si>
    <t>pattifiasco@gmail.com</t>
  </si>
  <si>
    <t>The Pickin' Pear</t>
  </si>
  <si>
    <t>(2018) Leon Elam :: 859-391-2955</t>
  </si>
  <si>
    <t>The Prairie Scholars</t>
  </si>
  <si>
    <t>(2018) Jessica Eppler :: 806-787-4495</t>
  </si>
  <si>
    <t>jessica@andyeppler.com</t>
  </si>
  <si>
    <t>The Railsplitters</t>
  </si>
  <si>
    <t>The Raven and the Writing Desk</t>
  </si>
  <si>
    <t>(2018) Scott Conroy :: 720.505.6826</t>
  </si>
  <si>
    <t>theravenandthewritingdesk@gmail.com</t>
  </si>
  <si>
    <t>The Redheads Britta -N- Brooke</t>
  </si>
  <si>
    <t>(On File) Britta Dodgen :: 615-525-7545</t>
  </si>
  <si>
    <t>admin@theredheads.net</t>
  </si>
  <si>
    <t>(2019) Tracey Chirhart :: 720-431-2604</t>
  </si>
  <si>
    <t>(2017) Mike clark :: 719-661-1580</t>
  </si>
  <si>
    <t>Theriverarkansas@gmail.com</t>
  </si>
  <si>
    <t>The Sasha Stone Band</t>
  </si>
  <si>
    <t>(2017) Mason Bassuk :: 9702188713</t>
  </si>
  <si>
    <t>mason.bassuk@gmail.com</t>
  </si>
  <si>
    <t>(2019) Matt Thompson :: 7193213517</t>
  </si>
  <si>
    <t>(2018) Sean Waters :: 9702213638</t>
  </si>
  <si>
    <t>(2019) Sean Waters :: 970-221-3638</t>
  </si>
  <si>
    <t>(2019) Jared Meyer :: 3036816885</t>
  </si>
  <si>
    <t>thesicklyhecks@gmail.com</t>
  </si>
  <si>
    <t>played fox theatre</t>
  </si>
  <si>
    <t>the SIR band</t>
  </si>
  <si>
    <t>(2019) S.A. :: 501.786.7133</t>
  </si>
  <si>
    <t>thesirband@gmail.com</t>
  </si>
  <si>
    <t>(2018) Tony Schulte :: 9524562426</t>
  </si>
  <si>
    <t xml:space="preserve">YES YES - ROVE? no drums </t>
  </si>
  <si>
    <t>anthonyjschulte@gmail.com</t>
  </si>
  <si>
    <t>(2019) Dylan McConnell :: 9702314793</t>
  </si>
  <si>
    <t>The Solid Ocean</t>
  </si>
  <si>
    <t>(2019) Joe Lowery :: 520-243-3113</t>
  </si>
  <si>
    <t>joeylowery1234@gmail.com</t>
  </si>
  <si>
    <t>The Strange Parade - The Doors Concert Experience</t>
  </si>
  <si>
    <t>(2019) Chad Stafford :: 720-445-6867</t>
  </si>
  <si>
    <t>chad.stafford@thestrangeparade.net</t>
  </si>
  <si>
    <t>(2019) Kelly Keeler :: 970-402-0046</t>
  </si>
  <si>
    <t>(2019) Scott Slusher :: 9709884995</t>
  </si>
  <si>
    <t>The Symbols</t>
  </si>
  <si>
    <t>(2019) Mer Sal and Jasco :: 9705350808</t>
  </si>
  <si>
    <t>symbols.band@gmail.com</t>
  </si>
  <si>
    <t>The Tailgate Rockstar Band</t>
  </si>
  <si>
    <t xml:space="preserve">riley Ann </t>
  </si>
  <si>
    <t>(2017) Joseph ONeil :: 970-581-5629</t>
  </si>
  <si>
    <t>thetgrband@gmail.com</t>
  </si>
  <si>
    <t>The Thought Knot</t>
  </si>
  <si>
    <t>(2018) Robbie Brian :: 720-233-5966</t>
  </si>
  <si>
    <t>robmbrian@gmail.com</t>
  </si>
  <si>
    <t>(2019) Dan Sidor :: 303 349 2631</t>
  </si>
  <si>
    <t>threadbarons@gmail.com</t>
  </si>
  <si>
    <t>Provo, UT</t>
  </si>
  <si>
    <t>(2018) Jaas Tyler :: 970-214-2995</t>
  </si>
  <si>
    <t>jaastyler@gmail.com</t>
  </si>
  <si>
    <t>(2019) Clint Petrun :: 9706314068</t>
  </si>
  <si>
    <t>(2019) Mike Trujillo :: 307-760-9526</t>
  </si>
  <si>
    <t>The Two Tracks</t>
  </si>
  <si>
    <t>(2018) David Huebner :: 7609141737</t>
  </si>
  <si>
    <t>Parker, Co</t>
  </si>
  <si>
    <t>thetwotracks@gmail.com</t>
  </si>
  <si>
    <t>(2018) William S. Knudsen :: 970-631-7641</t>
  </si>
  <si>
    <t>(2019) Anthony Campese :: 9702180931</t>
  </si>
  <si>
    <t>The Varmints</t>
  </si>
  <si>
    <t>(2017) Zach Mercer :: (970) 978-8894</t>
  </si>
  <si>
    <t>the_varmints@hotmail.com</t>
  </si>
  <si>
    <t>Berthoud, Colorado</t>
  </si>
  <si>
    <t xml:space="preserve">YES!! </t>
  </si>
  <si>
    <t>The Velvet Rope</t>
  </si>
  <si>
    <t>(2017) matthew mahern :: 970 218 9854</t>
  </si>
  <si>
    <t>mattmahern78@gmail.com</t>
  </si>
  <si>
    <t>(2019) Demi Demitro :: 720-563-7130</t>
  </si>
  <si>
    <t>The Violet Tides</t>
  </si>
  <si>
    <t>(2017) Dillon deBord :: 970-541-8813</t>
  </si>
  <si>
    <t>theviolettides@gmail.com</t>
  </si>
  <si>
    <t>The Wanda Lous</t>
  </si>
  <si>
    <t>The WatchHill</t>
  </si>
  <si>
    <t>(On File) Willie Dornfeld :: (203)815-6065</t>
  </si>
  <si>
    <t>thewatchhill@gmail.com</t>
  </si>
  <si>
    <t>The Wendy Woo Band</t>
  </si>
  <si>
    <t>(2019) Wendy Woo :: 303-506-9999</t>
  </si>
  <si>
    <t>woo@wendywoo.com</t>
  </si>
  <si>
    <t>The Widow's Bane</t>
  </si>
  <si>
    <t>(2019) Adam Perry :: 4158069144</t>
  </si>
  <si>
    <t>mppedro@gmail.com</t>
  </si>
  <si>
    <t>The Wing Family Band</t>
  </si>
  <si>
    <t>(2018) Mike Wing :: 970-420-0599</t>
  </si>
  <si>
    <t>(2019) Amy Martin :: 720.297.8909</t>
  </si>
  <si>
    <t>amy1757@comcast.net</t>
  </si>
  <si>
    <t>The Wyatts</t>
  </si>
  <si>
    <t>(2019) Michael Drabousky :: 8057109689</t>
  </si>
  <si>
    <t>wyattsbooking@gmail.com</t>
  </si>
  <si>
    <t>The Yawpers</t>
  </si>
  <si>
    <t>theKITYproject</t>
  </si>
  <si>
    <t>(2018) Kimberly Weston :: 301-247-9944</t>
  </si>
  <si>
    <t>Then I Fly</t>
  </si>
  <si>
    <t>anastasiarosemusic@gmail.com</t>
  </si>
  <si>
    <t>there's an ape for that</t>
  </si>
  <si>
    <t>(2019) DJ Alf :: 303 861 7425</t>
  </si>
  <si>
    <t>Theresa Brodzinski</t>
  </si>
  <si>
    <t>(2018) Theresa Brodzinski :: 970-988-9522</t>
  </si>
  <si>
    <t>THESESORROWS</t>
  </si>
  <si>
    <t>(2018) Chelsea Lopez :: 970-213-9613</t>
  </si>
  <si>
    <t>chelsealopez1224@gmail.com</t>
  </si>
  <si>
    <t>(2019) Daniel T Colson :: 9704208633</t>
  </si>
  <si>
    <t>Thin Air: A Tribute to Widespread Panic</t>
  </si>
  <si>
    <t>(2018) Lionel Lucchesi :: 512-786-6989</t>
  </si>
  <si>
    <t>thinairband@gmail.com</t>
  </si>
  <si>
    <t>(2019) Johnny Lambert :: 9705806409</t>
  </si>
  <si>
    <t>THIS</t>
  </si>
  <si>
    <t>(On File) Adam Hureau :: (970) 420-1771</t>
  </si>
  <si>
    <t>this broken beat</t>
  </si>
  <si>
    <t>(2018) Julio Perez :: 7204732870</t>
  </si>
  <si>
    <t>thisbrokenbeat@gmail.com</t>
  </si>
  <si>
    <t>This Side of Paradise</t>
  </si>
  <si>
    <t>(On File) Tanner Boyle :: 970-584-0113</t>
  </si>
  <si>
    <t>Forevernomadic22@gmail.com</t>
  </si>
  <si>
    <t>Thomas Brothers and Michaela Rae</t>
  </si>
  <si>
    <t>Thoughtful Goldfish</t>
  </si>
  <si>
    <t>(2017) Michelle Foster :: 308-641-6005</t>
  </si>
  <si>
    <t>thoughtful.goldfish@gmail.com</t>
  </si>
  <si>
    <t>(2019) Kelsey Marchman :: 7203849987</t>
  </si>
  <si>
    <t>thousandframesband@gmail.com</t>
  </si>
  <si>
    <t>Three Twins Broadband</t>
  </si>
  <si>
    <t>(On File) Phuong Nguyen :: 970-219-5518</t>
  </si>
  <si>
    <t>phuong@foreignimage.com</t>
  </si>
  <si>
    <t>(2019) Andy Tatro :: 9702224044</t>
  </si>
  <si>
    <t>Tie Hack</t>
  </si>
  <si>
    <t>(2018) Bob Lefevre :: 3073993446</t>
  </si>
  <si>
    <t>tim byrnes</t>
  </si>
  <si>
    <t>(2017) tim byrnes :: 9706468333</t>
  </si>
  <si>
    <t>tbyrnes62@yahoo.com</t>
  </si>
  <si>
    <t>Tim Ostdiek</t>
  </si>
  <si>
    <t>(2019) Tim Ostdiek :: 3086312675</t>
  </si>
  <si>
    <t>tim@timostdiek.com</t>
  </si>
  <si>
    <t>Timothy John</t>
  </si>
  <si>
    <t>(2019) Allison Pluda :: (307) 314-2223</t>
  </si>
  <si>
    <t>timothy.james.john@gmail.com</t>
  </si>
  <si>
    <t>Tiny Mule Songs</t>
  </si>
  <si>
    <t>(2018) Sean Lamborne :: 734-812-7470</t>
  </si>
  <si>
    <t>(2019) Contact Name ::</t>
  </si>
  <si>
    <t>(2019) Sean Lamborne :: 734-812-7470</t>
  </si>
  <si>
    <t>To Be Astronauts</t>
  </si>
  <si>
    <t>(2019) Saladin Thomas :: 7204743719</t>
  </si>
  <si>
    <t>tobeastronauts@gmail.com</t>
  </si>
  <si>
    <t>TOKE</t>
  </si>
  <si>
    <t>(2017) Richy B :: 9704124652</t>
  </si>
  <si>
    <t>Toke@pangea-music.com</t>
  </si>
  <si>
    <t>Tolstoy</t>
  </si>
  <si>
    <t>(2019) CJ Welch :: 9703971829</t>
  </si>
  <si>
    <t>tolstoymusic@gmail.com</t>
  </si>
  <si>
    <t>Tom Abella</t>
  </si>
  <si>
    <t>(2019) Zach Rojas :: 7209908095</t>
  </si>
  <si>
    <t>jotunnblod@gmail.com</t>
  </si>
  <si>
    <t>Tommy Metz</t>
  </si>
  <si>
    <t>(2018) Tommy Metz :: 9704021250</t>
  </si>
  <si>
    <t>management@tommymetz.com</t>
  </si>
  <si>
    <t>Too Many Humans</t>
  </si>
  <si>
    <t>(2017) Mark Hibl :: 7203412490</t>
  </si>
  <si>
    <t>Paonia/Greeley/Boulder</t>
  </si>
  <si>
    <t>markhibl@gmail.com</t>
  </si>
  <si>
    <t>Gabrielle has been performing since 2000, this backing band has joined her for the last year</t>
  </si>
  <si>
    <t>Too Quiet</t>
  </si>
  <si>
    <t>(2018) Bryan Kelsey :: 2678003538</t>
  </si>
  <si>
    <t>tooquiet.booking@gmail.com</t>
  </si>
  <si>
    <t>Tooth Tail and Wing</t>
  </si>
  <si>
    <t>(On File) Richard Center :: 970-682-5861</t>
  </si>
  <si>
    <t>Toothtailandwing@gmail.com</t>
  </si>
  <si>
    <t>Trap Kit</t>
  </si>
  <si>
    <t>(2019) Andrew R. Jandt :: 6054843628</t>
  </si>
  <si>
    <t>trapkitmusic@gmail.com</t>
  </si>
  <si>
    <t>trash.</t>
  </si>
  <si>
    <t>(2019) Michael Olivier :: 970-673-2611</t>
  </si>
  <si>
    <t>officialtrashband@gmail.com</t>
  </si>
  <si>
    <t>Trashcan Jackson</t>
  </si>
  <si>
    <t>(2017) Eric Frank :: 262-470-2759</t>
  </si>
  <si>
    <t>cojamonline@gmail.com</t>
  </si>
  <si>
    <t>Travellers Music</t>
  </si>
  <si>
    <t>(2018) Josh Warner :: 7203381689</t>
  </si>
  <si>
    <t>travellersmusicco@gmail.com</t>
  </si>
  <si>
    <t>Travesdy</t>
  </si>
  <si>
    <t>(2017) Travis Dolan :: 7204014069</t>
  </si>
  <si>
    <t>travesdy@gmail.com</t>
  </si>
  <si>
    <t>Tree Kemm</t>
  </si>
  <si>
    <t>(On File) Theresa :: 7203159379</t>
  </si>
  <si>
    <t>Treekemm@gmail.com</t>
  </si>
  <si>
    <t>The Holler</t>
  </si>
  <si>
    <t>Trichome</t>
  </si>
  <si>
    <t>Trisha Adams</t>
  </si>
  <si>
    <t>(2019) Trisha Adams :: 405-721-3637</t>
  </si>
  <si>
    <t>trishaadamsmusic@gmail.com</t>
  </si>
  <si>
    <t>Trisha Adams/The Monday Night Band</t>
  </si>
  <si>
    <t>(2019) Nic Federle :: 9704249635</t>
  </si>
  <si>
    <t>Triz</t>
  </si>
  <si>
    <t>(2017) Nathan Triz :: 970-203-4774</t>
  </si>
  <si>
    <t>Trucker's Daughter</t>
  </si>
  <si>
    <t>(On File) Michele Crockett :: 970-682-5511</t>
  </si>
  <si>
    <t>michele.crockett.colorado@gmail.com</t>
  </si>
  <si>
    <t>Tunaklap</t>
  </si>
  <si>
    <t>(On File) Andrew Sachs :: 609-203-3688</t>
  </si>
  <si>
    <t>apsachs18@gmail.com</t>
  </si>
  <si>
    <t>(2019) Ilya Litoshik :: 7205305832</t>
  </si>
  <si>
    <t>TV Boy</t>
  </si>
  <si>
    <t>(2019) Sam Hernandez :: 9705814597</t>
  </si>
  <si>
    <t>tvboyband@gmail.com</t>
  </si>
  <si>
    <t>TV135</t>
  </si>
  <si>
    <t>(2018) Dave Wild :: 9702319770</t>
  </si>
  <si>
    <t>daveother@yahoo.com</t>
  </si>
  <si>
    <t>Twin Flame Medicine</t>
  </si>
  <si>
    <t>(2019) Mona :: 7204132214</t>
  </si>
  <si>
    <t>email@fm4fp.com</t>
  </si>
  <si>
    <t>Twin Vessels</t>
  </si>
  <si>
    <t>Twirling Zucchini Trio</t>
  </si>
  <si>
    <t>(2017) Andrew Vogt :: 970-631-9164</t>
  </si>
  <si>
    <t>werdland4@yahoo.com</t>
  </si>
  <si>
    <t>(2019) Andrew Vogt :: 9706319164</t>
  </si>
  <si>
    <t>Two By Chance</t>
  </si>
  <si>
    <t>(On File) Todd Miramon :: 720-917-4018</t>
  </si>
  <si>
    <t>twobychance@gmail.com</t>
  </si>
  <si>
    <t>(2019) Mick Knudsen :: 17209341424</t>
  </si>
  <si>
    <t>TwoScoopS</t>
  </si>
  <si>
    <t>(2018) Mike McTernan :: 970-305-0886</t>
  </si>
  <si>
    <t>Tyler T.</t>
  </si>
  <si>
    <t>(2017) Tyler Thompson :: (806) 239-7232</t>
  </si>
  <si>
    <t>(2019) Tyler Thompson :: 806-239-7232</t>
  </si>
  <si>
    <t>Tyto Alba</t>
  </si>
  <si>
    <t>(2019) Melanie Steinway :: 3035791847</t>
  </si>
  <si>
    <t>tytoalbaband@gmail.com</t>
  </si>
  <si>
    <t>Wheat Ridge, CO</t>
  </si>
  <si>
    <t>U.S. Tygers</t>
  </si>
  <si>
    <t>(2019) Alex Dalton :: 763-442-4469</t>
  </si>
  <si>
    <t>alex0dalton@gmail.com</t>
  </si>
  <si>
    <t>Uncle Cuz</t>
  </si>
  <si>
    <t>(2017) Mike Coley :: (970)215-2955</t>
  </si>
  <si>
    <t>unclecuzmusic@gmail.com</t>
  </si>
  <si>
    <t>Uncle Jesse's Blues Skillet</t>
  </si>
  <si>
    <t>(2018) Jesse :: 314.952.9250</t>
  </si>
  <si>
    <t>Jessestruckhoff@gmail.com</t>
  </si>
  <si>
    <t>(2019) Matt Alvord :: 7205151309</t>
  </si>
  <si>
    <t>Undercover Bear</t>
  </si>
  <si>
    <t>(2018) Dillon Stine :: 9702227477</t>
  </si>
  <si>
    <t>mrstine911@gmail.com</t>
  </si>
  <si>
    <t>(2019) Amol Kitwadkar :: 7733835677</t>
  </si>
  <si>
    <t>unifieddiversityfoco@gmail.com</t>
  </si>
  <si>
    <t>(2019) Mike McDonald :: 970-218-3545</t>
  </si>
  <si>
    <t>tmikemac718@gmail.com</t>
  </si>
  <si>
    <t>Van Who-len</t>
  </si>
  <si>
    <t>VaPoRtRoN</t>
  </si>
  <si>
    <t>(2018) Bryan Haynes :: (970)213-4171</t>
  </si>
  <si>
    <t>vaportron19@gmail.com</t>
  </si>
  <si>
    <t>(2019) Dennis Bigelow :: 3147573277</t>
  </si>
  <si>
    <t>(2019) Chris Carter :: 7204806523</t>
  </si>
  <si>
    <t>Vermillion Road</t>
  </si>
  <si>
    <t>(2017) Donita Heurich :: 720-353-6456</t>
  </si>
  <si>
    <t>management@vermillionroad.com</t>
  </si>
  <si>
    <t>Vertical Arrays</t>
  </si>
  <si>
    <t>(2017) Myke Fedyk :: 206-940-4904</t>
  </si>
  <si>
    <t>verticalarrays@gmail.com</t>
  </si>
  <si>
    <t>Vic N the Narwhals</t>
  </si>
  <si>
    <t>(2018) Victor Hernandez :: 7205491336</t>
  </si>
  <si>
    <t>losnarwhalsmusic@gmail.com</t>
  </si>
  <si>
    <t>Victim Culture</t>
  </si>
  <si>
    <t>(2018) Zack Hill :: 19708894812</t>
  </si>
  <si>
    <t>zmhill94@gmail.com</t>
  </si>
  <si>
    <t>Victor Viveros</t>
  </si>
  <si>
    <t>(2019) Victor Viveros :: 801-696-9767</t>
  </si>
  <si>
    <t>Lacalavera801@gmail.com</t>
  </si>
  <si>
    <t>(2019) Victoria Lundy :: 3034204667</t>
  </si>
  <si>
    <t>Victoria Prescott</t>
  </si>
  <si>
    <t>(On File) Victoria Prescott :: 412-657-1269</t>
  </si>
  <si>
    <t>victorialynneprescott@gmail.com</t>
  </si>
  <si>
    <t>(2019) Alan Hlavacek :: 970-310-1276</t>
  </si>
  <si>
    <t>Villynsofficial@gmail.com</t>
  </si>
  <si>
    <t>(2019) Anthony Cross :: 970-658-6629</t>
  </si>
  <si>
    <t>Violet's Gun</t>
  </si>
  <si>
    <t>(2018) Jody Rodney :: 720-263-2778</t>
  </si>
  <si>
    <t>thejodything@gmail.com</t>
  </si>
  <si>
    <t>Viretta</t>
  </si>
  <si>
    <t>(2017) Robert Moroni Jr. :: 303-565-9075</t>
  </si>
  <si>
    <t>virettaband@yahoo.com</t>
  </si>
  <si>
    <t>Von Hodads</t>
  </si>
  <si>
    <t>(2018) Rob Veitch :: 8166829236</t>
  </si>
  <si>
    <t>robmveitch@icloud.com</t>
  </si>
  <si>
    <t>Von Stomper</t>
  </si>
  <si>
    <t>(On File) Luke Callen :: 608-317-9403</t>
  </si>
  <si>
    <t>vonstomper@gmail.com</t>
  </si>
  <si>
    <t>VOODOO KINGS</t>
  </si>
  <si>
    <t>(2019) Michael Kranicke :: 773-991-2197</t>
  </si>
  <si>
    <t>vdk@voodookings.com</t>
  </si>
  <si>
    <t>Voracious Souls</t>
  </si>
  <si>
    <t>(2017) Bill Wild :: 9702130861</t>
  </si>
  <si>
    <t>wildbill5k@gmail.com</t>
  </si>
  <si>
    <t>VYNYL</t>
  </si>
  <si>
    <t>(2019) Hunter Heurich :: 7202855824</t>
  </si>
  <si>
    <t>vynyltheband@gmail.com</t>
  </si>
  <si>
    <t>Waido Experience</t>
  </si>
  <si>
    <t>(2018) Dave Wisbon :: 9704027047</t>
  </si>
  <si>
    <t>Wake the Pilot</t>
  </si>
  <si>
    <t>(On File) Sara Durnil :: 970-222-9769</t>
  </si>
  <si>
    <t>sara@sixteenthnoteltd.com</t>
  </si>
  <si>
    <t>WakeBreakers</t>
  </si>
  <si>
    <t>(2017) trip renner :: 9702328911</t>
  </si>
  <si>
    <t>triprenner@gmail.com</t>
  </si>
  <si>
    <t>Walker Mondok</t>
  </si>
  <si>
    <t>(2019) Walker Mondok :: (561)267-9950</t>
  </si>
  <si>
    <t>Walkermondok@gmail.com</t>
  </si>
  <si>
    <t>Walking With Bikes</t>
  </si>
  <si>
    <t>(2019) Adam Coleman :: 7205927525</t>
  </si>
  <si>
    <t>walkingwithbikes@gmail.com</t>
  </si>
  <si>
    <t>Walter Niccoli</t>
  </si>
  <si>
    <t>(2019) Walter Niccoli :: 970-214-1453</t>
  </si>
  <si>
    <t>Wasabi</t>
  </si>
  <si>
    <t>(On File) Eric Skjerseth :: 970-391-1933</t>
  </si>
  <si>
    <t>ericskjerseth@gmail.com</t>
  </si>
  <si>
    <t>(2019) Adam Fallik :: 9704208015</t>
  </si>
  <si>
    <t>Waylo</t>
  </si>
  <si>
    <t>(2019) Tazmann Arguello :: 7204475128</t>
  </si>
  <si>
    <t>waylobeats@gmail.com</t>
  </si>
  <si>
    <t>Waylon Willies</t>
  </si>
  <si>
    <t>We Are William</t>
  </si>
  <si>
    <t>(2019) Cameron Johnston :: 970-708-7886</t>
  </si>
  <si>
    <t>wearewiliamband@gmail.com</t>
  </si>
  <si>
    <t>We Talk More On Whensdays</t>
  </si>
  <si>
    <t>(2019) Annalee Knies :: 9706895306</t>
  </si>
  <si>
    <t>we were such a good invention</t>
  </si>
  <si>
    <t>(On File) Bob Shipton :: 970-672-7830</t>
  </si>
  <si>
    <t>robbiedewayne@gmail.com</t>
  </si>
  <si>
    <t>We's Us</t>
  </si>
  <si>
    <t>(2017) Michael Dawald :: 612-964-3383</t>
  </si>
  <si>
    <t>dawaldmj@hotmail.com</t>
  </si>
  <si>
    <t>(2019) Corey Wright :: 9704493745</t>
  </si>
  <si>
    <t>Weird gAl</t>
  </si>
  <si>
    <t>(2018) Jessica Hazlett :: 3032578627</t>
  </si>
  <si>
    <t>jmariehazlett@gmail.com</t>
  </si>
  <si>
    <t>Wellington Bullings</t>
  </si>
  <si>
    <t>(2019) Wellington Bullings :: 3039562825</t>
  </si>
  <si>
    <t>wellington.bullings@gmail.com</t>
  </si>
  <si>
    <t>Drunken Monkey</t>
  </si>
  <si>
    <t>Wendy Woo Band</t>
  </si>
  <si>
    <t>(2017) Wendy Woo :: 3035069999</t>
  </si>
  <si>
    <t>What Young Men Do</t>
  </si>
  <si>
    <t>(2017) Venus Cruz :: 720-271-9376</t>
  </si>
  <si>
    <t>venusmakesmusic@gmail.com</t>
  </si>
  <si>
    <t>(2018) Andy Benson :: (303)328-8120</t>
  </si>
  <si>
    <t>Children's Program</t>
  </si>
  <si>
    <t>(2018) Alysia Kraft :: 303-590-5638 or 830-285-1954</t>
  </si>
  <si>
    <t>whippoorwillya@gmail.com</t>
  </si>
  <si>
    <t>(2019) Alysia Kraft :: 970-599-8101</t>
  </si>
  <si>
    <t>(2019) Greg Laut :: 719-671-2536</t>
  </si>
  <si>
    <t>Whiskey Rebellion</t>
  </si>
  <si>
    <t>(2017) Aaron Oberndorf (ARO) :: 970-420-5143</t>
  </si>
  <si>
    <t>atomicwaters@gmail.com</t>
  </si>
  <si>
    <t>Whisper Wolf</t>
  </si>
  <si>
    <t>(On File) Elliot Gacke :: 9706907766</t>
  </si>
  <si>
    <t>elliotgacke@gmail.com</t>
  </si>
  <si>
    <t>Whitacre</t>
  </si>
  <si>
    <t>(2019) Paul Whitacre :: 7206934872</t>
  </si>
  <si>
    <t>contact@whitacreband.com</t>
  </si>
  <si>
    <t>(2019) Keith Hoerig :: 3038982445</t>
  </si>
  <si>
    <t>(2019) David Jacoby :: 720-233-3368</t>
  </si>
  <si>
    <t>(2019) Patrick Sites :: 9706311889</t>
  </si>
  <si>
    <t>WhiteWater Ramble Acoustic Duo</t>
  </si>
  <si>
    <t>WhiteWater Ramble plays Led Zeppelin feat. Jessica Jones</t>
  </si>
  <si>
    <t>Wild Bill Jones</t>
  </si>
  <si>
    <t>(2019) Jason Tollen :: 303-641-5945</t>
  </si>
  <si>
    <t>Wild Road</t>
  </si>
  <si>
    <t>(2018) Grant McIntosh :: 970 294 5454</t>
  </si>
  <si>
    <t>bccowboysinger@yahoo.ca</t>
  </si>
  <si>
    <t>Wild Wombat</t>
  </si>
  <si>
    <t>(On File) Nicholas Lawton :: (303)898-9554</t>
  </si>
  <si>
    <t>wildwombatmusic@gmail.com</t>
  </si>
  <si>
    <t>Wildermiss</t>
  </si>
  <si>
    <t>(2019) Nate :: 720-616-7251</t>
  </si>
  <si>
    <t>Nate@7smgmt.com</t>
  </si>
  <si>
    <t>Will Giglio</t>
  </si>
  <si>
    <t>(2019) Will Giglio :: 7209798626</t>
  </si>
  <si>
    <t>willgiglio@yahoo.com</t>
  </si>
  <si>
    <t>(2019) Macy Paradise :: 5853567737</t>
  </si>
  <si>
    <t>Winchester Holiday</t>
  </si>
  <si>
    <t>(On File) Noah Cecil :: 603-294-7198</t>
  </si>
  <si>
    <t>winchesterholiday@gmail.com</t>
  </si>
  <si>
    <t>(2019) Shane Zweygardt :: 720-352-2344</t>
  </si>
  <si>
    <t>Wiredogs</t>
  </si>
  <si>
    <t>(On File) Stefan Runstrom :: (970) 420-7025</t>
  </si>
  <si>
    <t>stefan.runstrom@gmail.com</t>
  </si>
  <si>
    <t>Wolf Poets</t>
  </si>
  <si>
    <t>(2019) Eric Feldman (Wolf) :: 9703908089</t>
  </si>
  <si>
    <t>Wolfer</t>
  </si>
  <si>
    <t>(2019) Darren Wostenberg :: 970-692-1907</t>
  </si>
  <si>
    <t>dwostenb@hotmail.com</t>
  </si>
  <si>
    <t>Wonderlic</t>
  </si>
  <si>
    <t>(2017) Allen Galton :: 3038191907</t>
  </si>
  <si>
    <t>allengalton@yahoo.com</t>
  </si>
  <si>
    <t>(2017) Taylor Shuck :: 719-650-7636</t>
  </si>
  <si>
    <t>booking@woodbellymusic.com</t>
  </si>
  <si>
    <t>Wood Street Ramblers</t>
  </si>
  <si>
    <t>(2019) George Quillen :: 970 221-5459</t>
  </si>
  <si>
    <t>gquillen@hotmail.com</t>
  </si>
  <si>
    <t>WoolEye</t>
  </si>
  <si>
    <t>(2019) Ricky Gary :: 9702312544</t>
  </si>
  <si>
    <t>Rgarydrummist@gmail.com</t>
  </si>
  <si>
    <t>Wounded Bird</t>
  </si>
  <si>
    <t>(2019) Scott Warren :: 310-621-6820</t>
  </si>
  <si>
    <t>woundedbirdduo@gmail.com</t>
  </si>
  <si>
    <t>(2018) Remy Szekely :: 9703080206</t>
  </si>
  <si>
    <t>Wynona</t>
  </si>
  <si>
    <t>(2017) John Wilhelm :: 3073319595</t>
  </si>
  <si>
    <t>wynonatheband@gmail.com</t>
  </si>
  <si>
    <t>Wyvern Spire</t>
  </si>
  <si>
    <t>(2017) JD Mattos :: 9703106205</t>
  </si>
  <si>
    <t>wyvernspire@gmail.com</t>
  </si>
  <si>
    <t>(2019) Mike Givens/Pat Amdahl :: 9702319747</t>
  </si>
  <si>
    <t>yabirdband@gmail.com</t>
  </si>
  <si>
    <t>Yan Yez</t>
  </si>
  <si>
    <t>(2019) Nicholas YaÃ±ez :: 719 640-9786</t>
  </si>
  <si>
    <t>yanyezmusic@gmail.com</t>
  </si>
  <si>
    <t>Year Of The Pig</t>
  </si>
  <si>
    <t>(On File) Jason Newman :: 3072201607</t>
  </si>
  <si>
    <t>urgenson71@yahoo.com</t>
  </si>
  <si>
    <t>Yettie</t>
  </si>
  <si>
    <t>YOTP (Year Of The Pig)</t>
  </si>
  <si>
    <t>(2019) Wayne Lax :: 307-632-6705</t>
  </si>
  <si>
    <t>Young Ancients</t>
  </si>
  <si>
    <t>(2017) Celeste Di Iorio :: 9706904048</t>
  </si>
  <si>
    <t>Zach B.</t>
  </si>
  <si>
    <t>(2017) Zach Beiermann :: 402-708-3060</t>
  </si>
  <si>
    <t>zachbmuzac@gmail.com</t>
  </si>
  <si>
    <t>ZamTrip</t>
  </si>
  <si>
    <t>(On File) Amy Rasdall :: 307-389-4290</t>
  </si>
  <si>
    <t>amy@sicklikememusic.com</t>
  </si>
  <si>
    <t>ZARO</t>
  </si>
  <si>
    <t>(On File) Andrew Vogt :: (970)631-9164</t>
  </si>
  <si>
    <t>ZCryOfLuv</t>
  </si>
  <si>
    <t>(2019) Maurice Avatar :: 303-596-6912</t>
  </si>
  <si>
    <t>zcryofluv2@gmail.com</t>
  </si>
  <si>
    <t>(2017) Justin Mirarck :: 720-635-0065</t>
  </si>
  <si>
    <t>(2019) Rico :: 7193620708</t>
  </si>
  <si>
    <t>Zero Day Exploits</t>
  </si>
  <si>
    <t>(2018) Seth Phillips :: 7205523064</t>
  </si>
  <si>
    <t>nobodyetal@gmail.com</t>
  </si>
  <si>
    <t>(2019) Zoe Berman :: 8603311340</t>
  </si>
  <si>
    <t>zberman18@gmail.com</t>
  </si>
  <si>
    <t>(2020) Erin Incoherent :: 9702178810</t>
  </si>
  <si>
    <t>erincookman@hotmail.com</t>
  </si>
  <si>
    <t>(2020) Monica LaBonte :: 7192169405</t>
  </si>
  <si>
    <t>monicamariesmusic@gmail.com</t>
  </si>
  <si>
    <t xml:space="preserve">YESSS!!  Awesome - gypsy swing </t>
  </si>
  <si>
    <t>Centennial, Colorado</t>
  </si>
  <si>
    <t>exchange</t>
  </si>
  <si>
    <t>denver co</t>
  </si>
  <si>
    <t xml:space="preserve">is it just the older blues guy? band? HIs mom sumitted? </t>
  </si>
  <si>
    <t>Fort Collins, Windsor and Greeley, CO</t>
  </si>
  <si>
    <t>Denver,Co</t>
  </si>
  <si>
    <t>formed in 2012 current lineup since 2016.</t>
  </si>
  <si>
    <t>in the 1790's</t>
  </si>
  <si>
    <t>ye</t>
  </si>
  <si>
    <t>Evergreen, CO</t>
  </si>
  <si>
    <t>Tom Scarf &amp; Government Shutdown</t>
  </si>
  <si>
    <t>clark bennett</t>
  </si>
  <si>
    <t>Valdez</t>
  </si>
  <si>
    <t xml:space="preserve">April 27th </t>
  </si>
  <si>
    <t>attack on venus/jack hollywood</t>
  </si>
  <si>
    <t>Laramie Wyoming</t>
  </si>
  <si>
    <t>Boulder/Denver CO</t>
  </si>
  <si>
    <t>Cheyenne, WY</t>
  </si>
  <si>
    <t>Denver, co</t>
  </si>
  <si>
    <t>Ohio</t>
  </si>
  <si>
    <t>live band with drummer</t>
  </si>
  <si>
    <t>fort collins co</t>
  </si>
  <si>
    <t>Fort Collins, CO/Buffalo, NY</t>
  </si>
  <si>
    <t>WhiteWater Ramble has existed for around 15 years but the Led Zeppelin tribute featuring Jessica Jones was conceived in 2017.</t>
  </si>
  <si>
    <t>Fort Collins Co</t>
  </si>
  <si>
    <t>Debuted Album 2018</t>
  </si>
  <si>
    <t>N/A</t>
  </si>
  <si>
    <t xml:space="preserve">TOTAL </t>
  </si>
  <si>
    <t>To Be considered</t>
  </si>
  <si>
    <t>Butl3r</t>
  </si>
  <si>
    <t>Household</t>
  </si>
  <si>
    <t>Dank Lloyd Wright</t>
  </si>
  <si>
    <t>DJ Channell</t>
  </si>
  <si>
    <t>FORT COLLINS, CO</t>
  </si>
  <si>
    <t>DJ KILLKenny</t>
  </si>
  <si>
    <t>Yes - DJ</t>
  </si>
  <si>
    <t>Glissline</t>
  </si>
  <si>
    <t>IRVN</t>
  </si>
  <si>
    <t>DJ - Bill from household</t>
  </si>
  <si>
    <t>JOHNSTOWN, CO</t>
  </si>
  <si>
    <t>Laramie Wassertoff</t>
  </si>
  <si>
    <t xml:space="preserve">comedy </t>
  </si>
  <si>
    <t>Levi Double U</t>
  </si>
  <si>
    <t>Lil Tree</t>
  </si>
  <si>
    <t>Needs to Submit</t>
  </si>
  <si>
    <t>Living Dead</t>
  </si>
  <si>
    <t>Thornton, CO</t>
  </si>
  <si>
    <t>Living Dead/ Louie Romero</t>
  </si>
  <si>
    <t>Thornton Co</t>
  </si>
  <si>
    <t>Lost Aliens</t>
  </si>
  <si>
    <t>Macy Paradise</t>
  </si>
  <si>
    <t>FT COLLINS</t>
  </si>
  <si>
    <t>5000 the band</t>
  </si>
  <si>
    <t>Acid Pioneers</t>
  </si>
  <si>
    <t>Authentic</t>
  </si>
  <si>
    <t>Bret Sexton / Ryan Seward</t>
  </si>
  <si>
    <t>Noise</t>
  </si>
  <si>
    <t>Brian Zoran</t>
  </si>
  <si>
    <t>Front Range, Colorado</t>
  </si>
  <si>
    <t>Caity Chaos and the 360s</t>
  </si>
  <si>
    <t>Boulder County</t>
  </si>
  <si>
    <t>cover band / not bad</t>
  </si>
  <si>
    <t>Cody Jeffryes</t>
  </si>
  <si>
    <t>Copper Leaf</t>
  </si>
  <si>
    <t>Denver, CO (originally Fort Collins)</t>
  </si>
  <si>
    <t>generic country</t>
  </si>
  <si>
    <t>Curtis T and the Duffel Bag Boys</t>
  </si>
  <si>
    <t xml:space="preserve">Bubble </t>
  </si>
  <si>
    <t>Blues - Ok</t>
  </si>
  <si>
    <t>Daniel Wheat</t>
  </si>
  <si>
    <t>Fort Collins Now, Originally Joplin, MO.</t>
  </si>
  <si>
    <t xml:space="preserve">jesse Nyander - Film at Art Lab - bring his own projector, maybe FC Public Media </t>
  </si>
  <si>
    <t>Bubble - Singer Songwriter</t>
  </si>
  <si>
    <t>Douglas Crowl</t>
  </si>
  <si>
    <t>Bubble - Lineage Music</t>
  </si>
  <si>
    <t>Dryer Fire</t>
  </si>
  <si>
    <t>Adams County, CO</t>
  </si>
  <si>
    <t>Bubble - From Denver and ok</t>
  </si>
  <si>
    <t>Eon</t>
  </si>
  <si>
    <t>Bubble - ok</t>
  </si>
  <si>
    <t>Far Side of the Mountain</t>
  </si>
  <si>
    <t>Felonius Smith Trio</t>
  </si>
  <si>
    <t xml:space="preserve">Bubble - </t>
  </si>
  <si>
    <t>Figure Model</t>
  </si>
  <si>
    <t>Finn O'Sullivan</t>
  </si>
  <si>
    <t>Fort Collins, CO // Denton, TX</t>
  </si>
  <si>
    <t>Flynn &amp; The Electric Co.</t>
  </si>
  <si>
    <t xml:space="preserve">fringe fest </t>
  </si>
  <si>
    <t>Bubble - probably no</t>
  </si>
  <si>
    <t>2006?</t>
  </si>
  <si>
    <t>Bubble - the duo with modern black face</t>
  </si>
  <si>
    <t>Foreman Trio</t>
  </si>
  <si>
    <t>Frequency Response</t>
  </si>
  <si>
    <t>Wheat Ridge</t>
  </si>
  <si>
    <t>Fresh Fruit!</t>
  </si>
  <si>
    <t>Goldjoy</t>
  </si>
  <si>
    <t>Bubble - smooth jazz</t>
  </si>
  <si>
    <t>grind cat grind</t>
  </si>
  <si>
    <t>Denver, Co.</t>
  </si>
  <si>
    <t>Hand of the Fallen</t>
  </si>
  <si>
    <t xml:space="preserve">next year newly formed </t>
  </si>
  <si>
    <t>Englewood, CO</t>
  </si>
  <si>
    <t>Hot Sisters</t>
  </si>
  <si>
    <t>Foco co</t>
  </si>
  <si>
    <t>J. Mark</t>
  </si>
  <si>
    <t>Jack Hollywood</t>
  </si>
  <si>
    <t>Jangle Thump</t>
  </si>
  <si>
    <t xml:space="preserve">bubble  - </t>
  </si>
  <si>
    <t>JBomb</t>
  </si>
  <si>
    <t>not sure?</t>
  </si>
  <si>
    <t>St. Louis, MO now living in Denver, CO</t>
  </si>
  <si>
    <t>Last Chance Texaco</t>
  </si>
  <si>
    <t>Leah Casper</t>
  </si>
  <si>
    <t>Portland, Oregon</t>
  </si>
  <si>
    <t>Liebermonster</t>
  </si>
  <si>
    <t>Late 2016</t>
  </si>
  <si>
    <t>Lisa Selle</t>
  </si>
  <si>
    <t>Littleton, CO</t>
  </si>
  <si>
    <t>LuneAseas</t>
  </si>
  <si>
    <t>leah casper - six degrees</t>
  </si>
  <si>
    <t xml:space="preserve">dome - dance </t>
  </si>
  <si>
    <t>Hawaii</t>
  </si>
  <si>
    <t>camp foco -- in????</t>
  </si>
  <si>
    <t>Casper</t>
  </si>
  <si>
    <t xml:space="preserve">quirky </t>
  </si>
  <si>
    <t>Lakewood</t>
  </si>
  <si>
    <t xml:space="preserve">dunken monkey </t>
  </si>
  <si>
    <t>noise</t>
  </si>
  <si>
    <t xml:space="preserve">jazz </t>
  </si>
  <si>
    <t>Established 2015</t>
  </si>
  <si>
    <t>straight acoustic - if we have room for another band</t>
  </si>
  <si>
    <t>not available</t>
  </si>
  <si>
    <t>Thornton Colorado</t>
  </si>
  <si>
    <t>bubble plus</t>
  </si>
  <si>
    <t>Drake, CO</t>
  </si>
  <si>
    <t>Gillette, Wyoming</t>
  </si>
  <si>
    <t>westminster</t>
  </si>
  <si>
    <t>2015 originally in Chicago, this specific group in 2019</t>
  </si>
  <si>
    <t>down tempo groovy</t>
  </si>
  <si>
    <t>Denver Co</t>
  </si>
  <si>
    <t xml:space="preserve">Moe's </t>
  </si>
  <si>
    <t>2018 - 2020</t>
  </si>
  <si>
    <t>WHEAT RIDGE CO</t>
  </si>
  <si>
    <t xml:space="preserve">american field day </t>
  </si>
  <si>
    <t>Jan 2019 - relatively new as a solo artist, but got lots of media coverage this year and played Bands on the Bricks in Boulder and Golden Fine Arts Festival! For 5 years prior, I played in a Rodrigo y Gabriela cover band before going solo...</t>
  </si>
  <si>
    <t>2009/2018</t>
  </si>
  <si>
    <t>A5CV</t>
  </si>
  <si>
    <t>AnnaBeth Berry</t>
  </si>
  <si>
    <t>Formed in Brooklyn NY, but Fort Collins is home</t>
  </si>
  <si>
    <t>Black Mountain, NC</t>
  </si>
  <si>
    <t xml:space="preserve">NO - out of town </t>
  </si>
  <si>
    <t>Denver , CO</t>
  </si>
  <si>
    <t>Artificial Perfect Moment</t>
  </si>
  <si>
    <t>show_day</t>
  </si>
  <si>
    <t>venue</t>
  </si>
  <si>
    <t>startdate</t>
  </si>
  <si>
    <t>enddate</t>
  </si>
  <si>
    <t>band</t>
  </si>
  <si>
    <t>published</t>
  </si>
  <si>
    <t>startdate Helper 2</t>
  </si>
  <si>
    <t>enddate Helper 2</t>
  </si>
  <si>
    <t>startdate Helper</t>
  </si>
  <si>
    <t>enddate Helper</t>
  </si>
  <si>
    <t>Atom Jetty</t>
  </si>
  <si>
    <t>Atomic Pablo</t>
  </si>
  <si>
    <t>BenJammin Educational Music</t>
  </si>
  <si>
    <t>Kalamazoo, MI</t>
  </si>
  <si>
    <t>NO - Out of State</t>
  </si>
  <si>
    <t>Bigfoot Yancey</t>
  </si>
  <si>
    <t>Indianapolis</t>
  </si>
  <si>
    <t>NO - OUt of STate</t>
  </si>
  <si>
    <t>Bonne Finken</t>
  </si>
  <si>
    <t>Des Moines, IA</t>
  </si>
  <si>
    <t>Bright at Night</t>
  </si>
  <si>
    <t>Brizzy Kerrick</t>
  </si>
  <si>
    <t>LONGMONT, CO</t>
  </si>
  <si>
    <t>Aurora, Colorado</t>
  </si>
  <si>
    <t>Casey Jack Kristofferson Band</t>
  </si>
  <si>
    <t>Jackson, WY</t>
  </si>
  <si>
    <t xml:space="preserve">No    </t>
  </si>
  <si>
    <t>Colony Collapse</t>
  </si>
  <si>
    <t>Cryptid Encounter</t>
  </si>
  <si>
    <t>Berthoud and Colorado Springs</t>
  </si>
  <si>
    <t>These bands can't announce yet, and so aren't published on the site. When they can announce, simply delete them here and reimport to the site</t>
  </si>
  <si>
    <t>E1 is used to refresh custom functions after someone makes a change, which you can do with the "Kevin and Rob" menu at the top next to "Help". You can also just change the contents of the cell, but then you'd have to come to this sheet.</t>
  </si>
  <si>
    <t>13:58:58 GMT-0600 (MDT)</t>
  </si>
  <si>
    <t>CURTA</t>
  </si>
  <si>
    <t>D.on Darox &amp; The Melody Joy Bakers</t>
  </si>
  <si>
    <t>Southern California</t>
  </si>
  <si>
    <t>No - OUt of State</t>
  </si>
  <si>
    <t>Dodgy Mountain Men</t>
  </si>
  <si>
    <t>Missoula Montana</t>
  </si>
  <si>
    <t>No - Out of State</t>
  </si>
  <si>
    <t>Dominick Antonelli</t>
  </si>
  <si>
    <t>Pittsburgh PA</t>
  </si>
  <si>
    <t>No music available</t>
  </si>
  <si>
    <t>Elektric Voodoo</t>
  </si>
  <si>
    <t>San Diego, CA</t>
  </si>
  <si>
    <t>evenhands</t>
  </si>
  <si>
    <t>North Denver, Northern Colorado</t>
  </si>
  <si>
    <t>Farout</t>
  </si>
  <si>
    <t xml:space="preserve">In The Whale </t>
  </si>
  <si>
    <t>St. Louis</t>
  </si>
  <si>
    <t>Its Just Bugs。</t>
  </si>
  <si>
    <t>Old format: 2019/04/26 - 17:30</t>
  </si>
  <si>
    <t>New format: 4/26/19 22:20</t>
  </si>
  <si>
    <t>To figure out if we need band profiles</t>
  </si>
  <si>
    <t>Julia King</t>
  </si>
  <si>
    <t>Petaluma, CA</t>
  </si>
  <si>
    <t>DON'T COPY THIS CELL DOWN</t>
  </si>
  <si>
    <t>Greenport, NY</t>
  </si>
  <si>
    <t>Julian Kerins</t>
  </si>
  <si>
    <t>Are the given cells green on "Master Sheet"?</t>
  </si>
  <si>
    <t>Probably needs band profile</t>
  </si>
  <si>
    <t>Band whether confirmed or not</t>
  </si>
  <si>
    <t>Profile if already exists</t>
  </si>
  <si>
    <t>New York</t>
  </si>
  <si>
    <t>Need to create profile</t>
  </si>
  <si>
    <t>Created profile</t>
  </si>
  <si>
    <t>LegendGary</t>
  </si>
  <si>
    <t>Email already on file</t>
  </si>
  <si>
    <t>Need email</t>
  </si>
  <si>
    <t>Email to add manually</t>
  </si>
  <si>
    <t>LemurMonkey</t>
  </si>
  <si>
    <t>Lineage</t>
  </si>
  <si>
    <t>NOT IN</t>
  </si>
  <si>
    <t>M Squared</t>
  </si>
  <si>
    <t>Boulder/Lyons</t>
  </si>
  <si>
    <t>#00ff00</t>
  </si>
  <si>
    <t>#ffffff</t>
  </si>
  <si>
    <t>laporte co</t>
  </si>
  <si>
    <t>no music</t>
  </si>
  <si>
    <t xml:space="preserve">yumyums video - camp foco collective? </t>
  </si>
  <si>
    <t xml:space="preserve">jammy </t>
  </si>
  <si>
    <t>Louisville,CO</t>
  </si>
  <si>
    <t>Minivan, USA - We've been living out of the van on tour since August 2017!</t>
  </si>
  <si>
    <t>not in state</t>
  </si>
  <si>
    <t xml:space="preserve"> duo fast fickin</t>
  </si>
  <si>
    <t xml:space="preserve">no music </t>
  </si>
  <si>
    <t xml:space="preserve">broke up </t>
  </si>
  <si>
    <t>Asheville, NC</t>
  </si>
  <si>
    <t>Kansas City</t>
  </si>
  <si>
    <t>out of state</t>
  </si>
  <si>
    <t>#000000</t>
  </si>
  <si>
    <t>Longmont Colorado</t>
  </si>
  <si>
    <t>Technically 1996 depending on your definition of "form" (the Shoaler project started in 2016)</t>
  </si>
  <si>
    <t>boulder, co</t>
  </si>
  <si>
    <t>boulder</t>
  </si>
  <si>
    <t>Denver metro, Colorado</t>
  </si>
  <si>
    <t>Evans, CO</t>
  </si>
  <si>
    <t>#00ffff</t>
  </si>
  <si>
    <t>Arvada, CO</t>
  </si>
  <si>
    <t>Gillette, WY</t>
  </si>
  <si>
    <t>DENVER, Colorado</t>
  </si>
  <si>
    <t>Loveland, CO (previously Isle of Vulcana)</t>
  </si>
  <si>
    <t>Centennial, Wyoming</t>
  </si>
  <si>
    <t>Denver, CO.</t>
  </si>
  <si>
    <t>Rapid City, SD</t>
  </si>
  <si>
    <t>Cheyenne, WY.</t>
  </si>
  <si>
    <t>Salt Lake City, UT</t>
  </si>
  <si>
    <t>Chicago, IL</t>
  </si>
  <si>
    <t>Fort Collins CO.</t>
  </si>
  <si>
    <t>Seattle, WA</t>
  </si>
  <si>
    <t>Salida, CO</t>
  </si>
  <si>
    <t>Erie, CO &amp; Evergreen, CO</t>
  </si>
  <si>
    <t>really a tight rapper! Pro videos!</t>
  </si>
  <si>
    <t>8 piece - funk and rap band!!!</t>
  </si>
  <si>
    <t>Cheyenne, Wyoming</t>
  </si>
  <si>
    <t xml:space="preserve">STILL NOT PLACED </t>
  </si>
  <si>
    <t>Las Vegas, Nevada. But home is where the heart is, and I live in Loveland with my children.</t>
  </si>
  <si>
    <t>2010-present</t>
  </si>
  <si>
    <t xml:space="preserve">red head, tithgt rhymes, opened for a good house at Hodi;s </t>
  </si>
  <si>
    <t xml:space="preserve">strong and trax with Think Air Crew, no lives </t>
  </si>
  <si>
    <t>yes?</t>
  </si>
  <si>
    <t>lots of big band members - Gas Pops bassist....</t>
  </si>
  <si>
    <t>Oak Lawn, IL</t>
  </si>
  <si>
    <t>Louisville, Colorado</t>
  </si>
  <si>
    <t>classical guitar no vocals , good</t>
  </si>
  <si>
    <t>Fort Collins / CO</t>
  </si>
  <si>
    <t>http://dev.focomx.focoma.org/artists/comedy-show-1</t>
  </si>
  <si>
    <t>Band 2015-2019, went solo in 2019</t>
  </si>
  <si>
    <t>bob dylan, Tom Petty like!!</t>
  </si>
  <si>
    <t xml:space="preserve">Bluegrass!!  Good </t>
  </si>
  <si>
    <t>Josh Vogeler - trio new project just started in Feb</t>
  </si>
  <si>
    <t xml:space="preserve">french horn, interesting vocal character but I'll let Liz decide! </t>
  </si>
  <si>
    <t xml:space="preserve">Whippoorwill </t>
  </si>
  <si>
    <t>Probably needs band profile (band is in slot, even if not confirmed)</t>
  </si>
  <si>
    <t>#ff00ff</t>
  </si>
  <si>
    <t>FROM /data/cody</t>
  </si>
  <si>
    <t>FROM Export/Import sheet</t>
  </si>
  <si>
    <t>Paste /data/cody in cell below</t>
  </si>
  <si>
    <t>raw</t>
  </si>
  <si>
    <t>Aggie Theatre (All Ages)</t>
  </si>
  <si>
    <t>5:30-6:15 | My Dog Ate Chad</t>
  </si>
  <si>
    <t>6:30-7:15 | Holdfast.</t>
  </si>
  <si>
    <t>8:30-9:15 | The Velveteers</t>
  </si>
  <si>
    <t>9:30-10:15 | Stella Luce</t>
  </si>
  <si>
    <t>10:20-10:50 | Hyzenborg</t>
  </si>
  <si>
    <t>11:00-11:45 | izcalli</t>
  </si>
  <si>
    <t>12:00-1:00 | Slow Caves</t>
  </si>
  <si>
    <t>http://dev.focomx.focoma.org/artists/fy5</t>
  </si>
  <si>
    <t>Avogadro's Number (All Ages)</t>
  </si>
  <si>
    <t>4:30-5:15 | Deborah Stafford &amp; the State of Affairs</t>
  </si>
  <si>
    <t>5:45-6:30 | Crescent City Connection</t>
  </si>
  <si>
    <t>7:00-7:45 | Blues Dogs</t>
  </si>
  <si>
    <t>8:15-9:00 | Outside Pets</t>
  </si>
  <si>
    <t>9:30-10:15 | Bonnie &amp; the Clydes</t>
  </si>
  <si>
    <t>10:45-11:30 | Whippoorwill</t>
  </si>
  <si>
    <t>12:00-1:00 | Mama Lenny and the Remedy</t>
  </si>
  <si>
    <t>The Colorado Room (All Ages)</t>
  </si>
  <si>
    <t>4:30-5:15 | Mirror Fields</t>
  </si>
  <si>
    <t>5:45-6:30 | Equally Challenged</t>
  </si>
  <si>
    <t>7:00-8:00 | Comedy Show 1</t>
  </si>
  <si>
    <t>8:15-9:00 | Pioneer Mother</t>
  </si>
  <si>
    <t>9:30-10:15 | A Brother's Fountain</t>
  </si>
  <si>
    <t>10:45-11:45 | Banshee Tree</t>
  </si>
  <si>
    <t>Crooked Stave (All Ages until 9 PM; 21 + After)</t>
  </si>
  <si>
    <t>5:30-6:15 | Shannon Fitzsimmons</t>
  </si>
  <si>
    <t>http://dev.focomx.focoma.org/artists/devils-share</t>
  </si>
  <si>
    <t>6:45-7:30 | Achilles</t>
  </si>
  <si>
    <t>8:00-8:45 | The Copper Coins</t>
  </si>
  <si>
    <t>9:15-10:00 | Erik Lunde</t>
  </si>
  <si>
    <t>http://dev.focomx.focoma.org/artists/comedy-show-4</t>
  </si>
  <si>
    <t>10:15-11:00 | Honky Long Tonkers Duo</t>
  </si>
  <si>
    <t>Downtown Artery (All Ages)</t>
  </si>
  <si>
    <t>#ff0000</t>
  </si>
  <si>
    <t>5:30-6:15 | Chess at Breakfast</t>
  </si>
  <si>
    <t>8:00-8:45 | Black Moon Howl</t>
  </si>
  <si>
    <t>http://dev.focomx.focoma.org/artists/azanet-rodriguez</t>
  </si>
  <si>
    <t>9:15-10:00 | Ivory Circle</t>
  </si>
  <si>
    <t>10:30-11:15 | The Sickly Hecks</t>
  </si>
  <si>
    <t>11:45-12:30 | Maxwell Mud</t>
  </si>
  <si>
    <t>Drunken Monkey (21+)</t>
  </si>
  <si>
    <t>5:45-6:30 | OC/IC</t>
  </si>
  <si>
    <t>7:00-7:45 | The Swashbuckling Doctors</t>
  </si>
  <si>
    <t>#38761d</t>
  </si>
  <si>
    <t>8:15-9:00 | IrieOso</t>
  </si>
  <si>
    <t>http://dev.focomx.focoma.org/artists/douglas-crowl</t>
  </si>
  <si>
    <t>Had solo profile, so just updated name</t>
  </si>
  <si>
    <t>9:30-10:15 | Native Station</t>
  </si>
  <si>
    <t>10:45-11:30 | The Aggregates</t>
  </si>
  <si>
    <t>12:00-1:00 | Dead Jam House Band</t>
  </si>
  <si>
    <t>http://dev.focomx.focoma.org/artists/croma-barn-dance</t>
  </si>
  <si>
    <t>The East Coast (21+)</t>
  </si>
  <si>
    <t>5:00-5:45 | RSRCH</t>
  </si>
  <si>
    <t>6:00-6:45 | Roy G Biv (ROYGBIV)</t>
  </si>
  <si>
    <t>7:00-8:00 | Living Dead</t>
  </si>
  <si>
    <t>http://dev.focomx.focoma.org/artists/magnolia-sessions</t>
  </si>
  <si>
    <t>8:00-9:00 | Stratusphere</t>
  </si>
  <si>
    <t>9:00-10:00 | audio flora</t>
  </si>
  <si>
    <t>10:00-11:00 | Douglass</t>
  </si>
  <si>
    <t>11:00-12:00 | Bogzilla</t>
  </si>
  <si>
    <t>12:00-1:00 | mandi lix</t>
  </si>
  <si>
    <t>1:00-2:00 | Waylo</t>
  </si>
  <si>
    <t>Elliot's Martini Bar (21+)</t>
  </si>
  <si>
    <t>5:30-6:15 | Cactus Cat</t>
  </si>
  <si>
    <t>http://dev.focomx.focoma.org/artists/laser-dome-radiohead</t>
  </si>
  <si>
    <t>6:45-7:30 | Shake Me // Wake Me</t>
  </si>
  <si>
    <t>8:00-8:45 | Boner</t>
  </si>
  <si>
    <t>9:15-10:00 | King Eddie</t>
  </si>
  <si>
    <t>10:30-11:15 | Sour Boy, Bitter Girl</t>
  </si>
  <si>
    <t>11:45-12:30 | Vinyl Video</t>
  </si>
  <si>
    <t>http://dev.focomx.focoma.org/artists/skydyed</t>
  </si>
  <si>
    <t>I created http://dev.focomx.focoma.org/artists/skydyed-0 before I realized the other one was there</t>
  </si>
  <si>
    <t>Equinox Brewing (All Ages)</t>
  </si>
  <si>
    <t>3:30-4:15 | Michael Kirkpatrick</t>
  </si>
  <si>
    <t>4:30-5:15 | Azanet Rodriguez</t>
  </si>
  <si>
    <t>5:30-6:15 | Shaley Scott</t>
  </si>
  <si>
    <t>6:30-7:15 | Monocle Band</t>
  </si>
  <si>
    <t>7:30-8:15 | Extra Gold</t>
  </si>
  <si>
    <t>8:30-9:30 | the commoners</t>
  </si>
  <si>
    <t>The Exchange (All Ages)</t>
  </si>
  <si>
    <t>7:00-10:00 | CROMA Barn Dance</t>
  </si>
  <si>
    <t>Fort Collins Museum of Discovery - Otter Box Digital Dome Theater (All Ages)</t>
  </si>
  <si>
    <t>5:30-6:15 | Leanaway</t>
  </si>
  <si>
    <t>6:30-7:00 | Joe Lessard (Head for the Hills) and Hanna Doreen</t>
  </si>
  <si>
    <t>7:15-8:00 | WhiteCatPink</t>
  </si>
  <si>
    <t>Found</t>
  </si>
  <si>
    <t>8:15-9:00 | Retrofette</t>
  </si>
  <si>
    <t>High Point Bar (21+)</t>
  </si>
  <si>
    <t>6:45-7:30 | Wolf van Elfmand</t>
  </si>
  <si>
    <t>8:00-8:45 | Collide Vocals</t>
  </si>
  <si>
    <t>9:15-10:00 | Kyle James Hauser</t>
  </si>
  <si>
    <t>10:30-11:15 | Paul Dehaven</t>
  </si>
  <si>
    <t>11:45-12:30 | Nadalands</t>
  </si>
  <si>
    <t>Hodi's Half Note (All Ages)</t>
  </si>
  <si>
    <t>6:00-6:45 | Venture Still</t>
  </si>
  <si>
    <t>7:00-7:45 | Autumn Burn</t>
  </si>
  <si>
    <t>8:00-8:45 | The Hollow</t>
  </si>
  <si>
    <t>9:00-9:45 | Wire Faces</t>
  </si>
  <si>
    <t>10:00-10:45 | Sabotage</t>
  </si>
  <si>
    <t>11:00-11:45 | I Am the Owl</t>
  </si>
  <si>
    <t>12:00-1:00 | Plasma Canvas</t>
  </si>
  <si>
    <t>Illegal Pete's (All Ages)</t>
  </si>
  <si>
    <t>6:15-7:00 | Tyto Alba</t>
  </si>
  <si>
    <t>7:30-8:15 | oxeye daisy</t>
  </si>
  <si>
    <t>8:45-9:30 | The Trujillo Company</t>
  </si>
  <si>
    <t>http://dev.focomx.focoma.org/artists/lio</t>
  </si>
  <si>
    <t>Magic Rat (21+)</t>
  </si>
  <si>
    <t>5:00-6:30 | Songwriters in the Round - Justin Roth, Danielle, Jeff Finlin, Bethel Steele</t>
  </si>
  <si>
    <t>7:00-7:45 | Dave Beegle Duo</t>
  </si>
  <si>
    <t>8:15-9:00 | Elli Perry</t>
  </si>
  <si>
    <t>9:30-10:15 | Megan Burtt</t>
  </si>
  <si>
    <t>10:45-11:45 | Danielle Ate The Sandwich</t>
  </si>
  <si>
    <t>The Mayor of Old Town (All Ages)</t>
  </si>
  <si>
    <t>5:45-6:30 | The Ailments (Kevin Bolin)</t>
  </si>
  <si>
    <t>7:00-7:45 | Waido Experience</t>
  </si>
  <si>
    <t>8:15-9:00 | Choice City Seven</t>
  </si>
  <si>
    <t>http://dev.focomx.focoma.org/artists/space-between-shadows</t>
  </si>
  <si>
    <t>9:30-10:15 | Guerrilla Fanfare Brass Band</t>
  </si>
  <si>
    <t>Metro Urban Food &amp; Booze (All Ages)</t>
  </si>
  <si>
    <t>5:30-6:15 | Lorna's Swingset</t>
  </si>
  <si>
    <t>6:45-7:30 | French Toast Quartet</t>
  </si>
  <si>
    <t>8:00-8:45 | Steve Manshel</t>
  </si>
  <si>
    <t>http://dev.focomx.focoma.org/artists/songwriters-round-justin-roth-danielle-jeff-finlin-bethel-steele</t>
  </si>
  <si>
    <t>9:15-10:00 | Peaches Embry and Rhythm Train</t>
  </si>
  <si>
    <t>Moe's Original Bar B Que (All Ages)</t>
  </si>
  <si>
    <t>8:00-8:45 | Bison Bone</t>
  </si>
  <si>
    <t>http://dev.focomx.focoma.org/artists/little-kids-rock-lkr</t>
  </si>
  <si>
    <t>9:15-10:00 | Mojomama</t>
  </si>
  <si>
    <t>http://dev.focomx.focoma.org/artists/youth-music-collective</t>
  </si>
  <si>
    <t>10:30-11:15 | The Omaha Boys</t>
  </si>
  <si>
    <t>11:45-12:30 | Hendershot</t>
  </si>
  <si>
    <t>New Belgium Brewing Co. - Outside (All Ages)</t>
  </si>
  <si>
    <t>3:30-4:30 | Steelin' The Spaceways</t>
  </si>
  <si>
    <t>5:00-5:45 | South to Cedars</t>
  </si>
  <si>
    <t>6:15-7:30 | Funky Business</t>
  </si>
  <si>
    <t>New Belgium Brewing Co. - Tasting Room (All Ages)</t>
  </si>
  <si>
    <t>4:00-7:00 | Forty-Five Plus One with DJ Alf</t>
  </si>
  <si>
    <t>http://dev.focomx.focoma.org/artists/ailments-kevin-bolin</t>
  </si>
  <si>
    <t>Odell Brewing Co. (All Ages)</t>
  </si>
  <si>
    <t>http://dev.focomx.focoma.org/artists/ren-short</t>
  </si>
  <si>
    <t>3:45-4:30 | No Doubt About It</t>
  </si>
  <si>
    <t>The Pizza Press (All Ages)</t>
  </si>
  <si>
    <t>5:00-5:30 | Cecilia</t>
  </si>
  <si>
    <t>http://dev.focomx.focoma.org/artists/anthony-p-mcglaun-homage-black-music-america</t>
  </si>
  <si>
    <t>6:00-6:30 | Paper Girl and Mr. Moon</t>
  </si>
  <si>
    <t>7:00-7:30 | Macy Warner</t>
  </si>
  <si>
    <t>http://dev.focomx.focoma.org/artists/laser-dome-queen</t>
  </si>
  <si>
    <t>8:00-8:30 | Kiana Rae</t>
  </si>
  <si>
    <t>9:00-9:30 | Emma Marie</t>
  </si>
  <si>
    <t>10:15-11:00 | Shoulda stayed a plumber</t>
  </si>
  <si>
    <t>Pour Brothers Community Tavern (All Ages until 9 PM; 21 + After)</t>
  </si>
  <si>
    <t>5:30-6:15 | String Theory</t>
  </si>
  <si>
    <t>6:45-7:30 | Red Truck Revival</t>
  </si>
  <si>
    <t>8:00-8:45 | Hey Bertha</t>
  </si>
  <si>
    <t>10:30-11:15 | El Javi</t>
  </si>
  <si>
    <t>Prost Brewing Co. &amp; Biergarten (21+)</t>
  </si>
  <si>
    <t>6:45-7:30 | Lola Rising</t>
  </si>
  <si>
    <t>http://dev.focomx.focoma.org/artists/steve-manshel</t>
  </si>
  <si>
    <t>8:00-8:45 | The Great Salmon Famine</t>
  </si>
  <si>
    <t>9:15-10:00 | Def Knock</t>
  </si>
  <si>
    <t>10:30-11:15 | Colony Funk</t>
  </si>
  <si>
    <t>R Bar and Lounge (21+)</t>
  </si>
  <si>
    <t>6:45-7:30 | Erik Babineau</t>
  </si>
  <si>
    <t>8:00-8:45 | Jill Brzezicki</t>
  </si>
  <si>
    <t>9:00-10:00 | Comedy Show 2</t>
  </si>
  <si>
    <t>10:30-11:30 | Girls On Top!</t>
  </si>
  <si>
    <t>11:45-12:30 | The Kity Project</t>
  </si>
  <si>
    <t>The Rec Room (21+)</t>
  </si>
  <si>
    <t>7:15-8:00 | OrganOmatrOn</t>
  </si>
  <si>
    <t>8:30-9:15 | Dave and the Gin Mill Gypsies</t>
  </si>
  <si>
    <t>9:45-10:30 | Johnny &amp; the Mongrels</t>
  </si>
  <si>
    <t>The Rickshaw Live (All Ages)</t>
  </si>
  <si>
    <t>7:00-7:45 | Maya Bennett</t>
  </si>
  <si>
    <t>8:15-9:00 | TMULE</t>
  </si>
  <si>
    <t>Scrumpy's Hard Cider Bar and Pub (21+)</t>
  </si>
  <si>
    <t>6:45-7:30 | Pink Fuzz</t>
  </si>
  <si>
    <t>8:00-8:45 | Knuckle Pups</t>
  </si>
  <si>
    <t>9:15-10:00 | New Mexican</t>
  </si>
  <si>
    <t>10:30-11:15 | Floor Model</t>
  </si>
  <si>
    <t>11:45-12:30 | Robert Shredford</t>
  </si>
  <si>
    <t>Sound Off Silent Disco at Old Town Square (All Ages)</t>
  </si>
  <si>
    <t>8:00-9:00 | Blakeye</t>
  </si>
  <si>
    <t>8:00-9:00 | NOLLIJ</t>
  </si>
  <si>
    <t>9:00-10:00 | DJ KILLkenny</t>
  </si>
  <si>
    <t>9:00-10:00 | Nic Kato</t>
  </si>
  <si>
    <t>10:00-11:00 | Joey Trouble</t>
  </si>
  <si>
    <t>10:00-11:00 | Elctrx</t>
  </si>
  <si>
    <t>11:00-12:00 | Jimeni</t>
  </si>
  <si>
    <t>11:00-12:00 | DJ Wadada</t>
  </si>
  <si>
    <t>Surfside 7 (21+)</t>
  </si>
  <si>
    <t>5:30-6:15 | Spaceagle</t>
  </si>
  <si>
    <t>6:45-7:30 | The Timberline</t>
  </si>
  <si>
    <t>8:00-8:45 | Triton</t>
  </si>
  <si>
    <t>9:15-10:00 | CITRA</t>
  </si>
  <si>
    <t>10:30-11:15 | Altas</t>
  </si>
  <si>
    <t>11:45-12:30 | Guerrilla Radio</t>
  </si>
  <si>
    <t>Tap and Handle (21+)</t>
  </si>
  <si>
    <t>6:45-7:30 | GOATZ!</t>
  </si>
  <si>
    <t>http://dev.focomx.focoma.org/artists/sunnydale-high</t>
  </si>
  <si>
    <t>8:00-8:45 | Max Mackey Band</t>
  </si>
  <si>
    <t>9:15-10:00 | House with a Yard</t>
  </si>
  <si>
    <t>10:30-11:15 | Black Mesa</t>
  </si>
  <si>
    <t>11:45-12:30 | Blind Alley Troubadours</t>
  </si>
  <si>
    <t>Tony's Bar &amp; Rooftop (21+)</t>
  </si>
  <si>
    <t>4:30-5:15 | Benjamin Bell and the District</t>
  </si>
  <si>
    <t>5:45-6:30 | The 14ers</t>
  </si>
  <si>
    <t>http://dev.focomx.focoma.org/artists/songwriters-round-bonnie-sims</t>
  </si>
  <si>
    <t>7:00-7:45 | Glass Cases</t>
  </si>
  <si>
    <t>8:15-9:00 | Ms. Nomer</t>
  </si>
  <si>
    <t>9:30-10:30 | Ghost Tapes</t>
  </si>
  <si>
    <t>11:00-12:00 | Wasteland Hop</t>
  </si>
  <si>
    <t>Profile didn't actually exist (for solo, though there's a band one), but there's something in that cell: https://focomx.focoma.org/artists/jeff-finlin</t>
  </si>
  <si>
    <t>Washington's (21+)</t>
  </si>
  <si>
    <t>http://dev.focomx.focoma.org/artists/whitewater-ramble-best-tributes</t>
  </si>
  <si>
    <t>6:00-6:45 | Tom Scharf &amp; Government Shutdown</t>
  </si>
  <si>
    <t>8:30-9:15 | MIchael Kirkpatrick and the Honey Rider Band</t>
  </si>
  <si>
    <t>9:45-10:30 | Los Mocochetes</t>
  </si>
  <si>
    <t>The Whisk(e)y (21+)</t>
  </si>
  <si>
    <t>5:30-6:15 | The Seen and Unseen</t>
  </si>
  <si>
    <t>6:45-7:30 | The Echo Chamber</t>
  </si>
  <si>
    <t>http://dev.focomx.focoma.org/artists/nollij</t>
  </si>
  <si>
    <t>8:00-8:45 | Came and Took It</t>
  </si>
  <si>
    <t>http://dev.focomx.focoma.org/artists/blakeye</t>
  </si>
  <si>
    <t>9:15-10:00 | Thirteen Nails</t>
  </si>
  <si>
    <t>10:30-11:15 | Tenative</t>
  </si>
  <si>
    <t>11:45-12:30 | The Leshen</t>
  </si>
  <si>
    <t>Wolverine Farm Letterpress &amp; Publick House (All Ages)</t>
  </si>
  <si>
    <t>5:45-6:30 | Rosann Winn</t>
  </si>
  <si>
    <t>7:00-7:45 | Laurie and Lorrie Duo</t>
  </si>
  <si>
    <t>8:00-9:00 | Comedy Show 3</t>
  </si>
  <si>
    <t>9:30-10:15 | Idlewhile</t>
  </si>
  <si>
    <t>10:45-11:30 | Canyon Collected</t>
  </si>
  <si>
    <t>5:30-6:15 | Last Call Romance</t>
  </si>
  <si>
    <t>6:30-7:15 | Green Dream</t>
  </si>
  <si>
    <t>7:30-8:15 | One Flew West</t>
  </si>
  <si>
    <t>8:30-9:15 | Post Paradise</t>
  </si>
  <si>
    <t>9:30-10:15 | Kind Dub</t>
  </si>
  <si>
    <t>10:45-11:30 | Roka Hueka</t>
  </si>
  <si>
    <t>11:30-11:50 | f-ether</t>
  </si>
  <si>
    <t>12:00-1:00 | The Burroughs</t>
  </si>
  <si>
    <t>2:00-2:45 | Robert Wilson Blues Band</t>
  </si>
  <si>
    <t>3:15-4:00 | The Symbols</t>
  </si>
  <si>
    <t>4:30-5:15 | My Blue Sky</t>
  </si>
  <si>
    <t>5:45-6:30 | DW Doucet</t>
  </si>
  <si>
    <t>7:00-7:45 | FY5</t>
  </si>
  <si>
    <t>8:15-9:00 | Boom Twang</t>
  </si>
  <si>
    <t>9:30-10:15 | Good Gravy</t>
  </si>
  <si>
    <t>10:45-11:30 | Blue Grama</t>
  </si>
  <si>
    <t>12:00-1:00 | WhiteWater Ramble</t>
  </si>
  <si>
    <t>2:00-2:45 | Cumulus Manos</t>
  </si>
  <si>
    <t>3:15-4:00 | Eric Straumanis</t>
  </si>
  <si>
    <t>4:30-5:15 | The Devil's Share</t>
  </si>
  <si>
    <t>5:45-6:30 | Amy and the Peace Pipes</t>
  </si>
  <si>
    <t>7:00-8:00 | Comedy Show 4</t>
  </si>
  <si>
    <t>8:15-9:00 | Roots Massive</t>
  </si>
  <si>
    <t>Profile didn't actually exist: https://focomx.focoma.org/artists/jeremy-c-grant</t>
  </si>
  <si>
    <t>9:30-10:15 | MountainUs</t>
  </si>
  <si>
    <t>10:45-11:45 | Luna Shade</t>
  </si>
  <si>
    <t>5:30-6:15 | Nancy Just</t>
  </si>
  <si>
    <t>6:45-7:30 | Ian Mahan</t>
  </si>
  <si>
    <t>9:15-10:00 | Hanna Doreen Brown</t>
  </si>
  <si>
    <t>10:15-11:00 | weareforests</t>
  </si>
  <si>
    <t>http://dev.focomx.focoma.org/artists/comedy-show-2</t>
  </si>
  <si>
    <t>1:30-2:30 | Magnolia Sessions</t>
  </si>
  <si>
    <t>3:00-3:45 | kill your darlings</t>
  </si>
  <si>
    <t>4:15-5:00 | Sal D. &amp; Matthew Barella</t>
  </si>
  <si>
    <t>5:30-6:15 | Boss Eagle</t>
  </si>
  <si>
    <t>6:45-7:30 | Audible (weareaudible)</t>
  </si>
  <si>
    <t>8:00-8:45 | Thin Air Crew</t>
  </si>
  <si>
    <t>9:15-10:00 | SF1</t>
  </si>
  <si>
    <t>11:45-12:30 | Skydyed</t>
  </si>
  <si>
    <t>5:45-6:30 | King Crawdad</t>
  </si>
  <si>
    <t>7:00-7:45 | Attack On Venus</t>
  </si>
  <si>
    <t>8:15-9:00 | Sick Trick</t>
  </si>
  <si>
    <t>9:30-10:15 | Bob Lefevre &amp; The Already Gone</t>
  </si>
  <si>
    <t>10:45-11:30 | Ginger Whale</t>
  </si>
  <si>
    <t>12:00-1:00 | Switchman Sleepin'</t>
  </si>
  <si>
    <t>5:00-5:45 | There's An Ape for That</t>
  </si>
  <si>
    <t>9:00-10:00 | Golden Ghost</t>
  </si>
  <si>
    <t>10:00-11:00 | L.A.Rose</t>
  </si>
  <si>
    <t>11:00-12:00 | LER</t>
  </si>
  <si>
    <t>12:00-1:00 | Macy Paradise</t>
  </si>
  <si>
    <t>1:00-2:00 | Deejay Gyro</t>
  </si>
  <si>
    <t>http://dev.focomx.focoma.org/artists/lil-tree</t>
  </si>
  <si>
    <t>6:45-7:30 | Badda Boom Brass Band</t>
  </si>
  <si>
    <t>8:00-8:45 | BBMC</t>
  </si>
  <si>
    <t>9:15-10:00 | Low</t>
  </si>
  <si>
    <t>10:30-11:15 | Nadavision</t>
  </si>
  <si>
    <t>11:45-12:30 | Genetic Concepts</t>
  </si>
  <si>
    <t>3:30-4:15 | Buck Wilde</t>
  </si>
  <si>
    <t>4:30-5:15 | White Rose Motor Oil</t>
  </si>
  <si>
    <t>http://dev.focomx.focoma.org/artists/floor-model</t>
  </si>
  <si>
    <t>5:30-6:15 | Compass &amp; Cavern and Creature Canopy (supergroup)</t>
  </si>
  <si>
    <t>6:30-7:15 | Space Between Shadows</t>
  </si>
  <si>
    <t>7:30-8:15 | FACEMAN</t>
  </si>
  <si>
    <t>8:30-9:30 | Indigenous Peoples</t>
  </si>
  <si>
    <t>5:30-6:15 | Justin Roth</t>
  </si>
  <si>
    <t>6:30-7:00 | Ren Short</t>
  </si>
  <si>
    <t>7:15-8:00 | Rubix KUBED</t>
  </si>
  <si>
    <t>8:15-9:00 | Anthony P. McGlaun - Homage to Black Music in America</t>
  </si>
  <si>
    <t>6:45-7:30 | WhiteWater Ramble Acoustic Duo</t>
  </si>
  <si>
    <t>8:00-8:45 | More than Physics</t>
  </si>
  <si>
    <t>http://dev.focomx.focoma.org/artists/needle-and-thread</t>
  </si>
  <si>
    <t>9:15-10:00 | jinnjinni</t>
  </si>
  <si>
    <t>http://dev.focomx.focoma.org/artists/kid-carry</t>
  </si>
  <si>
    <t>10:30-11:15 | Hayduke</t>
  </si>
  <si>
    <t>11:45-12:30 | The Seers</t>
  </si>
  <si>
    <t>6:00-6:45 | Grace Kuch Band</t>
  </si>
  <si>
    <t>7:00-7:45 | Lindsey O'Brien Band</t>
  </si>
  <si>
    <t>8:00-8:45 | Foxfeather</t>
  </si>
  <si>
    <t>9:00-9:45 | Señorita Sometimes</t>
  </si>
  <si>
    <t>10:00-10:45 | Jen Korte &amp; the Loss</t>
  </si>
  <si>
    <t>11:00-11:45 | Bevin Luna</t>
  </si>
  <si>
    <t>12:00-1:00 | The Patti Fiasco</t>
  </si>
  <si>
    <t>2:30-3:15 | Places Back Home</t>
  </si>
  <si>
    <t>3:45-4:30 | Halleway</t>
  </si>
  <si>
    <t>5:00-5:45 | Montropo</t>
  </si>
  <si>
    <t>6:15-7:00 | Whitacre</t>
  </si>
  <si>
    <t>7:30-8:15 | Sunnydale High</t>
  </si>
  <si>
    <t>8:45-9:30 | Shark Dreams</t>
  </si>
  <si>
    <t>Profile had a "The": https://focomx.focoma.org/artists/matt-skinner-band</t>
  </si>
  <si>
    <t>5:00-6:30 | Songwriters in the Round - Bonnie Sims</t>
  </si>
  <si>
    <t>7:00-7:45 | Rebecca Folsom</t>
  </si>
  <si>
    <t>9:30-10:15 | The Gabrielle Louise Band</t>
  </si>
  <si>
    <t>10:45-11:45 | Shuck Wagon</t>
  </si>
  <si>
    <t>2:00-2:45 | LAPOMPE</t>
  </si>
  <si>
    <t>3:00-3:45 | The Monday Night Band</t>
  </si>
  <si>
    <t>http://dev.focomx.focoma.org/artists/tom-scharf-government-shutdown</t>
  </si>
  <si>
    <t>4:15-5:00 | Silver and Smoke</t>
  </si>
  <si>
    <t>5:30-6:30 | Lois and the Lantern</t>
  </si>
  <si>
    <t>7:00-7:45 | Grant Sabin and the Juke Joint Highball</t>
  </si>
  <si>
    <t>8:15-9:00 | Many Mountains</t>
  </si>
  <si>
    <t>9:30-10:15 | Matt Mahern and Constitution</t>
  </si>
  <si>
    <t>http://dev.focomx.focoma.org/artists/comedy-show-5</t>
  </si>
  <si>
    <t>3:00-3:45 | Mark Oblinger</t>
  </si>
  <si>
    <t>4:15-5:00 | Chris Hewitt Group</t>
  </si>
  <si>
    <t>5:30-6:15 | Teague Bechtel Trio</t>
  </si>
  <si>
    <t>6:45-7:30 | Big Brooklyn</t>
  </si>
  <si>
    <t>8:00-8:45 | Twirling Zucchinis</t>
  </si>
  <si>
    <t>9:15-10:00 | Lewis Crews and the Swing Nuts</t>
  </si>
  <si>
    <t>8:00-8:45 | Sarah Slaton</t>
  </si>
  <si>
    <t>9:15-10:00 | Sweet Virginia</t>
  </si>
  <si>
    <t>10:30-11:15 | Josh and the Long Haul</t>
  </si>
  <si>
    <t>11:45-12:30 | Pappy Longlegs</t>
  </si>
  <si>
    <t>2:00-3:00 | New Ben Franklins</t>
  </si>
  <si>
    <t>http://dev.focomx.focoma.org/artists/comedy-show-3</t>
  </si>
  <si>
    <t>3:30-4:30 | J Shogren Shanghai'd</t>
  </si>
  <si>
    <t>5:00-6:00 | 10 cent Stranger</t>
  </si>
  <si>
    <t>6:30-7:30 | The Wendy Woo Band</t>
  </si>
  <si>
    <t>2:15-3:15 | Levi Bronson</t>
  </si>
  <si>
    <t>3:45-4:45 | Carolyn Hunter</t>
  </si>
  <si>
    <t>5:15-6:15 | Lady Gang</t>
  </si>
  <si>
    <t>2:00-3:00 | Brian James Kittrell and His Cloud Shaped Band</t>
  </si>
  <si>
    <t>3:30-4:30 | The Lollygags</t>
  </si>
  <si>
    <t>5:00-6:00 | 12 Cents for Marvin</t>
  </si>
  <si>
    <t>5:00-5:30 | We Talk More on Whensdays</t>
  </si>
  <si>
    <t>#ffff00</t>
  </si>
  <si>
    <t>6:00-6:30 | Needle and Thread</t>
  </si>
  <si>
    <t>7:00-7:30 | Kid Carry</t>
  </si>
  <si>
    <t>8:00-8:30 | Jaanvi Gurung</t>
  </si>
  <si>
    <t>9:00-9:30 | Julia Kirkwood</t>
  </si>
  <si>
    <t>10:15-11:00 | People in General</t>
  </si>
  <si>
    <t>5:30-6:15 | Elyse Miller</t>
  </si>
  <si>
    <t>6:45-7:30 | vee device</t>
  </si>
  <si>
    <t>8:00-8:45 | Russick Smith</t>
  </si>
  <si>
    <t>9:15-10:00 | Sugar Britches</t>
  </si>
  <si>
    <t>10:30-11:15 | Professor Fox Band</t>
  </si>
  <si>
    <t xml:space="preserve">Didn't actually exist: </t>
  </si>
  <si>
    <t>1:45-2:30 | Cowboys Dead</t>
  </si>
  <si>
    <t>3:00-3:45 | Crispy Watkins and the Crack Willows</t>
  </si>
  <si>
    <t>4:15-5:00 | Taarka</t>
  </si>
  <si>
    <t>5:30-6:15 | Choice City Skillet Lickers</t>
  </si>
  <si>
    <t>6:45-7:30 | The Sugarbirds</t>
  </si>
  <si>
    <t>8:00-8:45 | Tyler T. and the Common Clay</t>
  </si>
  <si>
    <t>9:15-10:00 | Graham Good &amp; The Painters</t>
  </si>
  <si>
    <t>6:45-7:30 | Pictures of Moss</t>
  </si>
  <si>
    <t>8:00-8:45 | Mike Yob</t>
  </si>
  <si>
    <t>9:00-10:00 | Comedy Show 5</t>
  </si>
  <si>
    <t>11:45-12:30 | Ben Prytherch and the Guardians of Earthly Delight</t>
  </si>
  <si>
    <t>7:15-8:00 | Mono Verde Collective</t>
  </si>
  <si>
    <t>http://dev.focomx.focoma.org/artists/5314-film-festival</t>
  </si>
  <si>
    <t>8:30-9:15 | Gora Gora Orkestar</t>
  </si>
  <si>
    <t>9:45-10:30 | The Alcapones</t>
  </si>
  <si>
    <t>http://dev.focomx.focoma.org/artists/fierce-bad-rabbit</t>
  </si>
  <si>
    <t>7:00-7:45 | Adrienne Rae Ash</t>
  </si>
  <si>
    <t>8:15-9:00 | Andrew DeCarlo</t>
  </si>
  <si>
    <t>http://dev.focomx.focoma.org/artists/dubskin</t>
  </si>
  <si>
    <t>9:30-10:30 | Cody Schell</t>
  </si>
  <si>
    <t>6:45-7:30 | Cosmic Hot Sauce</t>
  </si>
  <si>
    <t>8:00-8:45 | Taylor Shae</t>
  </si>
  <si>
    <t>9:15-10:00 | Unified Diversity</t>
  </si>
  <si>
    <t>10:30-11:15 | SYCDVK</t>
  </si>
  <si>
    <t>11:45-12:30 | The Covz</t>
  </si>
  <si>
    <t>8:00-9:00 | Anthony Cole</t>
  </si>
  <si>
    <t>8:00-9:00 | Lil Tree</t>
  </si>
  <si>
    <t>9:00-10:00 | IRVN</t>
  </si>
  <si>
    <t>9:00-10:00 | Dank Lloyd Wright</t>
  </si>
  <si>
    <t>10:00-11:00 | Panamaa</t>
  </si>
  <si>
    <t>10:00-11:00 | DJ DR3W</t>
  </si>
  <si>
    <t>11:00-12:00 | DJ Channell</t>
  </si>
  <si>
    <t>http://dev.focomx.focoma.org/artists/comedy-show-6</t>
  </si>
  <si>
    <t>11:00-12:00 | massTree</t>
  </si>
  <si>
    <t>5:30-6:15 | Dead Key</t>
  </si>
  <si>
    <t>6:45-7:30 | Slap Happy</t>
  </si>
  <si>
    <t>8:00-8:45 | Wild Lives</t>
  </si>
  <si>
    <t>9:15-10:00 | Bad Desicions</t>
  </si>
  <si>
    <t>11:45-12:30 | Wolfer</t>
  </si>
  <si>
    <t>6:45-7:30 | Cool Hand Juke</t>
  </si>
  <si>
    <t>8:00-8:45 | Wooleye</t>
  </si>
  <si>
    <t>9:15-10:00 | Rush Hour Train</t>
  </si>
  <si>
    <t>11:45-12:30 | The Catcalls</t>
  </si>
  <si>
    <t>3:15-4:00 | Home Fried Boogaloo</t>
  </si>
  <si>
    <t>4:30-5:15 | Augustus</t>
  </si>
  <si>
    <t>5:45-6:30 | Sasha Stone Band</t>
  </si>
  <si>
    <t>7:00-7:45 | Wellington Bullings</t>
  </si>
  <si>
    <t>8:15-9:00 | The Nightshades</t>
  </si>
  <si>
    <t>11:00-12:00 | The Movers &amp; Shakers</t>
  </si>
  <si>
    <t>5:00-6:00 | 53:14 Film Festival</t>
  </si>
  <si>
    <t>6:00-6:45 | Silver &amp; Gold</t>
  </si>
  <si>
    <t>7:15-8:00 | King Cardinal</t>
  </si>
  <si>
    <t>8:30-9:15 | Fierce Bad Rabbit</t>
  </si>
  <si>
    <t>11:00-12:00 | Dubskin</t>
  </si>
  <si>
    <t>5:30-6:15 | Shotgun Shogun</t>
  </si>
  <si>
    <t>6:45-7:30 | HOSS</t>
  </si>
  <si>
    <t>9:15-10:00 | A.M. Pleasure Assassins</t>
  </si>
  <si>
    <t>10:30-11:15 | Oscarella Rock</t>
  </si>
  <si>
    <t>11:45-12:30 | Stilted</t>
  </si>
  <si>
    <t>2:00-2:45 | Intrepid Soul</t>
  </si>
  <si>
    <t>3:15-4:00 | Jo Asker Quartet</t>
  </si>
  <si>
    <t>4:30-5:15 | Art Deco</t>
  </si>
  <si>
    <t>5:45-6:30 | The Cody Sisters Band</t>
  </si>
  <si>
    <t>7:00-7:45 | Blue Canyon Ritual</t>
  </si>
  <si>
    <t>8:00-9:00 | Comedy Show 6</t>
  </si>
  <si>
    <t>9:30-10:15 | Bright Silence</t>
  </si>
  <si>
    <t>10:45-11:30 | Sultan and Necromancer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</si>
</sst>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dddd\,\ mmmm\ d\,\ yyyy"/>
    <numFmt numFmtId="165" formatCode="mmmm\,\ yyyy"/>
    <numFmt numFmtId="166" formatCode="hh:mm"/>
    <numFmt numFmtId="167" formatCode="mmmm\ yyyy"/>
    <numFmt numFmtId="168" formatCode="mmm\ yyyy"/>
    <numFmt numFmtId="169" formatCode="mmmm\ d\,\ yyyy"/>
    <numFmt numFmtId="170" formatCode="m/d/yyyy\ h:mm:ss"/>
  </numFmts>
  <fonts count="59">
    <font>
      <sz val="10"/>
      <color rgb="FF000000"/>
      <name val="Arial"/>
    </font>
    <font>
      <b/>
      <sz val="18"/>
      <color rgb="FF000000"/>
      <name val="Arial"/>
      <family val="2"/>
    </font>
    <font>
      <b/>
      <sz val="12"/>
      <name val="Arial"/>
      <family val="2"/>
    </font>
    <font>
      <b/>
      <sz val="11"/>
      <color rgb="FF000000"/>
      <name val="Arial"/>
      <family val="2"/>
    </font>
    <font>
      <sz val="10"/>
      <name val="Arial"/>
      <family val="2"/>
    </font>
    <font>
      <sz val="10"/>
      <name val="Arial"/>
      <family val="2"/>
    </font>
    <font>
      <sz val="10"/>
      <color rgb="FF000000"/>
      <name val="Arial"/>
      <family val="2"/>
    </font>
    <font>
      <sz val="18"/>
      <color rgb="FF000000"/>
      <name val="Molengo"/>
    </font>
    <font>
      <sz val="12"/>
      <color rgb="FF000000"/>
      <name val="Arial"/>
      <family val="2"/>
    </font>
    <font>
      <b/>
      <sz val="12"/>
      <color rgb="FF000000"/>
      <name val="Arial"/>
      <family val="2"/>
    </font>
    <font>
      <b/>
      <sz val="12"/>
      <color rgb="FF000000"/>
      <name val="Inconsolata"/>
    </font>
    <font>
      <b/>
      <sz val="10"/>
      <name val="Arial"/>
      <family val="2"/>
    </font>
    <font>
      <sz val="13"/>
      <color rgb="FF000000"/>
      <name val="Molengo"/>
    </font>
    <font>
      <sz val="11"/>
      <color rgb="FF000000"/>
      <name val="Inconsolata"/>
    </font>
    <font>
      <u/>
      <sz val="13"/>
      <color rgb="FF000000"/>
      <name val="Molengo"/>
    </font>
    <font>
      <u/>
      <sz val="13"/>
      <color rgb="FF000000"/>
      <name val="Molengo"/>
    </font>
    <font>
      <b/>
      <sz val="10"/>
      <name val="Arial"/>
      <family val="2"/>
    </font>
    <font>
      <b/>
      <sz val="10"/>
      <color rgb="FF000000"/>
      <name val="Arial"/>
      <family val="2"/>
    </font>
    <font>
      <b/>
      <sz val="12"/>
      <color rgb="FF000000"/>
      <name val="Rubik"/>
    </font>
    <font>
      <b/>
      <sz val="12"/>
      <color rgb="FF000000"/>
      <name val="Arial"/>
      <family val="2"/>
    </font>
    <font>
      <sz val="12"/>
      <color rgb="FF000000"/>
      <name val="Rubik"/>
    </font>
    <font>
      <sz val="12"/>
      <color rgb="FF000000"/>
      <name val="Arial"/>
      <family val="2"/>
    </font>
    <font>
      <b/>
      <u/>
      <sz val="12"/>
      <color rgb="FF000000"/>
      <name val="Rubik"/>
    </font>
    <font>
      <u/>
      <sz val="12"/>
      <color rgb="FF000000"/>
      <name val="Rubik"/>
    </font>
    <font>
      <b/>
      <u/>
      <sz val="12"/>
      <color rgb="FF000000"/>
      <name val="Rubik"/>
    </font>
    <font>
      <u/>
      <sz val="12"/>
      <color rgb="FF000000"/>
      <name val="Rubik"/>
    </font>
    <font>
      <sz val="10"/>
      <color rgb="FF000000"/>
      <name val="Arial"/>
      <family val="2"/>
    </font>
    <font>
      <b/>
      <sz val="10"/>
      <color rgb="FF000000"/>
      <name val="Arial"/>
      <family val="2"/>
    </font>
    <font>
      <sz val="8"/>
      <name val="Arial"/>
      <family val="2"/>
    </font>
    <font>
      <sz val="12"/>
      <color rgb="FF000000"/>
      <name val="Calibri"/>
      <family val="2"/>
    </font>
    <font>
      <b/>
      <u/>
      <sz val="12"/>
      <color rgb="FF000000"/>
      <name val="Rubik"/>
    </font>
    <font>
      <u/>
      <sz val="12"/>
      <color rgb="FF000000"/>
      <name val="Rubik"/>
    </font>
    <font>
      <sz val="10"/>
      <color rgb="FF000000"/>
      <name val="Roboto"/>
    </font>
    <font>
      <sz val="10"/>
      <color rgb="FF222222"/>
      <name val="Arial"/>
      <family val="2"/>
    </font>
    <font>
      <b/>
      <u/>
      <sz val="12"/>
      <color rgb="FF000000"/>
      <name val="Rubik"/>
    </font>
    <font>
      <u/>
      <sz val="12"/>
      <color rgb="FF000000"/>
      <name val="Rubik"/>
    </font>
    <font>
      <sz val="6"/>
      <name val="Arial"/>
      <family val="2"/>
    </font>
    <font>
      <u/>
      <sz val="13"/>
      <color rgb="FF000000"/>
      <name val="Molengo"/>
    </font>
    <font>
      <sz val="9"/>
      <color rgb="FF000000"/>
      <name val="Helvetica"/>
    </font>
    <font>
      <sz val="11"/>
      <color rgb="FF000000"/>
      <name val="Arial"/>
      <family val="2"/>
    </font>
    <font>
      <u/>
      <sz val="13"/>
      <color rgb="FF000000"/>
      <name val="Molengo"/>
    </font>
    <font>
      <sz val="10"/>
      <name val="Arial"/>
      <family val="2"/>
    </font>
    <font>
      <sz val="12"/>
      <color rgb="FF000000"/>
      <name val="-webkit-standard"/>
    </font>
    <font>
      <u/>
      <sz val="10"/>
      <color rgb="FF0000FF"/>
      <name val="Arial"/>
      <family val="2"/>
    </font>
    <font>
      <b/>
      <sz val="14"/>
      <name val="Arial"/>
      <family val="2"/>
    </font>
    <font>
      <b/>
      <sz val="12"/>
      <name val="Arial"/>
      <family val="2"/>
    </font>
    <font>
      <u/>
      <sz val="10"/>
      <color rgb="FF1155CC"/>
      <name val="Arial"/>
      <family val="2"/>
    </font>
    <font>
      <sz val="12"/>
      <color rgb="FF000000"/>
      <name val="Molengo"/>
    </font>
    <font>
      <b/>
      <u/>
      <sz val="12"/>
      <color rgb="FF000000"/>
      <name val="Rubik"/>
    </font>
    <font>
      <u/>
      <sz val="12"/>
      <color rgb="FF000000"/>
      <name val="Rubik"/>
    </font>
    <font>
      <b/>
      <sz val="18"/>
      <color rgb="FFFFFFFF"/>
      <name val="Molengo"/>
    </font>
    <font>
      <sz val="13"/>
      <color rgb="FFFFFFFF"/>
      <name val="Molengo"/>
    </font>
    <font>
      <sz val="18"/>
      <color rgb="FF000000"/>
      <name val="Arial"/>
      <family val="2"/>
    </font>
    <font>
      <sz val="10"/>
      <color rgb="FFFFFFFF"/>
      <name val="Arial"/>
      <family val="2"/>
    </font>
    <font>
      <b/>
      <u/>
      <sz val="12"/>
      <color rgb="FF000000"/>
      <name val="Rubik"/>
    </font>
    <font>
      <strike/>
      <u/>
      <sz val="13"/>
      <color rgb="FF000000"/>
      <name val="Molengo"/>
    </font>
    <font>
      <strike/>
      <u/>
      <sz val="10"/>
      <color rgb="FF000000"/>
      <name val="Arial"/>
      <family val="2"/>
    </font>
    <font>
      <b/>
      <sz val="18"/>
      <color rgb="FF000000"/>
      <name val="Arial"/>
      <family val="2"/>
    </font>
    <font>
      <u/>
      <sz val="10"/>
      <color rgb="FF0000FF"/>
      <name val="Arial"/>
      <family val="2"/>
    </font>
  </fonts>
  <fills count="16">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B4A7D6"/>
        <bgColor rgb="FFB4A7D6"/>
      </patternFill>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
      <patternFill patternType="solid">
        <fgColor rgb="FFFF9900"/>
        <bgColor rgb="FFFF9900"/>
      </patternFill>
    </fill>
    <fill>
      <patternFill patternType="solid">
        <fgColor rgb="FFD5A6BD"/>
        <bgColor rgb="FFD5A6BD"/>
      </patternFill>
    </fill>
    <fill>
      <patternFill patternType="solid">
        <fgColor rgb="FFA4C2F4"/>
        <bgColor rgb="FFA4C2F4"/>
      </patternFill>
    </fill>
    <fill>
      <patternFill patternType="solid">
        <fgColor rgb="FF6AA84F"/>
        <bgColor rgb="FF6AA84F"/>
      </patternFill>
    </fill>
    <fill>
      <patternFill patternType="solid">
        <fgColor rgb="FF15191A"/>
        <bgColor rgb="FF15191A"/>
      </patternFill>
    </fill>
    <fill>
      <patternFill patternType="solid">
        <fgColor rgb="FF000000"/>
        <bgColor rgb="FF000000"/>
      </patternFill>
    </fill>
    <fill>
      <patternFill patternType="solid">
        <fgColor rgb="FFFF00FF"/>
        <bgColor rgb="FFFF00FF"/>
      </patternFill>
    </fill>
    <fill>
      <patternFill patternType="solid">
        <fgColor rgb="FFF3F3F3"/>
        <bgColor rgb="FFF3F3F3"/>
      </patternFill>
    </fill>
  </fills>
  <borders count="2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E2E8F0"/>
      </left>
      <right style="thin">
        <color rgb="FFE2E8F0"/>
      </right>
      <top style="thin">
        <color rgb="FFE2E8F0"/>
      </top>
      <bottom style="thin">
        <color rgb="FFE2E8F0"/>
      </bottom>
      <diagonal/>
    </border>
    <border>
      <left/>
      <right style="thin">
        <color rgb="FF000000"/>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ck">
        <color rgb="FF000000"/>
      </left>
      <right/>
      <top style="thick">
        <color rgb="FF000000"/>
      </top>
      <bottom/>
      <diagonal/>
    </border>
    <border>
      <left/>
      <right/>
      <top style="thick">
        <color rgb="FF000000"/>
      </top>
      <bottom/>
      <diagonal/>
    </border>
    <border>
      <left style="thick">
        <color rgb="FF000000"/>
      </left>
      <right/>
      <top/>
      <bottom/>
      <diagonal/>
    </border>
    <border>
      <left/>
      <right style="thick">
        <color rgb="FF000000"/>
      </right>
      <top/>
      <bottom/>
      <diagonal/>
    </border>
  </borders>
  <cellStyleXfs count="1">
    <xf numFmtId="0" fontId="0" fillId="0" borderId="0"/>
  </cellStyleXfs>
  <cellXfs count="504">
    <xf numFmtId="0" fontId="0" fillId="0" borderId="0" xfId="0" applyFont="1" applyAlignment="1"/>
    <xf numFmtId="0" fontId="1" fillId="2" borderId="0" xfId="0" applyFont="1" applyFill="1" applyAlignment="1"/>
    <xf numFmtId="0" fontId="3" fillId="3" borderId="0" xfId="0" applyFont="1" applyFill="1" applyAlignment="1"/>
    <xf numFmtId="0" fontId="3" fillId="0" borderId="0" xfId="0" applyFont="1" applyAlignment="1">
      <alignment horizontal="center" wrapText="1"/>
    </xf>
    <xf numFmtId="0" fontId="3" fillId="0" borderId="0" xfId="0" applyFont="1" applyAlignment="1"/>
    <xf numFmtId="0" fontId="5" fillId="3" borderId="0" xfId="0" applyFont="1" applyFill="1" applyAlignment="1"/>
    <xf numFmtId="0" fontId="6" fillId="0" borderId="0" xfId="0" applyFont="1"/>
    <xf numFmtId="0" fontId="7" fillId="3" borderId="0" xfId="0" applyFont="1" applyFill="1" applyAlignment="1"/>
    <xf numFmtId="0" fontId="4" fillId="3" borderId="0" xfId="0" applyFont="1" applyFill="1"/>
    <xf numFmtId="0" fontId="8" fillId="2" borderId="0" xfId="0" applyFont="1" applyFill="1" applyAlignment="1"/>
    <xf numFmtId="0" fontId="9" fillId="2" borderId="0" xfId="0" applyFont="1" applyFill="1" applyAlignment="1">
      <alignment horizontal="center" wrapText="1"/>
    </xf>
    <xf numFmtId="0" fontId="6" fillId="0" borderId="0" xfId="0" applyFont="1" applyAlignment="1"/>
    <xf numFmtId="0" fontId="10" fillId="5" borderId="0" xfId="0" applyFont="1" applyFill="1" applyAlignment="1">
      <alignment wrapText="1"/>
    </xf>
    <xf numFmtId="0" fontId="6" fillId="2" borderId="0" xfId="0" applyFont="1" applyFill="1" applyAlignment="1">
      <alignment horizontal="center" wrapText="1"/>
    </xf>
    <xf numFmtId="0" fontId="11" fillId="6" borderId="4" xfId="0" applyFont="1" applyFill="1" applyBorder="1" applyAlignment="1">
      <alignment horizontal="left"/>
    </xf>
    <xf numFmtId="0" fontId="8" fillId="0" borderId="0" xfId="0" applyFont="1" applyAlignment="1"/>
    <xf numFmtId="49" fontId="5" fillId="6" borderId="5" xfId="0" applyNumberFormat="1" applyFont="1" applyFill="1" applyBorder="1" applyAlignment="1"/>
    <xf numFmtId="0" fontId="12" fillId="2" borderId="0" xfId="0" applyFont="1" applyFill="1" applyAlignment="1"/>
    <xf numFmtId="0" fontId="11" fillId="6" borderId="5" xfId="0" applyFont="1" applyFill="1" applyBorder="1" applyAlignment="1">
      <alignment horizontal="left"/>
    </xf>
    <xf numFmtId="0" fontId="12" fillId="3" borderId="0" xfId="0" applyFont="1" applyFill="1" applyAlignment="1"/>
    <xf numFmtId="0" fontId="11" fillId="6" borderId="6" xfId="0" applyFont="1" applyFill="1" applyBorder="1" applyAlignment="1">
      <alignment horizontal="left"/>
    </xf>
    <xf numFmtId="0" fontId="12" fillId="3" borderId="0" xfId="0" applyFont="1" applyFill="1"/>
    <xf numFmtId="0" fontId="11" fillId="4" borderId="1" xfId="0" applyFont="1" applyFill="1" applyBorder="1" applyAlignment="1">
      <alignment horizontal="left"/>
    </xf>
    <xf numFmtId="49" fontId="5" fillId="4" borderId="2" xfId="0" applyNumberFormat="1" applyFont="1" applyFill="1" applyBorder="1" applyAlignment="1"/>
    <xf numFmtId="0" fontId="13" fillId="7" borderId="0" xfId="0" applyFont="1" applyFill="1" applyAlignment="1">
      <alignment wrapText="1"/>
    </xf>
    <xf numFmtId="0" fontId="14" fillId="2" borderId="0" xfId="0" applyFont="1" applyFill="1" applyAlignment="1"/>
    <xf numFmtId="0" fontId="11" fillId="4" borderId="2" xfId="0" applyFont="1" applyFill="1" applyBorder="1" applyAlignment="1">
      <alignment horizontal="left"/>
    </xf>
    <xf numFmtId="0" fontId="13" fillId="8" borderId="0" xfId="0" applyFont="1" applyFill="1" applyAlignment="1">
      <alignment wrapText="1"/>
    </xf>
    <xf numFmtId="0" fontId="15" fillId="3" borderId="0" xfId="0" applyFont="1" applyFill="1" applyAlignment="1"/>
    <xf numFmtId="0" fontId="6" fillId="9" borderId="0" xfId="0" applyFont="1" applyFill="1"/>
    <xf numFmtId="0" fontId="11" fillId="4" borderId="3" xfId="0" applyFont="1" applyFill="1" applyBorder="1" applyAlignment="1">
      <alignment horizontal="left"/>
    </xf>
    <xf numFmtId="0" fontId="6" fillId="10" borderId="0" xfId="0" applyFont="1" applyFill="1"/>
    <xf numFmtId="0" fontId="4" fillId="3" borderId="0" xfId="0" applyFont="1" applyFill="1" applyAlignment="1"/>
    <xf numFmtId="0" fontId="16" fillId="0" borderId="0" xfId="0" applyFont="1" applyAlignment="1">
      <alignment wrapText="1"/>
    </xf>
    <xf numFmtId="0" fontId="11" fillId="2" borderId="7" xfId="0" applyFont="1" applyFill="1" applyBorder="1" applyAlignment="1">
      <alignment horizontal="left"/>
    </xf>
    <xf numFmtId="0" fontId="6" fillId="11" borderId="0" xfId="0" applyFont="1" applyFill="1" applyAlignment="1">
      <alignment horizontal="center" wrapText="1"/>
    </xf>
    <xf numFmtId="49" fontId="5" fillId="2" borderId="8" xfId="0" applyNumberFormat="1" applyFont="1" applyFill="1" applyBorder="1" applyAlignment="1"/>
    <xf numFmtId="0" fontId="5" fillId="2" borderId="2" xfId="0" applyFont="1" applyFill="1" applyBorder="1" applyAlignment="1">
      <alignment horizontal="right"/>
    </xf>
    <xf numFmtId="0" fontId="3" fillId="0" borderId="0" xfId="0" applyFont="1" applyAlignment="1">
      <alignment wrapText="1"/>
    </xf>
    <xf numFmtId="0" fontId="5" fillId="2" borderId="2" xfId="0" applyFont="1" applyFill="1" applyBorder="1" applyAlignment="1"/>
    <xf numFmtId="0" fontId="17" fillId="8" borderId="0" xfId="0" applyFont="1" applyFill="1" applyAlignment="1">
      <alignment horizontal="center" wrapText="1"/>
    </xf>
    <xf numFmtId="0" fontId="5" fillId="2" borderId="3" xfId="0" applyFont="1" applyFill="1" applyBorder="1" applyAlignment="1">
      <alignment horizontal="right"/>
    </xf>
    <xf numFmtId="0" fontId="17" fillId="9" borderId="0" xfId="0" applyFont="1" applyFill="1" applyAlignment="1"/>
    <xf numFmtId="0" fontId="5" fillId="3" borderId="0" xfId="0" applyFont="1" applyFill="1" applyAlignment="1"/>
    <xf numFmtId="0" fontId="6" fillId="10" borderId="0" xfId="0" applyFont="1" applyFill="1" applyAlignment="1"/>
    <xf numFmtId="49" fontId="5" fillId="2" borderId="8" xfId="0" applyNumberFormat="1" applyFont="1" applyFill="1" applyBorder="1" applyAlignment="1"/>
    <xf numFmtId="0" fontId="6" fillId="0" borderId="0" xfId="0" applyFont="1" applyAlignment="1">
      <alignment wrapText="1"/>
    </xf>
    <xf numFmtId="0" fontId="5" fillId="2" borderId="8" xfId="0" applyFont="1" applyFill="1" applyBorder="1" applyAlignment="1">
      <alignment horizontal="right"/>
    </xf>
    <xf numFmtId="0" fontId="4" fillId="0" borderId="0" xfId="0" applyFont="1" applyAlignment="1">
      <alignment wrapText="1"/>
    </xf>
    <xf numFmtId="0" fontId="5" fillId="2" borderId="8" xfId="0" applyFont="1" applyFill="1" applyBorder="1" applyAlignment="1"/>
    <xf numFmtId="0" fontId="18" fillId="12" borderId="9" xfId="0" applyFont="1" applyFill="1" applyBorder="1" applyAlignment="1">
      <alignment horizontal="left"/>
    </xf>
    <xf numFmtId="0" fontId="5" fillId="2" borderId="10" xfId="0" applyFont="1" applyFill="1" applyBorder="1" applyAlignment="1">
      <alignment horizontal="right"/>
    </xf>
    <xf numFmtId="0" fontId="19" fillId="2" borderId="0" xfId="0" applyFont="1" applyFill="1" applyAlignment="1"/>
    <xf numFmtId="0" fontId="20" fillId="2" borderId="0" xfId="0" applyFont="1" applyFill="1" applyAlignment="1"/>
    <xf numFmtId="49" fontId="5" fillId="3" borderId="11" xfId="0" applyNumberFormat="1" applyFont="1" applyFill="1" applyBorder="1" applyAlignment="1">
      <alignment horizontal="left"/>
    </xf>
    <xf numFmtId="0" fontId="20" fillId="2" borderId="0" xfId="0" applyFont="1" applyFill="1" applyAlignment="1">
      <alignment wrapText="1"/>
    </xf>
    <xf numFmtId="0" fontId="21" fillId="2" borderId="0" xfId="0" applyFont="1" applyFill="1" applyAlignment="1"/>
    <xf numFmtId="49" fontId="5" fillId="3" borderId="0" xfId="0" applyNumberFormat="1" applyFont="1" applyFill="1" applyAlignment="1">
      <alignment horizontal="left"/>
    </xf>
    <xf numFmtId="0" fontId="6" fillId="0" borderId="0" xfId="0" applyFont="1" applyAlignment="1">
      <alignment wrapText="1"/>
    </xf>
    <xf numFmtId="21" fontId="5" fillId="3" borderId="2" xfId="0" applyNumberFormat="1" applyFont="1" applyFill="1" applyBorder="1" applyAlignment="1">
      <alignment horizontal="right"/>
    </xf>
    <xf numFmtId="0" fontId="5" fillId="2" borderId="2" xfId="0" applyFont="1" applyFill="1" applyBorder="1" applyAlignment="1">
      <alignment horizontal="left"/>
    </xf>
    <xf numFmtId="0" fontId="22" fillId="2" borderId="12" xfId="0" applyFont="1" applyFill="1" applyBorder="1" applyAlignment="1"/>
    <xf numFmtId="0" fontId="4" fillId="2" borderId="3" xfId="0" applyFont="1" applyFill="1" applyBorder="1" applyAlignment="1"/>
    <xf numFmtId="0" fontId="23" fillId="2" borderId="12" xfId="0" applyFont="1" applyFill="1" applyBorder="1" applyAlignment="1"/>
    <xf numFmtId="21" fontId="5" fillId="3" borderId="2" xfId="0" applyNumberFormat="1" applyFont="1" applyFill="1" applyBorder="1" applyAlignment="1">
      <alignment horizontal="right"/>
    </xf>
    <xf numFmtId="0" fontId="20" fillId="2" borderId="12" xfId="0" applyFont="1" applyFill="1" applyBorder="1" applyAlignment="1">
      <alignment wrapText="1"/>
    </xf>
    <xf numFmtId="0" fontId="5" fillId="5" borderId="0" xfId="0" applyFont="1" applyFill="1" applyAlignment="1">
      <alignment horizontal="left"/>
    </xf>
    <xf numFmtId="0" fontId="21" fillId="2" borderId="12" xfId="0" applyFont="1" applyFill="1" applyBorder="1" applyAlignment="1"/>
    <xf numFmtId="0" fontId="5" fillId="5" borderId="13" xfId="0" applyFont="1" applyFill="1" applyBorder="1" applyAlignment="1"/>
    <xf numFmtId="0" fontId="4" fillId="0" borderId="0" xfId="0" applyFont="1" applyAlignment="1">
      <alignment wrapText="1"/>
    </xf>
    <xf numFmtId="21" fontId="5" fillId="3" borderId="0" xfId="0" applyNumberFormat="1" applyFont="1" applyFill="1" applyAlignment="1">
      <alignment horizontal="right"/>
    </xf>
    <xf numFmtId="0" fontId="5" fillId="2" borderId="0" xfId="0" applyFont="1" applyFill="1" applyAlignment="1">
      <alignment horizontal="left"/>
    </xf>
    <xf numFmtId="0" fontId="5" fillId="2" borderId="13" xfId="0" applyFont="1" applyFill="1" applyBorder="1" applyAlignment="1">
      <alignment horizontal="left"/>
    </xf>
    <xf numFmtId="0" fontId="24" fillId="0" borderId="12" xfId="0" applyFont="1" applyBorder="1" applyAlignment="1"/>
    <xf numFmtId="21" fontId="5" fillId="3" borderId="0" xfId="0" applyNumberFormat="1" applyFont="1" applyFill="1" applyAlignment="1">
      <alignment horizontal="right"/>
    </xf>
    <xf numFmtId="0" fontId="25" fillId="0" borderId="12" xfId="0" applyFont="1" applyBorder="1" applyAlignment="1"/>
    <xf numFmtId="21" fontId="26" fillId="3" borderId="0" xfId="0" applyNumberFormat="1" applyFont="1" applyFill="1" applyAlignment="1">
      <alignment horizontal="right"/>
    </xf>
    <xf numFmtId="0" fontId="20" fillId="0" borderId="12" xfId="0" applyFont="1" applyBorder="1" applyAlignment="1">
      <alignment wrapText="1"/>
    </xf>
    <xf numFmtId="21" fontId="26" fillId="3" borderId="0" xfId="0" applyNumberFormat="1" applyFont="1" applyFill="1" applyAlignment="1">
      <alignment horizontal="right"/>
    </xf>
    <xf numFmtId="0" fontId="21" fillId="0" borderId="12" xfId="0" applyFont="1" applyBorder="1" applyAlignment="1"/>
    <xf numFmtId="0" fontId="26" fillId="2" borderId="13" xfId="0" applyFont="1" applyFill="1" applyBorder="1" applyAlignment="1"/>
    <xf numFmtId="0" fontId="5" fillId="2" borderId="13" xfId="0" applyFont="1" applyFill="1" applyBorder="1" applyAlignment="1"/>
    <xf numFmtId="0" fontId="26" fillId="3" borderId="0" xfId="0" applyFont="1" applyFill="1" applyAlignment="1">
      <alignment horizontal="left"/>
    </xf>
    <xf numFmtId="0" fontId="26" fillId="3" borderId="0" xfId="0" applyFont="1" applyFill="1" applyAlignment="1">
      <alignment horizontal="left"/>
    </xf>
    <xf numFmtId="20" fontId="5" fillId="3" borderId="0" xfId="0" applyNumberFormat="1" applyFont="1" applyFill="1" applyAlignment="1">
      <alignment horizontal="right"/>
    </xf>
    <xf numFmtId="20" fontId="5" fillId="3" borderId="0" xfId="0" applyNumberFormat="1" applyFont="1" applyFill="1" applyAlignment="1">
      <alignment horizontal="right"/>
    </xf>
    <xf numFmtId="0" fontId="4" fillId="2" borderId="13" xfId="0" applyFont="1" applyFill="1" applyBorder="1" applyAlignment="1"/>
    <xf numFmtId="49" fontId="5" fillId="3" borderId="4" xfId="0" applyNumberFormat="1" applyFont="1" applyFill="1" applyBorder="1" applyAlignment="1">
      <alignment horizontal="left"/>
    </xf>
    <xf numFmtId="49" fontId="5" fillId="3" borderId="5" xfId="0" applyNumberFormat="1" applyFont="1" applyFill="1" applyBorder="1" applyAlignment="1">
      <alignment horizontal="left"/>
    </xf>
    <xf numFmtId="21" fontId="5" fillId="3" borderId="5" xfId="0" applyNumberFormat="1" applyFont="1" applyFill="1" applyBorder="1" applyAlignment="1">
      <alignment horizontal="right"/>
    </xf>
    <xf numFmtId="0" fontId="5" fillId="2" borderId="5" xfId="0" applyFont="1" applyFill="1" applyBorder="1" applyAlignment="1">
      <alignment horizontal="left"/>
    </xf>
    <xf numFmtId="0" fontId="4" fillId="2" borderId="6" xfId="0" applyFont="1" applyFill="1" applyBorder="1" applyAlignment="1"/>
    <xf numFmtId="21" fontId="5" fillId="3" borderId="5" xfId="0" applyNumberFormat="1" applyFont="1" applyFill="1" applyBorder="1" applyAlignment="1">
      <alignment horizontal="right"/>
    </xf>
    <xf numFmtId="0" fontId="4" fillId="2" borderId="5" xfId="0" applyFont="1" applyFill="1" applyBorder="1" applyAlignment="1"/>
    <xf numFmtId="0" fontId="5" fillId="3" borderId="11" xfId="0" applyFont="1" applyFill="1" applyBorder="1" applyAlignment="1">
      <alignment horizontal="left"/>
    </xf>
    <xf numFmtId="49" fontId="5" fillId="3" borderId="0" xfId="0" applyNumberFormat="1" applyFont="1" applyFill="1" applyAlignment="1"/>
    <xf numFmtId="0" fontId="27" fillId="2" borderId="7" xfId="0" applyFont="1" applyFill="1" applyBorder="1" applyAlignment="1">
      <alignment horizontal="left"/>
    </xf>
    <xf numFmtId="0" fontId="11" fillId="2" borderId="1" xfId="0" applyFont="1" applyFill="1" applyBorder="1" applyAlignment="1">
      <alignment horizontal="left"/>
    </xf>
    <xf numFmtId="49" fontId="5" fillId="2" borderId="2" xfId="0" applyNumberFormat="1" applyFont="1" applyFill="1" applyBorder="1" applyAlignment="1"/>
    <xf numFmtId="49" fontId="5" fillId="13" borderId="1" xfId="0" applyNumberFormat="1" applyFont="1" applyFill="1" applyBorder="1" applyAlignment="1">
      <alignment horizontal="left"/>
    </xf>
    <xf numFmtId="49" fontId="5" fillId="13" borderId="2" xfId="0" applyNumberFormat="1" applyFont="1" applyFill="1" applyBorder="1" applyAlignment="1">
      <alignment horizontal="left"/>
    </xf>
    <xf numFmtId="21" fontId="5" fillId="13" borderId="2" xfId="0" applyNumberFormat="1" applyFont="1" applyFill="1" applyBorder="1" applyAlignment="1">
      <alignment horizontal="right"/>
    </xf>
    <xf numFmtId="0" fontId="4" fillId="13" borderId="2" xfId="0" applyFont="1" applyFill="1" applyBorder="1" applyAlignment="1"/>
    <xf numFmtId="0" fontId="5" fillId="13" borderId="3" xfId="0" applyFont="1" applyFill="1" applyBorder="1" applyAlignment="1">
      <alignment horizontal="left"/>
    </xf>
    <xf numFmtId="0" fontId="21" fillId="3" borderId="12" xfId="0" applyFont="1" applyFill="1" applyBorder="1" applyAlignment="1"/>
    <xf numFmtId="49" fontId="5" fillId="3" borderId="1" xfId="0" applyNumberFormat="1" applyFont="1" applyFill="1" applyBorder="1" applyAlignment="1">
      <alignment horizontal="left"/>
    </xf>
    <xf numFmtId="49" fontId="5" fillId="3" borderId="2" xfId="0" applyNumberFormat="1" applyFont="1" applyFill="1" applyBorder="1" applyAlignment="1">
      <alignment horizontal="left"/>
    </xf>
    <xf numFmtId="21" fontId="5" fillId="2" borderId="2" xfId="0" applyNumberFormat="1" applyFont="1" applyFill="1" applyBorder="1" applyAlignment="1">
      <alignment horizontal="right"/>
    </xf>
    <xf numFmtId="0" fontId="4" fillId="2" borderId="2" xfId="0" applyFont="1" applyFill="1" applyBorder="1" applyAlignment="1"/>
    <xf numFmtId="0" fontId="5" fillId="2" borderId="3" xfId="0" applyFont="1" applyFill="1" applyBorder="1" applyAlignment="1">
      <alignment horizontal="left"/>
    </xf>
    <xf numFmtId="0" fontId="28" fillId="3" borderId="0" xfId="0" applyFont="1" applyFill="1" applyAlignment="1">
      <alignment wrapText="1"/>
    </xf>
    <xf numFmtId="20" fontId="5" fillId="3" borderId="2" xfId="0" applyNumberFormat="1" applyFont="1" applyFill="1" applyBorder="1" applyAlignment="1">
      <alignment horizontal="right"/>
    </xf>
    <xf numFmtId="20" fontId="4" fillId="2" borderId="0" xfId="0" applyNumberFormat="1" applyFont="1" applyFill="1" applyAlignment="1"/>
    <xf numFmtId="0" fontId="4" fillId="2" borderId="0" xfId="0" applyFont="1" applyFill="1" applyAlignment="1"/>
    <xf numFmtId="0" fontId="5" fillId="14" borderId="0" xfId="0" applyFont="1" applyFill="1" applyAlignment="1">
      <alignment horizontal="left"/>
    </xf>
    <xf numFmtId="0" fontId="5" fillId="3" borderId="13" xfId="0" applyFont="1" applyFill="1" applyBorder="1" applyAlignment="1">
      <alignment horizontal="left"/>
    </xf>
    <xf numFmtId="20" fontId="4" fillId="3" borderId="0" xfId="0" applyNumberFormat="1" applyFont="1" applyFill="1" applyAlignment="1"/>
    <xf numFmtId="0" fontId="5" fillId="3" borderId="0" xfId="0" applyFont="1" applyFill="1" applyAlignment="1">
      <alignment horizontal="left"/>
    </xf>
    <xf numFmtId="0" fontId="4" fillId="3" borderId="13" xfId="0" applyFont="1" applyFill="1" applyBorder="1" applyAlignment="1"/>
    <xf numFmtId="49" fontId="5" fillId="13" borderId="11" xfId="0" applyNumberFormat="1" applyFont="1" applyFill="1" applyBorder="1" applyAlignment="1">
      <alignment horizontal="left"/>
    </xf>
    <xf numFmtId="49" fontId="5" fillId="13" borderId="0" xfId="0" applyNumberFormat="1" applyFont="1" applyFill="1" applyAlignment="1">
      <alignment horizontal="left"/>
    </xf>
    <xf numFmtId="21" fontId="5" fillId="13" borderId="0" xfId="0" applyNumberFormat="1" applyFont="1" applyFill="1" applyAlignment="1">
      <alignment horizontal="right"/>
    </xf>
    <xf numFmtId="0" fontId="26" fillId="13" borderId="0" xfId="0" applyFont="1" applyFill="1" applyAlignment="1">
      <alignment horizontal="left"/>
    </xf>
    <xf numFmtId="0" fontId="5" fillId="13" borderId="13" xfId="0" applyFont="1" applyFill="1" applyBorder="1" applyAlignment="1">
      <alignment horizontal="left"/>
    </xf>
    <xf numFmtId="49" fontId="5" fillId="13" borderId="4" xfId="0" applyNumberFormat="1" applyFont="1" applyFill="1" applyBorder="1" applyAlignment="1">
      <alignment horizontal="left"/>
    </xf>
    <xf numFmtId="49" fontId="5" fillId="13" borderId="5" xfId="0" applyNumberFormat="1" applyFont="1" applyFill="1" applyBorder="1" applyAlignment="1">
      <alignment horizontal="left"/>
    </xf>
    <xf numFmtId="21" fontId="5" fillId="13" borderId="5" xfId="0" applyNumberFormat="1" applyFont="1" applyFill="1" applyBorder="1" applyAlignment="1">
      <alignment horizontal="right"/>
    </xf>
    <xf numFmtId="19" fontId="5" fillId="13" borderId="5" xfId="0" applyNumberFormat="1" applyFont="1" applyFill="1" applyBorder="1" applyAlignment="1">
      <alignment horizontal="right"/>
    </xf>
    <xf numFmtId="0" fontId="5" fillId="13" borderId="6" xfId="0" applyFont="1" applyFill="1" applyBorder="1" applyAlignment="1">
      <alignment horizontal="left"/>
    </xf>
    <xf numFmtId="0" fontId="4" fillId="0" borderId="0" xfId="0" applyFont="1" applyAlignment="1"/>
    <xf numFmtId="0" fontId="11" fillId="3" borderId="0" xfId="0" applyFont="1" applyFill="1" applyAlignment="1">
      <alignment horizontal="left"/>
    </xf>
    <xf numFmtId="0" fontId="5" fillId="3" borderId="0" xfId="0" applyFont="1" applyFill="1" applyAlignment="1">
      <alignment horizontal="right"/>
    </xf>
    <xf numFmtId="0" fontId="11" fillId="3" borderId="2" xfId="0" applyFont="1" applyFill="1" applyBorder="1" applyAlignment="1">
      <alignment horizontal="left"/>
    </xf>
    <xf numFmtId="49" fontId="5" fillId="3" borderId="2" xfId="0" applyNumberFormat="1" applyFont="1" applyFill="1" applyBorder="1" applyAlignment="1"/>
    <xf numFmtId="0" fontId="5" fillId="3" borderId="2" xfId="0" applyFont="1" applyFill="1" applyBorder="1" applyAlignment="1">
      <alignment horizontal="right"/>
    </xf>
    <xf numFmtId="0" fontId="5" fillId="3" borderId="2" xfId="0" applyFont="1" applyFill="1" applyBorder="1" applyAlignment="1"/>
    <xf numFmtId="0" fontId="11" fillId="3" borderId="5" xfId="0" applyFont="1" applyFill="1" applyBorder="1" applyAlignment="1">
      <alignment horizontal="left"/>
    </xf>
    <xf numFmtId="49" fontId="5" fillId="3" borderId="5" xfId="0" applyNumberFormat="1" applyFont="1" applyFill="1" applyBorder="1" applyAlignment="1"/>
    <xf numFmtId="0" fontId="5" fillId="3" borderId="5" xfId="0" applyFont="1" applyFill="1" applyBorder="1" applyAlignment="1">
      <alignment horizontal="right"/>
    </xf>
    <xf numFmtId="0" fontId="5" fillId="3" borderId="5" xfId="0" applyFont="1" applyFill="1" applyBorder="1" applyAlignment="1"/>
    <xf numFmtId="0" fontId="11" fillId="2" borderId="11" xfId="0" applyFont="1" applyFill="1" applyBorder="1" applyAlignment="1">
      <alignment horizontal="left"/>
    </xf>
    <xf numFmtId="49" fontId="5" fillId="2" borderId="0" xfId="0" applyNumberFormat="1" applyFont="1" applyFill="1" applyAlignment="1"/>
    <xf numFmtId="0" fontId="5" fillId="2" borderId="0" xfId="0" applyFont="1" applyFill="1" applyAlignment="1">
      <alignment horizontal="right"/>
    </xf>
    <xf numFmtId="0" fontId="5" fillId="2" borderId="0" xfId="0" applyFont="1" applyFill="1" applyAlignment="1"/>
    <xf numFmtId="0" fontId="5" fillId="2" borderId="13" xfId="0" applyFont="1" applyFill="1" applyBorder="1" applyAlignment="1">
      <alignment horizontal="right"/>
    </xf>
    <xf numFmtId="0" fontId="11" fillId="2" borderId="4" xfId="0" applyFont="1" applyFill="1" applyBorder="1" applyAlignment="1">
      <alignment horizontal="left"/>
    </xf>
    <xf numFmtId="49" fontId="5" fillId="2" borderId="5" xfId="0" applyNumberFormat="1" applyFont="1" applyFill="1" applyBorder="1" applyAlignment="1"/>
    <xf numFmtId="49" fontId="5" fillId="13" borderId="7" xfId="0" applyNumberFormat="1" applyFont="1" applyFill="1" applyBorder="1" applyAlignment="1">
      <alignment horizontal="left"/>
    </xf>
    <xf numFmtId="0" fontId="18" fillId="12" borderId="9" xfId="0" applyFont="1" applyFill="1" applyBorder="1" applyAlignment="1">
      <alignment horizontal="left" wrapText="1"/>
    </xf>
    <xf numFmtId="49" fontId="5" fillId="13" borderId="8" xfId="0" applyNumberFormat="1" applyFont="1" applyFill="1" applyBorder="1" applyAlignment="1">
      <alignment horizontal="left"/>
    </xf>
    <xf numFmtId="0" fontId="5" fillId="13" borderId="0" xfId="0" applyFont="1" applyFill="1" applyAlignment="1">
      <alignment horizontal="left"/>
    </xf>
    <xf numFmtId="0" fontId="5" fillId="13" borderId="10" xfId="0" applyFont="1" applyFill="1" applyBorder="1" applyAlignment="1">
      <alignment horizontal="left"/>
    </xf>
    <xf numFmtId="19" fontId="5" fillId="2" borderId="2" xfId="0" applyNumberFormat="1" applyFont="1" applyFill="1" applyBorder="1" applyAlignment="1">
      <alignment horizontal="left"/>
    </xf>
    <xf numFmtId="49" fontId="5" fillId="3" borderId="11" xfId="0" applyNumberFormat="1" applyFont="1" applyFill="1" applyBorder="1" applyAlignment="1">
      <alignment horizontal="left"/>
    </xf>
    <xf numFmtId="49" fontId="5" fillId="3" borderId="0" xfId="0" applyNumberFormat="1" applyFont="1" applyFill="1" applyAlignment="1">
      <alignment horizontal="left"/>
    </xf>
    <xf numFmtId="19" fontId="5" fillId="3" borderId="5" xfId="0" applyNumberFormat="1" applyFont="1" applyFill="1" applyBorder="1" applyAlignment="1">
      <alignment horizontal="right"/>
    </xf>
    <xf numFmtId="0" fontId="19" fillId="2" borderId="12" xfId="0" applyFont="1" applyFill="1" applyBorder="1" applyAlignment="1"/>
    <xf numFmtId="0" fontId="29" fillId="2" borderId="6" xfId="0" applyFont="1" applyFill="1" applyBorder="1" applyAlignment="1">
      <alignment horizontal="left"/>
    </xf>
    <xf numFmtId="0" fontId="20" fillId="2" borderId="12" xfId="0" applyFont="1" applyFill="1" applyBorder="1" applyAlignment="1"/>
    <xf numFmtId="0" fontId="0" fillId="2" borderId="13" xfId="0" applyFont="1" applyFill="1" applyBorder="1" applyAlignment="1"/>
    <xf numFmtId="0" fontId="5" fillId="3" borderId="0" xfId="0" applyFont="1" applyFill="1" applyAlignment="1">
      <alignment horizontal="right"/>
    </xf>
    <xf numFmtId="0" fontId="5" fillId="2" borderId="6" xfId="0" applyFont="1" applyFill="1" applyBorder="1" applyAlignment="1">
      <alignment horizontal="left"/>
    </xf>
    <xf numFmtId="0" fontId="21" fillId="5" borderId="12" xfId="0" applyFont="1" applyFill="1" applyBorder="1" applyAlignment="1"/>
    <xf numFmtId="0" fontId="4" fillId="13" borderId="0" xfId="0" applyFont="1" applyFill="1" applyAlignment="1"/>
    <xf numFmtId="0" fontId="5" fillId="13" borderId="5" xfId="0" applyFont="1" applyFill="1" applyBorder="1" applyAlignment="1">
      <alignment horizontal="right"/>
    </xf>
    <xf numFmtId="0" fontId="5" fillId="13" borderId="5" xfId="0" applyFont="1" applyFill="1" applyBorder="1" applyAlignment="1">
      <alignment horizontal="left"/>
    </xf>
    <xf numFmtId="0" fontId="5" fillId="13" borderId="6" xfId="0" applyFont="1" applyFill="1" applyBorder="1" applyAlignment="1"/>
    <xf numFmtId="0" fontId="5" fillId="3" borderId="5" xfId="0" applyFont="1" applyFill="1" applyBorder="1" applyAlignment="1"/>
    <xf numFmtId="0" fontId="5" fillId="3" borderId="5" xfId="0" applyFont="1" applyFill="1" applyBorder="1" applyAlignment="1">
      <alignment horizontal="right"/>
    </xf>
    <xf numFmtId="0" fontId="20" fillId="0" borderId="12" xfId="0" applyFont="1" applyBorder="1"/>
    <xf numFmtId="0" fontId="5" fillId="2" borderId="8" xfId="0" applyFont="1" applyFill="1" applyBorder="1" applyAlignment="1"/>
    <xf numFmtId="0" fontId="5" fillId="2" borderId="0" xfId="0" applyFont="1" applyFill="1" applyAlignment="1"/>
    <xf numFmtId="0" fontId="5" fillId="2" borderId="5" xfId="0" applyFont="1" applyFill="1" applyBorder="1" applyAlignment="1">
      <alignment horizontal="right"/>
    </xf>
    <xf numFmtId="0" fontId="5" fillId="2" borderId="5" xfId="0" applyFont="1" applyFill="1" applyBorder="1" applyAlignment="1"/>
    <xf numFmtId="0" fontId="5" fillId="2" borderId="6" xfId="0" applyFont="1" applyFill="1" applyBorder="1" applyAlignment="1">
      <alignment horizontal="right"/>
    </xf>
    <xf numFmtId="0" fontId="5" fillId="3" borderId="3" xfId="0" applyFont="1" applyFill="1" applyBorder="1" applyAlignment="1">
      <alignment horizontal="left"/>
    </xf>
    <xf numFmtId="0" fontId="5" fillId="2" borderId="6" xfId="0" applyFont="1" applyFill="1" applyBorder="1" applyAlignment="1"/>
    <xf numFmtId="0" fontId="5" fillId="3" borderId="5" xfId="0" applyFont="1" applyFill="1" applyBorder="1" applyAlignment="1">
      <alignment horizontal="left"/>
    </xf>
    <xf numFmtId="0" fontId="5" fillId="3" borderId="6" xfId="0" applyFont="1" applyFill="1" applyBorder="1" applyAlignment="1">
      <alignment horizontal="left"/>
    </xf>
    <xf numFmtId="18" fontId="4" fillId="3" borderId="0" xfId="0" applyNumberFormat="1" applyFont="1" applyFill="1" applyAlignment="1"/>
    <xf numFmtId="0" fontId="30" fillId="7" borderId="12" xfId="0" applyFont="1" applyFill="1" applyBorder="1" applyAlignment="1"/>
    <xf numFmtId="0" fontId="4" fillId="5" borderId="0" xfId="0" applyFont="1" applyFill="1" applyAlignment="1"/>
    <xf numFmtId="0" fontId="31" fillId="7" borderId="12" xfId="0" applyFont="1" applyFill="1" applyBorder="1" applyAlignment="1"/>
    <xf numFmtId="0" fontId="20" fillId="7" borderId="12" xfId="0" applyFont="1" applyFill="1" applyBorder="1" applyAlignment="1">
      <alignment wrapText="1"/>
    </xf>
    <xf numFmtId="0" fontId="21" fillId="7" borderId="12" xfId="0" applyFont="1" applyFill="1" applyBorder="1" applyAlignment="1"/>
    <xf numFmtId="0" fontId="4" fillId="3" borderId="0" xfId="0" applyFont="1" applyFill="1" applyAlignment="1">
      <alignment wrapText="1"/>
    </xf>
    <xf numFmtId="20" fontId="5" fillId="3" borderId="5" xfId="0" applyNumberFormat="1" applyFont="1" applyFill="1" applyBorder="1" applyAlignment="1"/>
    <xf numFmtId="0" fontId="11" fillId="3" borderId="0" xfId="0" applyFont="1" applyFill="1" applyAlignment="1">
      <alignment horizontal="right"/>
    </xf>
    <xf numFmtId="0" fontId="29" fillId="0" borderId="0" xfId="0" applyFont="1" applyAlignment="1"/>
    <xf numFmtId="49" fontId="5" fillId="3" borderId="0" xfId="0" applyNumberFormat="1" applyFont="1" applyFill="1" applyAlignment="1"/>
    <xf numFmtId="20" fontId="5" fillId="3" borderId="0" xfId="0" applyNumberFormat="1" applyFont="1" applyFill="1" applyAlignment="1"/>
    <xf numFmtId="0" fontId="5" fillId="3" borderId="2" xfId="0" applyFont="1" applyFill="1" applyBorder="1" applyAlignment="1">
      <alignment horizontal="right"/>
    </xf>
    <xf numFmtId="0" fontId="11" fillId="3" borderId="11" xfId="0" applyFont="1" applyFill="1" applyBorder="1" applyAlignment="1">
      <alignment horizontal="left"/>
    </xf>
    <xf numFmtId="0" fontId="5" fillId="3" borderId="5" xfId="0" applyFont="1" applyFill="1" applyBorder="1" applyAlignment="1">
      <alignment horizontal="left"/>
    </xf>
    <xf numFmtId="0" fontId="5" fillId="3" borderId="0" xfId="0" applyFont="1" applyFill="1" applyAlignment="1">
      <alignment horizontal="left"/>
    </xf>
    <xf numFmtId="0" fontId="27" fillId="13" borderId="7" xfId="0" applyFont="1" applyFill="1" applyBorder="1" applyAlignment="1">
      <alignment horizontal="left"/>
    </xf>
    <xf numFmtId="0" fontId="16" fillId="13" borderId="8" xfId="0" applyFont="1" applyFill="1" applyBorder="1"/>
    <xf numFmtId="0" fontId="16" fillId="13" borderId="8" xfId="0" applyFont="1" applyFill="1" applyBorder="1" applyAlignment="1">
      <alignment horizontal="right"/>
    </xf>
    <xf numFmtId="0" fontId="4" fillId="13" borderId="8" xfId="0" applyFont="1" applyFill="1" applyBorder="1"/>
    <xf numFmtId="0" fontId="16" fillId="13" borderId="2" xfId="0" applyFont="1" applyFill="1" applyBorder="1" applyAlignment="1"/>
    <xf numFmtId="0" fontId="16" fillId="13" borderId="6" xfId="0" applyFont="1" applyFill="1" applyBorder="1" applyAlignment="1"/>
    <xf numFmtId="0" fontId="4" fillId="13" borderId="0" xfId="0" applyFont="1" applyFill="1"/>
    <xf numFmtId="0" fontId="16" fillId="13" borderId="8" xfId="0" applyFont="1" applyFill="1" applyBorder="1" applyAlignment="1"/>
    <xf numFmtId="0" fontId="16" fillId="13" borderId="10" xfId="0" applyFont="1" applyFill="1" applyBorder="1" applyAlignment="1"/>
    <xf numFmtId="20" fontId="4" fillId="13" borderId="0" xfId="0" applyNumberFormat="1" applyFont="1" applyFill="1" applyAlignment="1">
      <alignment horizontal="right"/>
    </xf>
    <xf numFmtId="0" fontId="4" fillId="13" borderId="3" xfId="0" applyFont="1" applyFill="1" applyBorder="1" applyAlignment="1"/>
    <xf numFmtId="0" fontId="28" fillId="13" borderId="0" xfId="0" applyFont="1" applyFill="1" applyAlignment="1">
      <alignment wrapText="1"/>
    </xf>
    <xf numFmtId="20" fontId="4" fillId="13" borderId="2" xfId="0" applyNumberFormat="1" applyFont="1" applyFill="1" applyBorder="1" applyAlignment="1"/>
    <xf numFmtId="0" fontId="4" fillId="13" borderId="13" xfId="0" applyFont="1" applyFill="1" applyBorder="1" applyAlignment="1"/>
    <xf numFmtId="20" fontId="4" fillId="13" borderId="0" xfId="0" applyNumberFormat="1" applyFont="1" applyFill="1" applyAlignment="1"/>
    <xf numFmtId="0" fontId="4" fillId="13" borderId="0" xfId="0" applyFont="1" applyFill="1" applyAlignment="1">
      <alignment wrapText="1"/>
    </xf>
    <xf numFmtId="20" fontId="4" fillId="13" borderId="5" xfId="0" applyNumberFormat="1" applyFont="1" applyFill="1" applyBorder="1" applyAlignment="1"/>
    <xf numFmtId="0" fontId="4" fillId="13" borderId="6" xfId="0" applyFont="1" applyFill="1" applyBorder="1" applyAlignment="1"/>
    <xf numFmtId="0" fontId="5" fillId="3" borderId="2" xfId="0" applyFont="1" applyFill="1" applyBorder="1" applyAlignment="1">
      <alignment horizontal="left"/>
    </xf>
    <xf numFmtId="0" fontId="27" fillId="2" borderId="4" xfId="0" applyFont="1" applyFill="1" applyBorder="1" applyAlignment="1">
      <alignment horizontal="left"/>
    </xf>
    <xf numFmtId="0" fontId="16" fillId="2" borderId="5" xfId="0" applyFont="1" applyFill="1" applyBorder="1"/>
    <xf numFmtId="0" fontId="16" fillId="2" borderId="0" xfId="0" applyFont="1" applyFill="1"/>
    <xf numFmtId="0" fontId="4" fillId="2" borderId="0" xfId="0" applyFont="1" applyFill="1"/>
    <xf numFmtId="0" fontId="16" fillId="2" borderId="8" xfId="0" applyFont="1" applyFill="1" applyBorder="1" applyAlignment="1"/>
    <xf numFmtId="0" fontId="16" fillId="2" borderId="13" xfId="0" applyFont="1" applyFill="1" applyBorder="1" applyAlignment="1"/>
    <xf numFmtId="0" fontId="27" fillId="2" borderId="1" xfId="0" applyFont="1" applyFill="1" applyBorder="1" applyAlignment="1">
      <alignment horizontal="left"/>
    </xf>
    <xf numFmtId="0" fontId="16" fillId="2" borderId="2" xfId="0" applyFont="1" applyFill="1" applyBorder="1"/>
    <xf numFmtId="0" fontId="16" fillId="2" borderId="2" xfId="0" applyFont="1" applyFill="1" applyBorder="1" applyAlignment="1"/>
    <xf numFmtId="0" fontId="16" fillId="2" borderId="3" xfId="0" applyFont="1" applyFill="1" applyBorder="1" applyAlignment="1"/>
    <xf numFmtId="0" fontId="12" fillId="7" borderId="0" xfId="0" applyFont="1" applyFill="1" applyAlignment="1"/>
    <xf numFmtId="0" fontId="17" fillId="0" borderId="0" xfId="0" applyFont="1" applyAlignment="1"/>
    <xf numFmtId="20" fontId="4" fillId="3" borderId="2" xfId="0" applyNumberFormat="1" applyFont="1" applyFill="1" applyBorder="1" applyAlignment="1"/>
    <xf numFmtId="0" fontId="5" fillId="3" borderId="2" xfId="0" applyFont="1" applyFill="1" applyBorder="1" applyAlignment="1">
      <alignment horizontal="left"/>
    </xf>
    <xf numFmtId="0" fontId="4" fillId="3" borderId="3" xfId="0" applyFont="1" applyFill="1" applyBorder="1" applyAlignment="1"/>
    <xf numFmtId="49" fontId="5" fillId="2" borderId="13" xfId="0" applyNumberFormat="1" applyFont="1" applyFill="1" applyBorder="1" applyAlignment="1">
      <alignment horizontal="left"/>
    </xf>
    <xf numFmtId="0" fontId="4" fillId="5" borderId="13" xfId="0" applyFont="1" applyFill="1" applyBorder="1" applyAlignment="1"/>
    <xf numFmtId="20" fontId="4" fillId="3" borderId="5" xfId="0" applyNumberFormat="1" applyFont="1" applyFill="1" applyBorder="1" applyAlignment="1"/>
    <xf numFmtId="0" fontId="16" fillId="2" borderId="8" xfId="0" applyFont="1" applyFill="1" applyBorder="1"/>
    <xf numFmtId="0" fontId="4" fillId="2" borderId="8" xfId="0" applyFont="1" applyFill="1" applyBorder="1"/>
    <xf numFmtId="0" fontId="16" fillId="2" borderId="10" xfId="0" applyFont="1" applyFill="1" applyBorder="1" applyAlignment="1"/>
    <xf numFmtId="0" fontId="6" fillId="3" borderId="0" xfId="0" applyFont="1" applyFill="1" applyAlignment="1">
      <alignment horizontal="center" wrapText="1"/>
    </xf>
    <xf numFmtId="49" fontId="5" fillId="3" borderId="5" xfId="0" applyNumberFormat="1" applyFont="1" applyFill="1" applyBorder="1" applyAlignment="1">
      <alignment horizontal="left"/>
    </xf>
    <xf numFmtId="0" fontId="5" fillId="5" borderId="5" xfId="0" applyFont="1" applyFill="1" applyBorder="1" applyAlignment="1">
      <alignment horizontal="left"/>
    </xf>
    <xf numFmtId="0" fontId="4" fillId="5" borderId="6" xfId="0" applyFont="1" applyFill="1" applyBorder="1" applyAlignment="1"/>
    <xf numFmtId="0" fontId="5" fillId="2" borderId="2" xfId="0" applyFont="1" applyFill="1" applyBorder="1" applyAlignment="1">
      <alignment horizontal="right"/>
    </xf>
    <xf numFmtId="0" fontId="4" fillId="3" borderId="11" xfId="0" applyFont="1" applyFill="1" applyBorder="1" applyAlignment="1"/>
    <xf numFmtId="21" fontId="5" fillId="13" borderId="2" xfId="0" applyNumberFormat="1" applyFont="1" applyFill="1" applyBorder="1" applyAlignment="1">
      <alignment horizontal="right"/>
    </xf>
    <xf numFmtId="0" fontId="5" fillId="13" borderId="2" xfId="0" applyFont="1" applyFill="1" applyBorder="1" applyAlignment="1">
      <alignment horizontal="left"/>
    </xf>
    <xf numFmtId="0" fontId="5" fillId="3" borderId="11" xfId="0" applyFont="1" applyFill="1" applyBorder="1" applyAlignment="1"/>
    <xf numFmtId="0" fontId="5" fillId="5" borderId="13" xfId="0" applyFont="1" applyFill="1" applyBorder="1" applyAlignment="1">
      <alignment horizontal="left"/>
    </xf>
    <xf numFmtId="0" fontId="4" fillId="3" borderId="11" xfId="0" applyFont="1" applyFill="1" applyBorder="1"/>
    <xf numFmtId="49" fontId="5" fillId="13" borderId="2" xfId="0" applyNumberFormat="1" applyFont="1" applyFill="1" applyBorder="1" applyAlignment="1"/>
    <xf numFmtId="0" fontId="5" fillId="13" borderId="3" xfId="0" applyFont="1" applyFill="1" applyBorder="1" applyAlignment="1"/>
    <xf numFmtId="0" fontId="5" fillId="13" borderId="2" xfId="0" applyFont="1" applyFill="1" applyBorder="1" applyAlignment="1"/>
    <xf numFmtId="0" fontId="26" fillId="2" borderId="0" xfId="0" applyFont="1" applyFill="1" applyAlignment="1"/>
    <xf numFmtId="0" fontId="5" fillId="5" borderId="6" xfId="0" applyFont="1" applyFill="1" applyBorder="1" applyAlignment="1"/>
    <xf numFmtId="21" fontId="5" fillId="13" borderId="0" xfId="0" applyNumberFormat="1" applyFont="1" applyFill="1" applyAlignment="1">
      <alignment horizontal="right"/>
    </xf>
    <xf numFmtId="0" fontId="5" fillId="2" borderId="10" xfId="0" applyFont="1" applyFill="1" applyBorder="1" applyAlignment="1"/>
    <xf numFmtId="0" fontId="5" fillId="2" borderId="9" xfId="0" applyFont="1" applyFill="1" applyBorder="1" applyAlignment="1">
      <alignment horizontal="right"/>
    </xf>
    <xf numFmtId="0" fontId="5" fillId="2" borderId="2" xfId="0" applyFont="1" applyFill="1" applyBorder="1" applyAlignment="1"/>
    <xf numFmtId="20" fontId="5" fillId="13" borderId="2" xfId="0" applyNumberFormat="1" applyFont="1" applyFill="1" applyBorder="1" applyAlignment="1"/>
    <xf numFmtId="0" fontId="32" fillId="3" borderId="0" xfId="0" applyFont="1" applyFill="1" applyAlignment="1"/>
    <xf numFmtId="21" fontId="5" fillId="13" borderId="5" xfId="0" applyNumberFormat="1" applyFont="1" applyFill="1" applyBorder="1" applyAlignment="1">
      <alignment horizontal="right"/>
    </xf>
    <xf numFmtId="0" fontId="11" fillId="3" borderId="0" xfId="0" applyFont="1" applyFill="1" applyAlignment="1">
      <alignment horizontal="left"/>
    </xf>
    <xf numFmtId="20" fontId="5" fillId="13" borderId="5" xfId="0" applyNumberFormat="1" applyFont="1" applyFill="1" applyBorder="1" applyAlignment="1"/>
    <xf numFmtId="20" fontId="5" fillId="13" borderId="5" xfId="0" applyNumberFormat="1" applyFont="1" applyFill="1" applyBorder="1" applyAlignment="1">
      <alignment horizontal="right"/>
    </xf>
    <xf numFmtId="0" fontId="4" fillId="2" borderId="8" xfId="0" applyFont="1" applyFill="1" applyBorder="1" applyAlignment="1"/>
    <xf numFmtId="20" fontId="5" fillId="3" borderId="2" xfId="0" applyNumberFormat="1" applyFont="1" applyFill="1" applyBorder="1" applyAlignment="1"/>
    <xf numFmtId="0" fontId="33" fillId="2" borderId="3" xfId="0" applyFont="1" applyFill="1" applyBorder="1" applyAlignment="1"/>
    <xf numFmtId="0" fontId="33" fillId="2" borderId="13" xfId="0" applyFont="1" applyFill="1" applyBorder="1" applyAlignment="1"/>
    <xf numFmtId="0" fontId="34" fillId="3" borderId="12" xfId="0" applyFont="1" applyFill="1" applyBorder="1" applyAlignment="1"/>
    <xf numFmtId="20" fontId="5" fillId="3" borderId="5" xfId="0" applyNumberFormat="1" applyFont="1" applyFill="1" applyBorder="1" applyAlignment="1">
      <alignment horizontal="right"/>
    </xf>
    <xf numFmtId="0" fontId="35" fillId="3" borderId="12" xfId="0" applyFont="1" applyFill="1" applyBorder="1" applyAlignment="1"/>
    <xf numFmtId="20" fontId="5" fillId="13" borderId="0" xfId="0" applyNumberFormat="1" applyFont="1" applyFill="1" applyAlignment="1"/>
    <xf numFmtId="0" fontId="20" fillId="3" borderId="12" xfId="0" applyFont="1" applyFill="1" applyBorder="1" applyAlignment="1">
      <alignment wrapText="1"/>
    </xf>
    <xf numFmtId="0" fontId="5" fillId="13" borderId="0" xfId="0" applyFont="1" applyFill="1" applyAlignment="1"/>
    <xf numFmtId="0" fontId="5" fillId="3" borderId="2" xfId="0" applyFont="1" applyFill="1" applyBorder="1" applyAlignment="1"/>
    <xf numFmtId="0" fontId="4" fillId="3" borderId="2" xfId="0" applyFont="1" applyFill="1" applyBorder="1" applyAlignment="1"/>
    <xf numFmtId="0" fontId="4" fillId="3" borderId="5" xfId="0" applyFont="1" applyFill="1" applyBorder="1" applyAlignment="1"/>
    <xf numFmtId="49" fontId="5" fillId="2" borderId="0" xfId="0" applyNumberFormat="1" applyFont="1" applyFill="1" applyAlignment="1"/>
    <xf numFmtId="21" fontId="5" fillId="2" borderId="0" xfId="0" applyNumberFormat="1" applyFont="1" applyFill="1" applyAlignment="1">
      <alignment horizontal="right"/>
    </xf>
    <xf numFmtId="20" fontId="5" fillId="2" borderId="0" xfId="0" applyNumberFormat="1" applyFont="1" applyFill="1" applyAlignment="1"/>
    <xf numFmtId="20" fontId="5" fillId="13" borderId="0" xfId="0" applyNumberFormat="1" applyFont="1" applyFill="1" applyAlignment="1">
      <alignment horizontal="right"/>
    </xf>
    <xf numFmtId="0" fontId="6" fillId="2" borderId="0" xfId="0" applyFont="1" applyFill="1" applyAlignment="1"/>
    <xf numFmtId="0" fontId="28" fillId="3" borderId="0" xfId="0" applyFont="1" applyFill="1" applyAlignment="1"/>
    <xf numFmtId="21" fontId="26" fillId="3" borderId="2" xfId="0" applyNumberFormat="1" applyFont="1" applyFill="1" applyBorder="1" applyAlignment="1">
      <alignment horizontal="right"/>
    </xf>
    <xf numFmtId="0" fontId="5" fillId="2" borderId="3" xfId="0" applyFont="1" applyFill="1" applyBorder="1" applyAlignment="1"/>
    <xf numFmtId="0" fontId="5" fillId="5" borderId="2" xfId="0" applyFont="1" applyFill="1" applyBorder="1" applyAlignment="1">
      <alignment horizontal="left"/>
    </xf>
    <xf numFmtId="0" fontId="5" fillId="3" borderId="3" xfId="0" applyFont="1" applyFill="1" applyBorder="1" applyAlignment="1"/>
    <xf numFmtId="0" fontId="21" fillId="0" borderId="12" xfId="0" applyFont="1" applyBorder="1" applyAlignment="1">
      <alignment wrapText="1"/>
    </xf>
    <xf numFmtId="0" fontId="11" fillId="3" borderId="0" xfId="0" applyFont="1" applyFill="1" applyAlignment="1"/>
    <xf numFmtId="0" fontId="11" fillId="2" borderId="1" xfId="0" applyFont="1" applyFill="1" applyBorder="1" applyAlignment="1"/>
    <xf numFmtId="49" fontId="5" fillId="2" borderId="2" xfId="0" applyNumberFormat="1" applyFont="1" applyFill="1" applyBorder="1" applyAlignment="1"/>
    <xf numFmtId="0" fontId="5" fillId="2" borderId="8" xfId="0" applyFont="1" applyFill="1" applyBorder="1" applyAlignment="1">
      <alignment horizontal="left"/>
    </xf>
    <xf numFmtId="0" fontId="5" fillId="3" borderId="11" xfId="0" applyFont="1" applyFill="1" applyBorder="1" applyAlignment="1"/>
    <xf numFmtId="0" fontId="36" fillId="3" borderId="0" xfId="0" applyFont="1" applyFill="1" applyAlignment="1"/>
    <xf numFmtId="0" fontId="29" fillId="2" borderId="13" xfId="0" applyFont="1" applyFill="1" applyBorder="1" applyAlignment="1"/>
    <xf numFmtId="0" fontId="5" fillId="0" borderId="0" xfId="0" applyFont="1" applyAlignment="1"/>
    <xf numFmtId="49" fontId="5" fillId="0" borderId="0" xfId="0" applyNumberFormat="1" applyFont="1" applyAlignment="1"/>
    <xf numFmtId="0" fontId="5" fillId="0" borderId="0" xfId="0" applyFont="1" applyAlignment="1"/>
    <xf numFmtId="0" fontId="4" fillId="2" borderId="2" xfId="0" applyFont="1" applyFill="1" applyBorder="1"/>
    <xf numFmtId="0" fontId="0" fillId="3" borderId="0" xfId="0" applyFont="1" applyFill="1" applyAlignment="1"/>
    <xf numFmtId="49" fontId="5" fillId="3" borderId="11" xfId="0" applyNumberFormat="1" applyFont="1" applyFill="1" applyBorder="1" applyAlignment="1"/>
    <xf numFmtId="0" fontId="5" fillId="3" borderId="13" xfId="0" applyFont="1" applyFill="1" applyBorder="1" applyAlignment="1"/>
    <xf numFmtId="0" fontId="5" fillId="3" borderId="0" xfId="0" applyFont="1" applyFill="1" applyAlignment="1"/>
    <xf numFmtId="49" fontId="5" fillId="3" borderId="4" xfId="0" applyNumberFormat="1" applyFont="1" applyFill="1" applyBorder="1" applyAlignment="1"/>
    <xf numFmtId="0" fontId="5" fillId="3" borderId="5" xfId="0" applyFont="1" applyFill="1" applyBorder="1" applyAlignment="1"/>
    <xf numFmtId="0" fontId="5" fillId="3" borderId="6" xfId="0" applyFont="1" applyFill="1" applyBorder="1" applyAlignment="1"/>
    <xf numFmtId="0" fontId="37" fillId="5" borderId="0" xfId="0" applyFont="1" applyFill="1" applyAlignment="1"/>
    <xf numFmtId="0" fontId="5" fillId="0" borderId="2" xfId="0" applyFont="1" applyBorder="1" applyAlignment="1"/>
    <xf numFmtId="0" fontId="5" fillId="0" borderId="2" xfId="0" applyFont="1" applyBorder="1" applyAlignment="1"/>
    <xf numFmtId="0" fontId="5" fillId="0" borderId="5" xfId="0" applyFont="1" applyBorder="1" applyAlignment="1"/>
    <xf numFmtId="0" fontId="5" fillId="0" borderId="5" xfId="0" applyFont="1" applyBorder="1" applyAlignment="1"/>
    <xf numFmtId="0" fontId="11" fillId="2" borderId="7" xfId="0" applyFont="1" applyFill="1" applyBorder="1" applyAlignment="1"/>
    <xf numFmtId="0" fontId="29" fillId="0" borderId="13" xfId="0" applyFont="1" applyBorder="1" applyAlignment="1"/>
    <xf numFmtId="0" fontId="5" fillId="0" borderId="6" xfId="0" applyFont="1" applyBorder="1" applyAlignment="1"/>
    <xf numFmtId="0" fontId="29" fillId="3" borderId="0" xfId="0" applyFont="1" applyFill="1" applyAlignment="1"/>
    <xf numFmtId="0" fontId="11" fillId="3" borderId="0" xfId="0" applyFont="1" applyFill="1" applyAlignment="1"/>
    <xf numFmtId="0" fontId="11" fillId="3" borderId="5" xfId="0" applyFont="1" applyFill="1" applyBorder="1" applyAlignment="1"/>
    <xf numFmtId="0" fontId="5" fillId="2" borderId="10" xfId="0" applyFont="1" applyFill="1" applyBorder="1" applyAlignment="1">
      <alignment horizontal="right"/>
    </xf>
    <xf numFmtId="0" fontId="5" fillId="3" borderId="13" xfId="0" applyFont="1" applyFill="1" applyBorder="1" applyAlignment="1"/>
    <xf numFmtId="0" fontId="11" fillId="2" borderId="11" xfId="0" applyFont="1" applyFill="1" applyBorder="1" applyAlignment="1"/>
    <xf numFmtId="0" fontId="5" fillId="2" borderId="6" xfId="0" applyFont="1" applyFill="1" applyBorder="1" applyAlignment="1">
      <alignment horizontal="right"/>
    </xf>
    <xf numFmtId="0" fontId="38" fillId="3" borderId="0" xfId="0" applyFont="1" applyFill="1" applyAlignment="1"/>
    <xf numFmtId="0" fontId="5" fillId="3" borderId="3" xfId="0" applyFont="1" applyFill="1" applyBorder="1" applyAlignment="1"/>
    <xf numFmtId="0" fontId="5" fillId="3" borderId="13" xfId="0" applyFont="1" applyFill="1" applyBorder="1" applyAlignment="1"/>
    <xf numFmtId="0" fontId="5" fillId="3" borderId="6" xfId="0" applyFont="1" applyFill="1" applyBorder="1" applyAlignment="1"/>
    <xf numFmtId="165" fontId="12" fillId="3" borderId="0" xfId="0" applyNumberFormat="1" applyFont="1" applyFill="1" applyAlignment="1"/>
    <xf numFmtId="0" fontId="11" fillId="2" borderId="5" xfId="0" applyFont="1" applyFill="1" applyBorder="1" applyAlignment="1"/>
    <xf numFmtId="0" fontId="5" fillId="2" borderId="8" xfId="0" applyFont="1" applyFill="1" applyBorder="1" applyAlignment="1"/>
    <xf numFmtId="0" fontId="5" fillId="3" borderId="14" xfId="0" applyFont="1" applyFill="1" applyBorder="1" applyAlignment="1"/>
    <xf numFmtId="0" fontId="5" fillId="3" borderId="14" xfId="0" applyFont="1" applyFill="1" applyBorder="1" applyAlignment="1"/>
    <xf numFmtId="49" fontId="5" fillId="13" borderId="15" xfId="0" applyNumberFormat="1" applyFont="1" applyFill="1" applyBorder="1" applyAlignment="1"/>
    <xf numFmtId="49" fontId="5" fillId="13" borderId="2" xfId="0" applyNumberFormat="1" applyFont="1" applyFill="1" applyBorder="1" applyAlignment="1">
      <alignment horizontal="right"/>
    </xf>
    <xf numFmtId="0" fontId="5" fillId="13" borderId="2" xfId="0" applyFont="1" applyFill="1" applyBorder="1" applyAlignment="1">
      <alignment horizontal="right"/>
    </xf>
    <xf numFmtId="0" fontId="5" fillId="13" borderId="3" xfId="0" applyFont="1" applyFill="1" applyBorder="1" applyAlignment="1"/>
    <xf numFmtId="0" fontId="26" fillId="5" borderId="6" xfId="0" applyFont="1" applyFill="1" applyBorder="1" applyAlignment="1"/>
    <xf numFmtId="0" fontId="5" fillId="7" borderId="2" xfId="0" applyFont="1" applyFill="1" applyBorder="1" applyAlignment="1">
      <alignment horizontal="left"/>
    </xf>
    <xf numFmtId="0" fontId="5" fillId="7" borderId="3" xfId="0" applyFont="1" applyFill="1" applyBorder="1" applyAlignment="1">
      <alignment horizontal="left"/>
    </xf>
    <xf numFmtId="0" fontId="5" fillId="2" borderId="6" xfId="0" applyFont="1" applyFill="1" applyBorder="1" applyAlignment="1">
      <alignment wrapText="1"/>
    </xf>
    <xf numFmtId="49" fontId="5" fillId="13" borderId="16" xfId="0" applyNumberFormat="1" applyFont="1" applyFill="1" applyBorder="1" applyAlignment="1"/>
    <xf numFmtId="49" fontId="5" fillId="13" borderId="0" xfId="0" applyNumberFormat="1" applyFont="1" applyFill="1" applyAlignment="1"/>
    <xf numFmtId="0" fontId="5" fillId="13" borderId="0" xfId="0" applyFont="1" applyFill="1" applyAlignment="1"/>
    <xf numFmtId="0" fontId="5" fillId="13" borderId="13" xfId="0" applyFont="1" applyFill="1" applyBorder="1" applyAlignment="1"/>
    <xf numFmtId="49" fontId="5" fillId="3" borderId="4" xfId="0" applyNumberFormat="1" applyFont="1" applyFill="1" applyBorder="1" applyAlignment="1">
      <alignment horizontal="left"/>
    </xf>
    <xf numFmtId="49" fontId="39" fillId="3" borderId="0" xfId="0" applyNumberFormat="1" applyFont="1" applyFill="1" applyAlignment="1">
      <alignment horizontal="left"/>
    </xf>
    <xf numFmtId="0" fontId="40" fillId="7" borderId="0" xfId="0" applyFont="1" applyFill="1" applyAlignment="1"/>
    <xf numFmtId="0" fontId="5" fillId="3" borderId="11" xfId="0" applyFont="1" applyFill="1" applyBorder="1" applyAlignment="1"/>
    <xf numFmtId="21" fontId="5" fillId="2" borderId="5" xfId="0" applyNumberFormat="1" applyFont="1" applyFill="1" applyBorder="1" applyAlignment="1">
      <alignment horizontal="right"/>
    </xf>
    <xf numFmtId="0" fontId="5" fillId="3" borderId="13" xfId="0" applyFont="1" applyFill="1" applyBorder="1" applyAlignment="1">
      <alignment horizontal="right"/>
    </xf>
    <xf numFmtId="0" fontId="4" fillId="0" borderId="5" xfId="0" applyFont="1" applyBorder="1"/>
    <xf numFmtId="0" fontId="5" fillId="2" borderId="8" xfId="0" applyFont="1" applyFill="1" applyBorder="1" applyAlignment="1">
      <alignment horizontal="right"/>
    </xf>
    <xf numFmtId="0" fontId="5" fillId="2" borderId="13" xfId="0" applyFont="1" applyFill="1" applyBorder="1" applyAlignment="1">
      <alignment horizontal="left"/>
    </xf>
    <xf numFmtId="0" fontId="41" fillId="3" borderId="0" xfId="0" applyFont="1" applyFill="1" applyAlignment="1">
      <alignment wrapText="1"/>
    </xf>
    <xf numFmtId="0" fontId="4" fillId="13" borderId="5" xfId="0" applyFont="1" applyFill="1" applyBorder="1" applyAlignment="1"/>
    <xf numFmtId="0" fontId="5" fillId="2" borderId="3" xfId="0" applyFont="1" applyFill="1" applyBorder="1" applyAlignment="1">
      <alignment horizontal="left"/>
    </xf>
    <xf numFmtId="0" fontId="8" fillId="0" borderId="0" xfId="0" applyFont="1" applyAlignment="1">
      <alignment horizontal="left"/>
    </xf>
    <xf numFmtId="0" fontId="4" fillId="5" borderId="3" xfId="0" applyFont="1" applyFill="1" applyBorder="1" applyAlignment="1"/>
    <xf numFmtId="0" fontId="4" fillId="0" borderId="2" xfId="0" applyFont="1" applyBorder="1" applyAlignment="1"/>
    <xf numFmtId="0" fontId="5" fillId="13" borderId="3" xfId="0" applyFont="1" applyFill="1" applyBorder="1" applyAlignment="1">
      <alignment horizontal="left"/>
    </xf>
    <xf numFmtId="0" fontId="5" fillId="3" borderId="13" xfId="0" applyFont="1" applyFill="1" applyBorder="1" applyAlignment="1">
      <alignment horizontal="left"/>
    </xf>
    <xf numFmtId="0" fontId="11" fillId="2" borderId="0" xfId="0" applyFont="1" applyFill="1" applyAlignment="1"/>
    <xf numFmtId="49" fontId="5" fillId="3" borderId="1" xfId="0" applyNumberFormat="1" applyFont="1" applyFill="1" applyBorder="1" applyAlignment="1"/>
    <xf numFmtId="0" fontId="28" fillId="3" borderId="0" xfId="0" applyFont="1" applyFill="1" applyAlignment="1">
      <alignment wrapText="1"/>
    </xf>
    <xf numFmtId="0" fontId="28" fillId="3" borderId="0" xfId="0" applyFont="1" applyFill="1" applyAlignment="1">
      <alignment wrapText="1"/>
    </xf>
    <xf numFmtId="0" fontId="6" fillId="0" borderId="0" xfId="0" applyFont="1" applyAlignment="1">
      <alignment horizontal="center" wrapText="1"/>
    </xf>
    <xf numFmtId="49" fontId="5" fillId="5" borderId="13" xfId="0" applyNumberFormat="1" applyFont="1" applyFill="1" applyBorder="1" applyAlignment="1"/>
    <xf numFmtId="20" fontId="5" fillId="3" borderId="0" xfId="0" applyNumberFormat="1" applyFont="1" applyFill="1" applyAlignment="1"/>
    <xf numFmtId="49" fontId="5" fillId="3" borderId="13" xfId="0" applyNumberFormat="1" applyFont="1" applyFill="1" applyBorder="1" applyAlignment="1"/>
    <xf numFmtId="49" fontId="5" fillId="13" borderId="4" xfId="0" applyNumberFormat="1" applyFont="1" applyFill="1" applyBorder="1" applyAlignment="1"/>
    <xf numFmtId="49" fontId="5" fillId="13" borderId="5" xfId="0" applyNumberFormat="1" applyFont="1" applyFill="1" applyBorder="1" applyAlignment="1"/>
    <xf numFmtId="20" fontId="5" fillId="13" borderId="5" xfId="0" applyNumberFormat="1" applyFont="1" applyFill="1" applyBorder="1" applyAlignment="1">
      <alignment horizontal="right"/>
    </xf>
    <xf numFmtId="0" fontId="6" fillId="3" borderId="0" xfId="0" applyFont="1" applyFill="1" applyAlignment="1">
      <alignment wrapText="1"/>
    </xf>
    <xf numFmtId="0" fontId="5" fillId="13" borderId="0" xfId="0" applyFont="1" applyFill="1" applyAlignment="1"/>
    <xf numFmtId="49" fontId="5" fillId="13" borderId="6" xfId="0" applyNumberFormat="1" applyFont="1" applyFill="1" applyBorder="1" applyAlignment="1"/>
    <xf numFmtId="0" fontId="16" fillId="3" borderId="0" xfId="0" applyFont="1" applyFill="1" applyAlignment="1"/>
    <xf numFmtId="0" fontId="16" fillId="3" borderId="0" xfId="0" applyFont="1" applyFill="1"/>
    <xf numFmtId="0" fontId="27" fillId="3" borderId="0" xfId="0" applyFont="1" applyFill="1" applyAlignment="1">
      <alignment horizontal="left"/>
    </xf>
    <xf numFmtId="0" fontId="16" fillId="2" borderId="1" xfId="0" applyFont="1" applyFill="1" applyBorder="1" applyAlignment="1"/>
    <xf numFmtId="0" fontId="11" fillId="13" borderId="1" xfId="0" applyFont="1" applyFill="1" applyBorder="1" applyAlignment="1">
      <alignment horizontal="left"/>
    </xf>
    <xf numFmtId="0" fontId="5" fillId="13" borderId="2" xfId="0" applyFont="1" applyFill="1" applyBorder="1" applyAlignment="1">
      <alignment horizontal="right"/>
    </xf>
    <xf numFmtId="0" fontId="5" fillId="13" borderId="2" xfId="0" applyFont="1" applyFill="1" applyBorder="1" applyAlignment="1"/>
    <xf numFmtId="0" fontId="5" fillId="13" borderId="3" xfId="0" applyFont="1" applyFill="1" applyBorder="1" applyAlignment="1">
      <alignment horizontal="right"/>
    </xf>
    <xf numFmtId="0" fontId="42" fillId="0" borderId="0" xfId="0" applyFont="1" applyAlignment="1"/>
    <xf numFmtId="0" fontId="6" fillId="2" borderId="3" xfId="0" applyFont="1" applyFill="1" applyBorder="1" applyAlignment="1"/>
    <xf numFmtId="0" fontId="32" fillId="2" borderId="0" xfId="0" applyFont="1" applyFill="1" applyAlignment="1"/>
    <xf numFmtId="0" fontId="6" fillId="13" borderId="6" xfId="0" applyFont="1" applyFill="1" applyBorder="1" applyAlignment="1"/>
    <xf numFmtId="0" fontId="11" fillId="2" borderId="3" xfId="0" applyFont="1" applyFill="1" applyBorder="1" applyAlignment="1">
      <alignment horizontal="right"/>
    </xf>
    <xf numFmtId="49" fontId="5" fillId="2" borderId="3" xfId="0" applyNumberFormat="1" applyFont="1" applyFill="1" applyBorder="1" applyAlignment="1">
      <alignment horizontal="left"/>
    </xf>
    <xf numFmtId="0" fontId="5" fillId="5" borderId="6" xfId="0" applyFont="1" applyFill="1" applyBorder="1" applyAlignment="1">
      <alignment horizontal="left"/>
    </xf>
    <xf numFmtId="0" fontId="5" fillId="0" borderId="0" xfId="0" applyFont="1" applyAlignment="1"/>
    <xf numFmtId="21" fontId="4" fillId="3" borderId="0" xfId="0" applyNumberFormat="1" applyFont="1" applyFill="1" applyAlignment="1"/>
    <xf numFmtId="0" fontId="5" fillId="14" borderId="5" xfId="0" applyFont="1" applyFill="1" applyBorder="1" applyAlignment="1">
      <alignment horizontal="left"/>
    </xf>
    <xf numFmtId="0" fontId="5" fillId="2" borderId="3" xfId="0" applyFont="1" applyFill="1" applyBorder="1" applyAlignment="1">
      <alignment wrapText="1"/>
    </xf>
    <xf numFmtId="49" fontId="43" fillId="3" borderId="0" xfId="0" applyNumberFormat="1" applyFont="1" applyFill="1" applyAlignment="1">
      <alignment horizontal="left"/>
    </xf>
    <xf numFmtId="0" fontId="28" fillId="3" borderId="11" xfId="0" applyFont="1" applyFill="1" applyBorder="1" applyAlignment="1">
      <alignment wrapText="1"/>
    </xf>
    <xf numFmtId="0" fontId="5" fillId="3" borderId="0" xfId="0" applyFont="1" applyFill="1" applyAlignment="1"/>
    <xf numFmtId="0" fontId="5" fillId="2" borderId="13" xfId="0" applyFont="1" applyFill="1" applyBorder="1" applyAlignment="1">
      <alignment wrapText="1"/>
    </xf>
    <xf numFmtId="0" fontId="11" fillId="0" borderId="0" xfId="0" applyFont="1" applyAlignment="1"/>
    <xf numFmtId="0" fontId="11" fillId="0" borderId="0" xfId="0" applyFont="1" applyAlignment="1"/>
    <xf numFmtId="21" fontId="27" fillId="0" borderId="0" xfId="0" applyNumberFormat="1" applyFont="1" applyAlignment="1">
      <alignment horizontal="right"/>
    </xf>
    <xf numFmtId="0" fontId="11" fillId="0" borderId="0" xfId="0" applyFont="1" applyAlignment="1">
      <alignment horizontal="left"/>
    </xf>
    <xf numFmtId="0" fontId="16" fillId="0" borderId="0" xfId="0" applyFont="1" applyAlignment="1"/>
    <xf numFmtId="0" fontId="16" fillId="0" borderId="0" xfId="0" applyFont="1"/>
    <xf numFmtId="0" fontId="26" fillId="2" borderId="13" xfId="0" applyFont="1" applyFill="1" applyBorder="1" applyAlignment="1">
      <alignment horizontal="left"/>
    </xf>
    <xf numFmtId="0" fontId="11" fillId="3" borderId="0" xfId="0" applyFont="1" applyFill="1" applyAlignment="1">
      <alignment horizontal="right"/>
    </xf>
    <xf numFmtId="21" fontId="5" fillId="3" borderId="0" xfId="0" applyNumberFormat="1" applyFont="1" applyFill="1" applyAlignment="1">
      <alignment horizontal="right"/>
    </xf>
    <xf numFmtId="0" fontId="5" fillId="3" borderId="0" xfId="0" applyFont="1" applyFill="1" applyAlignment="1">
      <alignment horizontal="left"/>
    </xf>
    <xf numFmtId="0" fontId="5" fillId="3" borderId="0" xfId="0" applyFont="1" applyFill="1" applyAlignment="1">
      <alignment wrapText="1"/>
    </xf>
    <xf numFmtId="20" fontId="5" fillId="3" borderId="0" xfId="0" applyNumberFormat="1" applyFont="1" applyFill="1" applyAlignment="1">
      <alignment horizontal="right"/>
    </xf>
    <xf numFmtId="21" fontId="5" fillId="3" borderId="5" xfId="0" applyNumberFormat="1" applyFont="1" applyFill="1" applyBorder="1" applyAlignment="1">
      <alignment horizontal="right"/>
    </xf>
    <xf numFmtId="0" fontId="44" fillId="0" borderId="0" xfId="0" applyFont="1" applyAlignment="1">
      <alignment horizontal="right"/>
    </xf>
    <xf numFmtId="0" fontId="45" fillId="2" borderId="0" xfId="0" applyFont="1" applyFill="1" applyAlignment="1"/>
    <xf numFmtId="0" fontId="45" fillId="2" borderId="0" xfId="0" applyFont="1" applyFill="1"/>
    <xf numFmtId="0" fontId="4" fillId="5" borderId="16" xfId="0" applyFont="1" applyFill="1" applyBorder="1" applyAlignment="1"/>
    <xf numFmtId="0" fontId="4" fillId="14" borderId="16" xfId="0" applyFont="1" applyFill="1" applyBorder="1" applyAlignment="1"/>
    <xf numFmtId="0" fontId="5" fillId="0" borderId="0" xfId="0" applyFont="1" applyAlignment="1"/>
    <xf numFmtId="166" fontId="5" fillId="0" borderId="0" xfId="0" applyNumberFormat="1" applyFont="1" applyAlignment="1"/>
    <xf numFmtId="0" fontId="8" fillId="5" borderId="0" xfId="0" applyFont="1" applyFill="1" applyAlignment="1">
      <alignment horizontal="left"/>
    </xf>
    <xf numFmtId="0" fontId="6" fillId="5" borderId="0" xfId="0" applyFont="1" applyFill="1" applyAlignment="1"/>
    <xf numFmtId="0" fontId="6" fillId="5" borderId="0" xfId="0" applyFont="1" applyFill="1" applyAlignment="1">
      <alignment horizontal="center" wrapText="1"/>
    </xf>
    <xf numFmtId="0" fontId="46" fillId="0" borderId="0" xfId="0" applyFont="1" applyAlignment="1"/>
    <xf numFmtId="167" fontId="20" fillId="0" borderId="12" xfId="0" applyNumberFormat="1" applyFont="1" applyBorder="1" applyAlignment="1">
      <alignment wrapText="1"/>
    </xf>
    <xf numFmtId="0" fontId="20" fillId="7" borderId="12" xfId="0" applyFont="1" applyFill="1" applyBorder="1"/>
    <xf numFmtId="0" fontId="6" fillId="7" borderId="0" xfId="0" applyFont="1" applyFill="1" applyAlignment="1">
      <alignment wrapText="1"/>
    </xf>
    <xf numFmtId="0" fontId="4" fillId="7" borderId="0" xfId="0" applyFont="1" applyFill="1" applyAlignment="1">
      <alignment wrapText="1"/>
    </xf>
    <xf numFmtId="0" fontId="4" fillId="7" borderId="0" xfId="0" applyFont="1" applyFill="1"/>
    <xf numFmtId="165" fontId="20" fillId="2" borderId="12" xfId="0" applyNumberFormat="1" applyFont="1" applyFill="1" applyBorder="1" applyAlignment="1">
      <alignment wrapText="1"/>
    </xf>
    <xf numFmtId="168" fontId="20" fillId="2" borderId="12" xfId="0" applyNumberFormat="1" applyFont="1" applyFill="1" applyBorder="1" applyAlignment="1">
      <alignment wrapText="1"/>
    </xf>
    <xf numFmtId="167" fontId="20" fillId="2" borderId="12" xfId="0" applyNumberFormat="1" applyFont="1" applyFill="1" applyBorder="1" applyAlignment="1">
      <alignment wrapText="1"/>
    </xf>
    <xf numFmtId="0" fontId="5" fillId="0" borderId="14" xfId="0" applyFont="1" applyBorder="1" applyAlignment="1"/>
    <xf numFmtId="0" fontId="6" fillId="2" borderId="0" xfId="0" applyFont="1" applyFill="1" applyAlignment="1">
      <alignment wrapText="1"/>
    </xf>
    <xf numFmtId="0" fontId="8" fillId="2" borderId="0" xfId="0" applyFont="1" applyFill="1" applyAlignment="1">
      <alignment horizontal="left"/>
    </xf>
    <xf numFmtId="0" fontId="29" fillId="0" borderId="0" xfId="0" applyFont="1" applyAlignment="1"/>
    <xf numFmtId="0" fontId="42" fillId="2" borderId="0" xfId="0" applyFont="1" applyFill="1" applyAlignment="1"/>
    <xf numFmtId="0" fontId="47" fillId="2" borderId="0" xfId="0" applyFont="1" applyFill="1" applyAlignment="1">
      <alignment horizontal="left" wrapText="1"/>
    </xf>
    <xf numFmtId="167" fontId="12" fillId="3" borderId="0" xfId="0" applyNumberFormat="1" applyFont="1" applyFill="1" applyAlignment="1"/>
    <xf numFmtId="0" fontId="48" fillId="5" borderId="12" xfId="0" applyFont="1" applyFill="1" applyBorder="1" applyAlignment="1"/>
    <xf numFmtId="0" fontId="49" fillId="5" borderId="12" xfId="0" applyFont="1" applyFill="1" applyBorder="1" applyAlignment="1"/>
    <xf numFmtId="0" fontId="20" fillId="5" borderId="12" xfId="0" applyFont="1" applyFill="1" applyBorder="1" applyAlignment="1">
      <alignment wrapText="1"/>
    </xf>
    <xf numFmtId="0" fontId="50" fillId="3" borderId="0" xfId="0" applyFont="1" applyFill="1" applyAlignment="1"/>
    <xf numFmtId="0" fontId="51" fillId="3" borderId="0" xfId="0" applyFont="1" applyFill="1" applyAlignment="1"/>
    <xf numFmtId="0" fontId="7" fillId="2" borderId="0" xfId="0" applyFont="1" applyFill="1" applyAlignment="1"/>
    <xf numFmtId="0" fontId="52" fillId="2" borderId="0" xfId="0" applyFont="1" applyFill="1" applyAlignment="1">
      <alignment horizontal="center" wrapText="1"/>
    </xf>
    <xf numFmtId="0" fontId="53" fillId="3" borderId="0" xfId="0" applyFont="1" applyFill="1" applyAlignment="1"/>
    <xf numFmtId="0" fontId="51" fillId="3" borderId="0" xfId="0" applyFont="1" applyFill="1"/>
    <xf numFmtId="0" fontId="6" fillId="3" borderId="0" xfId="0" applyFont="1" applyFill="1"/>
    <xf numFmtId="0" fontId="53" fillId="3" borderId="0" xfId="0" applyFont="1" applyFill="1" applyAlignment="1">
      <alignment horizontal="center" wrapText="1"/>
    </xf>
    <xf numFmtId="0" fontId="50" fillId="13" borderId="0" xfId="0" applyFont="1" applyFill="1" applyAlignment="1"/>
    <xf numFmtId="0" fontId="51" fillId="13" borderId="0" xfId="0" applyFont="1" applyFill="1" applyAlignment="1"/>
    <xf numFmtId="0" fontId="53" fillId="13" borderId="0" xfId="0" applyFont="1" applyFill="1" applyAlignment="1">
      <alignment horizontal="center" wrapText="1"/>
    </xf>
    <xf numFmtId="0" fontId="53" fillId="13" borderId="0" xfId="0" applyFont="1" applyFill="1" applyAlignment="1"/>
    <xf numFmtId="0" fontId="51" fillId="13" borderId="0" xfId="0" applyFont="1" applyFill="1"/>
    <xf numFmtId="0" fontId="6" fillId="0" borderId="0" xfId="0" applyFont="1" applyAlignment="1">
      <alignment horizontal="center" wrapText="1"/>
    </xf>
    <xf numFmtId="0" fontId="6" fillId="14" borderId="0" xfId="0" applyFont="1" applyFill="1" applyAlignment="1">
      <alignment horizontal="center" wrapText="1"/>
    </xf>
    <xf numFmtId="0" fontId="6" fillId="14" borderId="0" xfId="0" applyFont="1" applyFill="1" applyAlignment="1">
      <alignment horizontal="center" wrapText="1"/>
    </xf>
    <xf numFmtId="0" fontId="18" fillId="0" borderId="12" xfId="0" applyFont="1" applyBorder="1" applyAlignment="1"/>
    <xf numFmtId="0" fontId="20" fillId="0" borderId="12" xfId="0" applyFont="1" applyBorder="1" applyAlignment="1"/>
    <xf numFmtId="0" fontId="18" fillId="13" borderId="12" xfId="0" applyFont="1" applyFill="1" applyBorder="1" applyAlignment="1"/>
    <xf numFmtId="0" fontId="20" fillId="13" borderId="12" xfId="0" applyFont="1" applyFill="1" applyBorder="1" applyAlignment="1"/>
    <xf numFmtId="0" fontId="20" fillId="13" borderId="12" xfId="0" applyFont="1" applyFill="1" applyBorder="1" applyAlignment="1">
      <alignment wrapText="1"/>
    </xf>
    <xf numFmtId="0" fontId="20" fillId="13" borderId="0" xfId="0" applyFont="1" applyFill="1"/>
    <xf numFmtId="0" fontId="6" fillId="13" borderId="0" xfId="0" applyFont="1" applyFill="1" applyAlignment="1">
      <alignment wrapText="1"/>
    </xf>
    <xf numFmtId="0" fontId="4" fillId="13" borderId="0" xfId="0" applyFont="1" applyFill="1" applyAlignment="1">
      <alignment wrapText="1"/>
    </xf>
    <xf numFmtId="169" fontId="12" fillId="3" borderId="0" xfId="0" applyNumberFormat="1" applyFont="1" applyFill="1" applyAlignment="1"/>
    <xf numFmtId="0" fontId="6" fillId="3" borderId="0" xfId="0" applyFont="1" applyFill="1" applyAlignment="1">
      <alignment horizontal="left" wrapText="1"/>
    </xf>
    <xf numFmtId="20" fontId="54" fillId="2" borderId="12" xfId="0" applyNumberFormat="1" applyFont="1" applyFill="1" applyBorder="1" applyAlignment="1"/>
    <xf numFmtId="0" fontId="20" fillId="2" borderId="12" xfId="0" applyFont="1" applyFill="1" applyBorder="1"/>
    <xf numFmtId="0" fontId="6" fillId="7" borderId="0" xfId="0" applyFont="1" applyFill="1" applyAlignment="1">
      <alignment horizontal="center" wrapText="1"/>
    </xf>
    <xf numFmtId="170" fontId="4" fillId="0" borderId="0" xfId="0" applyNumberFormat="1" applyFont="1" applyAlignment="1"/>
    <xf numFmtId="14" fontId="4" fillId="0" borderId="0" xfId="0" applyNumberFormat="1" applyFont="1" applyAlignment="1"/>
    <xf numFmtId="170" fontId="4" fillId="0" borderId="0" xfId="0" applyNumberFormat="1" applyFont="1"/>
    <xf numFmtId="0" fontId="4" fillId="0" borderId="0" xfId="0" applyFont="1" applyAlignment="1">
      <alignment horizontal="right"/>
    </xf>
    <xf numFmtId="0" fontId="16" fillId="0" borderId="17" xfId="0" applyFont="1" applyBorder="1" applyAlignment="1"/>
    <xf numFmtId="0" fontId="16" fillId="0" borderId="18" xfId="0" applyFont="1" applyBorder="1" applyAlignment="1"/>
    <xf numFmtId="49" fontId="4" fillId="0" borderId="18" xfId="0" applyNumberFormat="1" applyFont="1" applyBorder="1" applyAlignment="1"/>
    <xf numFmtId="0" fontId="4" fillId="0" borderId="18" xfId="0" applyFont="1" applyBorder="1" applyAlignment="1"/>
    <xf numFmtId="0" fontId="16" fillId="15" borderId="18" xfId="0" applyFont="1" applyFill="1" applyBorder="1" applyAlignment="1"/>
    <xf numFmtId="170" fontId="4" fillId="0" borderId="18" xfId="0" applyNumberFormat="1" applyFont="1" applyBorder="1" applyAlignment="1"/>
    <xf numFmtId="0" fontId="4" fillId="0" borderId="19" xfId="0" applyFont="1" applyBorder="1" applyAlignment="1"/>
    <xf numFmtId="49" fontId="4" fillId="0" borderId="0" xfId="0" applyNumberFormat="1" applyFont="1" applyAlignment="1"/>
    <xf numFmtId="0" fontId="16" fillId="15" borderId="0" xfId="0" applyFont="1" applyFill="1" applyAlignment="1"/>
    <xf numFmtId="0" fontId="16" fillId="15" borderId="20" xfId="0" applyFont="1" applyFill="1" applyBorder="1" applyAlignment="1"/>
    <xf numFmtId="0" fontId="55" fillId="7" borderId="0" xfId="0" applyFont="1" applyFill="1" applyAlignment="1"/>
    <xf numFmtId="0" fontId="4" fillId="0" borderId="19" xfId="0" applyFont="1" applyBorder="1"/>
    <xf numFmtId="0" fontId="56" fillId="7" borderId="0" xfId="0" applyFont="1" applyFill="1" applyAlignment="1">
      <alignment horizontal="center" wrapText="1"/>
    </xf>
    <xf numFmtId="49" fontId="4" fillId="0" borderId="0" xfId="0" applyNumberFormat="1" applyFont="1"/>
    <xf numFmtId="0" fontId="4" fillId="0" borderId="0" xfId="0" applyFont="1"/>
    <xf numFmtId="170" fontId="4" fillId="15" borderId="0" xfId="0" applyNumberFormat="1" applyFont="1" applyFill="1"/>
    <xf numFmtId="170" fontId="4" fillId="15" borderId="20" xfId="0" applyNumberFormat="1" applyFont="1" applyFill="1" applyBorder="1"/>
    <xf numFmtId="0" fontId="57" fillId="5" borderId="0" xfId="0" applyFont="1" applyFill="1" applyAlignment="1"/>
    <xf numFmtId="0" fontId="58" fillId="15" borderId="0" xfId="0" applyFont="1" applyFill="1" applyAlignment="1"/>
    <xf numFmtId="0" fontId="52" fillId="3" borderId="0" xfId="0" applyFont="1" applyFill="1" applyAlignment="1">
      <alignment horizontal="center" wrapText="1"/>
    </xf>
    <xf numFmtId="0" fontId="12" fillId="3" borderId="0" xfId="0" applyFont="1" applyFill="1" applyAlignment="1">
      <alignment wrapText="1"/>
    </xf>
    <xf numFmtId="0" fontId="53" fillId="3" borderId="0" xfId="0" applyFont="1" applyFill="1" applyAlignment="1">
      <alignment wrapText="1"/>
    </xf>
    <xf numFmtId="0" fontId="51" fillId="3" borderId="0" xfId="0" applyFont="1" applyFill="1" applyAlignment="1">
      <alignment wrapText="1"/>
    </xf>
    <xf numFmtId="0" fontId="53" fillId="13" borderId="0" xfId="0" applyFont="1" applyFill="1" applyAlignment="1">
      <alignment wrapText="1"/>
    </xf>
    <xf numFmtId="0" fontId="8" fillId="3" borderId="0" xfId="0" applyFont="1" applyFill="1" applyAlignment="1">
      <alignment horizontal="left"/>
    </xf>
    <xf numFmtId="0" fontId="51" fillId="13" borderId="0" xfId="0" applyFont="1" applyFill="1" applyAlignment="1">
      <alignment wrapText="1"/>
    </xf>
    <xf numFmtId="0" fontId="6" fillId="3" borderId="0" xfId="0" applyFont="1" applyFill="1" applyAlignment="1"/>
    <xf numFmtId="0" fontId="12" fillId="5" borderId="0" xfId="0" applyFont="1" applyFill="1" applyAlignment="1"/>
    <xf numFmtId="4" fontId="4" fillId="0" borderId="0" xfId="0" applyNumberFormat="1" applyFont="1" applyAlignment="1"/>
    <xf numFmtId="4" fontId="4" fillId="0" borderId="0" xfId="0" applyNumberFormat="1" applyFont="1"/>
    <xf numFmtId="19" fontId="4" fillId="0" borderId="0" xfId="0" applyNumberFormat="1" applyFont="1"/>
    <xf numFmtId="0" fontId="4" fillId="15" borderId="0" xfId="0" applyFont="1" applyFill="1" applyAlignment="1"/>
    <xf numFmtId="0" fontId="2" fillId="2" borderId="1" xfId="0" applyFont="1" applyFill="1" applyBorder="1" applyAlignment="1">
      <alignment horizontal="center"/>
    </xf>
    <xf numFmtId="0" fontId="4" fillId="0" borderId="2" xfId="0" applyFont="1" applyBorder="1"/>
    <xf numFmtId="0" fontId="4" fillId="0" borderId="3" xfId="0" applyFont="1" applyBorder="1"/>
    <xf numFmtId="164" fontId="2" fillId="4" borderId="1" xfId="0" applyNumberFormat="1" applyFont="1" applyFill="1" applyBorder="1" applyAlignment="1">
      <alignment horizontal="center"/>
    </xf>
  </cellXfs>
  <cellStyles count="1">
    <cellStyle name="Normal" xfId="0" builtinId="0"/>
  </cellStyles>
  <dxfs count="11">
    <dxf>
      <fill>
        <patternFill patternType="solid">
          <fgColor rgb="FFF4C7C3"/>
          <bgColor rgb="FFF4C7C3"/>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burntlips.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focomx.focoma.org/artists/mythical-creatures" TargetMode="External"/><Relationship Id="rId671" Type="http://schemas.openxmlformats.org/officeDocument/2006/relationships/hyperlink" Target="https://focomx.focoma.org/artists/jay-silence-and-firewater-band" TargetMode="External"/><Relationship Id="rId769" Type="http://schemas.openxmlformats.org/officeDocument/2006/relationships/hyperlink" Target="https://focomx.focoma.org/artists/escotet" TargetMode="External"/><Relationship Id="rId976" Type="http://schemas.openxmlformats.org/officeDocument/2006/relationships/hyperlink" Target="https://focomx.focoma.org/music-genre/metal-punk-hardcore" TargetMode="External"/><Relationship Id="rId1399" Type="http://schemas.openxmlformats.org/officeDocument/2006/relationships/hyperlink" Target="https://focomx.focoma.org/artists/sugarbirds" TargetMode="External"/><Relationship Id="rId21" Type="http://schemas.openxmlformats.org/officeDocument/2006/relationships/hyperlink" Target="https://focomx.focoma.org/artists/lola-rising-0" TargetMode="External"/><Relationship Id="rId324" Type="http://schemas.openxmlformats.org/officeDocument/2006/relationships/hyperlink" Target="https://focomx.focoma.org/artists/native-station" TargetMode="External"/><Relationship Id="rId531" Type="http://schemas.openxmlformats.org/officeDocument/2006/relationships/hyperlink" Target="https://focomx.focoma.org/artists/solsatellite-0" TargetMode="External"/><Relationship Id="rId629" Type="http://schemas.openxmlformats.org/officeDocument/2006/relationships/hyperlink" Target="https://focomx.focoma.org/artists/blue-grama" TargetMode="External"/><Relationship Id="rId1161" Type="http://schemas.openxmlformats.org/officeDocument/2006/relationships/hyperlink" Target="https://focomx.focoma.org/artists/paper-girl-and-mr-moon" TargetMode="External"/><Relationship Id="rId1259" Type="http://schemas.openxmlformats.org/officeDocument/2006/relationships/hyperlink" Target="https://focomx.focoma.org/artists/wooleye-0" TargetMode="External"/><Relationship Id="rId170" Type="http://schemas.openxmlformats.org/officeDocument/2006/relationships/hyperlink" Target="https://focomx.focoma.org/artists/valerie-bhat" TargetMode="External"/><Relationship Id="rId836" Type="http://schemas.openxmlformats.org/officeDocument/2006/relationships/hyperlink" Target="https://focomx.focoma.org/music-genre/electronic-dj" TargetMode="External"/><Relationship Id="rId1021" Type="http://schemas.openxmlformats.org/officeDocument/2006/relationships/hyperlink" Target="https://focomx.focoma.org/artists/spaceagle" TargetMode="External"/><Relationship Id="rId1119" Type="http://schemas.openxmlformats.org/officeDocument/2006/relationships/hyperlink" Target="https://focomx.focoma.org/artists/hi-fi-gentry" TargetMode="External"/><Relationship Id="rId268" Type="http://schemas.openxmlformats.org/officeDocument/2006/relationships/hyperlink" Target="https://focomx.focoma.org/music-genre/rock-pop" TargetMode="External"/><Relationship Id="rId475" Type="http://schemas.openxmlformats.org/officeDocument/2006/relationships/hyperlink" Target="https://focomx.focoma.org/music-genre/rb-soul-funk" TargetMode="External"/><Relationship Id="rId682" Type="http://schemas.openxmlformats.org/officeDocument/2006/relationships/hyperlink" Target="https://focomx.focoma.org/music-genre/country-bluegrass-americana" TargetMode="External"/><Relationship Id="rId903" Type="http://schemas.openxmlformats.org/officeDocument/2006/relationships/hyperlink" Target="https://focomx.focoma.org/artists/nollij-0" TargetMode="External"/><Relationship Id="rId1326" Type="http://schemas.openxmlformats.org/officeDocument/2006/relationships/hyperlink" Target="https://focomx.focoma.org/music-genre/acoustic-folk" TargetMode="External"/><Relationship Id="rId32" Type="http://schemas.openxmlformats.org/officeDocument/2006/relationships/hyperlink" Target="https://focomx.focoma.org/music-genre/world-reggae-latin" TargetMode="External"/><Relationship Id="rId128" Type="http://schemas.openxmlformats.org/officeDocument/2006/relationships/hyperlink" Target="https://focomx.focoma.org/artists/rebecca-folsom" TargetMode="External"/><Relationship Id="rId335" Type="http://schemas.openxmlformats.org/officeDocument/2006/relationships/hyperlink" Target="https://focomx.focoma.org/music-genre/rock-pop" TargetMode="External"/><Relationship Id="rId542" Type="http://schemas.openxmlformats.org/officeDocument/2006/relationships/hyperlink" Target="https://focomx.focoma.org/music-genre/rb-soul-funk" TargetMode="External"/><Relationship Id="rId987" Type="http://schemas.openxmlformats.org/officeDocument/2006/relationships/hyperlink" Target="https://focomx.focoma.org/artists/copper-teeth" TargetMode="External"/><Relationship Id="rId1172" Type="http://schemas.openxmlformats.org/officeDocument/2006/relationships/hyperlink" Target="https://focomx.focoma.org/music-genre/indie-alternative" TargetMode="External"/><Relationship Id="rId181" Type="http://schemas.openxmlformats.org/officeDocument/2006/relationships/hyperlink" Target="https://focomx.focoma.org/artists/a5cv-avatar5-common-voice-0" TargetMode="External"/><Relationship Id="rId402" Type="http://schemas.openxmlformats.org/officeDocument/2006/relationships/hyperlink" Target="https://focomx.focoma.org/artists/tavelli-tiger-stripes" TargetMode="External"/><Relationship Id="rId847" Type="http://schemas.openxmlformats.org/officeDocument/2006/relationships/hyperlink" Target="https://focomx.focoma.org/artists/dj-wadada" TargetMode="External"/><Relationship Id="rId1032" Type="http://schemas.openxmlformats.org/officeDocument/2006/relationships/hyperlink" Target="https://focomx.focoma.org/music-genre/metal-punk-hardcore" TargetMode="External"/><Relationship Id="rId279" Type="http://schemas.openxmlformats.org/officeDocument/2006/relationships/hyperlink" Target="https://focomx.focoma.org/artists/king-eddy" TargetMode="External"/><Relationship Id="rId486" Type="http://schemas.openxmlformats.org/officeDocument/2006/relationships/hyperlink" Target="https://focomx.focoma.org/artists/ghost-tapes" TargetMode="External"/><Relationship Id="rId693" Type="http://schemas.openxmlformats.org/officeDocument/2006/relationships/hyperlink" Target="https://focomx.focoma.org/artists/new-mexican" TargetMode="External"/><Relationship Id="rId707" Type="http://schemas.openxmlformats.org/officeDocument/2006/relationships/hyperlink" Target="https://focomx.focoma.org/artists/ryan-dart" TargetMode="External"/><Relationship Id="rId914" Type="http://schemas.openxmlformats.org/officeDocument/2006/relationships/hyperlink" Target="https://focomx.focoma.org/music-genre/electronic-dj" TargetMode="External"/><Relationship Id="rId1337" Type="http://schemas.openxmlformats.org/officeDocument/2006/relationships/hyperlink" Target="https://focomx.focoma.org/artists/dave-beegle-duo" TargetMode="External"/><Relationship Id="rId43" Type="http://schemas.openxmlformats.org/officeDocument/2006/relationships/hyperlink" Target="https://focomx.focoma.org/artists/twirling-zucchinis" TargetMode="External"/><Relationship Id="rId139" Type="http://schemas.openxmlformats.org/officeDocument/2006/relationships/hyperlink" Target="https://focomx.focoma.org/music-genre/singer-songwriter" TargetMode="External"/><Relationship Id="rId346" Type="http://schemas.openxmlformats.org/officeDocument/2006/relationships/hyperlink" Target="https://focomx.focoma.org/artists/retrofette-0" TargetMode="External"/><Relationship Id="rId553" Type="http://schemas.openxmlformats.org/officeDocument/2006/relationships/hyperlink" Target="https://focomx.focoma.org/artists/10-year-echo" TargetMode="External"/><Relationship Id="rId760" Type="http://schemas.openxmlformats.org/officeDocument/2006/relationships/hyperlink" Target="https://focomx.focoma.org/music-genre/blues-jazz" TargetMode="External"/><Relationship Id="rId998" Type="http://schemas.openxmlformats.org/officeDocument/2006/relationships/hyperlink" Target="https://focomx.focoma.org/music-genre/metal-punk-hardcore" TargetMode="External"/><Relationship Id="rId1183" Type="http://schemas.openxmlformats.org/officeDocument/2006/relationships/hyperlink" Target="https://focomx.focoma.org/artists/richy-mitch-coal-miners" TargetMode="External"/><Relationship Id="rId1390" Type="http://schemas.openxmlformats.org/officeDocument/2006/relationships/hyperlink" Target="https://focomx.focoma.org/music-genre/acoustic-folk" TargetMode="External"/><Relationship Id="rId1404" Type="http://schemas.openxmlformats.org/officeDocument/2006/relationships/hyperlink" Target="https://focomx.focoma.org/music-genre/acoustic-folk" TargetMode="External"/><Relationship Id="rId192" Type="http://schemas.openxmlformats.org/officeDocument/2006/relationships/hyperlink" Target="https://focomx.focoma.org/music-genre/rock-pop" TargetMode="External"/><Relationship Id="rId206" Type="http://schemas.openxmlformats.org/officeDocument/2006/relationships/hyperlink" Target="https://focomx.focoma.org/music-genre/rock-pop" TargetMode="External"/><Relationship Id="rId413" Type="http://schemas.openxmlformats.org/officeDocument/2006/relationships/hyperlink" Target="https://focomx.focoma.org/music-genre/rock-pop" TargetMode="External"/><Relationship Id="rId858" Type="http://schemas.openxmlformats.org/officeDocument/2006/relationships/hyperlink" Target="https://focomx.focoma.org/music-genre/electronic-dj" TargetMode="External"/><Relationship Id="rId1043" Type="http://schemas.openxmlformats.org/officeDocument/2006/relationships/hyperlink" Target="https://focomx.focoma.org/artists/wild-lives" TargetMode="External"/><Relationship Id="rId497" Type="http://schemas.openxmlformats.org/officeDocument/2006/relationships/hyperlink" Target="https://focomx.focoma.org/music-genre/rb-soul-funk" TargetMode="External"/><Relationship Id="rId620" Type="http://schemas.openxmlformats.org/officeDocument/2006/relationships/hyperlink" Target="https://focomx.focoma.org/music-genre/country-bluegrass-americana" TargetMode="External"/><Relationship Id="rId718" Type="http://schemas.openxmlformats.org/officeDocument/2006/relationships/hyperlink" Target="https://focomx.focoma.org/music-genre/country-bluegrass-americana" TargetMode="External"/><Relationship Id="rId925" Type="http://schemas.openxmlformats.org/officeDocument/2006/relationships/hyperlink" Target="https://focomx.focoma.org/artists/twoscoops-0" TargetMode="External"/><Relationship Id="rId1250" Type="http://schemas.openxmlformats.org/officeDocument/2006/relationships/hyperlink" Target="https://focomx.focoma.org/music-genre/indie-alternative" TargetMode="External"/><Relationship Id="rId1348" Type="http://schemas.openxmlformats.org/officeDocument/2006/relationships/hyperlink" Target="https://focomx.focoma.org/music-genre/acoustic-folk" TargetMode="External"/><Relationship Id="rId357" Type="http://schemas.openxmlformats.org/officeDocument/2006/relationships/hyperlink" Target="https://focomx.focoma.org/music-genre/rock-pop" TargetMode="External"/><Relationship Id="rId1110" Type="http://schemas.openxmlformats.org/officeDocument/2006/relationships/hyperlink" Target="https://focomx.focoma.org/music-genre/indie-alternative" TargetMode="External"/><Relationship Id="rId1194" Type="http://schemas.openxmlformats.org/officeDocument/2006/relationships/hyperlink" Target="https://focomx.focoma.org/music-genre/indie-alternative" TargetMode="External"/><Relationship Id="rId1208" Type="http://schemas.openxmlformats.org/officeDocument/2006/relationships/hyperlink" Target="https://focomx.focoma.org/music-genre/indie-alternative" TargetMode="External"/><Relationship Id="rId54" Type="http://schemas.openxmlformats.org/officeDocument/2006/relationships/hyperlink" Target="https://focomx.focoma.org/music-genre/singer-songwriter" TargetMode="External"/><Relationship Id="rId217" Type="http://schemas.openxmlformats.org/officeDocument/2006/relationships/hyperlink" Target="https://focomx.focoma.org/artists/davany" TargetMode="External"/><Relationship Id="rId564" Type="http://schemas.openxmlformats.org/officeDocument/2006/relationships/hyperlink" Target="https://focomx.focoma.org/music-genre/cover-tribute" TargetMode="External"/><Relationship Id="rId771" Type="http://schemas.openxmlformats.org/officeDocument/2006/relationships/hyperlink" Target="https://focomx.focoma.org/artists/french-toast-quartet" TargetMode="External"/><Relationship Id="rId869" Type="http://schemas.openxmlformats.org/officeDocument/2006/relationships/hyperlink" Target="https://focomx.focoma.org/artists/haut-saus" TargetMode="External"/><Relationship Id="rId424" Type="http://schemas.openxmlformats.org/officeDocument/2006/relationships/hyperlink" Target="https://focomx.focoma.org/artists/trevor-toms-0" TargetMode="External"/><Relationship Id="rId631" Type="http://schemas.openxmlformats.org/officeDocument/2006/relationships/hyperlink" Target="https://focomx.focoma.org/artists/bonnie-clydes-0" TargetMode="External"/><Relationship Id="rId729" Type="http://schemas.openxmlformats.org/officeDocument/2006/relationships/hyperlink" Target="https://focomx.focoma.org/artists/remus-tucker-band-0" TargetMode="External"/><Relationship Id="rId1054" Type="http://schemas.openxmlformats.org/officeDocument/2006/relationships/hyperlink" Target="https://focomx.focoma.org/music-genre/indie-alternative" TargetMode="External"/><Relationship Id="rId1261" Type="http://schemas.openxmlformats.org/officeDocument/2006/relationships/hyperlink" Target="https://focomx.focoma.org/artists/yail" TargetMode="External"/><Relationship Id="rId1359" Type="http://schemas.openxmlformats.org/officeDocument/2006/relationships/hyperlink" Target="https://focomx.focoma.org/artists/kingdom-jasmine" TargetMode="External"/><Relationship Id="rId270" Type="http://schemas.openxmlformats.org/officeDocument/2006/relationships/hyperlink" Target="https://focomx.focoma.org/music-genre/rock-pop" TargetMode="External"/><Relationship Id="rId936" Type="http://schemas.openxmlformats.org/officeDocument/2006/relationships/hyperlink" Target="https://focomx.focoma.org/music-genre/electronic-dj" TargetMode="External"/><Relationship Id="rId1121" Type="http://schemas.openxmlformats.org/officeDocument/2006/relationships/hyperlink" Target="https://focomx.focoma.org/artists/hotel-wifi" TargetMode="External"/><Relationship Id="rId1219" Type="http://schemas.openxmlformats.org/officeDocument/2006/relationships/hyperlink" Target="https://focomx.focoma.org/artists/beeves-0" TargetMode="External"/><Relationship Id="rId65" Type="http://schemas.openxmlformats.org/officeDocument/2006/relationships/hyperlink" Target="https://focomx.focoma.org/artists/chris-ryan-weist-0" TargetMode="External"/><Relationship Id="rId130" Type="http://schemas.openxmlformats.org/officeDocument/2006/relationships/hyperlink" Target="https://focomx.focoma.org/artists/rene-moffatt" TargetMode="External"/><Relationship Id="rId368" Type="http://schemas.openxmlformats.org/officeDocument/2006/relationships/hyperlink" Target="https://focomx.focoma.org/artists/sycdvk-0" TargetMode="External"/><Relationship Id="rId575" Type="http://schemas.openxmlformats.org/officeDocument/2006/relationships/hyperlink" Target="https://focomx.focoma.org/artists/lost-dog-ensemble" TargetMode="External"/><Relationship Id="rId782" Type="http://schemas.openxmlformats.org/officeDocument/2006/relationships/hyperlink" Target="https://focomx.focoma.org/music-genre/blues-jazz" TargetMode="External"/><Relationship Id="rId228" Type="http://schemas.openxmlformats.org/officeDocument/2006/relationships/hyperlink" Target="https://focomx.focoma.org/music-genre/rock-pop" TargetMode="External"/><Relationship Id="rId435" Type="http://schemas.openxmlformats.org/officeDocument/2006/relationships/hyperlink" Target="https://focomx.focoma.org/music-genre/rock-pop" TargetMode="External"/><Relationship Id="rId642" Type="http://schemas.openxmlformats.org/officeDocument/2006/relationships/hyperlink" Target="https://focomx.focoma.org/music-genre/country-bluegrass-americana" TargetMode="External"/><Relationship Id="rId1065" Type="http://schemas.openxmlformats.org/officeDocument/2006/relationships/hyperlink" Target="https://focomx.focoma.org/artists/cactus-cat" TargetMode="External"/><Relationship Id="rId1272" Type="http://schemas.openxmlformats.org/officeDocument/2006/relationships/hyperlink" Target="https://focomx.focoma.org/music-genre/hip-hop-rap" TargetMode="External"/><Relationship Id="rId281" Type="http://schemas.openxmlformats.org/officeDocument/2006/relationships/hyperlink" Target="https://focomx.focoma.org/artists/lindsey-obrien-band" TargetMode="External"/><Relationship Id="rId502" Type="http://schemas.openxmlformats.org/officeDocument/2006/relationships/hyperlink" Target="https://focomx.focoma.org/artists/mama-lenny-and-remedy-0" TargetMode="External"/><Relationship Id="rId947" Type="http://schemas.openxmlformats.org/officeDocument/2006/relationships/hyperlink" Target="https://focomx.focoma.org/artists/dblay" TargetMode="External"/><Relationship Id="rId1132" Type="http://schemas.openxmlformats.org/officeDocument/2006/relationships/hyperlink" Target="https://focomx.focoma.org/music-genre/indie-alternative" TargetMode="External"/><Relationship Id="rId76" Type="http://schemas.openxmlformats.org/officeDocument/2006/relationships/hyperlink" Target="https://focomx.focoma.org/music-genre/singer-songwriter" TargetMode="External"/><Relationship Id="rId141" Type="http://schemas.openxmlformats.org/officeDocument/2006/relationships/hyperlink" Target="https://focomx.focoma.org/music-genre/singer-songwriter" TargetMode="External"/><Relationship Id="rId379" Type="http://schemas.openxmlformats.org/officeDocument/2006/relationships/hyperlink" Target="https://focomx.focoma.org/music-genre/rock-pop" TargetMode="External"/><Relationship Id="rId586" Type="http://schemas.openxmlformats.org/officeDocument/2006/relationships/hyperlink" Target="https://focomx.focoma.org/music-genre/cover-tribute" TargetMode="External"/><Relationship Id="rId793" Type="http://schemas.openxmlformats.org/officeDocument/2006/relationships/hyperlink" Target="https://focomx.focoma.org/artists/lucid-blues" TargetMode="External"/><Relationship Id="rId807" Type="http://schemas.openxmlformats.org/officeDocument/2006/relationships/hyperlink" Target="https://focomx.focoma.org/artists/space-force" TargetMode="External"/><Relationship Id="rId7" Type="http://schemas.openxmlformats.org/officeDocument/2006/relationships/hyperlink" Target="https://focomx.focoma.org/artists/big-brooklyn" TargetMode="External"/><Relationship Id="rId239" Type="http://schemas.openxmlformats.org/officeDocument/2006/relationships/hyperlink" Target="https://focomx.focoma.org/artists/face-music" TargetMode="External"/><Relationship Id="rId446" Type="http://schemas.openxmlformats.org/officeDocument/2006/relationships/hyperlink" Target="https://focomx.focoma.org/artists/badda-boom-brass-band-0" TargetMode="External"/><Relationship Id="rId653" Type="http://schemas.openxmlformats.org/officeDocument/2006/relationships/hyperlink" Target="https://focomx.focoma.org/artists/five-month-journey-0" TargetMode="External"/><Relationship Id="rId1076" Type="http://schemas.openxmlformats.org/officeDocument/2006/relationships/hyperlink" Target="https://focomx.focoma.org/music-genre/indie-alternative" TargetMode="External"/><Relationship Id="rId1283" Type="http://schemas.openxmlformats.org/officeDocument/2006/relationships/hyperlink" Target="https://focomx.focoma.org/artists/lo-grimm" TargetMode="External"/><Relationship Id="rId292" Type="http://schemas.openxmlformats.org/officeDocument/2006/relationships/hyperlink" Target="https://focomx.focoma.org/artists/max-mackey-band" TargetMode="External"/><Relationship Id="rId306" Type="http://schemas.openxmlformats.org/officeDocument/2006/relationships/hyperlink" Target="https://focomx.focoma.org/artists/modern-suspects-0" TargetMode="External"/><Relationship Id="rId860" Type="http://schemas.openxmlformats.org/officeDocument/2006/relationships/hyperlink" Target="https://focomx.focoma.org/music-genre/electronic-dj" TargetMode="External"/><Relationship Id="rId958" Type="http://schemas.openxmlformats.org/officeDocument/2006/relationships/hyperlink" Target="https://focomx.focoma.org/music-genre/experimental-noise-visual" TargetMode="External"/><Relationship Id="rId1143" Type="http://schemas.openxmlformats.org/officeDocument/2006/relationships/hyperlink" Target="https://focomx.focoma.org/artists/many-mountains" TargetMode="External"/><Relationship Id="rId87" Type="http://schemas.openxmlformats.org/officeDocument/2006/relationships/hyperlink" Target="https://focomx.focoma.org/artists/ian-mahan-0" TargetMode="External"/><Relationship Id="rId513" Type="http://schemas.openxmlformats.org/officeDocument/2006/relationships/hyperlink" Target="https://focomx.focoma.org/music-genre/rb-soul-funk" TargetMode="External"/><Relationship Id="rId597" Type="http://schemas.openxmlformats.org/officeDocument/2006/relationships/hyperlink" Target="https://focomx.focoma.org/artists/virginia-dart" TargetMode="External"/><Relationship Id="rId720" Type="http://schemas.openxmlformats.org/officeDocument/2006/relationships/hyperlink" Target="https://focomx.focoma.org/music-genre/country-bluegrass-americana" TargetMode="External"/><Relationship Id="rId818" Type="http://schemas.openxmlformats.org/officeDocument/2006/relationships/hyperlink" Target="https://focomx.focoma.org/music-genre/blues-jazz" TargetMode="External"/><Relationship Id="rId1350" Type="http://schemas.openxmlformats.org/officeDocument/2006/relationships/hyperlink" Target="https://focomx.focoma.org/music-genre/acoustic-folk" TargetMode="External"/><Relationship Id="rId152" Type="http://schemas.openxmlformats.org/officeDocument/2006/relationships/hyperlink" Target="https://focomx.focoma.org/artists/teresa-storch-band" TargetMode="External"/><Relationship Id="rId457" Type="http://schemas.openxmlformats.org/officeDocument/2006/relationships/hyperlink" Target="https://focomx.focoma.org/music-genre/rb-soul-funk" TargetMode="External"/><Relationship Id="rId1003" Type="http://schemas.openxmlformats.org/officeDocument/2006/relationships/hyperlink" Target="https://focomx.focoma.org/artists/kaepora-0" TargetMode="External"/><Relationship Id="rId1087" Type="http://schemas.openxmlformats.org/officeDocument/2006/relationships/hyperlink" Target="https://focomx.focoma.org/artists/derek-demuth" TargetMode="External"/><Relationship Id="rId1210" Type="http://schemas.openxmlformats.org/officeDocument/2006/relationships/hyperlink" Target="https://focomx.focoma.org/music-genre/indie-alternative" TargetMode="External"/><Relationship Id="rId1294" Type="http://schemas.openxmlformats.org/officeDocument/2006/relationships/hyperlink" Target="https://focomx.focoma.org/music-genre/hip-hop-rap" TargetMode="External"/><Relationship Id="rId1308" Type="http://schemas.openxmlformats.org/officeDocument/2006/relationships/hyperlink" Target="https://focomx.focoma.org/music-genre/hip-hop-rap" TargetMode="External"/><Relationship Id="rId664" Type="http://schemas.openxmlformats.org/officeDocument/2006/relationships/hyperlink" Target="https://focomx.focoma.org/music-genre/country-bluegrass-americana" TargetMode="External"/><Relationship Id="rId871" Type="http://schemas.openxmlformats.org/officeDocument/2006/relationships/hyperlink" Target="https://focomx.focoma.org/artists/hyzenborg" TargetMode="External"/><Relationship Id="rId969" Type="http://schemas.openxmlformats.org/officeDocument/2006/relationships/hyperlink" Target="https://focomx.focoma.org/artists/victoria-lundy-0" TargetMode="External"/><Relationship Id="rId14" Type="http://schemas.openxmlformats.org/officeDocument/2006/relationships/hyperlink" Target="https://focomx.focoma.org/music-genre/world-reggae-latin" TargetMode="External"/><Relationship Id="rId317" Type="http://schemas.openxmlformats.org/officeDocument/2006/relationships/hyperlink" Target="https://focomx.focoma.org/music-genre/rock-pop" TargetMode="External"/><Relationship Id="rId524" Type="http://schemas.openxmlformats.org/officeDocument/2006/relationships/hyperlink" Target="https://focomx.focoma.org/music-genre/rb-soul-funk" TargetMode="External"/><Relationship Id="rId731" Type="http://schemas.openxmlformats.org/officeDocument/2006/relationships/hyperlink" Target="https://focomx.focoma.org/artists/river-arkansas-0" TargetMode="External"/><Relationship Id="rId1154" Type="http://schemas.openxmlformats.org/officeDocument/2006/relationships/hyperlink" Target="https://focomx.focoma.org/music-genre/indie-alternative" TargetMode="External"/><Relationship Id="rId1361" Type="http://schemas.openxmlformats.org/officeDocument/2006/relationships/hyperlink" Target="https://focomx.focoma.org/artists/levi-bronson" TargetMode="External"/><Relationship Id="rId98" Type="http://schemas.openxmlformats.org/officeDocument/2006/relationships/hyperlink" Target="https://focomx.focoma.org/music-genre/singer-songwriter" TargetMode="External"/><Relationship Id="rId163" Type="http://schemas.openxmlformats.org/officeDocument/2006/relationships/hyperlink" Target="https://focomx.focoma.org/music-genre/singer-songwriter" TargetMode="External"/><Relationship Id="rId370" Type="http://schemas.openxmlformats.org/officeDocument/2006/relationships/hyperlink" Target="https://focomx.focoma.org/artists/taro-0" TargetMode="External"/><Relationship Id="rId829" Type="http://schemas.openxmlformats.org/officeDocument/2006/relationships/hyperlink" Target="https://focomx.focoma.org/artists/bun-bun" TargetMode="External"/><Relationship Id="rId1014" Type="http://schemas.openxmlformats.org/officeDocument/2006/relationships/hyperlink" Target="https://focomx.focoma.org/music-genre/metal-punk-hardcore" TargetMode="External"/><Relationship Id="rId1221" Type="http://schemas.openxmlformats.org/officeDocument/2006/relationships/hyperlink" Target="https://focomx.focoma.org/artists/blind-leads-blind" TargetMode="External"/><Relationship Id="rId230" Type="http://schemas.openxmlformats.org/officeDocument/2006/relationships/hyperlink" Target="https://focomx.focoma.org/music-genre/rock-pop" TargetMode="External"/><Relationship Id="rId468" Type="http://schemas.openxmlformats.org/officeDocument/2006/relationships/hyperlink" Target="https://focomx.focoma.org/artists/crown-point-elixir-0" TargetMode="External"/><Relationship Id="rId675" Type="http://schemas.openxmlformats.org/officeDocument/2006/relationships/hyperlink" Target="https://focomx.focoma.org/artists/jeff-cramer" TargetMode="External"/><Relationship Id="rId882" Type="http://schemas.openxmlformats.org/officeDocument/2006/relationships/hyperlink" Target="https://focomx.focoma.org/music-genre/electronic-dj" TargetMode="External"/><Relationship Id="rId1098" Type="http://schemas.openxmlformats.org/officeDocument/2006/relationships/hyperlink" Target="https://focomx.focoma.org/music-genre/indie-alternative" TargetMode="External"/><Relationship Id="rId1319" Type="http://schemas.openxmlformats.org/officeDocument/2006/relationships/hyperlink" Target="https://focomx.focoma.org/artists/antonio-lopez-band" TargetMode="External"/><Relationship Id="rId25" Type="http://schemas.openxmlformats.org/officeDocument/2006/relationships/hyperlink" Target="https://focomx.focoma.org/artists/mono-verde-collective" TargetMode="External"/><Relationship Id="rId328" Type="http://schemas.openxmlformats.org/officeDocument/2006/relationships/hyperlink" Target="https://focomx.focoma.org/artists/one-flew-west" TargetMode="External"/><Relationship Id="rId535" Type="http://schemas.openxmlformats.org/officeDocument/2006/relationships/hyperlink" Target="https://focomx.focoma.org/artists/space-between-shadows-0" TargetMode="External"/><Relationship Id="rId742" Type="http://schemas.openxmlformats.org/officeDocument/2006/relationships/hyperlink" Target="https://focomx.focoma.org/music-genre/country-bluegrass-americana" TargetMode="External"/><Relationship Id="rId1165" Type="http://schemas.openxmlformats.org/officeDocument/2006/relationships/hyperlink" Target="https://focomx.focoma.org/artists/pepsquad" TargetMode="External"/><Relationship Id="rId1372" Type="http://schemas.openxmlformats.org/officeDocument/2006/relationships/hyperlink" Target="https://focomx.focoma.org/music-genre/acoustic-folk" TargetMode="External"/><Relationship Id="rId174" Type="http://schemas.openxmlformats.org/officeDocument/2006/relationships/hyperlink" Target="https://focomx.focoma.org/music-genre/singer-songwriter" TargetMode="External"/><Relationship Id="rId381" Type="http://schemas.openxmlformats.org/officeDocument/2006/relationships/hyperlink" Target="https://focomx.focoma.org/music-genre/rock-pop" TargetMode="External"/><Relationship Id="rId602" Type="http://schemas.openxmlformats.org/officeDocument/2006/relationships/hyperlink" Target="https://focomx.focoma.org/music-genre/cover-tribute" TargetMode="External"/><Relationship Id="rId1025" Type="http://schemas.openxmlformats.org/officeDocument/2006/relationships/hyperlink" Target="https://focomx.focoma.org/artists/system-restore-1" TargetMode="External"/><Relationship Id="rId1232" Type="http://schemas.openxmlformats.org/officeDocument/2006/relationships/hyperlink" Target="https://focomx.focoma.org/music-genre/indie-alternative" TargetMode="External"/><Relationship Id="rId241" Type="http://schemas.openxmlformats.org/officeDocument/2006/relationships/hyperlink" Target="https://focomx.focoma.org/artists/foreign-words" TargetMode="External"/><Relationship Id="rId479" Type="http://schemas.openxmlformats.org/officeDocument/2006/relationships/hyperlink" Target="https://focomx.focoma.org/music-genre/rb-soul-funk" TargetMode="External"/><Relationship Id="rId686" Type="http://schemas.openxmlformats.org/officeDocument/2006/relationships/hyperlink" Target="https://focomx.focoma.org/music-genre/country-bluegrass-americana" TargetMode="External"/><Relationship Id="rId893" Type="http://schemas.openxmlformats.org/officeDocument/2006/relationships/hyperlink" Target="https://focomx.focoma.org/artists/masstree" TargetMode="External"/><Relationship Id="rId907" Type="http://schemas.openxmlformats.org/officeDocument/2006/relationships/hyperlink" Target="https://focomx.focoma.org/artists/pharaohtech" TargetMode="External"/><Relationship Id="rId36" Type="http://schemas.openxmlformats.org/officeDocument/2006/relationships/hyperlink" Target="https://focomx.focoma.org/music-genre/world-reggae-latin" TargetMode="External"/><Relationship Id="rId339" Type="http://schemas.openxmlformats.org/officeDocument/2006/relationships/hyperlink" Target="https://focomx.focoma.org/music-genre/rock-pop" TargetMode="External"/><Relationship Id="rId546" Type="http://schemas.openxmlformats.org/officeDocument/2006/relationships/hyperlink" Target="https://focomx.focoma.org/music-genre/rb-soul-funk" TargetMode="External"/><Relationship Id="rId753" Type="http://schemas.openxmlformats.org/officeDocument/2006/relationships/hyperlink" Target="https://focomx.focoma.org/artists/art-deco-0" TargetMode="External"/><Relationship Id="rId1176" Type="http://schemas.openxmlformats.org/officeDocument/2006/relationships/hyperlink" Target="https://focomx.focoma.org/music-genre/indie-alternative" TargetMode="External"/><Relationship Id="rId1383" Type="http://schemas.openxmlformats.org/officeDocument/2006/relationships/hyperlink" Target="https://focomx.focoma.org/artists/shane-curtiss-miller" TargetMode="External"/><Relationship Id="rId101" Type="http://schemas.openxmlformats.org/officeDocument/2006/relationships/hyperlink" Target="https://focomx.focoma.org/artists/kiana-rae" TargetMode="External"/><Relationship Id="rId185" Type="http://schemas.openxmlformats.org/officeDocument/2006/relationships/hyperlink" Target="https://focomx.focoma.org/artists/alpha-pegasi" TargetMode="External"/><Relationship Id="rId406" Type="http://schemas.openxmlformats.org/officeDocument/2006/relationships/hyperlink" Target="https://focomx.focoma.org/artists/timberline" TargetMode="External"/><Relationship Id="rId960" Type="http://schemas.openxmlformats.org/officeDocument/2006/relationships/hyperlink" Target="https://focomx.focoma.org/music-genre/experimental-noise-visual" TargetMode="External"/><Relationship Id="rId1036" Type="http://schemas.openxmlformats.org/officeDocument/2006/relationships/hyperlink" Target="https://focomx.focoma.org/music-genre/metal-punk-hardcore" TargetMode="External"/><Relationship Id="rId1243" Type="http://schemas.openxmlformats.org/officeDocument/2006/relationships/hyperlink" Target="https://focomx.focoma.org/artists/vinyl-courier" TargetMode="External"/><Relationship Id="rId392" Type="http://schemas.openxmlformats.org/officeDocument/2006/relationships/hyperlink" Target="https://focomx.focoma.org/artists/lollygags" TargetMode="External"/><Relationship Id="rId613" Type="http://schemas.openxmlformats.org/officeDocument/2006/relationships/hyperlink" Target="https://focomx.focoma.org/artists/bear-and-beasts" TargetMode="External"/><Relationship Id="rId697" Type="http://schemas.openxmlformats.org/officeDocument/2006/relationships/hyperlink" Target="https://focomx.focoma.org/artists/pioneer-mother-0" TargetMode="External"/><Relationship Id="rId820" Type="http://schemas.openxmlformats.org/officeDocument/2006/relationships/hyperlink" Target="https://focomx.focoma.org/music-genre/electronic-dj" TargetMode="External"/><Relationship Id="rId918" Type="http://schemas.openxmlformats.org/officeDocument/2006/relationships/hyperlink" Target="https://focomx.focoma.org/music-genre/electronic-dj" TargetMode="External"/><Relationship Id="rId252" Type="http://schemas.openxmlformats.org/officeDocument/2006/relationships/hyperlink" Target="https://focomx.focoma.org/music-genre/rock-pop" TargetMode="External"/><Relationship Id="rId1103" Type="http://schemas.openxmlformats.org/officeDocument/2006/relationships/hyperlink" Target="https://focomx.focoma.org/artists/florea" TargetMode="External"/><Relationship Id="rId1187" Type="http://schemas.openxmlformats.org/officeDocument/2006/relationships/hyperlink" Target="https://focomx.focoma.org/artists/rumble-young-man-rumble" TargetMode="External"/><Relationship Id="rId1310" Type="http://schemas.openxmlformats.org/officeDocument/2006/relationships/hyperlink" Target="https://focomx.focoma.org/music-genre/hip-hop-rap" TargetMode="External"/><Relationship Id="rId1408" Type="http://schemas.openxmlformats.org/officeDocument/2006/relationships/hyperlink" Target="https://focomx.focoma.org/music-genre/acoustic-folk" TargetMode="External"/><Relationship Id="rId47" Type="http://schemas.openxmlformats.org/officeDocument/2006/relationships/hyperlink" Target="https://focomx.focoma.org/artists/akayna" TargetMode="External"/><Relationship Id="rId112" Type="http://schemas.openxmlformats.org/officeDocument/2006/relationships/hyperlink" Target="https://focomx.focoma.org/music-genre/singer-songwriter" TargetMode="External"/><Relationship Id="rId557" Type="http://schemas.openxmlformats.org/officeDocument/2006/relationships/hyperlink" Target="https://focomx.focoma.org/artists/all-night-train-0" TargetMode="External"/><Relationship Id="rId764" Type="http://schemas.openxmlformats.org/officeDocument/2006/relationships/hyperlink" Target="https://focomx.focoma.org/music-genre/blues-jazz" TargetMode="External"/><Relationship Id="rId971" Type="http://schemas.openxmlformats.org/officeDocument/2006/relationships/hyperlink" Target="https://focomx.focoma.org/artists/a" TargetMode="External"/><Relationship Id="rId1394" Type="http://schemas.openxmlformats.org/officeDocument/2006/relationships/hyperlink" Target="https://focomx.focoma.org/music-genre/acoustic-folk" TargetMode="External"/><Relationship Id="rId196" Type="http://schemas.openxmlformats.org/officeDocument/2006/relationships/hyperlink" Target="https://focomx.focoma.org/music-genre/rock-pop" TargetMode="External"/><Relationship Id="rId417" Type="http://schemas.openxmlformats.org/officeDocument/2006/relationships/hyperlink" Target="https://focomx.focoma.org/music-genre/rock-pop" TargetMode="External"/><Relationship Id="rId624" Type="http://schemas.openxmlformats.org/officeDocument/2006/relationships/hyperlink" Target="https://focomx.focoma.org/music-genre/country-bluegrass-americana" TargetMode="External"/><Relationship Id="rId831" Type="http://schemas.openxmlformats.org/officeDocument/2006/relationships/hyperlink" Target="https://focomx.focoma.org/artists/comisar" TargetMode="External"/><Relationship Id="rId1047" Type="http://schemas.openxmlformats.org/officeDocument/2006/relationships/hyperlink" Target="https://focomx.focoma.org/artists/5000-band-0" TargetMode="External"/><Relationship Id="rId1254" Type="http://schemas.openxmlformats.org/officeDocument/2006/relationships/hyperlink" Target="https://focomx.focoma.org/music-genre/indie-alternative" TargetMode="External"/><Relationship Id="rId263" Type="http://schemas.openxmlformats.org/officeDocument/2006/relationships/hyperlink" Target="https://focomx.focoma.org/artists/husky-bull" TargetMode="External"/><Relationship Id="rId470" Type="http://schemas.openxmlformats.org/officeDocument/2006/relationships/hyperlink" Target="https://focomx.focoma.org/artists/deborah-stafford-state-affairs" TargetMode="External"/><Relationship Id="rId929" Type="http://schemas.openxmlformats.org/officeDocument/2006/relationships/hyperlink" Target="https://focomx.focoma.org/artists/whitecatpink" TargetMode="External"/><Relationship Id="rId1114" Type="http://schemas.openxmlformats.org/officeDocument/2006/relationships/hyperlink" Target="https://focomx.focoma.org/music-genre/indie-alternative" TargetMode="External"/><Relationship Id="rId1321" Type="http://schemas.openxmlformats.org/officeDocument/2006/relationships/hyperlink" Target="https://focomx.focoma.org/artists/ba-canning-0" TargetMode="External"/><Relationship Id="rId58" Type="http://schemas.openxmlformats.org/officeDocument/2006/relationships/hyperlink" Target="https://focomx.focoma.org/music-genre/singer-songwriter" TargetMode="External"/><Relationship Id="rId123" Type="http://schemas.openxmlformats.org/officeDocument/2006/relationships/hyperlink" Target="https://focomx.focoma.org/music-genre/singer-songwriter" TargetMode="External"/><Relationship Id="rId330" Type="http://schemas.openxmlformats.org/officeDocument/2006/relationships/hyperlink" Target="https://focomx.focoma.org/artists/out-ink" TargetMode="External"/><Relationship Id="rId568" Type="http://schemas.openxmlformats.org/officeDocument/2006/relationships/hyperlink" Target="https://focomx.focoma.org/music-genre/cover-tribute" TargetMode="External"/><Relationship Id="rId775" Type="http://schemas.openxmlformats.org/officeDocument/2006/relationships/hyperlink" Target="https://focomx.focoma.org/artists/grant-sabin-and-juke-joint-highball" TargetMode="External"/><Relationship Id="rId982" Type="http://schemas.openxmlformats.org/officeDocument/2006/relationships/hyperlink" Target="https://focomx.focoma.org/music-genre/metal-punk-hardcore" TargetMode="External"/><Relationship Id="rId1198" Type="http://schemas.openxmlformats.org/officeDocument/2006/relationships/hyperlink" Target="https://focomx.focoma.org/music-genre/indie-alternative" TargetMode="External"/><Relationship Id="rId428" Type="http://schemas.openxmlformats.org/officeDocument/2006/relationships/hyperlink" Target="https://focomx.focoma.org/artists/venture-still" TargetMode="External"/><Relationship Id="rId635" Type="http://schemas.openxmlformats.org/officeDocument/2006/relationships/hyperlink" Target="https://focomx.focoma.org/artists/charlie-stevens-band" TargetMode="External"/><Relationship Id="rId842" Type="http://schemas.openxmlformats.org/officeDocument/2006/relationships/hyperlink" Target="https://focomx.focoma.org/music-genre/electronic-dj" TargetMode="External"/><Relationship Id="rId1058" Type="http://schemas.openxmlformats.org/officeDocument/2006/relationships/hyperlink" Target="https://focomx.focoma.org/music-genre/indie-alternative" TargetMode="External"/><Relationship Id="rId1265" Type="http://schemas.openxmlformats.org/officeDocument/2006/relationships/hyperlink" Target="https://focomx.focoma.org/artists/zembu" TargetMode="External"/><Relationship Id="rId274" Type="http://schemas.openxmlformats.org/officeDocument/2006/relationships/hyperlink" Target="https://focomx.focoma.org/music-genre/rock-pop" TargetMode="External"/><Relationship Id="rId481" Type="http://schemas.openxmlformats.org/officeDocument/2006/relationships/hyperlink" Target="https://focomx.focoma.org/music-genre/rb-soul-funk" TargetMode="External"/><Relationship Id="rId702" Type="http://schemas.openxmlformats.org/officeDocument/2006/relationships/hyperlink" Target="https://focomx.focoma.org/music-genre/country-bluegrass-americana" TargetMode="External"/><Relationship Id="rId1125" Type="http://schemas.openxmlformats.org/officeDocument/2006/relationships/hyperlink" Target="https://focomx.focoma.org/artists/instant-empire" TargetMode="External"/><Relationship Id="rId1332" Type="http://schemas.openxmlformats.org/officeDocument/2006/relationships/hyperlink" Target="https://focomx.focoma.org/music-genre/acoustic-folk" TargetMode="External"/><Relationship Id="rId69" Type="http://schemas.openxmlformats.org/officeDocument/2006/relationships/hyperlink" Target="https://focomx.focoma.org/artists/cody-schell" TargetMode="External"/><Relationship Id="rId134" Type="http://schemas.openxmlformats.org/officeDocument/2006/relationships/hyperlink" Target="https://focomx.focoma.org/artists/rob-roper" TargetMode="External"/><Relationship Id="rId579" Type="http://schemas.openxmlformats.org/officeDocument/2006/relationships/hyperlink" Target="https://focomx.focoma.org/artists/oxycodone-tribute-morphine" TargetMode="External"/><Relationship Id="rId786" Type="http://schemas.openxmlformats.org/officeDocument/2006/relationships/hyperlink" Target="https://focomx.focoma.org/music-genre/blues-jazz" TargetMode="External"/><Relationship Id="rId993" Type="http://schemas.openxmlformats.org/officeDocument/2006/relationships/hyperlink" Target="https://focomx.focoma.org/artists/glasghote" TargetMode="External"/><Relationship Id="rId341" Type="http://schemas.openxmlformats.org/officeDocument/2006/relationships/hyperlink" Target="https://focomx.focoma.org/music-genre/rock-pop" TargetMode="External"/><Relationship Id="rId439" Type="http://schemas.openxmlformats.org/officeDocument/2006/relationships/hyperlink" Target="https://focomx.focoma.org/music-genre/rock-pop" TargetMode="External"/><Relationship Id="rId646" Type="http://schemas.openxmlformats.org/officeDocument/2006/relationships/hyperlink" Target="https://focomx.focoma.org/music-genre/country-bluegrass-americana" TargetMode="External"/><Relationship Id="rId1069" Type="http://schemas.openxmlformats.org/officeDocument/2006/relationships/hyperlink" Target="https://focomx.focoma.org/artists/chess-breakfast" TargetMode="External"/><Relationship Id="rId1276" Type="http://schemas.openxmlformats.org/officeDocument/2006/relationships/hyperlink" Target="https://focomx.focoma.org/music-genre/hip-hop-rap" TargetMode="External"/><Relationship Id="rId201" Type="http://schemas.openxmlformats.org/officeDocument/2006/relationships/hyperlink" Target="https://focomx.focoma.org/artists/big-thompson-flood" TargetMode="External"/><Relationship Id="rId285" Type="http://schemas.openxmlformats.org/officeDocument/2006/relationships/hyperlink" Target="https://focomx.focoma.org/artists/little-thrills" TargetMode="External"/><Relationship Id="rId506" Type="http://schemas.openxmlformats.org/officeDocument/2006/relationships/hyperlink" Target="https://focomx.focoma.org/artists/meat-and-potatoes" TargetMode="External"/><Relationship Id="rId853" Type="http://schemas.openxmlformats.org/officeDocument/2006/relationships/hyperlink" Target="https://focomx.focoma.org/artists/elctrx-0" TargetMode="External"/><Relationship Id="rId1136" Type="http://schemas.openxmlformats.org/officeDocument/2006/relationships/hyperlink" Target="https://focomx.focoma.org/music-genre/indie-alternative" TargetMode="External"/><Relationship Id="rId492" Type="http://schemas.openxmlformats.org/officeDocument/2006/relationships/hyperlink" Target="https://focomx.focoma.org/artists/j-calvin-0" TargetMode="External"/><Relationship Id="rId713" Type="http://schemas.openxmlformats.org/officeDocument/2006/relationships/hyperlink" Target="https://focomx.focoma.org/artists/shuck-wagon-0" TargetMode="External"/><Relationship Id="rId797" Type="http://schemas.openxmlformats.org/officeDocument/2006/relationships/hyperlink" Target="https://focomx.focoma.org/artists/michael-jennings-honest-truth" TargetMode="External"/><Relationship Id="rId920" Type="http://schemas.openxmlformats.org/officeDocument/2006/relationships/hyperlink" Target="https://focomx.focoma.org/music-genre/electronic-dj" TargetMode="External"/><Relationship Id="rId1343" Type="http://schemas.openxmlformats.org/officeDocument/2006/relationships/hyperlink" Target="https://focomx.focoma.org/artists/gas-can-boys-0" TargetMode="External"/><Relationship Id="rId145" Type="http://schemas.openxmlformats.org/officeDocument/2006/relationships/hyperlink" Target="https://focomx.focoma.org/music-genre/singer-songwriter" TargetMode="External"/><Relationship Id="rId352" Type="http://schemas.openxmlformats.org/officeDocument/2006/relationships/hyperlink" Target="https://focomx.focoma.org/artists/seconds-years" TargetMode="External"/><Relationship Id="rId1203" Type="http://schemas.openxmlformats.org/officeDocument/2006/relationships/hyperlink" Target="https://focomx.focoma.org/artists/smelling-melons" TargetMode="External"/><Relationship Id="rId1287" Type="http://schemas.openxmlformats.org/officeDocument/2006/relationships/hyperlink" Target="https://focomx.focoma.org/artists/mitchell-james" TargetMode="External"/><Relationship Id="rId1410" Type="http://schemas.openxmlformats.org/officeDocument/2006/relationships/hyperlink" Target="https://focomx.focoma.org/music-genre/comedy" TargetMode="External"/><Relationship Id="rId212" Type="http://schemas.openxmlformats.org/officeDocument/2006/relationships/hyperlink" Target="https://focomx.focoma.org/music-genre/rock-pop" TargetMode="External"/><Relationship Id="rId657" Type="http://schemas.openxmlformats.org/officeDocument/2006/relationships/hyperlink" Target="https://focomx.focoma.org/artists/golden-age" TargetMode="External"/><Relationship Id="rId864" Type="http://schemas.openxmlformats.org/officeDocument/2006/relationships/hyperlink" Target="https://focomx.focoma.org/music-genre/electronic-dj" TargetMode="External"/><Relationship Id="rId296" Type="http://schemas.openxmlformats.org/officeDocument/2006/relationships/hyperlink" Target="https://focomx.focoma.org/artists/meglomaniaxe-0" TargetMode="External"/><Relationship Id="rId517" Type="http://schemas.openxmlformats.org/officeDocument/2006/relationships/hyperlink" Target="https://focomx.focoma.org/artists/oscarella" TargetMode="External"/><Relationship Id="rId724" Type="http://schemas.openxmlformats.org/officeDocument/2006/relationships/hyperlink" Target="https://focomx.focoma.org/music-genre/country-bluegrass-americana" TargetMode="External"/><Relationship Id="rId931" Type="http://schemas.openxmlformats.org/officeDocument/2006/relationships/hyperlink" Target="https://focomx.focoma.org/artists/wubberland" TargetMode="External"/><Relationship Id="rId1147" Type="http://schemas.openxmlformats.org/officeDocument/2006/relationships/hyperlink" Target="https://focomx.focoma.org/artists/moonmoon" TargetMode="External"/><Relationship Id="rId1354" Type="http://schemas.openxmlformats.org/officeDocument/2006/relationships/hyperlink" Target="https://focomx.focoma.org/music-genre/acoustic-folk" TargetMode="External"/><Relationship Id="rId60" Type="http://schemas.openxmlformats.org/officeDocument/2006/relationships/hyperlink" Target="https://focomx.focoma.org/music-genre/singer-songwriter" TargetMode="External"/><Relationship Id="rId156" Type="http://schemas.openxmlformats.org/officeDocument/2006/relationships/hyperlink" Target="https://focomx.focoma.org/artists/ordinary-two" TargetMode="External"/><Relationship Id="rId363" Type="http://schemas.openxmlformats.org/officeDocument/2006/relationships/hyperlink" Target="https://focomx.focoma.org/music-genre/rock-pop" TargetMode="External"/><Relationship Id="rId570" Type="http://schemas.openxmlformats.org/officeDocument/2006/relationships/hyperlink" Target="https://focomx.focoma.org/music-genre/cover-tribute" TargetMode="External"/><Relationship Id="rId1007" Type="http://schemas.openxmlformats.org/officeDocument/2006/relationships/hyperlink" Target="https://focomx.focoma.org/artists/misadventured-0" TargetMode="External"/><Relationship Id="rId1214" Type="http://schemas.openxmlformats.org/officeDocument/2006/relationships/hyperlink" Target="https://focomx.focoma.org/music-genre/indie-alternative" TargetMode="External"/><Relationship Id="rId223" Type="http://schemas.openxmlformats.org/officeDocument/2006/relationships/hyperlink" Target="https://focomx.focoma.org/artists/disturbance-happens" TargetMode="External"/><Relationship Id="rId430" Type="http://schemas.openxmlformats.org/officeDocument/2006/relationships/hyperlink" Target="https://focomx.focoma.org/artists/vicoda" TargetMode="External"/><Relationship Id="rId668" Type="http://schemas.openxmlformats.org/officeDocument/2006/relationships/hyperlink" Target="https://focomx.focoma.org/music-genre/country-bluegrass-americana" TargetMode="External"/><Relationship Id="rId875" Type="http://schemas.openxmlformats.org/officeDocument/2006/relationships/hyperlink" Target="https://focomx.focoma.org/artists/jimeni" TargetMode="External"/><Relationship Id="rId1060" Type="http://schemas.openxmlformats.org/officeDocument/2006/relationships/hyperlink" Target="https://focomx.focoma.org/music-genre/indie-alternative" TargetMode="External"/><Relationship Id="rId1298" Type="http://schemas.openxmlformats.org/officeDocument/2006/relationships/hyperlink" Target="https://focomx.focoma.org/music-genre/hip-hop-rap" TargetMode="External"/><Relationship Id="rId18" Type="http://schemas.openxmlformats.org/officeDocument/2006/relationships/hyperlink" Target="https://focomx.focoma.org/music-genre/world-reggae-latin" TargetMode="External"/><Relationship Id="rId528" Type="http://schemas.openxmlformats.org/officeDocument/2006/relationships/hyperlink" Target="https://focomx.focoma.org/music-genre/rb-soul-funk" TargetMode="External"/><Relationship Id="rId735" Type="http://schemas.openxmlformats.org/officeDocument/2006/relationships/hyperlink" Target="https://focomx.focoma.org/artists/wrecklunds-0" TargetMode="External"/><Relationship Id="rId942" Type="http://schemas.openxmlformats.org/officeDocument/2006/relationships/hyperlink" Target="https://focomx.focoma.org/music-genre/experimental-noise-visual" TargetMode="External"/><Relationship Id="rId1158" Type="http://schemas.openxmlformats.org/officeDocument/2006/relationships/hyperlink" Target="https://focomx.focoma.org/music-genre/indie-alternative" TargetMode="External"/><Relationship Id="rId1365" Type="http://schemas.openxmlformats.org/officeDocument/2006/relationships/hyperlink" Target="https://focomx.focoma.org/artists/lois-and-lantern" TargetMode="External"/><Relationship Id="rId167" Type="http://schemas.openxmlformats.org/officeDocument/2006/relationships/hyperlink" Target="https://focomx.focoma.org/music-genre/singer-songwriter" TargetMode="External"/><Relationship Id="rId374" Type="http://schemas.openxmlformats.org/officeDocument/2006/relationships/hyperlink" Target="https://focomx.focoma.org/artists/barrelors-0" TargetMode="External"/><Relationship Id="rId581" Type="http://schemas.openxmlformats.org/officeDocument/2006/relationships/hyperlink" Target="https://focomx.focoma.org/artists/retro" TargetMode="External"/><Relationship Id="rId1018" Type="http://schemas.openxmlformats.org/officeDocument/2006/relationships/hyperlink" Target="https://focomx.focoma.org/music-genre/metal-punk-hardcore" TargetMode="External"/><Relationship Id="rId1225" Type="http://schemas.openxmlformats.org/officeDocument/2006/relationships/hyperlink" Target="https://focomx.focoma.org/artists/ghost-joseph-buck-0" TargetMode="External"/><Relationship Id="rId71" Type="http://schemas.openxmlformats.org/officeDocument/2006/relationships/hyperlink" Target="https://focomx.focoma.org/artists/daniel-crandall" TargetMode="External"/><Relationship Id="rId234" Type="http://schemas.openxmlformats.org/officeDocument/2006/relationships/hyperlink" Target="https://focomx.focoma.org/music-genre/rock-pop" TargetMode="External"/><Relationship Id="rId679" Type="http://schemas.openxmlformats.org/officeDocument/2006/relationships/hyperlink" Target="https://focomx.focoma.org/artists/lewis-crews-and-swing-nuts" TargetMode="External"/><Relationship Id="rId802" Type="http://schemas.openxmlformats.org/officeDocument/2006/relationships/hyperlink" Target="https://focomx.focoma.org/music-genre/blues-jazz" TargetMode="External"/><Relationship Id="rId886" Type="http://schemas.openxmlformats.org/officeDocument/2006/relationships/hyperlink" Target="https://focomx.focoma.org/music-genre/electronic-dj" TargetMode="External"/><Relationship Id="rId2" Type="http://schemas.openxmlformats.org/officeDocument/2006/relationships/hyperlink" Target="https://focomx.focoma.org/music-genre/world-reggae-latin" TargetMode="External"/><Relationship Id="rId29" Type="http://schemas.openxmlformats.org/officeDocument/2006/relationships/hyperlink" Target="https://focomx.focoma.org/artists/roka-hueka-0" TargetMode="External"/><Relationship Id="rId441" Type="http://schemas.openxmlformats.org/officeDocument/2006/relationships/hyperlink" Target="https://focomx.focoma.org/music-genre/rb-soul-funk" TargetMode="External"/><Relationship Id="rId539" Type="http://schemas.openxmlformats.org/officeDocument/2006/relationships/hyperlink" Target="https://focomx.focoma.org/artists/burroughs-0" TargetMode="External"/><Relationship Id="rId746" Type="http://schemas.openxmlformats.org/officeDocument/2006/relationships/hyperlink" Target="https://focomx.focoma.org/music-genre/country-bluegrass-americana" TargetMode="External"/><Relationship Id="rId1071" Type="http://schemas.openxmlformats.org/officeDocument/2006/relationships/hyperlink" Target="https://focomx.focoma.org/artists/chronologue-0" TargetMode="External"/><Relationship Id="rId1169" Type="http://schemas.openxmlformats.org/officeDocument/2006/relationships/hyperlink" Target="https://focomx.focoma.org/artists/places-back-home" TargetMode="External"/><Relationship Id="rId1376" Type="http://schemas.openxmlformats.org/officeDocument/2006/relationships/hyperlink" Target="https://focomx.focoma.org/music-genre/acoustic-folk" TargetMode="External"/><Relationship Id="rId178" Type="http://schemas.openxmlformats.org/officeDocument/2006/relationships/hyperlink" Target="https://focomx.focoma.org/music-genre/singer-songwriter" TargetMode="External"/><Relationship Id="rId301" Type="http://schemas.openxmlformats.org/officeDocument/2006/relationships/hyperlink" Target="https://focomx.focoma.org/music-genre/rock-pop" TargetMode="External"/><Relationship Id="rId953" Type="http://schemas.openxmlformats.org/officeDocument/2006/relationships/hyperlink" Target="https://focomx.focoma.org/artists/maxwell-tretter-spaceman" TargetMode="External"/><Relationship Id="rId1029" Type="http://schemas.openxmlformats.org/officeDocument/2006/relationships/hyperlink" Target="https://focomx.focoma.org/artists/hype-pathetics" TargetMode="External"/><Relationship Id="rId1236" Type="http://schemas.openxmlformats.org/officeDocument/2006/relationships/hyperlink" Target="https://focomx.focoma.org/music-genre/indie-alternative" TargetMode="External"/><Relationship Id="rId82" Type="http://schemas.openxmlformats.org/officeDocument/2006/relationships/hyperlink" Target="https://focomx.focoma.org/music-genre/singer-songwriter" TargetMode="External"/><Relationship Id="rId385" Type="http://schemas.openxmlformats.org/officeDocument/2006/relationships/hyperlink" Target="https://focomx.focoma.org/music-genre/rock-pop" TargetMode="External"/><Relationship Id="rId592" Type="http://schemas.openxmlformats.org/officeDocument/2006/relationships/hyperlink" Target="https://focomx.focoma.org/music-genre/cover-tribute" TargetMode="External"/><Relationship Id="rId606" Type="http://schemas.openxmlformats.org/officeDocument/2006/relationships/hyperlink" Target="https://focomx.focoma.org/music-genre/country-bluegrass-americana" TargetMode="External"/><Relationship Id="rId813" Type="http://schemas.openxmlformats.org/officeDocument/2006/relationships/hyperlink" Target="https://focomx.focoma.org/artists/rampart-street-stompers" TargetMode="External"/><Relationship Id="rId245" Type="http://schemas.openxmlformats.org/officeDocument/2006/relationships/hyperlink" Target="https://focomx.focoma.org/artists/graham-good-painters-0" TargetMode="External"/><Relationship Id="rId452" Type="http://schemas.openxmlformats.org/officeDocument/2006/relationships/hyperlink" Target="https://focomx.focoma.org/artists/cass-clayton-band-0" TargetMode="External"/><Relationship Id="rId897" Type="http://schemas.openxmlformats.org/officeDocument/2006/relationships/hyperlink" Target="https://focomx.focoma.org/artists/n810-0" TargetMode="External"/><Relationship Id="rId1082" Type="http://schemas.openxmlformats.org/officeDocument/2006/relationships/hyperlink" Target="https://focomx.focoma.org/music-genre/indie-alternative" TargetMode="External"/><Relationship Id="rId1303" Type="http://schemas.openxmlformats.org/officeDocument/2006/relationships/hyperlink" Target="https://focomx.focoma.org/artists/scotfree" TargetMode="External"/><Relationship Id="rId105" Type="http://schemas.openxmlformats.org/officeDocument/2006/relationships/hyperlink" Target="https://focomx.focoma.org/artists/lena-marie" TargetMode="External"/><Relationship Id="rId312" Type="http://schemas.openxmlformats.org/officeDocument/2006/relationships/hyperlink" Target="https://focomx.focoma.org/artists/mountain-duo" TargetMode="External"/><Relationship Id="rId757" Type="http://schemas.openxmlformats.org/officeDocument/2006/relationships/hyperlink" Target="https://focomx.focoma.org/artists/blues-dogs-0" TargetMode="External"/><Relationship Id="rId964" Type="http://schemas.openxmlformats.org/officeDocument/2006/relationships/hyperlink" Target="https://focomx.focoma.org/music-genre/experimental-noise-visual" TargetMode="External"/><Relationship Id="rId1387" Type="http://schemas.openxmlformats.org/officeDocument/2006/relationships/hyperlink" Target="https://focomx.focoma.org/artists/south-cedars-0" TargetMode="External"/><Relationship Id="rId93" Type="http://schemas.openxmlformats.org/officeDocument/2006/relationships/hyperlink" Target="https://focomx.focoma.org/artists/joel-zigman" TargetMode="External"/><Relationship Id="rId189" Type="http://schemas.openxmlformats.org/officeDocument/2006/relationships/hyperlink" Target="https://focomx.focoma.org/artists/amorphic-0" TargetMode="External"/><Relationship Id="rId396" Type="http://schemas.openxmlformats.org/officeDocument/2006/relationships/hyperlink" Target="https://focomx.focoma.org/artists/rainbow-treatment" TargetMode="External"/><Relationship Id="rId617" Type="http://schemas.openxmlformats.org/officeDocument/2006/relationships/hyperlink" Target="https://focomx.focoma.org/artists/birds-play" TargetMode="External"/><Relationship Id="rId824" Type="http://schemas.openxmlformats.org/officeDocument/2006/relationships/hyperlink" Target="https://focomx.focoma.org/music-genre/electronic-dj" TargetMode="External"/><Relationship Id="rId1247" Type="http://schemas.openxmlformats.org/officeDocument/2006/relationships/hyperlink" Target="https://focomx.focoma.org/artists/vulcana" TargetMode="External"/><Relationship Id="rId256" Type="http://schemas.openxmlformats.org/officeDocument/2006/relationships/hyperlink" Target="https://focomx.focoma.org/music-genre/rock-pop" TargetMode="External"/><Relationship Id="rId463" Type="http://schemas.openxmlformats.org/officeDocument/2006/relationships/hyperlink" Target="https://focomx.focoma.org/music-genre/rb-soul-funk" TargetMode="External"/><Relationship Id="rId670" Type="http://schemas.openxmlformats.org/officeDocument/2006/relationships/hyperlink" Target="https://focomx.focoma.org/music-genre/country-bluegrass-americana" TargetMode="External"/><Relationship Id="rId1093" Type="http://schemas.openxmlformats.org/officeDocument/2006/relationships/hyperlink" Target="https://focomx.focoma.org/artists/dylan-streight-0" TargetMode="External"/><Relationship Id="rId1107" Type="http://schemas.openxmlformats.org/officeDocument/2006/relationships/hyperlink" Target="https://focomx.focoma.org/artists/foreign-suns-0" TargetMode="External"/><Relationship Id="rId1314" Type="http://schemas.openxmlformats.org/officeDocument/2006/relationships/hyperlink" Target="https://focomx.focoma.org/music-genre/acoustic-folk" TargetMode="External"/><Relationship Id="rId116" Type="http://schemas.openxmlformats.org/officeDocument/2006/relationships/hyperlink" Target="https://focomx.focoma.org/music-genre/singer-songwriter" TargetMode="External"/><Relationship Id="rId323" Type="http://schemas.openxmlformats.org/officeDocument/2006/relationships/hyperlink" Target="https://focomx.focoma.org/music-genre/rock-pop" TargetMode="External"/><Relationship Id="rId530" Type="http://schemas.openxmlformats.org/officeDocument/2006/relationships/hyperlink" Target="https://focomx.focoma.org/music-genre/rb-soul-funk" TargetMode="External"/><Relationship Id="rId768" Type="http://schemas.openxmlformats.org/officeDocument/2006/relationships/hyperlink" Target="https://focomx.focoma.org/music-genre/blues-jazz" TargetMode="External"/><Relationship Id="rId975" Type="http://schemas.openxmlformats.org/officeDocument/2006/relationships/hyperlink" Target="https://focomx.focoma.org/artists/atomic-shine" TargetMode="External"/><Relationship Id="rId1160" Type="http://schemas.openxmlformats.org/officeDocument/2006/relationships/hyperlink" Target="https://focomx.focoma.org/music-genre/indie-alternative" TargetMode="External"/><Relationship Id="rId1398" Type="http://schemas.openxmlformats.org/officeDocument/2006/relationships/hyperlink" Target="https://focomx.focoma.org/music-genre/acoustic-folk" TargetMode="External"/><Relationship Id="rId20" Type="http://schemas.openxmlformats.org/officeDocument/2006/relationships/hyperlink" Target="https://focomx.focoma.org/music-genre/world-reggae-latin" TargetMode="External"/><Relationship Id="rId628" Type="http://schemas.openxmlformats.org/officeDocument/2006/relationships/hyperlink" Target="https://focomx.focoma.org/music-genre/country-bluegrass-americana" TargetMode="External"/><Relationship Id="rId835" Type="http://schemas.openxmlformats.org/officeDocument/2006/relationships/hyperlink" Target="https://focomx.focoma.org/artists/deejay-gyro-0" TargetMode="External"/><Relationship Id="rId1258" Type="http://schemas.openxmlformats.org/officeDocument/2006/relationships/hyperlink" Target="https://focomx.focoma.org/music-genre/indie-alternative" TargetMode="External"/><Relationship Id="rId267" Type="http://schemas.openxmlformats.org/officeDocument/2006/relationships/hyperlink" Target="https://focomx.focoma.org/artists/izcalli-0" TargetMode="External"/><Relationship Id="rId474" Type="http://schemas.openxmlformats.org/officeDocument/2006/relationships/hyperlink" Target="https://focomx.focoma.org/artists/dj-ko" TargetMode="External"/><Relationship Id="rId1020" Type="http://schemas.openxmlformats.org/officeDocument/2006/relationships/hyperlink" Target="https://focomx.focoma.org/music-genre/metal-punk-hardcore" TargetMode="External"/><Relationship Id="rId1118" Type="http://schemas.openxmlformats.org/officeDocument/2006/relationships/hyperlink" Target="https://focomx.focoma.org/music-genre/indie-alternative" TargetMode="External"/><Relationship Id="rId1325" Type="http://schemas.openxmlformats.org/officeDocument/2006/relationships/hyperlink" Target="https://focomx.focoma.org/artists/birdie" TargetMode="External"/><Relationship Id="rId127" Type="http://schemas.openxmlformats.org/officeDocument/2006/relationships/hyperlink" Target="https://focomx.focoma.org/music-genre/singer-songwriter" TargetMode="External"/><Relationship Id="rId681" Type="http://schemas.openxmlformats.org/officeDocument/2006/relationships/hyperlink" Target="https://focomx.focoma.org/artists/magnolia-string-band" TargetMode="External"/><Relationship Id="rId779" Type="http://schemas.openxmlformats.org/officeDocument/2006/relationships/hyperlink" Target="https://focomx.focoma.org/artists/jd-cordle-and-cris-zambrano-blues-duo" TargetMode="External"/><Relationship Id="rId902" Type="http://schemas.openxmlformats.org/officeDocument/2006/relationships/hyperlink" Target="https://focomx.focoma.org/music-genre/electronic-dj" TargetMode="External"/><Relationship Id="rId986" Type="http://schemas.openxmlformats.org/officeDocument/2006/relationships/hyperlink" Target="https://focomx.focoma.org/music-genre/metal-punk-hardcore" TargetMode="External"/><Relationship Id="rId31" Type="http://schemas.openxmlformats.org/officeDocument/2006/relationships/hyperlink" Target="https://focomx.focoma.org/artists/salsa-forte" TargetMode="External"/><Relationship Id="rId334" Type="http://schemas.openxmlformats.org/officeDocument/2006/relationships/hyperlink" Target="https://focomx.focoma.org/artists/pelvis-presley" TargetMode="External"/><Relationship Id="rId541" Type="http://schemas.openxmlformats.org/officeDocument/2006/relationships/hyperlink" Target="https://focomx.focoma.org/artists/great-salmon-famine" TargetMode="External"/><Relationship Id="rId639" Type="http://schemas.openxmlformats.org/officeDocument/2006/relationships/hyperlink" Target="https://focomx.focoma.org/artists/cowboy-dave-band-0" TargetMode="External"/><Relationship Id="rId1171" Type="http://schemas.openxmlformats.org/officeDocument/2006/relationships/hyperlink" Target="https://focomx.focoma.org/artists/ploom" TargetMode="External"/><Relationship Id="rId1269" Type="http://schemas.openxmlformats.org/officeDocument/2006/relationships/hyperlink" Target="https://focomx.focoma.org/artists/audible-weareaudible" TargetMode="External"/><Relationship Id="rId180" Type="http://schemas.openxmlformats.org/officeDocument/2006/relationships/hyperlink" Target="https://focomx.focoma.org/music-genre/singer-songwriter" TargetMode="External"/><Relationship Id="rId278" Type="http://schemas.openxmlformats.org/officeDocument/2006/relationships/hyperlink" Target="https://focomx.focoma.org/music-genre/rock-pop" TargetMode="External"/><Relationship Id="rId401" Type="http://schemas.openxmlformats.org/officeDocument/2006/relationships/hyperlink" Target="https://focomx.focoma.org/music-genre/rock-pop" TargetMode="External"/><Relationship Id="rId846" Type="http://schemas.openxmlformats.org/officeDocument/2006/relationships/hyperlink" Target="https://focomx.focoma.org/music-genre/electronic-dj" TargetMode="External"/><Relationship Id="rId1031" Type="http://schemas.openxmlformats.org/officeDocument/2006/relationships/hyperlink" Target="https://focomx.focoma.org/artists/mazlows" TargetMode="External"/><Relationship Id="rId1129" Type="http://schemas.openxmlformats.org/officeDocument/2006/relationships/hyperlink" Target="https://focomx.focoma.org/artists/ismay" TargetMode="External"/><Relationship Id="rId485" Type="http://schemas.openxmlformats.org/officeDocument/2006/relationships/hyperlink" Target="https://focomx.focoma.org/music-genre/rb-soul-funk" TargetMode="External"/><Relationship Id="rId692" Type="http://schemas.openxmlformats.org/officeDocument/2006/relationships/hyperlink" Target="https://focomx.focoma.org/music-genre/country-bluegrass-americana" TargetMode="External"/><Relationship Id="rId706" Type="http://schemas.openxmlformats.org/officeDocument/2006/relationships/hyperlink" Target="https://focomx.focoma.org/music-genre/country-bluegrass-americana" TargetMode="External"/><Relationship Id="rId913" Type="http://schemas.openxmlformats.org/officeDocument/2006/relationships/hyperlink" Target="https://focomx.focoma.org/artists/sams-n" TargetMode="External"/><Relationship Id="rId1336" Type="http://schemas.openxmlformats.org/officeDocument/2006/relationships/hyperlink" Target="https://focomx.focoma.org/music-genre/acoustic-folk" TargetMode="External"/><Relationship Id="rId42" Type="http://schemas.openxmlformats.org/officeDocument/2006/relationships/hyperlink" Target="https://focomx.focoma.org/music-genre/world-reggae-latin" TargetMode="External"/><Relationship Id="rId138" Type="http://schemas.openxmlformats.org/officeDocument/2006/relationships/hyperlink" Target="https://focomx.focoma.org/artists/rosann-winn-0" TargetMode="External"/><Relationship Id="rId345" Type="http://schemas.openxmlformats.org/officeDocument/2006/relationships/hyperlink" Target="https://focomx.focoma.org/music-genre/rock-pop" TargetMode="External"/><Relationship Id="rId552" Type="http://schemas.openxmlformats.org/officeDocument/2006/relationships/hyperlink" Target="https://focomx.focoma.org/music-genre/rb-soul-funk" TargetMode="External"/><Relationship Id="rId997" Type="http://schemas.openxmlformats.org/officeDocument/2006/relationships/hyperlink" Target="https://focomx.focoma.org/artists/gort-vs-goom-0" TargetMode="External"/><Relationship Id="rId1182" Type="http://schemas.openxmlformats.org/officeDocument/2006/relationships/hyperlink" Target="https://focomx.focoma.org/music-genre/indie-alternative" TargetMode="External"/><Relationship Id="rId1403" Type="http://schemas.openxmlformats.org/officeDocument/2006/relationships/hyperlink" Target="https://focomx.focoma.org/artists/tyler-t-and-common-clay-0" TargetMode="External"/><Relationship Id="rId191" Type="http://schemas.openxmlformats.org/officeDocument/2006/relationships/hyperlink" Target="https://focomx.focoma.org/artists/amy-and-peace-pipes" TargetMode="External"/><Relationship Id="rId205" Type="http://schemas.openxmlformats.org/officeDocument/2006/relationships/hyperlink" Target="https://focomx.focoma.org/artists/boot-gun" TargetMode="External"/><Relationship Id="rId412" Type="http://schemas.openxmlformats.org/officeDocument/2006/relationships/hyperlink" Target="https://focomx.focoma.org/artists/waido-experience-0" TargetMode="External"/><Relationship Id="rId857" Type="http://schemas.openxmlformats.org/officeDocument/2006/relationships/hyperlink" Target="https://focomx.focoma.org/artists/esara" TargetMode="External"/><Relationship Id="rId1042" Type="http://schemas.openxmlformats.org/officeDocument/2006/relationships/hyperlink" Target="https://focomx.focoma.org/music-genre/metal-punk-hardcore" TargetMode="External"/><Relationship Id="rId289" Type="http://schemas.openxmlformats.org/officeDocument/2006/relationships/hyperlink" Target="https://focomx.focoma.org/music-genre/rock-pop" TargetMode="External"/><Relationship Id="rId496" Type="http://schemas.openxmlformats.org/officeDocument/2006/relationships/hyperlink" Target="https://focomx.focoma.org/artists/kate-burgess" TargetMode="External"/><Relationship Id="rId717" Type="http://schemas.openxmlformats.org/officeDocument/2006/relationships/hyperlink" Target="https://focomx.focoma.org/artists/sunny-gable-whiskey-machine" TargetMode="External"/><Relationship Id="rId924" Type="http://schemas.openxmlformats.org/officeDocument/2006/relationships/hyperlink" Target="https://focomx.focoma.org/music-genre/electronic-dj" TargetMode="External"/><Relationship Id="rId1347" Type="http://schemas.openxmlformats.org/officeDocument/2006/relationships/hyperlink" Target="https://focomx.focoma.org/artists/jared-janzen" TargetMode="External"/><Relationship Id="rId53" Type="http://schemas.openxmlformats.org/officeDocument/2006/relationships/hyperlink" Target="https://focomx.focoma.org/artists/andy-steiner" TargetMode="External"/><Relationship Id="rId149" Type="http://schemas.openxmlformats.org/officeDocument/2006/relationships/hyperlink" Target="https://focomx.focoma.org/music-genre/singer-songwriter" TargetMode="External"/><Relationship Id="rId356" Type="http://schemas.openxmlformats.org/officeDocument/2006/relationships/hyperlink" Target="https://focomx.focoma.org/artists/sick-trick-0" TargetMode="External"/><Relationship Id="rId563" Type="http://schemas.openxmlformats.org/officeDocument/2006/relationships/hyperlink" Target="https://focomx.focoma.org/artists/dave-dardine-and-cowboys-dead-0" TargetMode="External"/><Relationship Id="rId770" Type="http://schemas.openxmlformats.org/officeDocument/2006/relationships/hyperlink" Target="https://focomx.focoma.org/music-genre/blues-jazz" TargetMode="External"/><Relationship Id="rId1193" Type="http://schemas.openxmlformats.org/officeDocument/2006/relationships/hyperlink" Target="https://focomx.focoma.org/artists/sarah-slaton" TargetMode="External"/><Relationship Id="rId1207" Type="http://schemas.openxmlformats.org/officeDocument/2006/relationships/hyperlink" Target="https://focomx.focoma.org/artists/sour-boy-bitter-girl" TargetMode="External"/><Relationship Id="rId216" Type="http://schemas.openxmlformats.org/officeDocument/2006/relationships/hyperlink" Target="https://focomx.focoma.org/music-genre/rock-pop" TargetMode="External"/><Relationship Id="rId423" Type="http://schemas.openxmlformats.org/officeDocument/2006/relationships/hyperlink" Target="https://focomx.focoma.org/music-genre/rock-pop" TargetMode="External"/><Relationship Id="rId868" Type="http://schemas.openxmlformats.org/officeDocument/2006/relationships/hyperlink" Target="https://focomx.focoma.org/music-genre/electronic-dj" TargetMode="External"/><Relationship Id="rId1053" Type="http://schemas.openxmlformats.org/officeDocument/2006/relationships/hyperlink" Target="https://focomx.focoma.org/artists/adult-colour" TargetMode="External"/><Relationship Id="rId1260" Type="http://schemas.openxmlformats.org/officeDocument/2006/relationships/hyperlink" Target="https://focomx.focoma.org/music-genre/indie-alternative" TargetMode="External"/><Relationship Id="rId630" Type="http://schemas.openxmlformats.org/officeDocument/2006/relationships/hyperlink" Target="https://focomx.focoma.org/music-genre/country-bluegrass-americana" TargetMode="External"/><Relationship Id="rId728" Type="http://schemas.openxmlformats.org/officeDocument/2006/relationships/hyperlink" Target="https://focomx.focoma.org/music-genre/country-bluegrass-americana" TargetMode="External"/><Relationship Id="rId935" Type="http://schemas.openxmlformats.org/officeDocument/2006/relationships/hyperlink" Target="https://focomx.focoma.org/artists/theric" TargetMode="External"/><Relationship Id="rId1358" Type="http://schemas.openxmlformats.org/officeDocument/2006/relationships/hyperlink" Target="https://focomx.focoma.org/music-genre/acoustic-folk" TargetMode="External"/><Relationship Id="rId64" Type="http://schemas.openxmlformats.org/officeDocument/2006/relationships/hyperlink" Target="https://focomx.focoma.org/music-genre/singer-songwriter" TargetMode="External"/><Relationship Id="rId367" Type="http://schemas.openxmlformats.org/officeDocument/2006/relationships/hyperlink" Target="https://focomx.focoma.org/music-genre/rock-pop" TargetMode="External"/><Relationship Id="rId574" Type="http://schemas.openxmlformats.org/officeDocument/2006/relationships/hyperlink" Target="https://focomx.focoma.org/music-genre/cover-tribute" TargetMode="External"/><Relationship Id="rId1120" Type="http://schemas.openxmlformats.org/officeDocument/2006/relationships/hyperlink" Target="https://focomx.focoma.org/music-genre/indie-alternative" TargetMode="External"/><Relationship Id="rId1218" Type="http://schemas.openxmlformats.org/officeDocument/2006/relationships/hyperlink" Target="https://focomx.focoma.org/music-genre/indie-alternative" TargetMode="External"/><Relationship Id="rId227" Type="http://schemas.openxmlformats.org/officeDocument/2006/relationships/hyperlink" Target="https://focomx.focoma.org/artists/downtown-royal-0" TargetMode="External"/><Relationship Id="rId781" Type="http://schemas.openxmlformats.org/officeDocument/2006/relationships/hyperlink" Target="https://focomx.focoma.org/artists/jo-asker-quartet" TargetMode="External"/><Relationship Id="rId879" Type="http://schemas.openxmlformats.org/officeDocument/2006/relationships/hyperlink" Target="https://focomx.focoma.org/artists/johnny-stylus" TargetMode="External"/><Relationship Id="rId434" Type="http://schemas.openxmlformats.org/officeDocument/2006/relationships/hyperlink" Target="https://focomx.focoma.org/artists/your-own-medicine" TargetMode="External"/><Relationship Id="rId641" Type="http://schemas.openxmlformats.org/officeDocument/2006/relationships/hyperlink" Target="https://focomx.focoma.org/artists/crispy-watkins-crack-willows" TargetMode="External"/><Relationship Id="rId739" Type="http://schemas.openxmlformats.org/officeDocument/2006/relationships/hyperlink" Target="https://focomx.focoma.org/artists/white-rose-motor-oil" TargetMode="External"/><Relationship Id="rId1064" Type="http://schemas.openxmlformats.org/officeDocument/2006/relationships/hyperlink" Target="https://focomx.focoma.org/music-genre/indie-alternative" TargetMode="External"/><Relationship Id="rId1271" Type="http://schemas.openxmlformats.org/officeDocument/2006/relationships/hyperlink" Target="https://focomx.focoma.org/artists/boss-eagle" TargetMode="External"/><Relationship Id="rId1369" Type="http://schemas.openxmlformats.org/officeDocument/2006/relationships/hyperlink" Target="https://focomx.focoma.org/artists/max-mackey-solo-0" TargetMode="External"/><Relationship Id="rId280" Type="http://schemas.openxmlformats.org/officeDocument/2006/relationships/hyperlink" Target="https://focomx.focoma.org/music-genre/rock-pop" TargetMode="External"/><Relationship Id="rId501" Type="http://schemas.openxmlformats.org/officeDocument/2006/relationships/hyperlink" Target="https://focomx.focoma.org/music-genre/rb-soul-funk" TargetMode="External"/><Relationship Id="rId946" Type="http://schemas.openxmlformats.org/officeDocument/2006/relationships/hyperlink" Target="https://focomx.focoma.org/music-genre/experimental-noise-visual" TargetMode="External"/><Relationship Id="rId1131" Type="http://schemas.openxmlformats.org/officeDocument/2006/relationships/hyperlink" Target="https://focomx.focoma.org/artists/ivory-circle-0" TargetMode="External"/><Relationship Id="rId1229" Type="http://schemas.openxmlformats.org/officeDocument/2006/relationships/hyperlink" Target="https://focomx.focoma.org/artists/red-scare" TargetMode="External"/><Relationship Id="rId75" Type="http://schemas.openxmlformats.org/officeDocument/2006/relationships/hyperlink" Target="https://focomx.focoma.org/artists/david-lawrence" TargetMode="External"/><Relationship Id="rId140" Type="http://schemas.openxmlformats.org/officeDocument/2006/relationships/hyperlink" Target="https://focomx.focoma.org/artists/rylan-james-zoran" TargetMode="External"/><Relationship Id="rId378" Type="http://schemas.openxmlformats.org/officeDocument/2006/relationships/hyperlink" Target="https://focomx.focoma.org/artists/born-readies" TargetMode="External"/><Relationship Id="rId585" Type="http://schemas.openxmlformats.org/officeDocument/2006/relationships/hyperlink" Target="https://focomx.focoma.org/artists/shelvis-and-roustabouts-0" TargetMode="External"/><Relationship Id="rId792" Type="http://schemas.openxmlformats.org/officeDocument/2006/relationships/hyperlink" Target="https://focomx.focoma.org/music-genre/blues-jazz" TargetMode="External"/><Relationship Id="rId806" Type="http://schemas.openxmlformats.org/officeDocument/2006/relationships/hyperlink" Target="https://focomx.focoma.org/music-genre/blues-jazz" TargetMode="External"/><Relationship Id="rId6" Type="http://schemas.openxmlformats.org/officeDocument/2006/relationships/hyperlink" Target="https://focomx.focoma.org/music-genre/world-reggae-latin" TargetMode="External"/><Relationship Id="rId238" Type="http://schemas.openxmlformats.org/officeDocument/2006/relationships/hyperlink" Target="https://focomx.focoma.org/music-genre/rock-pop" TargetMode="External"/><Relationship Id="rId445" Type="http://schemas.openxmlformats.org/officeDocument/2006/relationships/hyperlink" Target="https://focomx.focoma.org/music-genre/rb-soul-funk" TargetMode="External"/><Relationship Id="rId652" Type="http://schemas.openxmlformats.org/officeDocument/2006/relationships/hyperlink" Target="https://focomx.focoma.org/music-genre/country-bluegrass-americana" TargetMode="External"/><Relationship Id="rId1075" Type="http://schemas.openxmlformats.org/officeDocument/2006/relationships/hyperlink" Target="https://focomx.focoma.org/artists/co-stanza" TargetMode="External"/><Relationship Id="rId1282" Type="http://schemas.openxmlformats.org/officeDocument/2006/relationships/hyperlink" Target="https://focomx.focoma.org/music-genre/hip-hop-rap" TargetMode="External"/><Relationship Id="rId291" Type="http://schemas.openxmlformats.org/officeDocument/2006/relationships/hyperlink" Target="https://focomx.focoma.org/music-genre/rock-pop" TargetMode="External"/><Relationship Id="rId305" Type="http://schemas.openxmlformats.org/officeDocument/2006/relationships/hyperlink" Target="https://focomx.focoma.org/music-genre/rock-pop" TargetMode="External"/><Relationship Id="rId512" Type="http://schemas.openxmlformats.org/officeDocument/2006/relationships/hyperlink" Target="https://focomx.focoma.org/artists/moves-midnight" TargetMode="External"/><Relationship Id="rId957" Type="http://schemas.openxmlformats.org/officeDocument/2006/relationships/hyperlink" Target="https://focomx.focoma.org/artists/rejekted-kauses" TargetMode="External"/><Relationship Id="rId1142" Type="http://schemas.openxmlformats.org/officeDocument/2006/relationships/hyperlink" Target="https://focomx.focoma.org/music-genre/indie-alternative" TargetMode="External"/><Relationship Id="rId86" Type="http://schemas.openxmlformats.org/officeDocument/2006/relationships/hyperlink" Target="https://focomx.focoma.org/music-genre/singer-songwriter" TargetMode="External"/><Relationship Id="rId151" Type="http://schemas.openxmlformats.org/officeDocument/2006/relationships/hyperlink" Target="https://focomx.focoma.org/music-genre/singer-songwriter" TargetMode="External"/><Relationship Id="rId389" Type="http://schemas.openxmlformats.org/officeDocument/2006/relationships/hyperlink" Target="https://focomx.focoma.org/music-genre/rock-pop" TargetMode="External"/><Relationship Id="rId596" Type="http://schemas.openxmlformats.org/officeDocument/2006/relationships/hyperlink" Target="https://focomx.focoma.org/music-genre/cover-tribute" TargetMode="External"/><Relationship Id="rId817" Type="http://schemas.openxmlformats.org/officeDocument/2006/relationships/hyperlink" Target="https://focomx.focoma.org/artists/two-faces-west-0" TargetMode="External"/><Relationship Id="rId1002" Type="http://schemas.openxmlformats.org/officeDocument/2006/relationships/hyperlink" Target="https://focomx.focoma.org/music-genre/metal-punk-hardcore" TargetMode="External"/><Relationship Id="rId249" Type="http://schemas.openxmlformats.org/officeDocument/2006/relationships/hyperlink" Target="https://focomx.focoma.org/artists/handsome-anthony" TargetMode="External"/><Relationship Id="rId456" Type="http://schemas.openxmlformats.org/officeDocument/2006/relationships/hyperlink" Target="https://focomx.focoma.org/artists/charlie-brown-sweater-face-0" TargetMode="External"/><Relationship Id="rId663" Type="http://schemas.openxmlformats.org/officeDocument/2006/relationships/hyperlink" Target="https://focomx.focoma.org/artists/hendershot-0" TargetMode="External"/><Relationship Id="rId870" Type="http://schemas.openxmlformats.org/officeDocument/2006/relationships/hyperlink" Target="https://focomx.focoma.org/music-genre/electronic-dj" TargetMode="External"/><Relationship Id="rId1086" Type="http://schemas.openxmlformats.org/officeDocument/2006/relationships/hyperlink" Target="https://focomx.focoma.org/music-genre/indie-alternative" TargetMode="External"/><Relationship Id="rId1293" Type="http://schemas.openxmlformats.org/officeDocument/2006/relationships/hyperlink" Target="https://focomx.focoma.org/artists/nick-sanville" TargetMode="External"/><Relationship Id="rId1307" Type="http://schemas.openxmlformats.org/officeDocument/2006/relationships/hyperlink" Target="https://focomx.focoma.org/artists/thin-air-crew" TargetMode="External"/><Relationship Id="rId13" Type="http://schemas.openxmlformats.org/officeDocument/2006/relationships/hyperlink" Target="https://focomx.focoma.org/artists/fale-african-drum-and-dance" TargetMode="External"/><Relationship Id="rId109" Type="http://schemas.openxmlformats.org/officeDocument/2006/relationships/hyperlink" Target="https://focomx.focoma.org/artists/lone-undertones-0" TargetMode="External"/><Relationship Id="rId316" Type="http://schemas.openxmlformats.org/officeDocument/2006/relationships/hyperlink" Target="https://focomx.focoma.org/artists/muck" TargetMode="External"/><Relationship Id="rId523" Type="http://schemas.openxmlformats.org/officeDocument/2006/relationships/hyperlink" Target="https://focomx.focoma.org/artists/robert-wilson-blues-band-0" TargetMode="External"/><Relationship Id="rId968" Type="http://schemas.openxmlformats.org/officeDocument/2006/relationships/hyperlink" Target="https://focomx.focoma.org/music-genre/experimental-noise-visual" TargetMode="External"/><Relationship Id="rId1153" Type="http://schemas.openxmlformats.org/officeDocument/2006/relationships/hyperlink" Target="https://focomx.focoma.org/artists/nightlove-0" TargetMode="External"/><Relationship Id="rId97" Type="http://schemas.openxmlformats.org/officeDocument/2006/relationships/hyperlink" Target="https://focomx.focoma.org/artists/justin-roth" TargetMode="External"/><Relationship Id="rId730" Type="http://schemas.openxmlformats.org/officeDocument/2006/relationships/hyperlink" Target="https://focomx.focoma.org/music-genre/country-bluegrass-americana" TargetMode="External"/><Relationship Id="rId828" Type="http://schemas.openxmlformats.org/officeDocument/2006/relationships/hyperlink" Target="https://focomx.focoma.org/music-genre/electronic-dj" TargetMode="External"/><Relationship Id="rId1013" Type="http://schemas.openxmlformats.org/officeDocument/2006/relationships/hyperlink" Target="https://focomx.focoma.org/artists/plasma-canvas-0" TargetMode="External"/><Relationship Id="rId1360" Type="http://schemas.openxmlformats.org/officeDocument/2006/relationships/hyperlink" Target="https://focomx.focoma.org/music-genre/acoustic-folk" TargetMode="External"/><Relationship Id="rId162" Type="http://schemas.openxmlformats.org/officeDocument/2006/relationships/hyperlink" Target="https://focomx.focoma.org/artists/tim-ostdiek-band" TargetMode="External"/><Relationship Id="rId467" Type="http://schemas.openxmlformats.org/officeDocument/2006/relationships/hyperlink" Target="https://focomx.focoma.org/music-genre/rb-soul-funk" TargetMode="External"/><Relationship Id="rId1097" Type="http://schemas.openxmlformats.org/officeDocument/2006/relationships/hyperlink" Target="https://focomx.focoma.org/artists/false-report-0" TargetMode="External"/><Relationship Id="rId1220" Type="http://schemas.openxmlformats.org/officeDocument/2006/relationships/hyperlink" Target="https://focomx.focoma.org/music-genre/indie-alternative" TargetMode="External"/><Relationship Id="rId1318" Type="http://schemas.openxmlformats.org/officeDocument/2006/relationships/hyperlink" Target="https://focomx.focoma.org/music-genre/acoustic-folk" TargetMode="External"/><Relationship Id="rId674" Type="http://schemas.openxmlformats.org/officeDocument/2006/relationships/hyperlink" Target="https://focomx.focoma.org/music-genre/country-bluegrass-americana" TargetMode="External"/><Relationship Id="rId881" Type="http://schemas.openxmlformats.org/officeDocument/2006/relationships/hyperlink" Target="https://focomx.focoma.org/artists/kill-your-darlings" TargetMode="External"/><Relationship Id="rId979" Type="http://schemas.openxmlformats.org/officeDocument/2006/relationships/hyperlink" Target="https://focomx.focoma.org/artists/blue-taboo" TargetMode="External"/><Relationship Id="rId24" Type="http://schemas.openxmlformats.org/officeDocument/2006/relationships/hyperlink" Target="https://focomx.focoma.org/music-genre/world-reggae-latin" TargetMode="External"/><Relationship Id="rId327" Type="http://schemas.openxmlformats.org/officeDocument/2006/relationships/hyperlink" Target="https://focomx.focoma.org/music-genre/rock-pop" TargetMode="External"/><Relationship Id="rId534" Type="http://schemas.openxmlformats.org/officeDocument/2006/relationships/hyperlink" Target="https://focomx.focoma.org/music-genre/rb-soul-funk" TargetMode="External"/><Relationship Id="rId741" Type="http://schemas.openxmlformats.org/officeDocument/2006/relationships/hyperlink" Target="https://focomx.focoma.org/artists/whitewater-ramble" TargetMode="External"/><Relationship Id="rId839" Type="http://schemas.openxmlformats.org/officeDocument/2006/relationships/hyperlink" Target="https://focomx.focoma.org/artists/dj-cypher" TargetMode="External"/><Relationship Id="rId1164" Type="http://schemas.openxmlformats.org/officeDocument/2006/relationships/hyperlink" Target="https://focomx.focoma.org/music-genre/indie-alternative" TargetMode="External"/><Relationship Id="rId1371" Type="http://schemas.openxmlformats.org/officeDocument/2006/relationships/hyperlink" Target="https://focomx.focoma.org/artists/maya-bennett" TargetMode="External"/><Relationship Id="rId173" Type="http://schemas.openxmlformats.org/officeDocument/2006/relationships/hyperlink" Target="https://focomx.focoma.org/music-genre/singer-songwriter" TargetMode="External"/><Relationship Id="rId380" Type="http://schemas.openxmlformats.org/officeDocument/2006/relationships/hyperlink" Target="https://focomx.focoma.org/artists/catcalls" TargetMode="External"/><Relationship Id="rId601" Type="http://schemas.openxmlformats.org/officeDocument/2006/relationships/hyperlink" Target="https://focomx.focoma.org/artists/zepp11-0" TargetMode="External"/><Relationship Id="rId1024" Type="http://schemas.openxmlformats.org/officeDocument/2006/relationships/hyperlink" Target="https://focomx.focoma.org/music-genre/metal-punk-hardcore" TargetMode="External"/><Relationship Id="rId1231" Type="http://schemas.openxmlformats.org/officeDocument/2006/relationships/hyperlink" Target="https://focomx.focoma.org/artists/seers" TargetMode="External"/><Relationship Id="rId240" Type="http://schemas.openxmlformats.org/officeDocument/2006/relationships/hyperlink" Target="https://focomx.focoma.org/music-genre/rock-pop" TargetMode="External"/><Relationship Id="rId478" Type="http://schemas.openxmlformats.org/officeDocument/2006/relationships/hyperlink" Target="https://focomx.focoma.org/artists/floatgoat-0" TargetMode="External"/><Relationship Id="rId685" Type="http://schemas.openxmlformats.org/officeDocument/2006/relationships/hyperlink" Target="https://focomx.focoma.org/artists/melmo-and-middlemen-0" TargetMode="External"/><Relationship Id="rId892" Type="http://schemas.openxmlformats.org/officeDocument/2006/relationships/hyperlink" Target="https://focomx.focoma.org/music-genre/electronic-dj" TargetMode="External"/><Relationship Id="rId906" Type="http://schemas.openxmlformats.org/officeDocument/2006/relationships/hyperlink" Target="https://focomx.focoma.org/music-genre/electronic-dj" TargetMode="External"/><Relationship Id="rId1329" Type="http://schemas.openxmlformats.org/officeDocument/2006/relationships/hyperlink" Target="https://focomx.focoma.org/artists/blt" TargetMode="External"/><Relationship Id="rId35" Type="http://schemas.openxmlformats.org/officeDocument/2006/relationships/hyperlink" Target="https://focomx.focoma.org/artists/tawanda-and-heart-breakers" TargetMode="External"/><Relationship Id="rId100" Type="http://schemas.openxmlformats.org/officeDocument/2006/relationships/hyperlink" Target="https://focomx.focoma.org/music-genre/singer-songwriter" TargetMode="External"/><Relationship Id="rId338" Type="http://schemas.openxmlformats.org/officeDocument/2006/relationships/hyperlink" Target="https://focomx.focoma.org/artists/pink-fuzz" TargetMode="External"/><Relationship Id="rId545" Type="http://schemas.openxmlformats.org/officeDocument/2006/relationships/hyperlink" Target="https://focomx.focoma.org/artists/nightshades" TargetMode="External"/><Relationship Id="rId752" Type="http://schemas.openxmlformats.org/officeDocument/2006/relationships/hyperlink" Target="https://focomx.focoma.org/music-genre/blues-jazz" TargetMode="External"/><Relationship Id="rId1175" Type="http://schemas.openxmlformats.org/officeDocument/2006/relationships/hyperlink" Target="https://focomx.focoma.org/artists/poor-moxi" TargetMode="External"/><Relationship Id="rId1382" Type="http://schemas.openxmlformats.org/officeDocument/2006/relationships/hyperlink" Target="https://focomx.focoma.org/music-genre/acoustic-folk" TargetMode="External"/><Relationship Id="rId184" Type="http://schemas.openxmlformats.org/officeDocument/2006/relationships/hyperlink" Target="https://focomx.focoma.org/music-genre/rock-pop" TargetMode="External"/><Relationship Id="rId391" Type="http://schemas.openxmlformats.org/officeDocument/2006/relationships/hyperlink" Target="https://focomx.focoma.org/music-genre/rock-pop" TargetMode="External"/><Relationship Id="rId405" Type="http://schemas.openxmlformats.org/officeDocument/2006/relationships/hyperlink" Target="https://focomx.focoma.org/music-genre/rock-pop" TargetMode="External"/><Relationship Id="rId612" Type="http://schemas.openxmlformats.org/officeDocument/2006/relationships/hyperlink" Target="https://focomx.focoma.org/music-genre/country-bluegrass-americana" TargetMode="External"/><Relationship Id="rId1035" Type="http://schemas.openxmlformats.org/officeDocument/2006/relationships/hyperlink" Target="https://focomx.focoma.org/artists/thirteen-nails" TargetMode="External"/><Relationship Id="rId1242" Type="http://schemas.openxmlformats.org/officeDocument/2006/relationships/hyperlink" Target="https://focomx.focoma.org/music-genre/indie-alternative" TargetMode="External"/><Relationship Id="rId251" Type="http://schemas.openxmlformats.org/officeDocument/2006/relationships/hyperlink" Target="https://focomx.focoma.org/artists/harmony-and-brad" TargetMode="External"/><Relationship Id="rId489" Type="http://schemas.openxmlformats.org/officeDocument/2006/relationships/hyperlink" Target="https://focomx.focoma.org/music-genre/rb-soul-funk" TargetMode="External"/><Relationship Id="rId696" Type="http://schemas.openxmlformats.org/officeDocument/2006/relationships/hyperlink" Target="https://focomx.focoma.org/music-genre/country-bluegrass-americana" TargetMode="External"/><Relationship Id="rId917" Type="http://schemas.openxmlformats.org/officeDocument/2006/relationships/hyperlink" Target="https://focomx.focoma.org/artists/tesserakt" TargetMode="External"/><Relationship Id="rId1102" Type="http://schemas.openxmlformats.org/officeDocument/2006/relationships/hyperlink" Target="https://focomx.focoma.org/music-genre/indie-alternative" TargetMode="External"/><Relationship Id="rId46" Type="http://schemas.openxmlformats.org/officeDocument/2006/relationships/hyperlink" Target="https://focomx.focoma.org/music-genre/singer-songwriter" TargetMode="External"/><Relationship Id="rId349" Type="http://schemas.openxmlformats.org/officeDocument/2006/relationships/hyperlink" Target="https://focomx.focoma.org/music-genre/rock-pop" TargetMode="External"/><Relationship Id="rId556" Type="http://schemas.openxmlformats.org/officeDocument/2006/relationships/hyperlink" Target="https://focomx.focoma.org/music-genre/cover-tribute" TargetMode="External"/><Relationship Id="rId763" Type="http://schemas.openxmlformats.org/officeDocument/2006/relationships/hyperlink" Target="https://focomx.focoma.org/artists/denver-jazz-club-youth-all-stars-0" TargetMode="External"/><Relationship Id="rId1186" Type="http://schemas.openxmlformats.org/officeDocument/2006/relationships/hyperlink" Target="https://focomx.focoma.org/music-genre/indie-alternative" TargetMode="External"/><Relationship Id="rId1393" Type="http://schemas.openxmlformats.org/officeDocument/2006/relationships/hyperlink" Target="https://focomx.focoma.org/artists/joshua-tree-oh" TargetMode="External"/><Relationship Id="rId1407" Type="http://schemas.openxmlformats.org/officeDocument/2006/relationships/hyperlink" Target="https://focomx.focoma.org/artists/wolf-loescher" TargetMode="External"/><Relationship Id="rId111" Type="http://schemas.openxmlformats.org/officeDocument/2006/relationships/hyperlink" Target="https://focomx.focoma.org/artists/macy-warner-0" TargetMode="External"/><Relationship Id="rId195" Type="http://schemas.openxmlformats.org/officeDocument/2006/relationships/hyperlink" Target="https://focomx.focoma.org/artists/automatic-iris" TargetMode="External"/><Relationship Id="rId209" Type="http://schemas.openxmlformats.org/officeDocument/2006/relationships/hyperlink" Target="https://focomx.focoma.org/artists/card-catalog" TargetMode="External"/><Relationship Id="rId416" Type="http://schemas.openxmlformats.org/officeDocument/2006/relationships/hyperlink" Target="https://focomx.focoma.org/artists/third-ward" TargetMode="External"/><Relationship Id="rId970" Type="http://schemas.openxmlformats.org/officeDocument/2006/relationships/hyperlink" Target="https://focomx.focoma.org/music-genre/experimental-noise-visual" TargetMode="External"/><Relationship Id="rId1046" Type="http://schemas.openxmlformats.org/officeDocument/2006/relationships/hyperlink" Target="https://focomx.focoma.org/music-genre/indie-alternative" TargetMode="External"/><Relationship Id="rId1253" Type="http://schemas.openxmlformats.org/officeDocument/2006/relationships/hyperlink" Target="https://focomx.focoma.org/artists/whiskey-autumn-0" TargetMode="External"/><Relationship Id="rId623" Type="http://schemas.openxmlformats.org/officeDocument/2006/relationships/hyperlink" Target="https://focomx.focoma.org/artists/blake-brown-american-dust-choir-0" TargetMode="External"/><Relationship Id="rId830" Type="http://schemas.openxmlformats.org/officeDocument/2006/relationships/hyperlink" Target="https://focomx.focoma.org/music-genre/electronic-dj" TargetMode="External"/><Relationship Id="rId928" Type="http://schemas.openxmlformats.org/officeDocument/2006/relationships/hyperlink" Target="https://focomx.focoma.org/music-genre/electronic-dj" TargetMode="External"/><Relationship Id="rId57" Type="http://schemas.openxmlformats.org/officeDocument/2006/relationships/hyperlink" Target="https://focomx.focoma.org/artists/bethel-steele-0" TargetMode="External"/><Relationship Id="rId262" Type="http://schemas.openxmlformats.org/officeDocument/2006/relationships/hyperlink" Target="https://focomx.focoma.org/music-genre/rock-pop" TargetMode="External"/><Relationship Id="rId567" Type="http://schemas.openxmlformats.org/officeDocument/2006/relationships/hyperlink" Target="https://focomx.focoma.org/artists/definitely-mary-ann" TargetMode="External"/><Relationship Id="rId1113" Type="http://schemas.openxmlformats.org/officeDocument/2006/relationships/hyperlink" Target="https://focomx.focoma.org/artists/ghost-revue" TargetMode="External"/><Relationship Id="rId1197" Type="http://schemas.openxmlformats.org/officeDocument/2006/relationships/hyperlink" Target="https://focomx.focoma.org/artists/shark-dreams-0" TargetMode="External"/><Relationship Id="rId1320" Type="http://schemas.openxmlformats.org/officeDocument/2006/relationships/hyperlink" Target="https://focomx.focoma.org/music-genre/acoustic-folk" TargetMode="External"/><Relationship Id="rId122" Type="http://schemas.openxmlformats.org/officeDocument/2006/relationships/hyperlink" Target="https://focomx.focoma.org/music-genre/singer-songwriter" TargetMode="External"/><Relationship Id="rId774" Type="http://schemas.openxmlformats.org/officeDocument/2006/relationships/hyperlink" Target="https://focomx.focoma.org/music-genre/blues-jazz" TargetMode="External"/><Relationship Id="rId981" Type="http://schemas.openxmlformats.org/officeDocument/2006/relationships/hyperlink" Target="https://focomx.focoma.org/artists/bran-schneider-af2" TargetMode="External"/><Relationship Id="rId1057" Type="http://schemas.openxmlformats.org/officeDocument/2006/relationships/hyperlink" Target="https://focomx.focoma.org/artists/bass-and-sound" TargetMode="External"/><Relationship Id="rId427" Type="http://schemas.openxmlformats.org/officeDocument/2006/relationships/hyperlink" Target="https://focomx.focoma.org/music-genre/rock-pop" TargetMode="External"/><Relationship Id="rId634" Type="http://schemas.openxmlformats.org/officeDocument/2006/relationships/hyperlink" Target="https://focomx.focoma.org/music-genre/country-bluegrass-americana" TargetMode="External"/><Relationship Id="rId841" Type="http://schemas.openxmlformats.org/officeDocument/2006/relationships/hyperlink" Target="https://focomx.focoma.org/artists/dj-dr3w" TargetMode="External"/><Relationship Id="rId1264" Type="http://schemas.openxmlformats.org/officeDocument/2006/relationships/hyperlink" Target="https://focomx.focoma.org/music-genre/indie-alternative" TargetMode="External"/><Relationship Id="rId273" Type="http://schemas.openxmlformats.org/officeDocument/2006/relationships/hyperlink" Target="https://focomx.focoma.org/artists/juanners" TargetMode="External"/><Relationship Id="rId480" Type="http://schemas.openxmlformats.org/officeDocument/2006/relationships/hyperlink" Target="https://focomx.focoma.org/artists/funk-knuf" TargetMode="External"/><Relationship Id="rId701" Type="http://schemas.openxmlformats.org/officeDocument/2006/relationships/hyperlink" Target="https://focomx.focoma.org/artists/red-truck-revival-0" TargetMode="External"/><Relationship Id="rId939" Type="http://schemas.openxmlformats.org/officeDocument/2006/relationships/hyperlink" Target="https://focomx.focoma.org/artists/animal-object" TargetMode="External"/><Relationship Id="rId1124" Type="http://schemas.openxmlformats.org/officeDocument/2006/relationships/hyperlink" Target="https://focomx.focoma.org/music-genre/indie-alternative" TargetMode="External"/><Relationship Id="rId1331" Type="http://schemas.openxmlformats.org/officeDocument/2006/relationships/hyperlink" Target="https://focomx.focoma.org/artists/chella-and-charm-0" TargetMode="External"/><Relationship Id="rId68" Type="http://schemas.openxmlformats.org/officeDocument/2006/relationships/hyperlink" Target="https://focomx.focoma.org/music-genre/singer-songwriter" TargetMode="External"/><Relationship Id="rId133" Type="http://schemas.openxmlformats.org/officeDocument/2006/relationships/hyperlink" Target="https://focomx.focoma.org/music-genre/singer-songwriter" TargetMode="External"/><Relationship Id="rId340" Type="http://schemas.openxmlformats.org/officeDocument/2006/relationships/hyperlink" Target="https://focomx.focoma.org/artists/play-wrtes" TargetMode="External"/><Relationship Id="rId578" Type="http://schemas.openxmlformats.org/officeDocument/2006/relationships/hyperlink" Target="https://focomx.focoma.org/music-genre/cover-tribute" TargetMode="External"/><Relationship Id="rId785" Type="http://schemas.openxmlformats.org/officeDocument/2006/relationships/hyperlink" Target="https://focomx.focoma.org/artists/just-jazz-quinted-jjq" TargetMode="External"/><Relationship Id="rId992" Type="http://schemas.openxmlformats.org/officeDocument/2006/relationships/hyperlink" Target="https://focomx.focoma.org/music-genre/metal-punk-hardcore" TargetMode="External"/><Relationship Id="rId200" Type="http://schemas.openxmlformats.org/officeDocument/2006/relationships/hyperlink" Target="https://focomx.focoma.org/music-genre/rock-pop" TargetMode="External"/><Relationship Id="rId438" Type="http://schemas.openxmlformats.org/officeDocument/2006/relationships/hyperlink" Target="https://focomx.focoma.org/artists/zen-mustache" TargetMode="External"/><Relationship Id="rId645" Type="http://schemas.openxmlformats.org/officeDocument/2006/relationships/hyperlink" Target="https://focomx.focoma.org/artists/dave-and-gin-mill-gypsies-0" TargetMode="External"/><Relationship Id="rId852" Type="http://schemas.openxmlformats.org/officeDocument/2006/relationships/hyperlink" Target="https://focomx.focoma.org/music-genre/electronic-dj" TargetMode="External"/><Relationship Id="rId1068" Type="http://schemas.openxmlformats.org/officeDocument/2006/relationships/hyperlink" Target="https://focomx.focoma.org/music-genre/indie-alternative" TargetMode="External"/><Relationship Id="rId1275" Type="http://schemas.openxmlformats.org/officeDocument/2006/relationships/hyperlink" Target="https://focomx.focoma.org/artists/indigenous-peoples-0" TargetMode="External"/><Relationship Id="rId284" Type="http://schemas.openxmlformats.org/officeDocument/2006/relationships/hyperlink" Target="https://focomx.focoma.org/music-genre/rock-pop" TargetMode="External"/><Relationship Id="rId491" Type="http://schemas.openxmlformats.org/officeDocument/2006/relationships/hyperlink" Target="https://focomx.focoma.org/music-genre/rb-soul-funk" TargetMode="External"/><Relationship Id="rId505" Type="http://schemas.openxmlformats.org/officeDocument/2006/relationships/hyperlink" Target="https://focomx.focoma.org/music-genre/rb-soul-funk" TargetMode="External"/><Relationship Id="rId712" Type="http://schemas.openxmlformats.org/officeDocument/2006/relationships/hyperlink" Target="https://focomx.focoma.org/music-genre/country-bluegrass-americana" TargetMode="External"/><Relationship Id="rId1135" Type="http://schemas.openxmlformats.org/officeDocument/2006/relationships/hyperlink" Target="https://focomx.focoma.org/artists/kirsten-lyon-0" TargetMode="External"/><Relationship Id="rId1342" Type="http://schemas.openxmlformats.org/officeDocument/2006/relationships/hyperlink" Target="https://focomx.focoma.org/music-genre/acoustic-folk" TargetMode="External"/><Relationship Id="rId79" Type="http://schemas.openxmlformats.org/officeDocument/2006/relationships/hyperlink" Target="https://focomx.focoma.org/artists/edie-carey" TargetMode="External"/><Relationship Id="rId144" Type="http://schemas.openxmlformats.org/officeDocument/2006/relationships/hyperlink" Target="https://focomx.focoma.org/artists/songs-awkward" TargetMode="External"/><Relationship Id="rId589" Type="http://schemas.openxmlformats.org/officeDocument/2006/relationships/hyperlink" Target="https://focomx.focoma.org/artists/switchman-sleepin-0" TargetMode="External"/><Relationship Id="rId796" Type="http://schemas.openxmlformats.org/officeDocument/2006/relationships/hyperlink" Target="https://focomx.focoma.org/music-genre/blues-jazz" TargetMode="External"/><Relationship Id="rId1202" Type="http://schemas.openxmlformats.org/officeDocument/2006/relationships/hyperlink" Target="https://focomx.focoma.org/music-genre/indie-alternative" TargetMode="External"/><Relationship Id="rId351" Type="http://schemas.openxmlformats.org/officeDocument/2006/relationships/hyperlink" Target="https://focomx.focoma.org/music-genre/rock-pop" TargetMode="External"/><Relationship Id="rId449" Type="http://schemas.openxmlformats.org/officeDocument/2006/relationships/hyperlink" Target="https://focomx.focoma.org/music-genre/rb-soul-funk" TargetMode="External"/><Relationship Id="rId656" Type="http://schemas.openxmlformats.org/officeDocument/2006/relationships/hyperlink" Target="https://focomx.focoma.org/music-genre/country-bluegrass-americana" TargetMode="External"/><Relationship Id="rId863" Type="http://schemas.openxmlformats.org/officeDocument/2006/relationships/hyperlink" Target="https://focomx.focoma.org/artists/fullmetal-0" TargetMode="External"/><Relationship Id="rId1079" Type="http://schemas.openxmlformats.org/officeDocument/2006/relationships/hyperlink" Target="https://focomx.focoma.org/artists/common-birds" TargetMode="External"/><Relationship Id="rId1286" Type="http://schemas.openxmlformats.org/officeDocument/2006/relationships/hyperlink" Target="https://focomx.focoma.org/music-genre/hip-hop-rap" TargetMode="External"/><Relationship Id="rId211" Type="http://schemas.openxmlformats.org/officeDocument/2006/relationships/hyperlink" Target="https://focomx.focoma.org/artists/certain-daze-0" TargetMode="External"/><Relationship Id="rId295" Type="http://schemas.openxmlformats.org/officeDocument/2006/relationships/hyperlink" Target="https://focomx.focoma.org/music-genre/rock-pop" TargetMode="External"/><Relationship Id="rId309" Type="http://schemas.openxmlformats.org/officeDocument/2006/relationships/hyperlink" Target="https://focomx.focoma.org/music-genre/rock-pop" TargetMode="External"/><Relationship Id="rId516" Type="http://schemas.openxmlformats.org/officeDocument/2006/relationships/hyperlink" Target="https://focomx.focoma.org/music-genre/rb-soul-funk" TargetMode="External"/><Relationship Id="rId1146" Type="http://schemas.openxmlformats.org/officeDocument/2006/relationships/hyperlink" Target="https://focomx.focoma.org/music-genre/indie-alternative" TargetMode="External"/><Relationship Id="rId723" Type="http://schemas.openxmlformats.org/officeDocument/2006/relationships/hyperlink" Target="https://focomx.focoma.org/artists/krampus-3-0" TargetMode="External"/><Relationship Id="rId930" Type="http://schemas.openxmlformats.org/officeDocument/2006/relationships/hyperlink" Target="https://focomx.focoma.org/music-genre/electronic-dj" TargetMode="External"/><Relationship Id="rId1006" Type="http://schemas.openxmlformats.org/officeDocument/2006/relationships/hyperlink" Target="https://focomx.focoma.org/music-genre/metal-punk-hardcore" TargetMode="External"/><Relationship Id="rId1353" Type="http://schemas.openxmlformats.org/officeDocument/2006/relationships/hyperlink" Target="https://focomx.focoma.org/artists/jeffrey-dallet-band-0" TargetMode="External"/><Relationship Id="rId155" Type="http://schemas.openxmlformats.org/officeDocument/2006/relationships/hyperlink" Target="https://focomx.focoma.org/music-genre/singer-songwriter" TargetMode="External"/><Relationship Id="rId362" Type="http://schemas.openxmlformats.org/officeDocument/2006/relationships/hyperlink" Target="https://focomx.focoma.org/artists/strange-brew" TargetMode="External"/><Relationship Id="rId1213" Type="http://schemas.openxmlformats.org/officeDocument/2006/relationships/hyperlink" Target="https://focomx.focoma.org/artists/substitute-creature" TargetMode="External"/><Relationship Id="rId1297" Type="http://schemas.openxmlformats.org/officeDocument/2006/relationships/hyperlink" Target="https://focomx.focoma.org/artists/phonosapien" TargetMode="External"/><Relationship Id="rId222" Type="http://schemas.openxmlformats.org/officeDocument/2006/relationships/hyperlink" Target="https://focomx.focoma.org/music-genre/rock-pop" TargetMode="External"/><Relationship Id="rId667" Type="http://schemas.openxmlformats.org/officeDocument/2006/relationships/hyperlink" Target="https://focomx.focoma.org/artists/idlewhile" TargetMode="External"/><Relationship Id="rId874" Type="http://schemas.openxmlformats.org/officeDocument/2006/relationships/hyperlink" Target="https://focomx.focoma.org/music-genre/electronic-dj" TargetMode="External"/><Relationship Id="rId17" Type="http://schemas.openxmlformats.org/officeDocument/2006/relationships/hyperlink" Target="https://focomx.focoma.org/artists/gora-gora-orkestar" TargetMode="External"/><Relationship Id="rId527" Type="http://schemas.openxmlformats.org/officeDocument/2006/relationships/hyperlink" Target="https://focomx.focoma.org/artists/saved-aliens" TargetMode="External"/><Relationship Id="rId734" Type="http://schemas.openxmlformats.org/officeDocument/2006/relationships/hyperlink" Target="https://focomx.focoma.org/music-genre/country-bluegrass-americana" TargetMode="External"/><Relationship Id="rId941" Type="http://schemas.openxmlformats.org/officeDocument/2006/relationships/hyperlink" Target="https://focomx.focoma.org/artists/band-reject" TargetMode="External"/><Relationship Id="rId1157" Type="http://schemas.openxmlformats.org/officeDocument/2006/relationships/hyperlink" Target="https://focomx.focoma.org/artists/other-worlds-0" TargetMode="External"/><Relationship Id="rId1364" Type="http://schemas.openxmlformats.org/officeDocument/2006/relationships/hyperlink" Target="https://focomx.focoma.org/music-genre/acoustic-folk" TargetMode="External"/><Relationship Id="rId70" Type="http://schemas.openxmlformats.org/officeDocument/2006/relationships/hyperlink" Target="https://focomx.focoma.org/music-genre/singer-songwriter" TargetMode="External"/><Relationship Id="rId166" Type="http://schemas.openxmlformats.org/officeDocument/2006/relationships/hyperlink" Target="https://focomx.focoma.org/artists/tom-gregory" TargetMode="External"/><Relationship Id="rId331" Type="http://schemas.openxmlformats.org/officeDocument/2006/relationships/hyperlink" Target="https://focomx.focoma.org/music-genre/rock-pop" TargetMode="External"/><Relationship Id="rId373" Type="http://schemas.openxmlformats.org/officeDocument/2006/relationships/hyperlink" Target="https://focomx.focoma.org/music-genre/rock-pop" TargetMode="External"/><Relationship Id="rId429" Type="http://schemas.openxmlformats.org/officeDocument/2006/relationships/hyperlink" Target="https://focomx.focoma.org/music-genre/rock-pop" TargetMode="External"/><Relationship Id="rId580" Type="http://schemas.openxmlformats.org/officeDocument/2006/relationships/hyperlink" Target="https://focomx.focoma.org/music-genre/cover-tribute" TargetMode="External"/><Relationship Id="rId636" Type="http://schemas.openxmlformats.org/officeDocument/2006/relationships/hyperlink" Target="https://focomx.focoma.org/music-genre/country-bluegrass-americana" TargetMode="External"/><Relationship Id="rId801" Type="http://schemas.openxmlformats.org/officeDocument/2006/relationships/hyperlink" Target="https://focomx.focoma.org/artists/queen-bee-and-stingers" TargetMode="External"/><Relationship Id="rId1017" Type="http://schemas.openxmlformats.org/officeDocument/2006/relationships/hyperlink" Target="https://focomx.focoma.org/artists/shotgun-shogun" TargetMode="External"/><Relationship Id="rId1059" Type="http://schemas.openxmlformats.org/officeDocument/2006/relationships/hyperlink" Target="https://focomx.focoma.org/artists/bellhoss-0" TargetMode="External"/><Relationship Id="rId1224" Type="http://schemas.openxmlformats.org/officeDocument/2006/relationships/hyperlink" Target="https://focomx.focoma.org/music-genre/indie-alternative" TargetMode="External"/><Relationship Id="rId1266" Type="http://schemas.openxmlformats.org/officeDocument/2006/relationships/hyperlink" Target="https://focomx.focoma.org/music-genre/indie-alternative" TargetMode="External"/><Relationship Id="rId1" Type="http://schemas.openxmlformats.org/officeDocument/2006/relationships/hyperlink" Target="https://focomx.focoma.org/artists/2mx2-0" TargetMode="External"/><Relationship Id="rId233" Type="http://schemas.openxmlformats.org/officeDocument/2006/relationships/hyperlink" Target="https://focomx.focoma.org/artists/elektric-animals-0" TargetMode="External"/><Relationship Id="rId440" Type="http://schemas.openxmlformats.org/officeDocument/2006/relationships/hyperlink" Target="https://focomx.focoma.org/artists/alfonzo" TargetMode="External"/><Relationship Id="rId678" Type="http://schemas.openxmlformats.org/officeDocument/2006/relationships/hyperlink" Target="https://focomx.focoma.org/music-genre/country-bluegrass-americana" TargetMode="External"/><Relationship Id="rId843" Type="http://schemas.openxmlformats.org/officeDocument/2006/relationships/hyperlink" Target="https://focomx.focoma.org/artists/dj-macy-paradise" TargetMode="External"/><Relationship Id="rId885" Type="http://schemas.openxmlformats.org/officeDocument/2006/relationships/hyperlink" Target="https://focomx.focoma.org/artists/larose-0" TargetMode="External"/><Relationship Id="rId1070" Type="http://schemas.openxmlformats.org/officeDocument/2006/relationships/hyperlink" Target="https://focomx.focoma.org/music-genre/indie-alternative" TargetMode="External"/><Relationship Id="rId1126" Type="http://schemas.openxmlformats.org/officeDocument/2006/relationships/hyperlink" Target="https://focomx.focoma.org/music-genre/indie-alternative" TargetMode="External"/><Relationship Id="rId28" Type="http://schemas.openxmlformats.org/officeDocument/2006/relationships/hyperlink" Target="https://focomx.focoma.org/music-genre/world-reggae-latin" TargetMode="External"/><Relationship Id="rId275" Type="http://schemas.openxmlformats.org/officeDocument/2006/relationships/hyperlink" Target="https://focomx.focoma.org/artists/julian-g" TargetMode="External"/><Relationship Id="rId300" Type="http://schemas.openxmlformats.org/officeDocument/2006/relationships/hyperlink" Target="https://focomx.focoma.org/artists/michael-morrow-culprtis" TargetMode="External"/><Relationship Id="rId482" Type="http://schemas.openxmlformats.org/officeDocument/2006/relationships/hyperlink" Target="https://focomx.focoma.org/artists/funky-business" TargetMode="External"/><Relationship Id="rId538" Type="http://schemas.openxmlformats.org/officeDocument/2006/relationships/hyperlink" Target="https://focomx.focoma.org/music-genre/rb-soul-funk" TargetMode="External"/><Relationship Id="rId703" Type="http://schemas.openxmlformats.org/officeDocument/2006/relationships/hyperlink" Target="https://focomx.focoma.org/artists/rusty-44-0" TargetMode="External"/><Relationship Id="rId745" Type="http://schemas.openxmlformats.org/officeDocument/2006/relationships/hyperlink" Target="https://focomx.focoma.org/artists/wood-belly" TargetMode="External"/><Relationship Id="rId910" Type="http://schemas.openxmlformats.org/officeDocument/2006/relationships/hyperlink" Target="https://focomx.focoma.org/music-genre/electronic-dj" TargetMode="External"/><Relationship Id="rId952" Type="http://schemas.openxmlformats.org/officeDocument/2006/relationships/hyperlink" Target="https://focomx.focoma.org/music-genre/experimental-noise-visual" TargetMode="External"/><Relationship Id="rId1168" Type="http://schemas.openxmlformats.org/officeDocument/2006/relationships/hyperlink" Target="https://focomx.focoma.org/music-genre/indie-alternative" TargetMode="External"/><Relationship Id="rId1333" Type="http://schemas.openxmlformats.org/officeDocument/2006/relationships/hyperlink" Target="https://focomx.focoma.org/artists/christopher-ryan-0" TargetMode="External"/><Relationship Id="rId1375" Type="http://schemas.openxmlformats.org/officeDocument/2006/relationships/hyperlink" Target="https://focomx.focoma.org/artists/nathaniel-riley" TargetMode="External"/><Relationship Id="rId81" Type="http://schemas.openxmlformats.org/officeDocument/2006/relationships/hyperlink" Target="https://focomx.focoma.org/artists/emma-marie" TargetMode="External"/><Relationship Id="rId135" Type="http://schemas.openxmlformats.org/officeDocument/2006/relationships/hyperlink" Target="https://focomx.focoma.org/music-genre/singer-songwriter" TargetMode="External"/><Relationship Id="rId177" Type="http://schemas.openxmlformats.org/officeDocument/2006/relationships/hyperlink" Target="https://focomx.focoma.org/artists/wrenn-ian-duo" TargetMode="External"/><Relationship Id="rId342" Type="http://schemas.openxmlformats.org/officeDocument/2006/relationships/hyperlink" Target="https://focomx.focoma.org/artists/post-paradise" TargetMode="External"/><Relationship Id="rId384" Type="http://schemas.openxmlformats.org/officeDocument/2006/relationships/hyperlink" Target="https://focomx.focoma.org/artists/custom-shop-band" TargetMode="External"/><Relationship Id="rId591" Type="http://schemas.openxmlformats.org/officeDocument/2006/relationships/hyperlink" Target="https://focomx.focoma.org/artists/bar-hoppers-0" TargetMode="External"/><Relationship Id="rId605" Type="http://schemas.openxmlformats.org/officeDocument/2006/relationships/hyperlink" Target="https://focomx.focoma.org/artists/alex-dunn" TargetMode="External"/><Relationship Id="rId787" Type="http://schemas.openxmlformats.org/officeDocument/2006/relationships/hyperlink" Target="https://focomx.focoma.org/artists/kerry-pastine-and-crime-scene-0" TargetMode="External"/><Relationship Id="rId812" Type="http://schemas.openxmlformats.org/officeDocument/2006/relationships/hyperlink" Target="https://focomx.focoma.org/music-genre/blues-jazz" TargetMode="External"/><Relationship Id="rId994" Type="http://schemas.openxmlformats.org/officeDocument/2006/relationships/hyperlink" Target="https://focomx.focoma.org/music-genre/metal-punk-hardcore" TargetMode="External"/><Relationship Id="rId1028" Type="http://schemas.openxmlformats.org/officeDocument/2006/relationships/hyperlink" Target="https://focomx.focoma.org/music-genre/metal-punk-hardcore" TargetMode="External"/><Relationship Id="rId1235" Type="http://schemas.openxmlformats.org/officeDocument/2006/relationships/hyperlink" Target="https://focomx.focoma.org/artists/unknown-knowns-0" TargetMode="External"/><Relationship Id="rId1400" Type="http://schemas.openxmlformats.org/officeDocument/2006/relationships/hyperlink" Target="https://focomx.focoma.org/music-genre/acoustic-folk" TargetMode="External"/><Relationship Id="rId202" Type="http://schemas.openxmlformats.org/officeDocument/2006/relationships/hyperlink" Target="https://focomx.focoma.org/music-genre/rock-pop" TargetMode="External"/><Relationship Id="rId244" Type="http://schemas.openxmlformats.org/officeDocument/2006/relationships/hyperlink" Target="https://focomx.focoma.org/music-genre/rock-pop" TargetMode="External"/><Relationship Id="rId647" Type="http://schemas.openxmlformats.org/officeDocument/2006/relationships/hyperlink" Target="https://focomx.focoma.org/artists/david-booker-band" TargetMode="External"/><Relationship Id="rId689" Type="http://schemas.openxmlformats.org/officeDocument/2006/relationships/hyperlink" Target="https://focomx.focoma.org/artists/nelsen" TargetMode="External"/><Relationship Id="rId854" Type="http://schemas.openxmlformats.org/officeDocument/2006/relationships/hyperlink" Target="https://focomx.focoma.org/music-genre/electronic-dj" TargetMode="External"/><Relationship Id="rId896" Type="http://schemas.openxmlformats.org/officeDocument/2006/relationships/hyperlink" Target="https://focomx.focoma.org/music-genre/electronic-dj" TargetMode="External"/><Relationship Id="rId1081" Type="http://schemas.openxmlformats.org/officeDocument/2006/relationships/hyperlink" Target="https://focomx.focoma.org/artists/compass-cavern-0" TargetMode="External"/><Relationship Id="rId1277" Type="http://schemas.openxmlformats.org/officeDocument/2006/relationships/hyperlink" Target="https://focomx.focoma.org/artists/kent-washington-iii" TargetMode="External"/><Relationship Id="rId1302" Type="http://schemas.openxmlformats.org/officeDocument/2006/relationships/hyperlink" Target="https://focomx.focoma.org/music-genre/hip-hop-rap" TargetMode="External"/><Relationship Id="rId39" Type="http://schemas.openxmlformats.org/officeDocument/2006/relationships/hyperlink" Target="https://focomx.focoma.org/artists/commoners" TargetMode="External"/><Relationship Id="rId286" Type="http://schemas.openxmlformats.org/officeDocument/2006/relationships/hyperlink" Target="https://focomx.focoma.org/music-genre/rock-pop" TargetMode="External"/><Relationship Id="rId451" Type="http://schemas.openxmlformats.org/officeDocument/2006/relationships/hyperlink" Target="https://focomx.focoma.org/music-genre/rb-soul-funk" TargetMode="External"/><Relationship Id="rId493" Type="http://schemas.openxmlformats.org/officeDocument/2006/relationships/hyperlink" Target="https://focomx.focoma.org/music-genre/rb-soul-funk" TargetMode="External"/><Relationship Id="rId507" Type="http://schemas.openxmlformats.org/officeDocument/2006/relationships/hyperlink" Target="https://focomx.focoma.org/music-genre/rb-soul-funk" TargetMode="External"/><Relationship Id="rId549" Type="http://schemas.openxmlformats.org/officeDocument/2006/relationships/hyperlink" Target="https://focomx.focoma.org/artists/titonic" TargetMode="External"/><Relationship Id="rId714" Type="http://schemas.openxmlformats.org/officeDocument/2006/relationships/hyperlink" Target="https://focomx.focoma.org/music-genre/country-bluegrass-americana" TargetMode="External"/><Relationship Id="rId756" Type="http://schemas.openxmlformats.org/officeDocument/2006/relationships/hyperlink" Target="https://focomx.focoma.org/music-genre/blues-jazz" TargetMode="External"/><Relationship Id="rId921" Type="http://schemas.openxmlformats.org/officeDocument/2006/relationships/hyperlink" Target="https://focomx.focoma.org/artists/thy-neighbor" TargetMode="External"/><Relationship Id="rId1137" Type="http://schemas.openxmlformats.org/officeDocument/2006/relationships/hyperlink" Target="https://focomx.focoma.org/artists/knuckle-pups" TargetMode="External"/><Relationship Id="rId1179" Type="http://schemas.openxmlformats.org/officeDocument/2006/relationships/hyperlink" Target="https://focomx.focoma.org/artists/race-neptune-0" TargetMode="External"/><Relationship Id="rId1344" Type="http://schemas.openxmlformats.org/officeDocument/2006/relationships/hyperlink" Target="https://focomx.focoma.org/music-genre/acoustic-folk" TargetMode="External"/><Relationship Id="rId1386" Type="http://schemas.openxmlformats.org/officeDocument/2006/relationships/hyperlink" Target="https://focomx.focoma.org/music-genre/acoustic-folk" TargetMode="External"/><Relationship Id="rId50" Type="http://schemas.openxmlformats.org/officeDocument/2006/relationships/hyperlink" Target="https://focomx.focoma.org/music-genre/singer-songwriter" TargetMode="External"/><Relationship Id="rId104" Type="http://schemas.openxmlformats.org/officeDocument/2006/relationships/hyperlink" Target="https://focomx.focoma.org/music-genre/singer-songwriter" TargetMode="External"/><Relationship Id="rId146" Type="http://schemas.openxmlformats.org/officeDocument/2006/relationships/hyperlink" Target="https://focomx.focoma.org/artists/stevey-moonsmith" TargetMode="External"/><Relationship Id="rId188" Type="http://schemas.openxmlformats.org/officeDocument/2006/relationships/hyperlink" Target="https://focomx.focoma.org/music-genre/rock-pop" TargetMode="External"/><Relationship Id="rId311" Type="http://schemas.openxmlformats.org/officeDocument/2006/relationships/hyperlink" Target="https://focomx.focoma.org/music-genre/rock-pop" TargetMode="External"/><Relationship Id="rId353" Type="http://schemas.openxmlformats.org/officeDocument/2006/relationships/hyperlink" Target="https://focomx.focoma.org/music-genre/rock-pop" TargetMode="External"/><Relationship Id="rId395" Type="http://schemas.openxmlformats.org/officeDocument/2006/relationships/hyperlink" Target="https://focomx.focoma.org/music-genre/rock-pop" TargetMode="External"/><Relationship Id="rId409" Type="http://schemas.openxmlformats.org/officeDocument/2006/relationships/hyperlink" Target="https://focomx.focoma.org/music-genre/rock-pop" TargetMode="External"/><Relationship Id="rId560" Type="http://schemas.openxmlformats.org/officeDocument/2006/relationships/hyperlink" Target="https://focomx.focoma.org/music-genre/cover-tribute" TargetMode="External"/><Relationship Id="rId798" Type="http://schemas.openxmlformats.org/officeDocument/2006/relationships/hyperlink" Target="https://focomx.focoma.org/music-genre/blues-jazz" TargetMode="External"/><Relationship Id="rId963" Type="http://schemas.openxmlformats.org/officeDocument/2006/relationships/hyperlink" Target="https://focomx.focoma.org/artists/spectra-circus" TargetMode="External"/><Relationship Id="rId1039" Type="http://schemas.openxmlformats.org/officeDocument/2006/relationships/hyperlink" Target="https://focomx.focoma.org/artists/triton" TargetMode="External"/><Relationship Id="rId1190" Type="http://schemas.openxmlformats.org/officeDocument/2006/relationships/hyperlink" Target="https://focomx.focoma.org/music-genre/indie-alternative" TargetMode="External"/><Relationship Id="rId1204" Type="http://schemas.openxmlformats.org/officeDocument/2006/relationships/hyperlink" Target="https://focomx.focoma.org/music-genre/indie-alternative" TargetMode="External"/><Relationship Id="rId1246" Type="http://schemas.openxmlformats.org/officeDocument/2006/relationships/hyperlink" Target="https://focomx.focoma.org/music-genre/indie-alternative" TargetMode="External"/><Relationship Id="rId92" Type="http://schemas.openxmlformats.org/officeDocument/2006/relationships/hyperlink" Target="https://focomx.focoma.org/music-genre/singer-songwriter" TargetMode="External"/><Relationship Id="rId213" Type="http://schemas.openxmlformats.org/officeDocument/2006/relationships/hyperlink" Target="https://focomx.focoma.org/artists/citra-0" TargetMode="External"/><Relationship Id="rId420" Type="http://schemas.openxmlformats.org/officeDocument/2006/relationships/hyperlink" Target="https://focomx.focoma.org/artists/threeshots-0" TargetMode="External"/><Relationship Id="rId616" Type="http://schemas.openxmlformats.org/officeDocument/2006/relationships/hyperlink" Target="https://focomx.focoma.org/music-genre/country-bluegrass-americana" TargetMode="External"/><Relationship Id="rId658" Type="http://schemas.openxmlformats.org/officeDocument/2006/relationships/hyperlink" Target="https://focomx.focoma.org/music-genre/country-bluegrass-americana" TargetMode="External"/><Relationship Id="rId823" Type="http://schemas.openxmlformats.org/officeDocument/2006/relationships/hyperlink" Target="https://focomx.focoma.org/artists/audio-flora" TargetMode="External"/><Relationship Id="rId865" Type="http://schemas.openxmlformats.org/officeDocument/2006/relationships/hyperlink" Target="https://focomx.focoma.org/artists/gellyfish" TargetMode="External"/><Relationship Id="rId1050" Type="http://schemas.openxmlformats.org/officeDocument/2006/relationships/hyperlink" Target="https://focomx.focoma.org/music-genre/indie-alternative" TargetMode="External"/><Relationship Id="rId1288" Type="http://schemas.openxmlformats.org/officeDocument/2006/relationships/hyperlink" Target="https://focomx.focoma.org/music-genre/hip-hop-rap" TargetMode="External"/><Relationship Id="rId255" Type="http://schemas.openxmlformats.org/officeDocument/2006/relationships/hyperlink" Target="https://focomx.focoma.org/artists/home-11" TargetMode="External"/><Relationship Id="rId297" Type="http://schemas.openxmlformats.org/officeDocument/2006/relationships/hyperlink" Target="https://focomx.focoma.org/music-genre/rock-pop" TargetMode="External"/><Relationship Id="rId462" Type="http://schemas.openxmlformats.org/officeDocument/2006/relationships/hyperlink" Target="https://focomx.focoma.org/artists/colony-funk-0" TargetMode="External"/><Relationship Id="rId518" Type="http://schemas.openxmlformats.org/officeDocument/2006/relationships/hyperlink" Target="https://focomx.focoma.org/music-genre/rb-soul-funk" TargetMode="External"/><Relationship Id="rId725" Type="http://schemas.openxmlformats.org/officeDocument/2006/relationships/hyperlink" Target="https://focomx.focoma.org/artists/real-doug-lane" TargetMode="External"/><Relationship Id="rId932" Type="http://schemas.openxmlformats.org/officeDocument/2006/relationships/hyperlink" Target="https://focomx.focoma.org/music-genre/electronic-dj" TargetMode="External"/><Relationship Id="rId1092" Type="http://schemas.openxmlformats.org/officeDocument/2006/relationships/hyperlink" Target="https://focomx.focoma.org/music-genre/indie-alternative" TargetMode="External"/><Relationship Id="rId1106" Type="http://schemas.openxmlformats.org/officeDocument/2006/relationships/hyperlink" Target="https://focomx.focoma.org/music-genre/indie-alternative" TargetMode="External"/><Relationship Id="rId1148" Type="http://schemas.openxmlformats.org/officeDocument/2006/relationships/hyperlink" Target="https://focomx.focoma.org/music-genre/indie-alternative" TargetMode="External"/><Relationship Id="rId1313" Type="http://schemas.openxmlformats.org/officeDocument/2006/relationships/hyperlink" Target="https://focomx.focoma.org/artists/brothers-fountain" TargetMode="External"/><Relationship Id="rId1355" Type="http://schemas.openxmlformats.org/officeDocument/2006/relationships/hyperlink" Target="https://focomx.focoma.org/artists/jesh-yancey" TargetMode="External"/><Relationship Id="rId1397" Type="http://schemas.openxmlformats.org/officeDocument/2006/relationships/hyperlink" Target="https://focomx.focoma.org/artists/sogs-0" TargetMode="External"/><Relationship Id="rId115" Type="http://schemas.openxmlformats.org/officeDocument/2006/relationships/hyperlink" Target="https://focomx.focoma.org/artists/michelle-roderick-0" TargetMode="External"/><Relationship Id="rId157" Type="http://schemas.openxmlformats.org/officeDocument/2006/relationships/hyperlink" Target="https://focomx.focoma.org/music-genre/singer-songwriter" TargetMode="External"/><Relationship Id="rId322" Type="http://schemas.openxmlformats.org/officeDocument/2006/relationships/hyperlink" Target="https://focomx.focoma.org/artists/mystic-river-band" TargetMode="External"/><Relationship Id="rId364" Type="http://schemas.openxmlformats.org/officeDocument/2006/relationships/hyperlink" Target="https://focomx.focoma.org/artists/stray-course-0" TargetMode="External"/><Relationship Id="rId767" Type="http://schemas.openxmlformats.org/officeDocument/2006/relationships/hyperlink" Target="https://focomx.focoma.org/artists/emma-marie-band" TargetMode="External"/><Relationship Id="rId974" Type="http://schemas.openxmlformats.org/officeDocument/2006/relationships/hyperlink" Target="https://focomx.focoma.org/music-genre/metal-punk-hardcore" TargetMode="External"/><Relationship Id="rId1008" Type="http://schemas.openxmlformats.org/officeDocument/2006/relationships/hyperlink" Target="https://focomx.focoma.org/music-genre/metal-punk-hardcore" TargetMode="External"/><Relationship Id="rId1215" Type="http://schemas.openxmlformats.org/officeDocument/2006/relationships/hyperlink" Target="https://focomx.focoma.org/artists/sunnydale-high" TargetMode="External"/><Relationship Id="rId61" Type="http://schemas.openxmlformats.org/officeDocument/2006/relationships/hyperlink" Target="https://focomx.focoma.org/artists/change-chords" TargetMode="External"/><Relationship Id="rId199" Type="http://schemas.openxmlformats.org/officeDocument/2006/relationships/hyperlink" Target="https://focomx.focoma.org/artists/bevin-luna" TargetMode="External"/><Relationship Id="rId571" Type="http://schemas.openxmlformats.org/officeDocument/2006/relationships/hyperlink" Target="https://focomx.focoma.org/artists/guerrilla-radio-0" TargetMode="External"/><Relationship Id="rId627" Type="http://schemas.openxmlformats.org/officeDocument/2006/relationships/hyperlink" Target="https://focomx.focoma.org/artists/blue-canyon-boys" TargetMode="External"/><Relationship Id="rId669" Type="http://schemas.openxmlformats.org/officeDocument/2006/relationships/hyperlink" Target="https://focomx.focoma.org/artists/j-shogren-shanghaid-0" TargetMode="External"/><Relationship Id="rId834" Type="http://schemas.openxmlformats.org/officeDocument/2006/relationships/hyperlink" Target="https://focomx.focoma.org/music-genre/electronic-dj" TargetMode="External"/><Relationship Id="rId876" Type="http://schemas.openxmlformats.org/officeDocument/2006/relationships/hyperlink" Target="https://focomx.focoma.org/music-genre/electronic-dj" TargetMode="External"/><Relationship Id="rId1257" Type="http://schemas.openxmlformats.org/officeDocument/2006/relationships/hyperlink" Target="https://focomx.focoma.org/artists/wire-faces-0" TargetMode="External"/><Relationship Id="rId1299" Type="http://schemas.openxmlformats.org/officeDocument/2006/relationships/hyperlink" Target="https://focomx.focoma.org/artists/pj-kool" TargetMode="External"/><Relationship Id="rId19" Type="http://schemas.openxmlformats.org/officeDocument/2006/relationships/hyperlink" Target="https://focomx.focoma.org/artists/jasper-grooves-collective" TargetMode="External"/><Relationship Id="rId224" Type="http://schemas.openxmlformats.org/officeDocument/2006/relationships/hyperlink" Target="https://focomx.focoma.org/music-genre/rock-pop" TargetMode="External"/><Relationship Id="rId266" Type="http://schemas.openxmlformats.org/officeDocument/2006/relationships/hyperlink" Target="https://focomx.focoma.org/music-genre/rock-pop" TargetMode="External"/><Relationship Id="rId431" Type="http://schemas.openxmlformats.org/officeDocument/2006/relationships/hyperlink" Target="https://focomx.focoma.org/music-genre/rock-pop" TargetMode="External"/><Relationship Id="rId473" Type="http://schemas.openxmlformats.org/officeDocument/2006/relationships/hyperlink" Target="https://focomx.focoma.org/music-genre/rb-soul-funk" TargetMode="External"/><Relationship Id="rId529" Type="http://schemas.openxmlformats.org/officeDocument/2006/relationships/hyperlink" Target="https://focomx.focoma.org/artists/second-choice-city-aka-cc7" TargetMode="External"/><Relationship Id="rId680" Type="http://schemas.openxmlformats.org/officeDocument/2006/relationships/hyperlink" Target="https://focomx.focoma.org/music-genre/country-bluegrass-americana" TargetMode="External"/><Relationship Id="rId736" Type="http://schemas.openxmlformats.org/officeDocument/2006/relationships/hyperlink" Target="https://focomx.focoma.org/music-genre/country-bluegrass-americana" TargetMode="External"/><Relationship Id="rId901" Type="http://schemas.openxmlformats.org/officeDocument/2006/relationships/hyperlink" Target="https://focomx.focoma.org/artists/nick-irvin" TargetMode="External"/><Relationship Id="rId1061" Type="http://schemas.openxmlformats.org/officeDocument/2006/relationships/hyperlink" Target="https://focomx.focoma.org/artists/black-mesa-0" TargetMode="External"/><Relationship Id="rId1117" Type="http://schemas.openxmlformats.org/officeDocument/2006/relationships/hyperlink" Target="https://focomx.focoma.org/artists/hello-mountain-0" TargetMode="External"/><Relationship Id="rId1159" Type="http://schemas.openxmlformats.org/officeDocument/2006/relationships/hyperlink" Target="https://focomx.focoma.org/artists/ozonic" TargetMode="External"/><Relationship Id="rId1324" Type="http://schemas.openxmlformats.org/officeDocument/2006/relationships/hyperlink" Target="https://focomx.focoma.org/music-genre/acoustic-folk" TargetMode="External"/><Relationship Id="rId1366" Type="http://schemas.openxmlformats.org/officeDocument/2006/relationships/hyperlink" Target="https://focomx.focoma.org/music-genre/acoustic-folk" TargetMode="External"/><Relationship Id="rId30" Type="http://schemas.openxmlformats.org/officeDocument/2006/relationships/hyperlink" Target="https://focomx.focoma.org/music-genre/world-reggae-latin" TargetMode="External"/><Relationship Id="rId126" Type="http://schemas.openxmlformats.org/officeDocument/2006/relationships/hyperlink" Target="https://focomx.focoma.org/artists/rae-mcalister" TargetMode="External"/><Relationship Id="rId168" Type="http://schemas.openxmlformats.org/officeDocument/2006/relationships/hyperlink" Target="https://focomx.focoma.org/artists/tony-meade" TargetMode="External"/><Relationship Id="rId333" Type="http://schemas.openxmlformats.org/officeDocument/2006/relationships/hyperlink" Target="https://focomx.focoma.org/music-genre/rock-pop" TargetMode="External"/><Relationship Id="rId540" Type="http://schemas.openxmlformats.org/officeDocument/2006/relationships/hyperlink" Target="https://focomx.focoma.org/music-genre/rb-soul-funk" TargetMode="External"/><Relationship Id="rId778" Type="http://schemas.openxmlformats.org/officeDocument/2006/relationships/hyperlink" Target="https://focomx.focoma.org/music-genre/blues-jazz" TargetMode="External"/><Relationship Id="rId943" Type="http://schemas.openxmlformats.org/officeDocument/2006/relationships/hyperlink" Target="https://focomx.focoma.org/artists/card-13" TargetMode="External"/><Relationship Id="rId985" Type="http://schemas.openxmlformats.org/officeDocument/2006/relationships/hyperlink" Target="https://focomx.focoma.org/artists/came-and-took-it-0" TargetMode="External"/><Relationship Id="rId1019" Type="http://schemas.openxmlformats.org/officeDocument/2006/relationships/hyperlink" Target="https://focomx.focoma.org/artists/sinister-pig" TargetMode="External"/><Relationship Id="rId1170" Type="http://schemas.openxmlformats.org/officeDocument/2006/relationships/hyperlink" Target="https://focomx.focoma.org/music-genre/indie-alternative" TargetMode="External"/><Relationship Id="rId72" Type="http://schemas.openxmlformats.org/officeDocument/2006/relationships/hyperlink" Target="https://focomx.focoma.org/music-genre/singer-songwriter" TargetMode="External"/><Relationship Id="rId375" Type="http://schemas.openxmlformats.org/officeDocument/2006/relationships/hyperlink" Target="https://focomx.focoma.org/music-genre/rock-pop" TargetMode="External"/><Relationship Id="rId582" Type="http://schemas.openxmlformats.org/officeDocument/2006/relationships/hyperlink" Target="https://focomx.focoma.org/music-genre/cover-tribute" TargetMode="External"/><Relationship Id="rId638" Type="http://schemas.openxmlformats.org/officeDocument/2006/relationships/hyperlink" Target="https://focomx.focoma.org/music-genre/country-bluegrass-americana" TargetMode="External"/><Relationship Id="rId803" Type="http://schemas.openxmlformats.org/officeDocument/2006/relationships/hyperlink" Target="https://focomx.focoma.org/artists/roger-james-group" TargetMode="External"/><Relationship Id="rId845" Type="http://schemas.openxmlformats.org/officeDocument/2006/relationships/hyperlink" Target="https://focomx.focoma.org/artists/dj-mandi-lix" TargetMode="External"/><Relationship Id="rId1030" Type="http://schemas.openxmlformats.org/officeDocument/2006/relationships/hyperlink" Target="https://focomx.focoma.org/music-genre/metal-punk-hardcore" TargetMode="External"/><Relationship Id="rId1226" Type="http://schemas.openxmlformats.org/officeDocument/2006/relationships/hyperlink" Target="https://focomx.focoma.org/music-genre/indie-alternative" TargetMode="External"/><Relationship Id="rId1268" Type="http://schemas.openxmlformats.org/officeDocument/2006/relationships/hyperlink" Target="https://focomx.focoma.org/music-genre/hip-hop-rap" TargetMode="External"/><Relationship Id="rId3" Type="http://schemas.openxmlformats.org/officeDocument/2006/relationships/hyperlink" Target="https://focomx.focoma.org/artists/alexandria-ensemble-0" TargetMode="External"/><Relationship Id="rId235" Type="http://schemas.openxmlformats.org/officeDocument/2006/relationships/hyperlink" Target="https://focomx.focoma.org/artists/equally-challenged-0" TargetMode="External"/><Relationship Id="rId277" Type="http://schemas.openxmlformats.org/officeDocument/2006/relationships/hyperlink" Target="https://focomx.focoma.org/artists/king-crawdad" TargetMode="External"/><Relationship Id="rId400" Type="http://schemas.openxmlformats.org/officeDocument/2006/relationships/hyperlink" Target="https://focomx.focoma.org/artists/seen-and-unseen" TargetMode="External"/><Relationship Id="rId442" Type="http://schemas.openxmlformats.org/officeDocument/2006/relationships/hyperlink" Target="https://focomx.focoma.org/artists/amber-lc" TargetMode="External"/><Relationship Id="rId484" Type="http://schemas.openxmlformats.org/officeDocument/2006/relationships/hyperlink" Target="https://focomx.focoma.org/artists/futaba" TargetMode="External"/><Relationship Id="rId705" Type="http://schemas.openxmlformats.org/officeDocument/2006/relationships/hyperlink" Target="https://focomx.focoma.org/artists/ryan-chrys-rough-cuts-0" TargetMode="External"/><Relationship Id="rId887" Type="http://schemas.openxmlformats.org/officeDocument/2006/relationships/hyperlink" Target="https://focomx.focoma.org/artists/ler" TargetMode="External"/><Relationship Id="rId1072" Type="http://schemas.openxmlformats.org/officeDocument/2006/relationships/hyperlink" Target="https://focomx.focoma.org/music-genre/indie-alternative" TargetMode="External"/><Relationship Id="rId1128" Type="http://schemas.openxmlformats.org/officeDocument/2006/relationships/hyperlink" Target="https://focomx.focoma.org/music-genre/indie-alternative" TargetMode="External"/><Relationship Id="rId1335" Type="http://schemas.openxmlformats.org/officeDocument/2006/relationships/hyperlink" Target="https://focomx.focoma.org/artists/creekbed-0" TargetMode="External"/><Relationship Id="rId137" Type="http://schemas.openxmlformats.org/officeDocument/2006/relationships/hyperlink" Target="https://focomx.focoma.org/music-genre/singer-songwriter" TargetMode="External"/><Relationship Id="rId302" Type="http://schemas.openxmlformats.org/officeDocument/2006/relationships/hyperlink" Target="https://focomx.focoma.org/artists/mister-tim-funky-introvert" TargetMode="External"/><Relationship Id="rId344" Type="http://schemas.openxmlformats.org/officeDocument/2006/relationships/hyperlink" Target="https://focomx.focoma.org/artists/redswing" TargetMode="External"/><Relationship Id="rId691" Type="http://schemas.openxmlformats.org/officeDocument/2006/relationships/hyperlink" Target="https://focomx.focoma.org/artists/new-ben-franklins" TargetMode="External"/><Relationship Id="rId747" Type="http://schemas.openxmlformats.org/officeDocument/2006/relationships/hyperlink" Target="https://focomx.focoma.org/artists/tiny-mule" TargetMode="External"/><Relationship Id="rId789" Type="http://schemas.openxmlformats.org/officeDocument/2006/relationships/hyperlink" Target="https://focomx.focoma.org/artists/lapompe" TargetMode="External"/><Relationship Id="rId912" Type="http://schemas.openxmlformats.org/officeDocument/2006/relationships/hyperlink" Target="https://focomx.focoma.org/music-genre/electronic-dj" TargetMode="External"/><Relationship Id="rId954" Type="http://schemas.openxmlformats.org/officeDocument/2006/relationships/hyperlink" Target="https://focomx.focoma.org/music-genre/experimental-noise-visual" TargetMode="External"/><Relationship Id="rId996" Type="http://schemas.openxmlformats.org/officeDocument/2006/relationships/hyperlink" Target="https://focomx.focoma.org/music-genre/metal-punk-hardcore" TargetMode="External"/><Relationship Id="rId1377" Type="http://schemas.openxmlformats.org/officeDocument/2006/relationships/hyperlink" Target="https://focomx.focoma.org/artists/ren-elizabeth" TargetMode="External"/><Relationship Id="rId41" Type="http://schemas.openxmlformats.org/officeDocument/2006/relationships/hyperlink" Target="https://focomx.focoma.org/artists/swashbuckling-doctors" TargetMode="External"/><Relationship Id="rId83" Type="http://schemas.openxmlformats.org/officeDocument/2006/relationships/hyperlink" Target="https://focomx.focoma.org/artists/erik-lunde-his-killer-band" TargetMode="External"/><Relationship Id="rId179" Type="http://schemas.openxmlformats.org/officeDocument/2006/relationships/hyperlink" Target="https://focomx.focoma.org/artists/zoe-berman" TargetMode="External"/><Relationship Id="rId386" Type="http://schemas.openxmlformats.org/officeDocument/2006/relationships/hyperlink" Target="https://focomx.focoma.org/artists/hollow" TargetMode="External"/><Relationship Id="rId551" Type="http://schemas.openxmlformats.org/officeDocument/2006/relationships/hyperlink" Target="https://focomx.focoma.org/artists/yabird-0" TargetMode="External"/><Relationship Id="rId593" Type="http://schemas.openxmlformats.org/officeDocument/2006/relationships/hyperlink" Target="https://focomx.focoma.org/artists/man-cubs" TargetMode="External"/><Relationship Id="rId607" Type="http://schemas.openxmlformats.org/officeDocument/2006/relationships/hyperlink" Target="https://focomx.focoma.org/artists/alright-alright-0" TargetMode="External"/><Relationship Id="rId649" Type="http://schemas.openxmlformats.org/officeDocument/2006/relationships/hyperlink" Target="https://focomx.focoma.org/artists/david-burchfield-fire-guil" TargetMode="External"/><Relationship Id="rId814" Type="http://schemas.openxmlformats.org/officeDocument/2006/relationships/hyperlink" Target="https://focomx.focoma.org/music-genre/blues-jazz" TargetMode="External"/><Relationship Id="rId856" Type="http://schemas.openxmlformats.org/officeDocument/2006/relationships/hyperlink" Target="https://focomx.focoma.org/music-genre/electronic-dj" TargetMode="External"/><Relationship Id="rId1181" Type="http://schemas.openxmlformats.org/officeDocument/2006/relationships/hyperlink" Target="https://focomx.focoma.org/artists/reggie-van-dyke" TargetMode="External"/><Relationship Id="rId1237" Type="http://schemas.openxmlformats.org/officeDocument/2006/relationships/hyperlink" Target="https://focomx.focoma.org/artists/turvy-organ-0" TargetMode="External"/><Relationship Id="rId1279" Type="http://schemas.openxmlformats.org/officeDocument/2006/relationships/hyperlink" Target="https://focomx.focoma.org/artists/kind-dub" TargetMode="External"/><Relationship Id="rId1402" Type="http://schemas.openxmlformats.org/officeDocument/2006/relationships/hyperlink" Target="https://focomx.focoma.org/music-genre/acoustic-folk" TargetMode="External"/><Relationship Id="rId190" Type="http://schemas.openxmlformats.org/officeDocument/2006/relationships/hyperlink" Target="https://focomx.focoma.org/music-genre/rock-pop" TargetMode="External"/><Relationship Id="rId204" Type="http://schemas.openxmlformats.org/officeDocument/2006/relationships/hyperlink" Target="https://focomx.focoma.org/music-genre/rock-pop" TargetMode="External"/><Relationship Id="rId246" Type="http://schemas.openxmlformats.org/officeDocument/2006/relationships/hyperlink" Target="https://focomx.focoma.org/music-genre/rock-pop" TargetMode="External"/><Relationship Id="rId288" Type="http://schemas.openxmlformats.org/officeDocument/2006/relationships/hyperlink" Target="https://focomx.focoma.org/music-genre/rock-pop" TargetMode="External"/><Relationship Id="rId411" Type="http://schemas.openxmlformats.org/officeDocument/2006/relationships/hyperlink" Target="https://focomx.focoma.org/music-genre/rock-pop" TargetMode="External"/><Relationship Id="rId453" Type="http://schemas.openxmlformats.org/officeDocument/2006/relationships/hyperlink" Target="https://focomx.focoma.org/music-genre/rb-soul-funk" TargetMode="External"/><Relationship Id="rId509" Type="http://schemas.openxmlformats.org/officeDocument/2006/relationships/hyperlink" Target="https://focomx.focoma.org/music-genre/rb-soul-funk" TargetMode="External"/><Relationship Id="rId660" Type="http://schemas.openxmlformats.org/officeDocument/2006/relationships/hyperlink" Target="https://focomx.focoma.org/music-genre/country-bluegrass-americana" TargetMode="External"/><Relationship Id="rId898" Type="http://schemas.openxmlformats.org/officeDocument/2006/relationships/hyperlink" Target="https://focomx.focoma.org/music-genre/electronic-dj" TargetMode="External"/><Relationship Id="rId1041" Type="http://schemas.openxmlformats.org/officeDocument/2006/relationships/hyperlink" Target="https://focomx.focoma.org/artists/wheels" TargetMode="External"/><Relationship Id="rId1083" Type="http://schemas.openxmlformats.org/officeDocument/2006/relationships/hyperlink" Target="https://focomx.focoma.org/artists/cosmic-hot-sauce" TargetMode="External"/><Relationship Id="rId1139" Type="http://schemas.openxmlformats.org/officeDocument/2006/relationships/hyperlink" Target="https://focomx.focoma.org/artists/lady-denim" TargetMode="External"/><Relationship Id="rId1290" Type="http://schemas.openxmlformats.org/officeDocument/2006/relationships/hyperlink" Target="https://focomx.focoma.org/music-genre/hip-hop-rap" TargetMode="External"/><Relationship Id="rId1304" Type="http://schemas.openxmlformats.org/officeDocument/2006/relationships/hyperlink" Target="https://focomx.focoma.org/music-genre/hip-hop-rap" TargetMode="External"/><Relationship Id="rId1346" Type="http://schemas.openxmlformats.org/officeDocument/2006/relationships/hyperlink" Target="https://focomx.focoma.org/music-genre/acoustic-folk" TargetMode="External"/><Relationship Id="rId106" Type="http://schemas.openxmlformats.org/officeDocument/2006/relationships/hyperlink" Target="https://focomx.focoma.org/music-genre/singer-songwriter" TargetMode="External"/><Relationship Id="rId313" Type="http://schemas.openxmlformats.org/officeDocument/2006/relationships/hyperlink" Target="https://focomx.focoma.org/music-genre/rock-pop" TargetMode="External"/><Relationship Id="rId495" Type="http://schemas.openxmlformats.org/officeDocument/2006/relationships/hyperlink" Target="https://focomx.focoma.org/music-genre/rb-soul-funk" TargetMode="External"/><Relationship Id="rId716" Type="http://schemas.openxmlformats.org/officeDocument/2006/relationships/hyperlink" Target="https://focomx.focoma.org/music-genre/country-bluegrass-americana" TargetMode="External"/><Relationship Id="rId758" Type="http://schemas.openxmlformats.org/officeDocument/2006/relationships/hyperlink" Target="https://focomx.focoma.org/music-genre/blues-jazz" TargetMode="External"/><Relationship Id="rId923" Type="http://schemas.openxmlformats.org/officeDocument/2006/relationships/hyperlink" Target="https://focomx.focoma.org/artists/tokes-mcfloats" TargetMode="External"/><Relationship Id="rId965" Type="http://schemas.openxmlformats.org/officeDocument/2006/relationships/hyperlink" Target="https://focomx.focoma.org/artists/echo-chamber" TargetMode="External"/><Relationship Id="rId1150" Type="http://schemas.openxmlformats.org/officeDocument/2006/relationships/hyperlink" Target="https://focomx.focoma.org/music-genre/indie-alternative" TargetMode="External"/><Relationship Id="rId1388" Type="http://schemas.openxmlformats.org/officeDocument/2006/relationships/hyperlink" Target="https://focomx.focoma.org/music-genre/acoustic-folk" TargetMode="External"/><Relationship Id="rId10" Type="http://schemas.openxmlformats.org/officeDocument/2006/relationships/hyperlink" Target="https://focomx.focoma.org/music-genre/world-reggae-latin" TargetMode="External"/><Relationship Id="rId52" Type="http://schemas.openxmlformats.org/officeDocument/2006/relationships/hyperlink" Target="https://focomx.focoma.org/music-genre/singer-songwriter" TargetMode="External"/><Relationship Id="rId94" Type="http://schemas.openxmlformats.org/officeDocument/2006/relationships/hyperlink" Target="https://focomx.focoma.org/music-genre/singer-songwriter" TargetMode="External"/><Relationship Id="rId148" Type="http://schemas.openxmlformats.org/officeDocument/2006/relationships/hyperlink" Target="https://focomx.focoma.org/artists/t-brodzinski-0" TargetMode="External"/><Relationship Id="rId355" Type="http://schemas.openxmlformats.org/officeDocument/2006/relationships/hyperlink" Target="https://focomx.focoma.org/music-genre/rock-pop" TargetMode="External"/><Relationship Id="rId397" Type="http://schemas.openxmlformats.org/officeDocument/2006/relationships/hyperlink" Target="https://focomx.focoma.org/music-genre/rock-pop" TargetMode="External"/><Relationship Id="rId520" Type="http://schemas.openxmlformats.org/officeDocument/2006/relationships/hyperlink" Target="https://focomx.focoma.org/music-genre/rb-soul-funk" TargetMode="External"/><Relationship Id="rId562" Type="http://schemas.openxmlformats.org/officeDocument/2006/relationships/hyperlink" Target="https://focomx.focoma.org/music-genre/cover-tribute" TargetMode="External"/><Relationship Id="rId618" Type="http://schemas.openxmlformats.org/officeDocument/2006/relationships/hyperlink" Target="https://focomx.focoma.org/music-genre/country-bluegrass-americana" TargetMode="External"/><Relationship Id="rId825" Type="http://schemas.openxmlformats.org/officeDocument/2006/relationships/hyperlink" Target="https://focomx.focoma.org/artists/bee-virus" TargetMode="External"/><Relationship Id="rId1192" Type="http://schemas.openxmlformats.org/officeDocument/2006/relationships/hyperlink" Target="https://focomx.focoma.org/music-genre/indie-alternative" TargetMode="External"/><Relationship Id="rId1206" Type="http://schemas.openxmlformats.org/officeDocument/2006/relationships/hyperlink" Target="https://focomx.focoma.org/music-genre/indie-alternative" TargetMode="External"/><Relationship Id="rId1248" Type="http://schemas.openxmlformats.org/officeDocument/2006/relationships/hyperlink" Target="https://focomx.focoma.org/music-genre/indie-alternative" TargetMode="External"/><Relationship Id="rId215" Type="http://schemas.openxmlformats.org/officeDocument/2006/relationships/hyperlink" Target="https://focomx.focoma.org/artists/dango" TargetMode="External"/><Relationship Id="rId257" Type="http://schemas.openxmlformats.org/officeDocument/2006/relationships/hyperlink" Target="https://focomx.focoma.org/artists/hoss" TargetMode="External"/><Relationship Id="rId422" Type="http://schemas.openxmlformats.org/officeDocument/2006/relationships/hyperlink" Target="https://focomx.focoma.org/artists/tommy-animal" TargetMode="External"/><Relationship Id="rId464" Type="http://schemas.openxmlformats.org/officeDocument/2006/relationships/hyperlink" Target="https://focomx.focoma.org/artists/cool-hand-juke" TargetMode="External"/><Relationship Id="rId867" Type="http://schemas.openxmlformats.org/officeDocument/2006/relationships/hyperlink" Target="https://focomx.focoma.org/artists/golden-ghost" TargetMode="External"/><Relationship Id="rId1010" Type="http://schemas.openxmlformats.org/officeDocument/2006/relationships/hyperlink" Target="https://focomx.focoma.org/music-genre/metal-punk-hardcore" TargetMode="External"/><Relationship Id="rId1052" Type="http://schemas.openxmlformats.org/officeDocument/2006/relationships/hyperlink" Target="https://focomx.focoma.org/music-genre/indie-alternative" TargetMode="External"/><Relationship Id="rId1094" Type="http://schemas.openxmlformats.org/officeDocument/2006/relationships/hyperlink" Target="https://focomx.focoma.org/music-genre/indie-alternative" TargetMode="External"/><Relationship Id="rId1108" Type="http://schemas.openxmlformats.org/officeDocument/2006/relationships/hyperlink" Target="https://focomx.focoma.org/music-genre/indie-alternative" TargetMode="External"/><Relationship Id="rId1315" Type="http://schemas.openxmlformats.org/officeDocument/2006/relationships/hyperlink" Target="https://focomx.focoma.org/artists/alan-vasquez" TargetMode="External"/><Relationship Id="rId299" Type="http://schemas.openxmlformats.org/officeDocument/2006/relationships/hyperlink" Target="https://focomx.focoma.org/music-genre/rock-pop" TargetMode="External"/><Relationship Id="rId727" Type="http://schemas.openxmlformats.org/officeDocument/2006/relationships/hyperlink" Target="https://focomx.focoma.org/artists/red-iron-push" TargetMode="External"/><Relationship Id="rId934" Type="http://schemas.openxmlformats.org/officeDocument/2006/relationships/hyperlink" Target="https://focomx.focoma.org/music-genre/electronic-dj" TargetMode="External"/><Relationship Id="rId1357" Type="http://schemas.openxmlformats.org/officeDocument/2006/relationships/hyperlink" Target="https://focomx.focoma.org/artists/john-adam-smith" TargetMode="External"/><Relationship Id="rId63" Type="http://schemas.openxmlformats.org/officeDocument/2006/relationships/hyperlink" Target="https://focomx.focoma.org/artists/chelsea-beth-0" TargetMode="External"/><Relationship Id="rId159" Type="http://schemas.openxmlformats.org/officeDocument/2006/relationships/hyperlink" Target="https://focomx.focoma.org/music-genre/singer-songwriter" TargetMode="External"/><Relationship Id="rId366" Type="http://schemas.openxmlformats.org/officeDocument/2006/relationships/hyperlink" Target="https://focomx.focoma.org/artists/sunrise-genius" TargetMode="External"/><Relationship Id="rId573" Type="http://schemas.openxmlformats.org/officeDocument/2006/relationships/hyperlink" Target="https://focomx.focoma.org/artists/i-live-river-ft-collins-plays-london-calling" TargetMode="External"/><Relationship Id="rId780" Type="http://schemas.openxmlformats.org/officeDocument/2006/relationships/hyperlink" Target="https://focomx.focoma.org/music-genre/blues-jazz" TargetMode="External"/><Relationship Id="rId1217" Type="http://schemas.openxmlformats.org/officeDocument/2006/relationships/hyperlink" Target="https://focomx.focoma.org/artists/television-generation-0" TargetMode="External"/><Relationship Id="rId226" Type="http://schemas.openxmlformats.org/officeDocument/2006/relationships/hyperlink" Target="https://focomx.focoma.org/music-genre/rock-pop" TargetMode="External"/><Relationship Id="rId433" Type="http://schemas.openxmlformats.org/officeDocument/2006/relationships/hyperlink" Target="https://focomx.focoma.org/music-genre/rock-pop" TargetMode="External"/><Relationship Id="rId878" Type="http://schemas.openxmlformats.org/officeDocument/2006/relationships/hyperlink" Target="https://focomx.focoma.org/music-genre/electronic-dj" TargetMode="External"/><Relationship Id="rId1063" Type="http://schemas.openxmlformats.org/officeDocument/2006/relationships/hyperlink" Target="https://focomx.focoma.org/artists/black-moon-howl" TargetMode="External"/><Relationship Id="rId1270" Type="http://schemas.openxmlformats.org/officeDocument/2006/relationships/hyperlink" Target="https://focomx.focoma.org/music-genre/hip-hop-rap" TargetMode="External"/><Relationship Id="rId640" Type="http://schemas.openxmlformats.org/officeDocument/2006/relationships/hyperlink" Target="https://focomx.focoma.org/music-genre/country-bluegrass-americana" TargetMode="External"/><Relationship Id="rId738" Type="http://schemas.openxmlformats.org/officeDocument/2006/relationships/hyperlink" Target="https://focomx.focoma.org/music-genre/country-bluegrass-americana" TargetMode="External"/><Relationship Id="rId945" Type="http://schemas.openxmlformats.org/officeDocument/2006/relationships/hyperlink" Target="https://focomx.focoma.org/artists/chinchillaz-mist" TargetMode="External"/><Relationship Id="rId1368" Type="http://schemas.openxmlformats.org/officeDocument/2006/relationships/hyperlink" Target="https://focomx.focoma.org/music-genre/acoustic-folk" TargetMode="External"/><Relationship Id="rId74" Type="http://schemas.openxmlformats.org/officeDocument/2006/relationships/hyperlink" Target="https://focomx.focoma.org/music-genre/singer-songwriter" TargetMode="External"/><Relationship Id="rId377" Type="http://schemas.openxmlformats.org/officeDocument/2006/relationships/hyperlink" Target="https://focomx.focoma.org/music-genre/rock-pop" TargetMode="External"/><Relationship Id="rId500" Type="http://schemas.openxmlformats.org/officeDocument/2006/relationships/hyperlink" Target="https://focomx.focoma.org/artists/king-stan-band-0" TargetMode="External"/><Relationship Id="rId584" Type="http://schemas.openxmlformats.org/officeDocument/2006/relationships/hyperlink" Target="https://focomx.focoma.org/music-genre/cover-tribute" TargetMode="External"/><Relationship Id="rId805" Type="http://schemas.openxmlformats.org/officeDocument/2006/relationships/hyperlink" Target="https://focomx.focoma.org/artists/silver-and-smoke-0" TargetMode="External"/><Relationship Id="rId1130" Type="http://schemas.openxmlformats.org/officeDocument/2006/relationships/hyperlink" Target="https://focomx.focoma.org/music-genre/indie-alternative" TargetMode="External"/><Relationship Id="rId1228" Type="http://schemas.openxmlformats.org/officeDocument/2006/relationships/hyperlink" Target="https://focomx.focoma.org/music-genre/indie-alternative" TargetMode="External"/><Relationship Id="rId5" Type="http://schemas.openxmlformats.org/officeDocument/2006/relationships/hyperlink" Target="https://focomx.focoma.org/artists/aquiles" TargetMode="External"/><Relationship Id="rId237" Type="http://schemas.openxmlformats.org/officeDocument/2006/relationships/hyperlink" Target="https://focomx.focoma.org/artists/eric-straumanis" TargetMode="External"/><Relationship Id="rId791" Type="http://schemas.openxmlformats.org/officeDocument/2006/relationships/hyperlink" Target="https://focomx.focoma.org/artists/lorna-s-swingset" TargetMode="External"/><Relationship Id="rId889" Type="http://schemas.openxmlformats.org/officeDocument/2006/relationships/hyperlink" Target="https://focomx.focoma.org/artists/lysergia-art-collective" TargetMode="External"/><Relationship Id="rId1074" Type="http://schemas.openxmlformats.org/officeDocument/2006/relationships/hyperlink" Target="https://focomx.focoma.org/music-genre/indie-alternative" TargetMode="External"/><Relationship Id="rId444" Type="http://schemas.openxmlformats.org/officeDocument/2006/relationships/hyperlink" Target="https://focomx.focoma.org/artists/b-love-experience" TargetMode="External"/><Relationship Id="rId651" Type="http://schemas.openxmlformats.org/officeDocument/2006/relationships/hyperlink" Target="https://focomx.focoma.org/artists/fall-river-road" TargetMode="External"/><Relationship Id="rId749" Type="http://schemas.openxmlformats.org/officeDocument/2006/relationships/hyperlink" Target="https://focomx.focoma.org/artists/aj-fullerton-0" TargetMode="External"/><Relationship Id="rId1281" Type="http://schemas.openxmlformats.org/officeDocument/2006/relationships/hyperlink" Target="https://focomx.focoma.org/artists/lil-jay-vo" TargetMode="External"/><Relationship Id="rId1379" Type="http://schemas.openxmlformats.org/officeDocument/2006/relationships/hyperlink" Target="https://focomx.focoma.org/artists/robert-rowe-0" TargetMode="External"/><Relationship Id="rId290" Type="http://schemas.openxmlformats.org/officeDocument/2006/relationships/hyperlink" Target="https://focomx.focoma.org/artists/mark-oblinger" TargetMode="External"/><Relationship Id="rId304" Type="http://schemas.openxmlformats.org/officeDocument/2006/relationships/hyperlink" Target="https://focomx.focoma.org/artists/mitchell-thomas-experience" TargetMode="External"/><Relationship Id="rId388" Type="http://schemas.openxmlformats.org/officeDocument/2006/relationships/hyperlink" Target="https://focomx.focoma.org/artists/kity-project-0" TargetMode="External"/><Relationship Id="rId511" Type="http://schemas.openxmlformats.org/officeDocument/2006/relationships/hyperlink" Target="https://focomx.focoma.org/music-genre/rb-soul-funk" TargetMode="External"/><Relationship Id="rId609" Type="http://schemas.openxmlformats.org/officeDocument/2006/relationships/hyperlink" Target="https://focomx.focoma.org/artists/also-known-0" TargetMode="External"/><Relationship Id="rId956" Type="http://schemas.openxmlformats.org/officeDocument/2006/relationships/hyperlink" Target="https://focomx.focoma.org/music-genre/experimental-noise-visual" TargetMode="External"/><Relationship Id="rId1141" Type="http://schemas.openxmlformats.org/officeDocument/2006/relationships/hyperlink" Target="https://focomx.focoma.org/artists/lonely-whale-0" TargetMode="External"/><Relationship Id="rId1239" Type="http://schemas.openxmlformats.org/officeDocument/2006/relationships/hyperlink" Target="https://focomx.focoma.org/artists/viewfinders-0" TargetMode="External"/><Relationship Id="rId85" Type="http://schemas.openxmlformats.org/officeDocument/2006/relationships/hyperlink" Target="https://focomx.focoma.org/artists/heart-tribe-0" TargetMode="External"/><Relationship Id="rId150" Type="http://schemas.openxmlformats.org/officeDocument/2006/relationships/hyperlink" Target="https://focomx.focoma.org/artists/taylor-shae" TargetMode="External"/><Relationship Id="rId595" Type="http://schemas.openxmlformats.org/officeDocument/2006/relationships/hyperlink" Target="https://focomx.focoma.org/artists/midnight-hour" TargetMode="External"/><Relationship Id="rId816" Type="http://schemas.openxmlformats.org/officeDocument/2006/relationships/hyperlink" Target="https://focomx.focoma.org/music-genre/blues-jazz" TargetMode="External"/><Relationship Id="rId1001" Type="http://schemas.openxmlformats.org/officeDocument/2006/relationships/hyperlink" Target="https://focomx.focoma.org/artists/i-am-owl" TargetMode="External"/><Relationship Id="rId248" Type="http://schemas.openxmlformats.org/officeDocument/2006/relationships/hyperlink" Target="https://focomx.focoma.org/music-genre/rock-pop" TargetMode="External"/><Relationship Id="rId455" Type="http://schemas.openxmlformats.org/officeDocument/2006/relationships/hyperlink" Target="https://focomx.focoma.org/music-genre/rb-soul-funk" TargetMode="External"/><Relationship Id="rId662" Type="http://schemas.openxmlformats.org/officeDocument/2006/relationships/hyperlink" Target="https://focomx.focoma.org/music-genre/country-bluegrass-americana" TargetMode="External"/><Relationship Id="rId1085" Type="http://schemas.openxmlformats.org/officeDocument/2006/relationships/hyperlink" Target="https://focomx.focoma.org/artists/debr4h" TargetMode="External"/><Relationship Id="rId1292" Type="http://schemas.openxmlformats.org/officeDocument/2006/relationships/hyperlink" Target="https://focomx.focoma.org/music-genre/hip-hop-rap" TargetMode="External"/><Relationship Id="rId1306" Type="http://schemas.openxmlformats.org/officeDocument/2006/relationships/hyperlink" Target="https://focomx.focoma.org/music-genre/hip-hop-rap" TargetMode="External"/><Relationship Id="rId12" Type="http://schemas.openxmlformats.org/officeDocument/2006/relationships/hyperlink" Target="https://focomx.focoma.org/music-genre/world-reggae-latin" TargetMode="External"/><Relationship Id="rId108" Type="http://schemas.openxmlformats.org/officeDocument/2006/relationships/hyperlink" Target="https://focomx.focoma.org/music-genre/singer-songwriter" TargetMode="External"/><Relationship Id="rId315" Type="http://schemas.openxmlformats.org/officeDocument/2006/relationships/hyperlink" Target="https://focomx.focoma.org/music-genre/rock-pop" TargetMode="External"/><Relationship Id="rId522" Type="http://schemas.openxmlformats.org/officeDocument/2006/relationships/hyperlink" Target="https://focomx.focoma.org/music-genre/rb-soul-funk" TargetMode="External"/><Relationship Id="rId967" Type="http://schemas.openxmlformats.org/officeDocument/2006/relationships/hyperlink" Target="https://focomx.focoma.org/artists/timo-massa-and-open-relationship" TargetMode="External"/><Relationship Id="rId1152" Type="http://schemas.openxmlformats.org/officeDocument/2006/relationships/hyperlink" Target="https://focomx.focoma.org/music-genre/indie-alternative" TargetMode="External"/><Relationship Id="rId96" Type="http://schemas.openxmlformats.org/officeDocument/2006/relationships/hyperlink" Target="https://focomx.focoma.org/music-genre/singer-songwriter" TargetMode="External"/><Relationship Id="rId161" Type="http://schemas.openxmlformats.org/officeDocument/2006/relationships/hyperlink" Target="https://focomx.focoma.org/music-genre/singer-songwriter" TargetMode="External"/><Relationship Id="rId399" Type="http://schemas.openxmlformats.org/officeDocument/2006/relationships/hyperlink" Target="https://focomx.focoma.org/music-genre/rock-pop" TargetMode="External"/><Relationship Id="rId827" Type="http://schemas.openxmlformats.org/officeDocument/2006/relationships/hyperlink" Target="https://focomx.focoma.org/artists/bogzilla" TargetMode="External"/><Relationship Id="rId1012" Type="http://schemas.openxmlformats.org/officeDocument/2006/relationships/hyperlink" Target="https://focomx.focoma.org/music-genre/metal-punk-hardcore" TargetMode="External"/><Relationship Id="rId259" Type="http://schemas.openxmlformats.org/officeDocument/2006/relationships/hyperlink" Target="https://focomx.focoma.org/artists/hot-fruit" TargetMode="External"/><Relationship Id="rId466" Type="http://schemas.openxmlformats.org/officeDocument/2006/relationships/hyperlink" Target="https://focomx.focoma.org/artists/crescent-city-connection" TargetMode="External"/><Relationship Id="rId673" Type="http://schemas.openxmlformats.org/officeDocument/2006/relationships/hyperlink" Target="https://focomx.focoma.org/artists/jay-stott" TargetMode="External"/><Relationship Id="rId880" Type="http://schemas.openxmlformats.org/officeDocument/2006/relationships/hyperlink" Target="https://focomx.focoma.org/music-genre/electronic-dj" TargetMode="External"/><Relationship Id="rId1096" Type="http://schemas.openxmlformats.org/officeDocument/2006/relationships/hyperlink" Target="https://focomx.focoma.org/music-genre/indie-alternative" TargetMode="External"/><Relationship Id="rId1317" Type="http://schemas.openxmlformats.org/officeDocument/2006/relationships/hyperlink" Target="https://focomx.focoma.org/artists/annie-oakley" TargetMode="External"/><Relationship Id="rId23" Type="http://schemas.openxmlformats.org/officeDocument/2006/relationships/hyperlink" Target="https://focomx.focoma.org/artists/los-mocochetes" TargetMode="External"/><Relationship Id="rId119" Type="http://schemas.openxmlformats.org/officeDocument/2006/relationships/hyperlink" Target="https://focomx.focoma.org/artists/nadalands" TargetMode="External"/><Relationship Id="rId326" Type="http://schemas.openxmlformats.org/officeDocument/2006/relationships/hyperlink" Target="https://focomx.focoma.org/artists/night-champ-0" TargetMode="External"/><Relationship Id="rId533" Type="http://schemas.openxmlformats.org/officeDocument/2006/relationships/hyperlink" Target="https://focomx.focoma.org/artists/soul-revival-0" TargetMode="External"/><Relationship Id="rId978" Type="http://schemas.openxmlformats.org/officeDocument/2006/relationships/hyperlink" Target="https://focomx.focoma.org/music-genre/metal-punk-hardcore" TargetMode="External"/><Relationship Id="rId1163" Type="http://schemas.openxmlformats.org/officeDocument/2006/relationships/hyperlink" Target="https://focomx.focoma.org/artists/paul-dehaven" TargetMode="External"/><Relationship Id="rId1370" Type="http://schemas.openxmlformats.org/officeDocument/2006/relationships/hyperlink" Target="https://focomx.focoma.org/music-genre/acoustic-folk" TargetMode="External"/><Relationship Id="rId740" Type="http://schemas.openxmlformats.org/officeDocument/2006/relationships/hyperlink" Target="https://focomx.focoma.org/music-genre/country-bluegrass-americana" TargetMode="External"/><Relationship Id="rId838" Type="http://schemas.openxmlformats.org/officeDocument/2006/relationships/hyperlink" Target="https://focomx.focoma.org/music-genre/electronic-dj" TargetMode="External"/><Relationship Id="rId1023" Type="http://schemas.openxmlformats.org/officeDocument/2006/relationships/hyperlink" Target="https://focomx.focoma.org/artists/spliff-tank" TargetMode="External"/><Relationship Id="rId172" Type="http://schemas.openxmlformats.org/officeDocument/2006/relationships/hyperlink" Target="https://focomx.focoma.org/artists/wakefield" TargetMode="External"/><Relationship Id="rId477" Type="http://schemas.openxmlformats.org/officeDocument/2006/relationships/hyperlink" Target="https://focomx.focoma.org/music-genre/rb-soul-funk" TargetMode="External"/><Relationship Id="rId600" Type="http://schemas.openxmlformats.org/officeDocument/2006/relationships/hyperlink" Target="https://focomx.focoma.org/music-genre/cover-tribute" TargetMode="External"/><Relationship Id="rId684" Type="http://schemas.openxmlformats.org/officeDocument/2006/relationships/hyperlink" Target="https://focomx.focoma.org/music-genre/country-bluegrass-americana" TargetMode="External"/><Relationship Id="rId1230" Type="http://schemas.openxmlformats.org/officeDocument/2006/relationships/hyperlink" Target="https://focomx.focoma.org/music-genre/indie-alternative" TargetMode="External"/><Relationship Id="rId1328" Type="http://schemas.openxmlformats.org/officeDocument/2006/relationships/hyperlink" Target="https://focomx.focoma.org/music-genre/acoustic-folk" TargetMode="External"/><Relationship Id="rId337" Type="http://schemas.openxmlformats.org/officeDocument/2006/relationships/hyperlink" Target="https://focomx.focoma.org/music-genre/rock-pop" TargetMode="External"/><Relationship Id="rId891" Type="http://schemas.openxmlformats.org/officeDocument/2006/relationships/hyperlink" Target="https://focomx.focoma.org/artists/marl-cologne" TargetMode="External"/><Relationship Id="rId905" Type="http://schemas.openxmlformats.org/officeDocument/2006/relationships/hyperlink" Target="https://focomx.focoma.org/artists/panamaa" TargetMode="External"/><Relationship Id="rId989" Type="http://schemas.openxmlformats.org/officeDocument/2006/relationships/hyperlink" Target="https://focomx.focoma.org/artists/dead-key" TargetMode="External"/><Relationship Id="rId34" Type="http://schemas.openxmlformats.org/officeDocument/2006/relationships/hyperlink" Target="https://focomx.focoma.org/music-genre/world-reggae-latin" TargetMode="External"/><Relationship Id="rId544" Type="http://schemas.openxmlformats.org/officeDocument/2006/relationships/hyperlink" Target="https://focomx.focoma.org/music-genre/rb-soul-funk" TargetMode="External"/><Relationship Id="rId751" Type="http://schemas.openxmlformats.org/officeDocument/2006/relationships/hyperlink" Target="https://focomx.focoma.org/artists/aloysius" TargetMode="External"/><Relationship Id="rId849" Type="http://schemas.openxmlformats.org/officeDocument/2006/relationships/hyperlink" Target="https://focomx.focoma.org/artists/dj-xeo" TargetMode="External"/><Relationship Id="rId1174" Type="http://schemas.openxmlformats.org/officeDocument/2006/relationships/hyperlink" Target="https://focomx.focoma.org/music-genre/indie-alternative" TargetMode="External"/><Relationship Id="rId1381" Type="http://schemas.openxmlformats.org/officeDocument/2006/relationships/hyperlink" Target="https://focomx.focoma.org/artists/russick-smith" TargetMode="External"/><Relationship Id="rId183" Type="http://schemas.openxmlformats.org/officeDocument/2006/relationships/hyperlink" Target="https://focomx.focoma.org/artists/acco" TargetMode="External"/><Relationship Id="rId390" Type="http://schemas.openxmlformats.org/officeDocument/2006/relationships/hyperlink" Target="https://focomx.focoma.org/artists/leshen-0" TargetMode="External"/><Relationship Id="rId404" Type="http://schemas.openxmlformats.org/officeDocument/2006/relationships/hyperlink" Target="https://focomx.focoma.org/artists/tight-0" TargetMode="External"/><Relationship Id="rId611" Type="http://schemas.openxmlformats.org/officeDocument/2006/relationships/hyperlink" Target="https://focomx.focoma.org/artists/anthony-arras" TargetMode="External"/><Relationship Id="rId1034" Type="http://schemas.openxmlformats.org/officeDocument/2006/relationships/hyperlink" Target="https://focomx.focoma.org/music-genre/metal-punk-hardcore" TargetMode="External"/><Relationship Id="rId1241" Type="http://schemas.openxmlformats.org/officeDocument/2006/relationships/hyperlink" Target="https://focomx.focoma.org/artists/villyns-0" TargetMode="External"/><Relationship Id="rId1339" Type="http://schemas.openxmlformats.org/officeDocument/2006/relationships/hyperlink" Target="https://focomx.focoma.org/artists/declan-kennedy" TargetMode="External"/><Relationship Id="rId250" Type="http://schemas.openxmlformats.org/officeDocument/2006/relationships/hyperlink" Target="https://focomx.focoma.org/music-genre/rock-pop" TargetMode="External"/><Relationship Id="rId488" Type="http://schemas.openxmlformats.org/officeDocument/2006/relationships/hyperlink" Target="https://focomx.focoma.org/artists/home-fried-boogaloo" TargetMode="External"/><Relationship Id="rId695" Type="http://schemas.openxmlformats.org/officeDocument/2006/relationships/hyperlink" Target="https://focomx.focoma.org/artists/pappy-longlegs-cosmic-gnarwhales" TargetMode="External"/><Relationship Id="rId709" Type="http://schemas.openxmlformats.org/officeDocument/2006/relationships/hyperlink" Target="https://focomx.focoma.org/artists/shad-buxman-and-graveyard-shift-0" TargetMode="External"/><Relationship Id="rId916" Type="http://schemas.openxmlformats.org/officeDocument/2006/relationships/hyperlink" Target="https://focomx.focoma.org/music-genre/electronic-dj" TargetMode="External"/><Relationship Id="rId1101" Type="http://schemas.openxmlformats.org/officeDocument/2006/relationships/hyperlink" Target="https://focomx.focoma.org/artists/fern-roberts" TargetMode="External"/><Relationship Id="rId45" Type="http://schemas.openxmlformats.org/officeDocument/2006/relationships/hyperlink" Target="https://focomx.focoma.org/artists/aint-virginia-formerly-sweet-virginia" TargetMode="External"/><Relationship Id="rId110" Type="http://schemas.openxmlformats.org/officeDocument/2006/relationships/hyperlink" Target="https://focomx.focoma.org/music-genre/singer-songwriter" TargetMode="External"/><Relationship Id="rId348" Type="http://schemas.openxmlformats.org/officeDocument/2006/relationships/hyperlink" Target="https://focomx.focoma.org/artists/rocket-dust" TargetMode="External"/><Relationship Id="rId555" Type="http://schemas.openxmlformats.org/officeDocument/2006/relationships/hyperlink" Target="https://focomx.focoma.org/artists/all-about-brass" TargetMode="External"/><Relationship Id="rId762" Type="http://schemas.openxmlformats.org/officeDocument/2006/relationships/hyperlink" Target="https://focomx.focoma.org/music-genre/blues-jazz" TargetMode="External"/><Relationship Id="rId1185" Type="http://schemas.openxmlformats.org/officeDocument/2006/relationships/hyperlink" Target="https://focomx.focoma.org/artists/robert-shredford" TargetMode="External"/><Relationship Id="rId1392" Type="http://schemas.openxmlformats.org/officeDocument/2006/relationships/hyperlink" Target="https://focomx.focoma.org/music-genre/acoustic-folk" TargetMode="External"/><Relationship Id="rId1406" Type="http://schemas.openxmlformats.org/officeDocument/2006/relationships/hyperlink" Target="https://focomx.focoma.org/music-genre/acoustic-folk" TargetMode="External"/><Relationship Id="rId194" Type="http://schemas.openxmlformats.org/officeDocument/2006/relationships/hyperlink" Target="https://focomx.focoma.org/music-genre/rock-pop" TargetMode="External"/><Relationship Id="rId208" Type="http://schemas.openxmlformats.org/officeDocument/2006/relationships/hyperlink" Target="https://focomx.focoma.org/music-genre/rock-pop" TargetMode="External"/><Relationship Id="rId415" Type="http://schemas.openxmlformats.org/officeDocument/2006/relationships/hyperlink" Target="https://focomx.focoma.org/music-genre/rock-pop" TargetMode="External"/><Relationship Id="rId622" Type="http://schemas.openxmlformats.org/officeDocument/2006/relationships/hyperlink" Target="https://focomx.focoma.org/music-genre/country-bluegrass-americana" TargetMode="External"/><Relationship Id="rId1045" Type="http://schemas.openxmlformats.org/officeDocument/2006/relationships/hyperlink" Target="https://focomx.focoma.org/artists/1234" TargetMode="External"/><Relationship Id="rId1252" Type="http://schemas.openxmlformats.org/officeDocument/2006/relationships/hyperlink" Target="https://focomx.focoma.org/music-genre/indie-alternative" TargetMode="External"/><Relationship Id="rId261" Type="http://schemas.openxmlformats.org/officeDocument/2006/relationships/hyperlink" Target="https://focomx.focoma.org/artists/hunter-james-and-titanic" TargetMode="External"/><Relationship Id="rId499" Type="http://schemas.openxmlformats.org/officeDocument/2006/relationships/hyperlink" Target="https://focomx.focoma.org/music-genre/rb-soul-funk" TargetMode="External"/><Relationship Id="rId927" Type="http://schemas.openxmlformats.org/officeDocument/2006/relationships/hyperlink" Target="https://focomx.focoma.org/artists/vinyl-video" TargetMode="External"/><Relationship Id="rId1112" Type="http://schemas.openxmlformats.org/officeDocument/2006/relationships/hyperlink" Target="https://focomx.focoma.org/music-genre/indie-alternative" TargetMode="External"/><Relationship Id="rId56" Type="http://schemas.openxmlformats.org/officeDocument/2006/relationships/hyperlink" Target="https://focomx.focoma.org/music-genre/singer-songwriter" TargetMode="External"/><Relationship Id="rId359" Type="http://schemas.openxmlformats.org/officeDocument/2006/relationships/hyperlink" Target="https://focomx.focoma.org/music-genre/rock-pop" TargetMode="External"/><Relationship Id="rId566" Type="http://schemas.openxmlformats.org/officeDocument/2006/relationships/hyperlink" Target="https://focomx.focoma.org/music-genre/cover-tribute" TargetMode="External"/><Relationship Id="rId773" Type="http://schemas.openxmlformats.org/officeDocument/2006/relationships/hyperlink" Target="https://focomx.focoma.org/artists/grace-kuch-band" TargetMode="External"/><Relationship Id="rId1196" Type="http://schemas.openxmlformats.org/officeDocument/2006/relationships/hyperlink" Target="https://focomx.focoma.org/music-genre/indie-alternative" TargetMode="External"/><Relationship Id="rId121" Type="http://schemas.openxmlformats.org/officeDocument/2006/relationships/hyperlink" Target="https://focomx.focoma.org/artists/pamela-machala" TargetMode="External"/><Relationship Id="rId219" Type="http://schemas.openxmlformats.org/officeDocument/2006/relationships/hyperlink" Target="https://focomx.focoma.org/artists/dayton-stone-and-undertones" TargetMode="External"/><Relationship Id="rId426" Type="http://schemas.openxmlformats.org/officeDocument/2006/relationships/hyperlink" Target="https://focomx.focoma.org/artists/under-sanction-0" TargetMode="External"/><Relationship Id="rId633" Type="http://schemas.openxmlformats.org/officeDocument/2006/relationships/hyperlink" Target="https://focomx.focoma.org/artists/cary-morin-ghost-dog" TargetMode="External"/><Relationship Id="rId980" Type="http://schemas.openxmlformats.org/officeDocument/2006/relationships/hyperlink" Target="https://focomx.focoma.org/music-genre/metal-punk-hardcore" TargetMode="External"/><Relationship Id="rId1056" Type="http://schemas.openxmlformats.org/officeDocument/2006/relationships/hyperlink" Target="https://focomx.focoma.org/music-genre/indie-alternative" TargetMode="External"/><Relationship Id="rId1263" Type="http://schemas.openxmlformats.org/officeDocument/2006/relationships/hyperlink" Target="https://focomx.focoma.org/artists/yotp-year-pig-0" TargetMode="External"/><Relationship Id="rId840" Type="http://schemas.openxmlformats.org/officeDocument/2006/relationships/hyperlink" Target="https://focomx.focoma.org/music-genre/electronic-dj" TargetMode="External"/><Relationship Id="rId938" Type="http://schemas.openxmlformats.org/officeDocument/2006/relationships/hyperlink" Target="https://focomx.focoma.org/music-genre/experimental-noise-visual" TargetMode="External"/><Relationship Id="rId67" Type="http://schemas.openxmlformats.org/officeDocument/2006/relationships/hyperlink" Target="https://focomx.focoma.org/artists/christopher-conquered" TargetMode="External"/><Relationship Id="rId272" Type="http://schemas.openxmlformats.org/officeDocument/2006/relationships/hyperlink" Target="https://focomx.focoma.org/music-genre/rock-pop" TargetMode="External"/><Relationship Id="rId577" Type="http://schemas.openxmlformats.org/officeDocument/2006/relationships/hyperlink" Target="https://focomx.focoma.org/artists/no-doubt-about-it-0" TargetMode="External"/><Relationship Id="rId700" Type="http://schemas.openxmlformats.org/officeDocument/2006/relationships/hyperlink" Target="https://focomx.focoma.org/music-genre/country-bluegrass-americana" TargetMode="External"/><Relationship Id="rId1123" Type="http://schemas.openxmlformats.org/officeDocument/2006/relationships/hyperlink" Target="https://focomx.focoma.org/artists/indica-cinema" TargetMode="External"/><Relationship Id="rId1330" Type="http://schemas.openxmlformats.org/officeDocument/2006/relationships/hyperlink" Target="https://focomx.focoma.org/music-genre/acoustic-folk" TargetMode="External"/><Relationship Id="rId132" Type="http://schemas.openxmlformats.org/officeDocument/2006/relationships/hyperlink" Target="https://focomx.focoma.org/artists/riley-ann" TargetMode="External"/><Relationship Id="rId784" Type="http://schemas.openxmlformats.org/officeDocument/2006/relationships/hyperlink" Target="https://focomx.focoma.org/music-genre/blues-jazz" TargetMode="External"/><Relationship Id="rId991" Type="http://schemas.openxmlformats.org/officeDocument/2006/relationships/hyperlink" Target="https://focomx.focoma.org/artists/dyre" TargetMode="External"/><Relationship Id="rId1067" Type="http://schemas.openxmlformats.org/officeDocument/2006/relationships/hyperlink" Target="https://focomx.focoma.org/artists/cereza" TargetMode="External"/><Relationship Id="rId437" Type="http://schemas.openxmlformats.org/officeDocument/2006/relationships/hyperlink" Target="https://focomx.focoma.org/music-genre/rock-pop" TargetMode="External"/><Relationship Id="rId644" Type="http://schemas.openxmlformats.org/officeDocument/2006/relationships/hyperlink" Target="https://focomx.focoma.org/music-genre/country-bluegrass-americana" TargetMode="External"/><Relationship Id="rId851" Type="http://schemas.openxmlformats.org/officeDocument/2006/relationships/hyperlink" Target="https://focomx.focoma.org/artists/douglass" TargetMode="External"/><Relationship Id="rId1274" Type="http://schemas.openxmlformats.org/officeDocument/2006/relationships/hyperlink" Target="https://focomx.focoma.org/music-genre/hip-hop-rap" TargetMode="External"/><Relationship Id="rId283" Type="http://schemas.openxmlformats.org/officeDocument/2006/relationships/hyperlink" Target="https://focomx.focoma.org/artists/liptruce" TargetMode="External"/><Relationship Id="rId490" Type="http://schemas.openxmlformats.org/officeDocument/2006/relationships/hyperlink" Target="https://focomx.focoma.org/artists/hondo" TargetMode="External"/><Relationship Id="rId504" Type="http://schemas.openxmlformats.org/officeDocument/2006/relationships/hyperlink" Target="https://focomx.focoma.org/artists/meadowlark-jivin" TargetMode="External"/><Relationship Id="rId711" Type="http://schemas.openxmlformats.org/officeDocument/2006/relationships/hyperlink" Target="https://focomx.focoma.org/artists/shovelin-stone" TargetMode="External"/><Relationship Id="rId949" Type="http://schemas.openxmlformats.org/officeDocument/2006/relationships/hyperlink" Target="https://focomx.focoma.org/artists/ghostrunner-films" TargetMode="External"/><Relationship Id="rId1134" Type="http://schemas.openxmlformats.org/officeDocument/2006/relationships/hyperlink" Target="https://focomx.focoma.org/music-genre/indie-alternative" TargetMode="External"/><Relationship Id="rId1341" Type="http://schemas.openxmlformats.org/officeDocument/2006/relationships/hyperlink" Target="https://focomx.focoma.org/artists/d-mon" TargetMode="External"/><Relationship Id="rId78" Type="http://schemas.openxmlformats.org/officeDocument/2006/relationships/hyperlink" Target="https://focomx.focoma.org/music-genre/singer-songwriter" TargetMode="External"/><Relationship Id="rId143" Type="http://schemas.openxmlformats.org/officeDocument/2006/relationships/hyperlink" Target="https://focomx.focoma.org/music-genre/singer-songwriter" TargetMode="External"/><Relationship Id="rId350" Type="http://schemas.openxmlformats.org/officeDocument/2006/relationships/hyperlink" Target="https://focomx.focoma.org/artists/sasha-stone-band" TargetMode="External"/><Relationship Id="rId588" Type="http://schemas.openxmlformats.org/officeDocument/2006/relationships/hyperlink" Target="https://focomx.focoma.org/music-genre/cover-tribute" TargetMode="External"/><Relationship Id="rId795" Type="http://schemas.openxmlformats.org/officeDocument/2006/relationships/hyperlink" Target="https://focomx.focoma.org/artists/mad-dog-blues-0" TargetMode="External"/><Relationship Id="rId809" Type="http://schemas.openxmlformats.org/officeDocument/2006/relationships/hyperlink" Target="https://focomx.focoma.org/artists/string-theory-0" TargetMode="External"/><Relationship Id="rId1201" Type="http://schemas.openxmlformats.org/officeDocument/2006/relationships/hyperlink" Target="https://focomx.focoma.org/artists/sleepy-animals" TargetMode="External"/><Relationship Id="rId9" Type="http://schemas.openxmlformats.org/officeDocument/2006/relationships/hyperlink" Target="https://focomx.focoma.org/artists/burnt-lips-0" TargetMode="External"/><Relationship Id="rId210" Type="http://schemas.openxmlformats.org/officeDocument/2006/relationships/hyperlink" Target="https://focomx.focoma.org/music-genre/rock-pop" TargetMode="External"/><Relationship Id="rId448" Type="http://schemas.openxmlformats.org/officeDocument/2006/relationships/hyperlink" Target="https://focomx.focoma.org/artists/big-ol-pony" TargetMode="External"/><Relationship Id="rId655" Type="http://schemas.openxmlformats.org/officeDocument/2006/relationships/hyperlink" Target="https://focomx.focoma.org/artists/goatz" TargetMode="External"/><Relationship Id="rId862" Type="http://schemas.openxmlformats.org/officeDocument/2006/relationships/hyperlink" Target="https://focomx.focoma.org/music-genre/electronic-dj" TargetMode="External"/><Relationship Id="rId1078" Type="http://schemas.openxmlformats.org/officeDocument/2006/relationships/hyperlink" Target="https://focomx.focoma.org/music-genre/indie-alternative" TargetMode="External"/><Relationship Id="rId1285" Type="http://schemas.openxmlformats.org/officeDocument/2006/relationships/hyperlink" Target="https://focomx.focoma.org/artists/mac-frenzi" TargetMode="External"/><Relationship Id="rId294" Type="http://schemas.openxmlformats.org/officeDocument/2006/relationships/hyperlink" Target="https://focomx.focoma.org/artists/maxwell-mud" TargetMode="External"/><Relationship Id="rId308" Type="http://schemas.openxmlformats.org/officeDocument/2006/relationships/hyperlink" Target="https://focomx.focoma.org/artists/monsters-maple-street" TargetMode="External"/><Relationship Id="rId515" Type="http://schemas.openxmlformats.org/officeDocument/2006/relationships/hyperlink" Target="https://focomx.focoma.org/music-genre/rb-soul-funk" TargetMode="External"/><Relationship Id="rId722" Type="http://schemas.openxmlformats.org/officeDocument/2006/relationships/hyperlink" Target="https://focomx.focoma.org/music-genre/country-bluegrass-americana" TargetMode="External"/><Relationship Id="rId1145" Type="http://schemas.openxmlformats.org/officeDocument/2006/relationships/hyperlink" Target="https://focomx.focoma.org/artists/mega-fawn" TargetMode="External"/><Relationship Id="rId1352" Type="http://schemas.openxmlformats.org/officeDocument/2006/relationships/hyperlink" Target="https://focomx.focoma.org/music-genre/acoustic-folk" TargetMode="External"/><Relationship Id="rId89" Type="http://schemas.openxmlformats.org/officeDocument/2006/relationships/hyperlink" Target="https://focomx.focoma.org/artists/jenn-cleary-0" TargetMode="External"/><Relationship Id="rId154" Type="http://schemas.openxmlformats.org/officeDocument/2006/relationships/hyperlink" Target="https://focomx.focoma.org/artists/copper-coins" TargetMode="External"/><Relationship Id="rId361" Type="http://schemas.openxmlformats.org/officeDocument/2006/relationships/hyperlink" Target="https://focomx.focoma.org/music-genre/rock-pop" TargetMode="External"/><Relationship Id="rId599" Type="http://schemas.openxmlformats.org/officeDocument/2006/relationships/hyperlink" Target="https://focomx.focoma.org/artists/whitewater-ramble-best-tributes" TargetMode="External"/><Relationship Id="rId1005" Type="http://schemas.openxmlformats.org/officeDocument/2006/relationships/hyperlink" Target="https://focomx.focoma.org/artists/los-toms-0" TargetMode="External"/><Relationship Id="rId1212" Type="http://schemas.openxmlformats.org/officeDocument/2006/relationships/hyperlink" Target="https://focomx.focoma.org/music-genre/indie-alternative" TargetMode="External"/><Relationship Id="rId459" Type="http://schemas.openxmlformats.org/officeDocument/2006/relationships/hyperlink" Target="https://focomx.focoma.org/music-genre/rb-soul-funk" TargetMode="External"/><Relationship Id="rId666" Type="http://schemas.openxmlformats.org/officeDocument/2006/relationships/hyperlink" Target="https://focomx.focoma.org/music-genre/country-bluegrass-americana" TargetMode="External"/><Relationship Id="rId873" Type="http://schemas.openxmlformats.org/officeDocument/2006/relationships/hyperlink" Target="https://focomx.focoma.org/artists/jakattak" TargetMode="External"/><Relationship Id="rId1089" Type="http://schemas.openxmlformats.org/officeDocument/2006/relationships/hyperlink" Target="https://focomx.focoma.org/artists/down-time-0" TargetMode="External"/><Relationship Id="rId1296" Type="http://schemas.openxmlformats.org/officeDocument/2006/relationships/hyperlink" Target="https://focomx.focoma.org/music-genre/hip-hop-rap" TargetMode="External"/><Relationship Id="rId16" Type="http://schemas.openxmlformats.org/officeDocument/2006/relationships/hyperlink" Target="https://focomx.focoma.org/music-genre/world-reggae-latin" TargetMode="External"/><Relationship Id="rId221" Type="http://schemas.openxmlformats.org/officeDocument/2006/relationships/hyperlink" Target="https://focomx.focoma.org/artists/dijon-mustang" TargetMode="External"/><Relationship Id="rId319" Type="http://schemas.openxmlformats.org/officeDocument/2006/relationships/hyperlink" Target="https://focomx.focoma.org/music-genre/rock-pop" TargetMode="External"/><Relationship Id="rId526" Type="http://schemas.openxmlformats.org/officeDocument/2006/relationships/hyperlink" Target="https://focomx.focoma.org/music-genre/rb-soul-funk" TargetMode="External"/><Relationship Id="rId1156" Type="http://schemas.openxmlformats.org/officeDocument/2006/relationships/hyperlink" Target="https://focomx.focoma.org/music-genre/indie-alternative" TargetMode="External"/><Relationship Id="rId1363" Type="http://schemas.openxmlformats.org/officeDocument/2006/relationships/hyperlink" Target="https://focomx.focoma.org/artists/liz-barnez-0" TargetMode="External"/><Relationship Id="rId733" Type="http://schemas.openxmlformats.org/officeDocument/2006/relationships/hyperlink" Target="https://focomx.focoma.org/artists/threadbarons-0" TargetMode="External"/><Relationship Id="rId940" Type="http://schemas.openxmlformats.org/officeDocument/2006/relationships/hyperlink" Target="https://focomx.focoma.org/music-genre/experimental-noise-visual" TargetMode="External"/><Relationship Id="rId1016" Type="http://schemas.openxmlformats.org/officeDocument/2006/relationships/hyperlink" Target="https://focomx.focoma.org/music-genre/metal-punk-hardcore" TargetMode="External"/><Relationship Id="rId165" Type="http://schemas.openxmlformats.org/officeDocument/2006/relationships/hyperlink" Target="https://focomx.focoma.org/music-genre/singer-songwriter" TargetMode="External"/><Relationship Id="rId372" Type="http://schemas.openxmlformats.org/officeDocument/2006/relationships/hyperlink" Target="https://focomx.focoma.org/artists/able-dogs" TargetMode="External"/><Relationship Id="rId677" Type="http://schemas.openxmlformats.org/officeDocument/2006/relationships/hyperlink" Target="https://focomx.focoma.org/artists/king-cardinal" TargetMode="External"/><Relationship Id="rId800" Type="http://schemas.openxmlformats.org/officeDocument/2006/relationships/hyperlink" Target="https://focomx.focoma.org/music-genre/blues-jazz" TargetMode="External"/><Relationship Id="rId1223" Type="http://schemas.openxmlformats.org/officeDocument/2006/relationships/hyperlink" Target="https://focomx.focoma.org/artists/dollhouse-thieves-0" TargetMode="External"/><Relationship Id="rId232" Type="http://schemas.openxmlformats.org/officeDocument/2006/relationships/hyperlink" Target="https://focomx.focoma.org/music-genre/rock-pop" TargetMode="External"/><Relationship Id="rId884" Type="http://schemas.openxmlformats.org/officeDocument/2006/relationships/hyperlink" Target="https://focomx.focoma.org/music-genre/electronic-dj" TargetMode="External"/><Relationship Id="rId27" Type="http://schemas.openxmlformats.org/officeDocument/2006/relationships/hyperlink" Target="https://focomx.focoma.org/artists/oh-wow-0" TargetMode="External"/><Relationship Id="rId537" Type="http://schemas.openxmlformats.org/officeDocument/2006/relationships/hyperlink" Target="https://focomx.focoma.org/artists/aggregates" TargetMode="External"/><Relationship Id="rId744" Type="http://schemas.openxmlformats.org/officeDocument/2006/relationships/hyperlink" Target="https://focomx.focoma.org/music-genre/country-bluegrass-americana" TargetMode="External"/><Relationship Id="rId951" Type="http://schemas.openxmlformats.org/officeDocument/2006/relationships/hyperlink" Target="https://focomx.focoma.org/artists/le-secret" TargetMode="External"/><Relationship Id="rId1167" Type="http://schemas.openxmlformats.org/officeDocument/2006/relationships/hyperlink" Target="https://focomx.focoma.org/artists/pictures-moss" TargetMode="External"/><Relationship Id="rId1374" Type="http://schemas.openxmlformats.org/officeDocument/2006/relationships/hyperlink" Target="https://focomx.focoma.org/music-genre/acoustic-folk" TargetMode="External"/><Relationship Id="rId80" Type="http://schemas.openxmlformats.org/officeDocument/2006/relationships/hyperlink" Target="https://focomx.focoma.org/music-genre/singer-songwriter" TargetMode="External"/><Relationship Id="rId176" Type="http://schemas.openxmlformats.org/officeDocument/2006/relationships/hyperlink" Target="https://focomx.focoma.org/music-genre/singer-songwriter" TargetMode="External"/><Relationship Id="rId383" Type="http://schemas.openxmlformats.org/officeDocument/2006/relationships/hyperlink" Target="https://focomx.focoma.org/music-genre/rock-pop" TargetMode="External"/><Relationship Id="rId590" Type="http://schemas.openxmlformats.org/officeDocument/2006/relationships/hyperlink" Target="https://focomx.focoma.org/music-genre/cover-tribute" TargetMode="External"/><Relationship Id="rId604" Type="http://schemas.openxmlformats.org/officeDocument/2006/relationships/hyperlink" Target="https://focomx.focoma.org/music-genre/country-bluegrass-americana" TargetMode="External"/><Relationship Id="rId811" Type="http://schemas.openxmlformats.org/officeDocument/2006/relationships/hyperlink" Target="https://focomx.focoma.org/artists/monday-night-band" TargetMode="External"/><Relationship Id="rId1027" Type="http://schemas.openxmlformats.org/officeDocument/2006/relationships/hyperlink" Target="https://focomx.focoma.org/artists/tenative" TargetMode="External"/><Relationship Id="rId1234" Type="http://schemas.openxmlformats.org/officeDocument/2006/relationships/hyperlink" Target="https://focomx.focoma.org/music-genre/indie-alternative" TargetMode="External"/><Relationship Id="rId243" Type="http://schemas.openxmlformats.org/officeDocument/2006/relationships/hyperlink" Target="https://focomx.focoma.org/artists/goldblush" TargetMode="External"/><Relationship Id="rId450" Type="http://schemas.openxmlformats.org/officeDocument/2006/relationships/hyperlink" Target="https://focomx.focoma.org/artists/boogie-mammoth-0" TargetMode="External"/><Relationship Id="rId688" Type="http://schemas.openxmlformats.org/officeDocument/2006/relationships/hyperlink" Target="https://focomx.focoma.org/music-genre/country-bluegrass-americana" TargetMode="External"/><Relationship Id="rId895" Type="http://schemas.openxmlformats.org/officeDocument/2006/relationships/hyperlink" Target="https://focomx.focoma.org/artists/misstree" TargetMode="External"/><Relationship Id="rId909" Type="http://schemas.openxmlformats.org/officeDocument/2006/relationships/hyperlink" Target="https://focomx.focoma.org/artists/roy-g-biv-roygbiv" TargetMode="External"/><Relationship Id="rId1080" Type="http://schemas.openxmlformats.org/officeDocument/2006/relationships/hyperlink" Target="https://focomx.focoma.org/music-genre/indie-alternative" TargetMode="External"/><Relationship Id="rId1301" Type="http://schemas.openxmlformats.org/officeDocument/2006/relationships/hyperlink" Target="https://focomx.focoma.org/artists/rolos-rios" TargetMode="External"/><Relationship Id="rId38" Type="http://schemas.openxmlformats.org/officeDocument/2006/relationships/hyperlink" Target="https://focomx.focoma.org/music-genre/world-reggae-latin" TargetMode="External"/><Relationship Id="rId103" Type="http://schemas.openxmlformats.org/officeDocument/2006/relationships/hyperlink" Target="https://focomx.focoma.org/artists/larry-lewis" TargetMode="External"/><Relationship Id="rId310" Type="http://schemas.openxmlformats.org/officeDocument/2006/relationships/hyperlink" Target="https://focomx.focoma.org/artists/motion-trap" TargetMode="External"/><Relationship Id="rId548" Type="http://schemas.openxmlformats.org/officeDocument/2006/relationships/hyperlink" Target="https://focomx.focoma.org/music-genre/rb-soul-funk" TargetMode="External"/><Relationship Id="rId755" Type="http://schemas.openxmlformats.org/officeDocument/2006/relationships/hyperlink" Target="https://focomx.focoma.org/artists/blue-cafe" TargetMode="External"/><Relationship Id="rId962" Type="http://schemas.openxmlformats.org/officeDocument/2006/relationships/hyperlink" Target="https://focomx.focoma.org/music-genre/experimental-noise-visual" TargetMode="External"/><Relationship Id="rId1178" Type="http://schemas.openxmlformats.org/officeDocument/2006/relationships/hyperlink" Target="https://focomx.focoma.org/music-genre/indie-alternative" TargetMode="External"/><Relationship Id="rId1385" Type="http://schemas.openxmlformats.org/officeDocument/2006/relationships/hyperlink" Target="https://focomx.focoma.org/artists/shannon-fitzsimmons-0" TargetMode="External"/><Relationship Id="rId91" Type="http://schemas.openxmlformats.org/officeDocument/2006/relationships/hyperlink" Target="https://focomx.focoma.org/artists/jill-brzezicki" TargetMode="External"/><Relationship Id="rId187" Type="http://schemas.openxmlformats.org/officeDocument/2006/relationships/hyperlink" Target="https://focomx.focoma.org/artists/american-field-day" TargetMode="External"/><Relationship Id="rId394" Type="http://schemas.openxmlformats.org/officeDocument/2006/relationships/hyperlink" Target="https://focomx.focoma.org/artists/midnight-horrors-0" TargetMode="External"/><Relationship Id="rId408" Type="http://schemas.openxmlformats.org/officeDocument/2006/relationships/hyperlink" Target="https://focomx.focoma.org/artists/trujillo-company" TargetMode="External"/><Relationship Id="rId615" Type="http://schemas.openxmlformats.org/officeDocument/2006/relationships/hyperlink" Target="https://focomx.focoma.org/artists/benjamin-bell-0" TargetMode="External"/><Relationship Id="rId822" Type="http://schemas.openxmlformats.org/officeDocument/2006/relationships/hyperlink" Target="https://focomx.focoma.org/music-genre/electronic-dj" TargetMode="External"/><Relationship Id="rId1038" Type="http://schemas.openxmlformats.org/officeDocument/2006/relationships/hyperlink" Target="https://focomx.focoma.org/music-genre/metal-punk-hardcore" TargetMode="External"/><Relationship Id="rId1245" Type="http://schemas.openxmlformats.org/officeDocument/2006/relationships/hyperlink" Target="https://focomx.focoma.org/artists/violet-visionaries" TargetMode="External"/><Relationship Id="rId254" Type="http://schemas.openxmlformats.org/officeDocument/2006/relationships/hyperlink" Target="https://focomx.focoma.org/music-genre/rock-pop" TargetMode="External"/><Relationship Id="rId699" Type="http://schemas.openxmlformats.org/officeDocument/2006/relationships/hyperlink" Target="https://focomx.focoma.org/artists/ramblers-guild" TargetMode="External"/><Relationship Id="rId1091" Type="http://schemas.openxmlformats.org/officeDocument/2006/relationships/hyperlink" Target="https://focomx.focoma.org/artists/dream-feed-0" TargetMode="External"/><Relationship Id="rId1105" Type="http://schemas.openxmlformats.org/officeDocument/2006/relationships/hyperlink" Target="https://focomx.focoma.org/artists/folk-vengeance-fwav" TargetMode="External"/><Relationship Id="rId1312" Type="http://schemas.openxmlformats.org/officeDocument/2006/relationships/hyperlink" Target="https://focomx.focoma.org/music-genre/hip-hop-rap" TargetMode="External"/><Relationship Id="rId49" Type="http://schemas.openxmlformats.org/officeDocument/2006/relationships/hyperlink" Target="https://focomx.focoma.org/artists/ally-westover" TargetMode="External"/><Relationship Id="rId114" Type="http://schemas.openxmlformats.org/officeDocument/2006/relationships/hyperlink" Target="https://focomx.focoma.org/music-genre/singer-songwriter" TargetMode="External"/><Relationship Id="rId461" Type="http://schemas.openxmlformats.org/officeDocument/2006/relationships/hyperlink" Target="https://focomx.focoma.org/music-genre/rb-soul-funk" TargetMode="External"/><Relationship Id="rId559" Type="http://schemas.openxmlformats.org/officeDocument/2006/relationships/hyperlink" Target="https://focomx.focoma.org/artists/champagne-superwonderwall" TargetMode="External"/><Relationship Id="rId766" Type="http://schemas.openxmlformats.org/officeDocument/2006/relationships/hyperlink" Target="https://focomx.focoma.org/music-genre/blues-jazz" TargetMode="External"/><Relationship Id="rId1189" Type="http://schemas.openxmlformats.org/officeDocument/2006/relationships/hyperlink" Target="https://focomx.focoma.org/artists/sad-bug" TargetMode="External"/><Relationship Id="rId1396" Type="http://schemas.openxmlformats.org/officeDocument/2006/relationships/hyperlink" Target="https://focomx.focoma.org/music-genre/acoustic-folk" TargetMode="External"/><Relationship Id="rId198" Type="http://schemas.openxmlformats.org/officeDocument/2006/relationships/hyperlink" Target="https://focomx.focoma.org/music-genre/rock-pop" TargetMode="External"/><Relationship Id="rId321" Type="http://schemas.openxmlformats.org/officeDocument/2006/relationships/hyperlink" Target="https://focomx.focoma.org/music-genre/rock-pop" TargetMode="External"/><Relationship Id="rId419" Type="http://schemas.openxmlformats.org/officeDocument/2006/relationships/hyperlink" Target="https://focomx.focoma.org/music-genre/rock-pop" TargetMode="External"/><Relationship Id="rId626" Type="http://schemas.openxmlformats.org/officeDocument/2006/relationships/hyperlink" Target="https://focomx.focoma.org/music-genre/country-bluegrass-americana" TargetMode="External"/><Relationship Id="rId973" Type="http://schemas.openxmlformats.org/officeDocument/2006/relationships/hyperlink" Target="https://focomx.focoma.org/artists/ashera" TargetMode="External"/><Relationship Id="rId1049" Type="http://schemas.openxmlformats.org/officeDocument/2006/relationships/hyperlink" Target="https://focomx.focoma.org/artists/am-pleasure-assassins" TargetMode="External"/><Relationship Id="rId1256" Type="http://schemas.openxmlformats.org/officeDocument/2006/relationships/hyperlink" Target="https://focomx.focoma.org/music-genre/indie-alternative" TargetMode="External"/><Relationship Id="rId833" Type="http://schemas.openxmlformats.org/officeDocument/2006/relationships/hyperlink" Target="https://focomx.focoma.org/artists/dancing-pants-band" TargetMode="External"/><Relationship Id="rId1116" Type="http://schemas.openxmlformats.org/officeDocument/2006/relationships/hyperlink" Target="https://focomx.focoma.org/music-genre/indie-alternative" TargetMode="External"/><Relationship Id="rId265" Type="http://schemas.openxmlformats.org/officeDocument/2006/relationships/hyperlink" Target="https://focomx.focoma.org/artists/ipecac-0" TargetMode="External"/><Relationship Id="rId472" Type="http://schemas.openxmlformats.org/officeDocument/2006/relationships/hyperlink" Target="https://focomx.focoma.org/artists/digg" TargetMode="External"/><Relationship Id="rId900" Type="http://schemas.openxmlformats.org/officeDocument/2006/relationships/hyperlink" Target="https://focomx.focoma.org/music-genre/electronic-dj" TargetMode="External"/><Relationship Id="rId1323" Type="http://schemas.openxmlformats.org/officeDocument/2006/relationships/hyperlink" Target="https://focomx.focoma.org/artists/banquet-party-0" TargetMode="External"/><Relationship Id="rId125" Type="http://schemas.openxmlformats.org/officeDocument/2006/relationships/hyperlink" Target="https://focomx.focoma.org/music-genre/singer-songwriter" TargetMode="External"/><Relationship Id="rId332" Type="http://schemas.openxmlformats.org/officeDocument/2006/relationships/hyperlink" Target="https://focomx.focoma.org/artists/overflow-0" TargetMode="External"/><Relationship Id="rId777" Type="http://schemas.openxmlformats.org/officeDocument/2006/relationships/hyperlink" Target="https://focomx.focoma.org/artists/guerrilla-fanfare-brass-band" TargetMode="External"/><Relationship Id="rId984" Type="http://schemas.openxmlformats.org/officeDocument/2006/relationships/hyperlink" Target="https://focomx.focoma.org/music-genre/metal-punk-hardcore" TargetMode="External"/><Relationship Id="rId637" Type="http://schemas.openxmlformats.org/officeDocument/2006/relationships/hyperlink" Target="https://focomx.focoma.org/artists/coop-and-chicken-pluckers" TargetMode="External"/><Relationship Id="rId844" Type="http://schemas.openxmlformats.org/officeDocument/2006/relationships/hyperlink" Target="https://focomx.focoma.org/music-genre/electronic-dj" TargetMode="External"/><Relationship Id="rId1267" Type="http://schemas.openxmlformats.org/officeDocument/2006/relationships/hyperlink" Target="https://focomx.focoma.org/artists/alfredoraps" TargetMode="External"/><Relationship Id="rId276" Type="http://schemas.openxmlformats.org/officeDocument/2006/relationships/hyperlink" Target="https://focomx.focoma.org/music-genre/rock-pop" TargetMode="External"/><Relationship Id="rId483" Type="http://schemas.openxmlformats.org/officeDocument/2006/relationships/hyperlink" Target="https://focomx.focoma.org/music-genre/rb-soul-funk" TargetMode="External"/><Relationship Id="rId690" Type="http://schemas.openxmlformats.org/officeDocument/2006/relationships/hyperlink" Target="https://focomx.focoma.org/music-genre/country-bluegrass-americana" TargetMode="External"/><Relationship Id="rId704" Type="http://schemas.openxmlformats.org/officeDocument/2006/relationships/hyperlink" Target="https://focomx.focoma.org/music-genre/country-bluegrass-americana" TargetMode="External"/><Relationship Id="rId911" Type="http://schemas.openxmlformats.org/officeDocument/2006/relationships/hyperlink" Target="https://focomx.focoma.org/artists/rsrch-0" TargetMode="External"/><Relationship Id="rId1127" Type="http://schemas.openxmlformats.org/officeDocument/2006/relationships/hyperlink" Target="https://focomx.focoma.org/artists/isadora-eden" TargetMode="External"/><Relationship Id="rId1334" Type="http://schemas.openxmlformats.org/officeDocument/2006/relationships/hyperlink" Target="https://focomx.focoma.org/music-genre/acoustic-folk" TargetMode="External"/><Relationship Id="rId40" Type="http://schemas.openxmlformats.org/officeDocument/2006/relationships/hyperlink" Target="https://focomx.focoma.org/music-genre/world-reggae-latin" TargetMode="External"/><Relationship Id="rId136" Type="http://schemas.openxmlformats.org/officeDocument/2006/relationships/hyperlink" Target="https://focomx.focoma.org/artists/rob-solo-and-treble-alliance" TargetMode="External"/><Relationship Id="rId343" Type="http://schemas.openxmlformats.org/officeDocument/2006/relationships/hyperlink" Target="https://focomx.focoma.org/music-genre/rock-pop" TargetMode="External"/><Relationship Id="rId550" Type="http://schemas.openxmlformats.org/officeDocument/2006/relationships/hyperlink" Target="https://focomx.focoma.org/music-genre/rb-soul-funk" TargetMode="External"/><Relationship Id="rId788" Type="http://schemas.openxmlformats.org/officeDocument/2006/relationships/hyperlink" Target="https://focomx.focoma.org/music-genre/blues-jazz" TargetMode="External"/><Relationship Id="rId995" Type="http://schemas.openxmlformats.org/officeDocument/2006/relationships/hyperlink" Target="https://focomx.focoma.org/artists/gone-full-heathen" TargetMode="External"/><Relationship Id="rId1180" Type="http://schemas.openxmlformats.org/officeDocument/2006/relationships/hyperlink" Target="https://focomx.focoma.org/music-genre/indie-alternative" TargetMode="External"/><Relationship Id="rId1401" Type="http://schemas.openxmlformats.org/officeDocument/2006/relationships/hyperlink" Target="https://focomx.focoma.org/artists/ugly-architect-0" TargetMode="External"/><Relationship Id="rId203" Type="http://schemas.openxmlformats.org/officeDocument/2006/relationships/hyperlink" Target="https://focomx.focoma.org/artists/bob-lefevre-already-gone" TargetMode="External"/><Relationship Id="rId648" Type="http://schemas.openxmlformats.org/officeDocument/2006/relationships/hyperlink" Target="https://focomx.focoma.org/music-genre/country-bluegrass-americana" TargetMode="External"/><Relationship Id="rId855" Type="http://schemas.openxmlformats.org/officeDocument/2006/relationships/hyperlink" Target="https://focomx.focoma.org/artists/enenra" TargetMode="External"/><Relationship Id="rId1040" Type="http://schemas.openxmlformats.org/officeDocument/2006/relationships/hyperlink" Target="https://focomx.focoma.org/music-genre/metal-punk-hardcore" TargetMode="External"/><Relationship Id="rId1278" Type="http://schemas.openxmlformats.org/officeDocument/2006/relationships/hyperlink" Target="https://focomx.focoma.org/music-genre/hip-hop-rap" TargetMode="External"/><Relationship Id="rId287" Type="http://schemas.openxmlformats.org/officeDocument/2006/relationships/hyperlink" Target="https://focomx.focoma.org/artists/lowfive-0" TargetMode="External"/><Relationship Id="rId410" Type="http://schemas.openxmlformats.org/officeDocument/2006/relationships/hyperlink" Target="https://focomx.focoma.org/artists/velveteers" TargetMode="External"/><Relationship Id="rId494" Type="http://schemas.openxmlformats.org/officeDocument/2006/relationships/hyperlink" Target="https://focomx.focoma.org/artists/johnny-mongrels" TargetMode="External"/><Relationship Id="rId508" Type="http://schemas.openxmlformats.org/officeDocument/2006/relationships/hyperlink" Target="https://focomx.focoma.org/artists/mike-clark-and-sugar-sounds" TargetMode="External"/><Relationship Id="rId715" Type="http://schemas.openxmlformats.org/officeDocument/2006/relationships/hyperlink" Target="https://focomx.focoma.org/artists/sugar-britches-0" TargetMode="External"/><Relationship Id="rId922" Type="http://schemas.openxmlformats.org/officeDocument/2006/relationships/hyperlink" Target="https://focomx.focoma.org/music-genre/electronic-dj" TargetMode="External"/><Relationship Id="rId1138" Type="http://schemas.openxmlformats.org/officeDocument/2006/relationships/hyperlink" Target="https://focomx.focoma.org/music-genre/indie-alternative" TargetMode="External"/><Relationship Id="rId1345" Type="http://schemas.openxmlformats.org/officeDocument/2006/relationships/hyperlink" Target="https://focomx.focoma.org/artists/ginger-whale" TargetMode="External"/><Relationship Id="rId147" Type="http://schemas.openxmlformats.org/officeDocument/2006/relationships/hyperlink" Target="https://focomx.focoma.org/music-genre/singer-songwriter" TargetMode="External"/><Relationship Id="rId354" Type="http://schemas.openxmlformats.org/officeDocument/2006/relationships/hyperlink" Target="https://focomx.focoma.org/artists/se-orita-sometimes-0" TargetMode="External"/><Relationship Id="rId799" Type="http://schemas.openxmlformats.org/officeDocument/2006/relationships/hyperlink" Target="https://focomx.focoma.org/artists/paul-dennis-kopco-0" TargetMode="External"/><Relationship Id="rId1191" Type="http://schemas.openxmlformats.org/officeDocument/2006/relationships/hyperlink" Target="https://focomx.focoma.org/artists/safekeeper-0" TargetMode="External"/><Relationship Id="rId1205" Type="http://schemas.openxmlformats.org/officeDocument/2006/relationships/hyperlink" Target="https://focomx.focoma.org/artists/sorry-joel" TargetMode="External"/><Relationship Id="rId51" Type="http://schemas.openxmlformats.org/officeDocument/2006/relationships/hyperlink" Target="https://focomx.focoma.org/artists/andrea-flanagan" TargetMode="External"/><Relationship Id="rId561" Type="http://schemas.openxmlformats.org/officeDocument/2006/relationships/hyperlink" Target="https://focomx.focoma.org/artists/coldreplay" TargetMode="External"/><Relationship Id="rId659" Type="http://schemas.openxmlformats.org/officeDocument/2006/relationships/hyperlink" Target="https://focomx.focoma.org/artists/hanna-doreen-brown" TargetMode="External"/><Relationship Id="rId866" Type="http://schemas.openxmlformats.org/officeDocument/2006/relationships/hyperlink" Target="https://focomx.focoma.org/music-genre/electronic-dj" TargetMode="External"/><Relationship Id="rId1289" Type="http://schemas.openxmlformats.org/officeDocument/2006/relationships/hyperlink" Target="https://focomx.focoma.org/artists/mother-tongue" TargetMode="External"/><Relationship Id="rId214" Type="http://schemas.openxmlformats.org/officeDocument/2006/relationships/hyperlink" Target="https://focomx.focoma.org/music-genre/rock-pop" TargetMode="External"/><Relationship Id="rId298" Type="http://schemas.openxmlformats.org/officeDocument/2006/relationships/hyperlink" Target="https://focomx.focoma.org/artists/michael-kirkpatrick-and-honey-rider-band" TargetMode="External"/><Relationship Id="rId421" Type="http://schemas.openxmlformats.org/officeDocument/2006/relationships/hyperlink" Target="https://focomx.focoma.org/music-genre/rock-pop" TargetMode="External"/><Relationship Id="rId519" Type="http://schemas.openxmlformats.org/officeDocument/2006/relationships/hyperlink" Target="https://focomx.focoma.org/artists/peaches-embry-and-rhythm-train" TargetMode="External"/><Relationship Id="rId1051" Type="http://schemas.openxmlformats.org/officeDocument/2006/relationships/hyperlink" Target="https://focomx.focoma.org/artists/acoustic-tapestry-1" TargetMode="External"/><Relationship Id="rId1149" Type="http://schemas.openxmlformats.org/officeDocument/2006/relationships/hyperlink" Target="https://focomx.focoma.org/artists/mr-atomic" TargetMode="External"/><Relationship Id="rId1356" Type="http://schemas.openxmlformats.org/officeDocument/2006/relationships/hyperlink" Target="https://focomx.focoma.org/music-genre/acoustic-folk" TargetMode="External"/><Relationship Id="rId158" Type="http://schemas.openxmlformats.org/officeDocument/2006/relationships/hyperlink" Target="https://focomx.focoma.org/artists/whimsy-things" TargetMode="External"/><Relationship Id="rId726" Type="http://schemas.openxmlformats.org/officeDocument/2006/relationships/hyperlink" Target="https://focomx.focoma.org/music-genre/country-bluegrass-americana" TargetMode="External"/><Relationship Id="rId933" Type="http://schemas.openxmlformats.org/officeDocument/2006/relationships/hyperlink" Target="https://focomx.focoma.org/artists/zeropoint" TargetMode="External"/><Relationship Id="rId1009" Type="http://schemas.openxmlformats.org/officeDocument/2006/relationships/hyperlink" Target="https://focomx.focoma.org/artists/never-kenezzard" TargetMode="External"/><Relationship Id="rId62" Type="http://schemas.openxmlformats.org/officeDocument/2006/relationships/hyperlink" Target="https://focomx.focoma.org/music-genre/singer-songwriter" TargetMode="External"/><Relationship Id="rId365" Type="http://schemas.openxmlformats.org/officeDocument/2006/relationships/hyperlink" Target="https://focomx.focoma.org/music-genre/rock-pop" TargetMode="External"/><Relationship Id="rId572" Type="http://schemas.openxmlformats.org/officeDocument/2006/relationships/hyperlink" Target="https://focomx.focoma.org/music-genre/cover-tribute" TargetMode="External"/><Relationship Id="rId1216" Type="http://schemas.openxmlformats.org/officeDocument/2006/relationships/hyperlink" Target="https://focomx.focoma.org/music-genre/indie-alternative" TargetMode="External"/><Relationship Id="rId225" Type="http://schemas.openxmlformats.org/officeDocument/2006/relationships/hyperlink" Target="https://focomx.focoma.org/artists/dolgin" TargetMode="External"/><Relationship Id="rId432" Type="http://schemas.openxmlformats.org/officeDocument/2006/relationships/hyperlink" Target="https://focomx.focoma.org/artists/violet-s-gun" TargetMode="External"/><Relationship Id="rId877" Type="http://schemas.openxmlformats.org/officeDocument/2006/relationships/hyperlink" Target="https://focomx.focoma.org/artists/joey-trouble" TargetMode="External"/><Relationship Id="rId1062" Type="http://schemas.openxmlformats.org/officeDocument/2006/relationships/hyperlink" Target="https://focomx.focoma.org/music-genre/indie-alternative" TargetMode="External"/><Relationship Id="rId737" Type="http://schemas.openxmlformats.org/officeDocument/2006/relationships/hyperlink" Target="https://focomx.focoma.org/artists/vagabonds-0" TargetMode="External"/><Relationship Id="rId944" Type="http://schemas.openxmlformats.org/officeDocument/2006/relationships/hyperlink" Target="https://focomx.focoma.org/music-genre/experimental-noise-visual" TargetMode="External"/><Relationship Id="rId1367" Type="http://schemas.openxmlformats.org/officeDocument/2006/relationships/hyperlink" Target="https://focomx.focoma.org/artists/lvdy" TargetMode="External"/><Relationship Id="rId73" Type="http://schemas.openxmlformats.org/officeDocument/2006/relationships/hyperlink" Target="https://focomx.focoma.org/artists/dave-tamkin-co" TargetMode="External"/><Relationship Id="rId169" Type="http://schemas.openxmlformats.org/officeDocument/2006/relationships/hyperlink" Target="https://focomx.focoma.org/music-genre/singer-songwriter" TargetMode="External"/><Relationship Id="rId376" Type="http://schemas.openxmlformats.org/officeDocument/2006/relationships/hyperlink" Target="https://focomx.focoma.org/artists/barton-brothers-0" TargetMode="External"/><Relationship Id="rId583" Type="http://schemas.openxmlformats.org/officeDocument/2006/relationships/hyperlink" Target="https://focomx.focoma.org/artists/sabotage-0" TargetMode="External"/><Relationship Id="rId790" Type="http://schemas.openxmlformats.org/officeDocument/2006/relationships/hyperlink" Target="https://focomx.focoma.org/music-genre/blues-jazz" TargetMode="External"/><Relationship Id="rId804" Type="http://schemas.openxmlformats.org/officeDocument/2006/relationships/hyperlink" Target="https://focomx.focoma.org/music-genre/blues-jazz" TargetMode="External"/><Relationship Id="rId1227" Type="http://schemas.openxmlformats.org/officeDocument/2006/relationships/hyperlink" Target="https://focomx.focoma.org/artists/milk-blossoms" TargetMode="External"/><Relationship Id="rId4" Type="http://schemas.openxmlformats.org/officeDocument/2006/relationships/hyperlink" Target="https://focomx.focoma.org/music-genre/world-reggae-latin" TargetMode="External"/><Relationship Id="rId236" Type="http://schemas.openxmlformats.org/officeDocument/2006/relationships/hyperlink" Target="https://focomx.focoma.org/music-genre/rock-pop" TargetMode="External"/><Relationship Id="rId443" Type="http://schemas.openxmlformats.org/officeDocument/2006/relationships/hyperlink" Target="https://focomx.focoma.org/music-genre/rb-soul-funk" TargetMode="External"/><Relationship Id="rId650" Type="http://schemas.openxmlformats.org/officeDocument/2006/relationships/hyperlink" Target="https://focomx.focoma.org/music-genre/country-bluegrass-americana" TargetMode="External"/><Relationship Id="rId888" Type="http://schemas.openxmlformats.org/officeDocument/2006/relationships/hyperlink" Target="https://focomx.focoma.org/music-genre/electronic-dj" TargetMode="External"/><Relationship Id="rId1073" Type="http://schemas.openxmlformats.org/officeDocument/2006/relationships/hyperlink" Target="https://focomx.focoma.org/artists/citrusteen" TargetMode="External"/><Relationship Id="rId1280" Type="http://schemas.openxmlformats.org/officeDocument/2006/relationships/hyperlink" Target="https://focomx.focoma.org/music-genre/hip-hop-rap" TargetMode="External"/><Relationship Id="rId303" Type="http://schemas.openxmlformats.org/officeDocument/2006/relationships/hyperlink" Target="https://focomx.focoma.org/music-genre/rock-pop" TargetMode="External"/><Relationship Id="rId748" Type="http://schemas.openxmlformats.org/officeDocument/2006/relationships/hyperlink" Target="https://focomx.focoma.org/music-genre/childrens-program" TargetMode="External"/><Relationship Id="rId955" Type="http://schemas.openxmlformats.org/officeDocument/2006/relationships/hyperlink" Target="https://focomx.focoma.org/artists/me-myself-j" TargetMode="External"/><Relationship Id="rId1140" Type="http://schemas.openxmlformats.org/officeDocument/2006/relationships/hyperlink" Target="https://focomx.focoma.org/music-genre/indie-alternative" TargetMode="External"/><Relationship Id="rId1378" Type="http://schemas.openxmlformats.org/officeDocument/2006/relationships/hyperlink" Target="https://focomx.focoma.org/music-genre/acoustic-folk" TargetMode="External"/><Relationship Id="rId84" Type="http://schemas.openxmlformats.org/officeDocument/2006/relationships/hyperlink" Target="https://focomx.focoma.org/music-genre/singer-songwriter" TargetMode="External"/><Relationship Id="rId387" Type="http://schemas.openxmlformats.org/officeDocument/2006/relationships/hyperlink" Target="https://focomx.focoma.org/music-genre/rock-pop" TargetMode="External"/><Relationship Id="rId510" Type="http://schemas.openxmlformats.org/officeDocument/2006/relationships/hyperlink" Target="https://focomx.focoma.org/artists/mojo-audio-band" TargetMode="External"/><Relationship Id="rId594" Type="http://schemas.openxmlformats.org/officeDocument/2006/relationships/hyperlink" Target="https://focomx.focoma.org/music-genre/cover-tribute" TargetMode="External"/><Relationship Id="rId608" Type="http://schemas.openxmlformats.org/officeDocument/2006/relationships/hyperlink" Target="https://focomx.focoma.org/music-genre/country-bluegrass-americana" TargetMode="External"/><Relationship Id="rId815" Type="http://schemas.openxmlformats.org/officeDocument/2006/relationships/hyperlink" Target="https://focomx.focoma.org/artists/sammy-dee-blues-band-0" TargetMode="External"/><Relationship Id="rId1238" Type="http://schemas.openxmlformats.org/officeDocument/2006/relationships/hyperlink" Target="https://focomx.focoma.org/music-genre/indie-alternative" TargetMode="External"/><Relationship Id="rId247" Type="http://schemas.openxmlformats.org/officeDocument/2006/relationships/hyperlink" Target="https://focomx.focoma.org/artists/gravel" TargetMode="External"/><Relationship Id="rId899" Type="http://schemas.openxmlformats.org/officeDocument/2006/relationships/hyperlink" Target="https://focomx.focoma.org/artists/nic-kato" TargetMode="External"/><Relationship Id="rId1000" Type="http://schemas.openxmlformats.org/officeDocument/2006/relationships/hyperlink" Target="https://focomx.focoma.org/music-genre/metal-punk-hardcore" TargetMode="External"/><Relationship Id="rId1084" Type="http://schemas.openxmlformats.org/officeDocument/2006/relationships/hyperlink" Target="https://focomx.focoma.org/music-genre/indie-alternative" TargetMode="External"/><Relationship Id="rId1305" Type="http://schemas.openxmlformats.org/officeDocument/2006/relationships/hyperlink" Target="https://focomx.focoma.org/artists/sf1-0" TargetMode="External"/><Relationship Id="rId107" Type="http://schemas.openxmlformats.org/officeDocument/2006/relationships/hyperlink" Target="https://focomx.focoma.org/artists/logan-thomas" TargetMode="External"/><Relationship Id="rId454" Type="http://schemas.openxmlformats.org/officeDocument/2006/relationships/hyperlink" Target="https://focomx.focoma.org/artists/catch-and-release" TargetMode="External"/><Relationship Id="rId661" Type="http://schemas.openxmlformats.org/officeDocument/2006/relationships/hyperlink" Target="https://focomx.focoma.org/artists/heavy-diamond-ring-0" TargetMode="External"/><Relationship Id="rId759" Type="http://schemas.openxmlformats.org/officeDocument/2006/relationships/hyperlink" Target="https://focomx.focoma.org/artists/colorado-swing" TargetMode="External"/><Relationship Id="rId966" Type="http://schemas.openxmlformats.org/officeDocument/2006/relationships/hyperlink" Target="https://focomx.focoma.org/music-genre/experimental-noise-visual" TargetMode="External"/><Relationship Id="rId1291" Type="http://schemas.openxmlformats.org/officeDocument/2006/relationships/hyperlink" Target="https://focomx.focoma.org/artists/nadavision" TargetMode="External"/><Relationship Id="rId1389" Type="http://schemas.openxmlformats.org/officeDocument/2006/relationships/hyperlink" Target="https://focomx.focoma.org/artists/cody-sisters-band" TargetMode="External"/><Relationship Id="rId11" Type="http://schemas.openxmlformats.org/officeDocument/2006/relationships/hyperlink" Target="https://focomx.focoma.org/artists/el-javi-0" TargetMode="External"/><Relationship Id="rId314" Type="http://schemas.openxmlformats.org/officeDocument/2006/relationships/hyperlink" Target="https://focomx.focoma.org/artists/mountainus" TargetMode="External"/><Relationship Id="rId398" Type="http://schemas.openxmlformats.org/officeDocument/2006/relationships/hyperlink" Target="https://focomx.focoma.org/artists/rods" TargetMode="External"/><Relationship Id="rId521" Type="http://schemas.openxmlformats.org/officeDocument/2006/relationships/hyperlink" Target="https://focomx.focoma.org/artists/pipin-hot" TargetMode="External"/><Relationship Id="rId619" Type="http://schemas.openxmlformats.org/officeDocument/2006/relationships/hyperlink" Target="https://focomx.focoma.org/artists/bison-bone-0" TargetMode="External"/><Relationship Id="rId1151" Type="http://schemas.openxmlformats.org/officeDocument/2006/relationships/hyperlink" Target="https://focomx.focoma.org/artists/my-dog-ate-chad" TargetMode="External"/><Relationship Id="rId1249" Type="http://schemas.openxmlformats.org/officeDocument/2006/relationships/hyperlink" Target="https://focomx.focoma.org/artists/wasteland-hop" TargetMode="External"/><Relationship Id="rId95" Type="http://schemas.openxmlformats.org/officeDocument/2006/relationships/hyperlink" Target="https://focomx.focoma.org/artists/julia-kirkwood" TargetMode="External"/><Relationship Id="rId160" Type="http://schemas.openxmlformats.org/officeDocument/2006/relationships/hyperlink" Target="https://focomx.focoma.org/artists/tim-hanauer" TargetMode="External"/><Relationship Id="rId826" Type="http://schemas.openxmlformats.org/officeDocument/2006/relationships/hyperlink" Target="https://focomx.focoma.org/music-genre/electronic-dj" TargetMode="External"/><Relationship Id="rId1011" Type="http://schemas.openxmlformats.org/officeDocument/2006/relationships/hyperlink" Target="https://focomx.focoma.org/artists/nub" TargetMode="External"/><Relationship Id="rId1109" Type="http://schemas.openxmlformats.org/officeDocument/2006/relationships/hyperlink" Target="https://focomx.focoma.org/artists/foxfeather-0" TargetMode="External"/><Relationship Id="rId258" Type="http://schemas.openxmlformats.org/officeDocument/2006/relationships/hyperlink" Target="https://focomx.focoma.org/music-genre/rock-pop" TargetMode="External"/><Relationship Id="rId465" Type="http://schemas.openxmlformats.org/officeDocument/2006/relationships/hyperlink" Target="https://focomx.focoma.org/music-genre/rb-soul-funk" TargetMode="External"/><Relationship Id="rId672" Type="http://schemas.openxmlformats.org/officeDocument/2006/relationships/hyperlink" Target="https://focomx.focoma.org/music-genre/country-bluegrass-americana" TargetMode="External"/><Relationship Id="rId1095" Type="http://schemas.openxmlformats.org/officeDocument/2006/relationships/hyperlink" Target="https://focomx.focoma.org/artists/eagle-street-rodeo" TargetMode="External"/><Relationship Id="rId1316" Type="http://schemas.openxmlformats.org/officeDocument/2006/relationships/hyperlink" Target="https://focomx.focoma.org/music-genre/acoustic-folk" TargetMode="External"/><Relationship Id="rId22" Type="http://schemas.openxmlformats.org/officeDocument/2006/relationships/hyperlink" Target="https://focomx.focoma.org/music-genre/world-reggae-latin" TargetMode="External"/><Relationship Id="rId118" Type="http://schemas.openxmlformats.org/officeDocument/2006/relationships/hyperlink" Target="https://focomx.focoma.org/music-genre/singer-songwriter" TargetMode="External"/><Relationship Id="rId325" Type="http://schemas.openxmlformats.org/officeDocument/2006/relationships/hyperlink" Target="https://focomx.focoma.org/music-genre/rock-pop" TargetMode="External"/><Relationship Id="rId532" Type="http://schemas.openxmlformats.org/officeDocument/2006/relationships/hyperlink" Target="https://focomx.focoma.org/music-genre/rb-soul-funk" TargetMode="External"/><Relationship Id="rId977" Type="http://schemas.openxmlformats.org/officeDocument/2006/relationships/hyperlink" Target="https://focomx.focoma.org/artists/bad-desicions-0" TargetMode="External"/><Relationship Id="rId1162" Type="http://schemas.openxmlformats.org/officeDocument/2006/relationships/hyperlink" Target="https://focomx.focoma.org/music-genre/indie-alternative" TargetMode="External"/><Relationship Id="rId171" Type="http://schemas.openxmlformats.org/officeDocument/2006/relationships/hyperlink" Target="https://focomx.focoma.org/music-genre/singer-songwriter" TargetMode="External"/><Relationship Id="rId837" Type="http://schemas.openxmlformats.org/officeDocument/2006/relationships/hyperlink" Target="https://focomx.focoma.org/artists/dj-channell-0" TargetMode="External"/><Relationship Id="rId1022" Type="http://schemas.openxmlformats.org/officeDocument/2006/relationships/hyperlink" Target="https://focomx.focoma.org/music-genre/metal-punk-hardcore" TargetMode="External"/><Relationship Id="rId269" Type="http://schemas.openxmlformats.org/officeDocument/2006/relationships/hyperlink" Target="https://focomx.focoma.org/artists/james-anthony" TargetMode="External"/><Relationship Id="rId476" Type="http://schemas.openxmlformats.org/officeDocument/2006/relationships/hyperlink" Target="https://focomx.focoma.org/artists/float-buffalo-0" TargetMode="External"/><Relationship Id="rId683" Type="http://schemas.openxmlformats.org/officeDocument/2006/relationships/hyperlink" Target="https://focomx.focoma.org/artists/matt-mahern-and-constitution" TargetMode="External"/><Relationship Id="rId890" Type="http://schemas.openxmlformats.org/officeDocument/2006/relationships/hyperlink" Target="https://focomx.focoma.org/music-genre/electronic-dj" TargetMode="External"/><Relationship Id="rId904" Type="http://schemas.openxmlformats.org/officeDocument/2006/relationships/hyperlink" Target="https://focomx.focoma.org/music-genre/electronic-dj" TargetMode="External"/><Relationship Id="rId1327" Type="http://schemas.openxmlformats.org/officeDocument/2006/relationships/hyperlink" Target="https://focomx.focoma.org/artists/bitterroot-0" TargetMode="External"/><Relationship Id="rId33" Type="http://schemas.openxmlformats.org/officeDocument/2006/relationships/hyperlink" Target="https://focomx.focoma.org/artists/split-window" TargetMode="External"/><Relationship Id="rId129" Type="http://schemas.openxmlformats.org/officeDocument/2006/relationships/hyperlink" Target="https://focomx.focoma.org/music-genre/singer-songwriter" TargetMode="External"/><Relationship Id="rId336" Type="http://schemas.openxmlformats.org/officeDocument/2006/relationships/hyperlink" Target="https://focomx.focoma.org/artists/people-general" TargetMode="External"/><Relationship Id="rId543" Type="http://schemas.openxmlformats.org/officeDocument/2006/relationships/hyperlink" Target="https://focomx.focoma.org/artists/king-stan-band-1" TargetMode="External"/><Relationship Id="rId988" Type="http://schemas.openxmlformats.org/officeDocument/2006/relationships/hyperlink" Target="https://focomx.focoma.org/music-genre/metal-punk-hardcore" TargetMode="External"/><Relationship Id="rId1173" Type="http://schemas.openxmlformats.org/officeDocument/2006/relationships/hyperlink" Target="https://focomx.focoma.org/artists/poinciana" TargetMode="External"/><Relationship Id="rId1380" Type="http://schemas.openxmlformats.org/officeDocument/2006/relationships/hyperlink" Target="https://focomx.focoma.org/music-genre/acoustic-folk" TargetMode="External"/><Relationship Id="rId182" Type="http://schemas.openxmlformats.org/officeDocument/2006/relationships/hyperlink" Target="https://focomx.focoma.org/music-genre/rock-pop" TargetMode="External"/><Relationship Id="rId403" Type="http://schemas.openxmlformats.org/officeDocument/2006/relationships/hyperlink" Target="https://focomx.focoma.org/music-genre/rock-pop" TargetMode="External"/><Relationship Id="rId750" Type="http://schemas.openxmlformats.org/officeDocument/2006/relationships/hyperlink" Target="https://focomx.focoma.org/music-genre/blues-jazz" TargetMode="External"/><Relationship Id="rId848" Type="http://schemas.openxmlformats.org/officeDocument/2006/relationships/hyperlink" Target="https://focomx.focoma.org/music-genre/electronic-dj" TargetMode="External"/><Relationship Id="rId1033" Type="http://schemas.openxmlformats.org/officeDocument/2006/relationships/hyperlink" Target="https://focomx.focoma.org/artists/mesa-divide" TargetMode="External"/><Relationship Id="rId487" Type="http://schemas.openxmlformats.org/officeDocument/2006/relationships/hyperlink" Target="https://focomx.focoma.org/music-genre/rb-soul-funk" TargetMode="External"/><Relationship Id="rId610" Type="http://schemas.openxmlformats.org/officeDocument/2006/relationships/hyperlink" Target="https://focomx.focoma.org/music-genre/country-bluegrass-americana" TargetMode="External"/><Relationship Id="rId694" Type="http://schemas.openxmlformats.org/officeDocument/2006/relationships/hyperlink" Target="https://focomx.focoma.org/music-genre/country-bluegrass-americana" TargetMode="External"/><Relationship Id="rId708" Type="http://schemas.openxmlformats.org/officeDocument/2006/relationships/hyperlink" Target="https://focomx.focoma.org/music-genre/country-bluegrass-americana" TargetMode="External"/><Relationship Id="rId915" Type="http://schemas.openxmlformats.org/officeDocument/2006/relationships/hyperlink" Target="https://focomx.focoma.org/artists/shirty" TargetMode="External"/><Relationship Id="rId1240" Type="http://schemas.openxmlformats.org/officeDocument/2006/relationships/hyperlink" Target="https://focomx.focoma.org/music-genre/indie-alternative" TargetMode="External"/><Relationship Id="rId1338" Type="http://schemas.openxmlformats.org/officeDocument/2006/relationships/hyperlink" Target="https://focomx.focoma.org/music-genre/acoustic-folk" TargetMode="External"/><Relationship Id="rId347" Type="http://schemas.openxmlformats.org/officeDocument/2006/relationships/hyperlink" Target="https://focomx.focoma.org/music-genre/rock-pop" TargetMode="External"/><Relationship Id="rId999" Type="http://schemas.openxmlformats.org/officeDocument/2006/relationships/hyperlink" Target="https://focomx.focoma.org/artists/heartsick-heroine" TargetMode="External"/><Relationship Id="rId1100" Type="http://schemas.openxmlformats.org/officeDocument/2006/relationships/hyperlink" Target="https://focomx.focoma.org/music-genre/indie-alternative" TargetMode="External"/><Relationship Id="rId1184" Type="http://schemas.openxmlformats.org/officeDocument/2006/relationships/hyperlink" Target="https://focomx.focoma.org/music-genre/indie-alternative" TargetMode="External"/><Relationship Id="rId1405" Type="http://schemas.openxmlformats.org/officeDocument/2006/relationships/hyperlink" Target="https://focomx.focoma.org/artists/vee-device" TargetMode="External"/><Relationship Id="rId44" Type="http://schemas.openxmlformats.org/officeDocument/2006/relationships/hyperlink" Target="https://focomx.focoma.org/music-genre/world-reggae-latin" TargetMode="External"/><Relationship Id="rId554" Type="http://schemas.openxmlformats.org/officeDocument/2006/relationships/hyperlink" Target="https://focomx.focoma.org/music-genre/cover-tribute" TargetMode="External"/><Relationship Id="rId761" Type="http://schemas.openxmlformats.org/officeDocument/2006/relationships/hyperlink" Target="https://focomx.focoma.org/artists/deja-swing" TargetMode="External"/><Relationship Id="rId859" Type="http://schemas.openxmlformats.org/officeDocument/2006/relationships/hyperlink" Target="https://focomx.focoma.org/artists/f-ether" TargetMode="External"/><Relationship Id="rId1391" Type="http://schemas.openxmlformats.org/officeDocument/2006/relationships/hyperlink" Target="https://focomx.focoma.org/artists/high-road-home-0" TargetMode="External"/><Relationship Id="rId193" Type="http://schemas.openxmlformats.org/officeDocument/2006/relationships/hyperlink" Target="https://focomx.focoma.org/artists/attack-venus" TargetMode="External"/><Relationship Id="rId207" Type="http://schemas.openxmlformats.org/officeDocument/2006/relationships/hyperlink" Target="https://focomx.focoma.org/artists/brian-james-kittrell-and-his-cloud-shaped-band" TargetMode="External"/><Relationship Id="rId414" Type="http://schemas.openxmlformats.org/officeDocument/2006/relationships/hyperlink" Target="https://focomx.focoma.org/artists/thegooons" TargetMode="External"/><Relationship Id="rId498" Type="http://schemas.openxmlformats.org/officeDocument/2006/relationships/hyperlink" Target="https://focomx.focoma.org/artists/kayla-marque" TargetMode="External"/><Relationship Id="rId621" Type="http://schemas.openxmlformats.org/officeDocument/2006/relationships/hyperlink" Target="https://focomx.focoma.org/artists/bitter-bloom" TargetMode="External"/><Relationship Id="rId1044" Type="http://schemas.openxmlformats.org/officeDocument/2006/relationships/hyperlink" Target="https://focomx.focoma.org/music-genre/metal-punk-hardcore" TargetMode="External"/><Relationship Id="rId1251" Type="http://schemas.openxmlformats.org/officeDocument/2006/relationships/hyperlink" Target="https://focomx.focoma.org/artists/waxcat" TargetMode="External"/><Relationship Id="rId1349" Type="http://schemas.openxmlformats.org/officeDocument/2006/relationships/hyperlink" Target="https://focomx.focoma.org/artists/jay-lecavalier" TargetMode="External"/><Relationship Id="rId260" Type="http://schemas.openxmlformats.org/officeDocument/2006/relationships/hyperlink" Target="https://focomx.focoma.org/music-genre/rock-pop" TargetMode="External"/><Relationship Id="rId719" Type="http://schemas.openxmlformats.org/officeDocument/2006/relationships/hyperlink" Target="https://focomx.focoma.org/artists/barlow-0" TargetMode="External"/><Relationship Id="rId926" Type="http://schemas.openxmlformats.org/officeDocument/2006/relationships/hyperlink" Target="https://focomx.focoma.org/music-genre/electronic-dj" TargetMode="External"/><Relationship Id="rId1111" Type="http://schemas.openxmlformats.org/officeDocument/2006/relationships/hyperlink" Target="https://focomx.focoma.org/artists/future-wife" TargetMode="External"/><Relationship Id="rId55" Type="http://schemas.openxmlformats.org/officeDocument/2006/relationships/hyperlink" Target="https://focomx.focoma.org/artists/ben-prytherch-and-guardians-earthly-delight" TargetMode="External"/><Relationship Id="rId120" Type="http://schemas.openxmlformats.org/officeDocument/2006/relationships/hyperlink" Target="https://focomx.focoma.org/music-genre/singer-songwriter" TargetMode="External"/><Relationship Id="rId358" Type="http://schemas.openxmlformats.org/officeDocument/2006/relationships/hyperlink" Target="https://focomx.focoma.org/artists/star-garbage" TargetMode="External"/><Relationship Id="rId565" Type="http://schemas.openxmlformats.org/officeDocument/2006/relationships/hyperlink" Target="https://focomx.focoma.org/artists/dead-jam-house-band-0" TargetMode="External"/><Relationship Id="rId772" Type="http://schemas.openxmlformats.org/officeDocument/2006/relationships/hyperlink" Target="https://focomx.focoma.org/music-genre/blues-jazz" TargetMode="External"/><Relationship Id="rId1195" Type="http://schemas.openxmlformats.org/officeDocument/2006/relationships/hyperlink" Target="https://focomx.focoma.org/artists/satellite-pilot" TargetMode="External"/><Relationship Id="rId1209" Type="http://schemas.openxmlformats.org/officeDocument/2006/relationships/hyperlink" Target="https://focomx.focoma.org/artists/spirettes" TargetMode="External"/><Relationship Id="rId218" Type="http://schemas.openxmlformats.org/officeDocument/2006/relationships/hyperlink" Target="https://focomx.focoma.org/music-genre/rock-pop" TargetMode="External"/><Relationship Id="rId425" Type="http://schemas.openxmlformats.org/officeDocument/2006/relationships/hyperlink" Target="https://focomx.focoma.org/music-genre/rock-pop" TargetMode="External"/><Relationship Id="rId632" Type="http://schemas.openxmlformats.org/officeDocument/2006/relationships/hyperlink" Target="https://focomx.focoma.org/music-genre/country-bluegrass-americana" TargetMode="External"/><Relationship Id="rId1055" Type="http://schemas.openxmlformats.org/officeDocument/2006/relationships/hyperlink" Target="https://focomx.focoma.org/artists/baily-stauffer" TargetMode="External"/><Relationship Id="rId1262" Type="http://schemas.openxmlformats.org/officeDocument/2006/relationships/hyperlink" Target="https://focomx.focoma.org/music-genre/indie-alternative" TargetMode="External"/><Relationship Id="rId271" Type="http://schemas.openxmlformats.org/officeDocument/2006/relationships/hyperlink" Target="https://focomx.focoma.org/artists/janglethump" TargetMode="External"/><Relationship Id="rId937" Type="http://schemas.openxmlformats.org/officeDocument/2006/relationships/hyperlink" Target="https://focomx.focoma.org/artists/american-pika-0" TargetMode="External"/><Relationship Id="rId1122" Type="http://schemas.openxmlformats.org/officeDocument/2006/relationships/hyperlink" Target="https://focomx.focoma.org/music-genre/indie-alternative" TargetMode="External"/><Relationship Id="rId66" Type="http://schemas.openxmlformats.org/officeDocument/2006/relationships/hyperlink" Target="https://focomx.focoma.org/music-genre/singer-songwriter" TargetMode="External"/><Relationship Id="rId131" Type="http://schemas.openxmlformats.org/officeDocument/2006/relationships/hyperlink" Target="https://focomx.focoma.org/music-genre/singer-songwriter" TargetMode="External"/><Relationship Id="rId369" Type="http://schemas.openxmlformats.org/officeDocument/2006/relationships/hyperlink" Target="https://focomx.focoma.org/music-genre/rock-pop" TargetMode="External"/><Relationship Id="rId576" Type="http://schemas.openxmlformats.org/officeDocument/2006/relationships/hyperlink" Target="https://focomx.focoma.org/music-genre/cover-tribute" TargetMode="External"/><Relationship Id="rId783" Type="http://schemas.openxmlformats.org/officeDocument/2006/relationships/hyperlink" Target="https://focomx.focoma.org/artists/johnny-johnston" TargetMode="External"/><Relationship Id="rId990" Type="http://schemas.openxmlformats.org/officeDocument/2006/relationships/hyperlink" Target="https://focomx.focoma.org/music-genre/metal-punk-hardcore" TargetMode="External"/><Relationship Id="rId229" Type="http://schemas.openxmlformats.org/officeDocument/2006/relationships/hyperlink" Target="https://focomx.focoma.org/artists/drifting-west-0" TargetMode="External"/><Relationship Id="rId436" Type="http://schemas.openxmlformats.org/officeDocument/2006/relationships/hyperlink" Target="https://focomx.focoma.org/artists/zee" TargetMode="External"/><Relationship Id="rId643" Type="http://schemas.openxmlformats.org/officeDocument/2006/relationships/hyperlink" Target="https://focomx.focoma.org/artists/dahlby-nadine-band" TargetMode="External"/><Relationship Id="rId1066" Type="http://schemas.openxmlformats.org/officeDocument/2006/relationships/hyperlink" Target="https://focomx.focoma.org/music-genre/indie-alternative" TargetMode="External"/><Relationship Id="rId1273" Type="http://schemas.openxmlformats.org/officeDocument/2006/relationships/hyperlink" Target="https://focomx.focoma.org/artists/ftf-brd" TargetMode="External"/><Relationship Id="rId850" Type="http://schemas.openxmlformats.org/officeDocument/2006/relationships/hyperlink" Target="https://focomx.focoma.org/music-genre/electronic-dj" TargetMode="External"/><Relationship Id="rId948" Type="http://schemas.openxmlformats.org/officeDocument/2006/relationships/hyperlink" Target="https://focomx.focoma.org/music-genre/experimental-noise-visual" TargetMode="External"/><Relationship Id="rId1133" Type="http://schemas.openxmlformats.org/officeDocument/2006/relationships/hyperlink" Target="https://focomx.focoma.org/artists/janet-earth" TargetMode="External"/><Relationship Id="rId77" Type="http://schemas.openxmlformats.org/officeDocument/2006/relationships/hyperlink" Target="https://focomx.focoma.org/artists/demarco" TargetMode="External"/><Relationship Id="rId282" Type="http://schemas.openxmlformats.org/officeDocument/2006/relationships/hyperlink" Target="https://focomx.focoma.org/music-genre/rock-pop" TargetMode="External"/><Relationship Id="rId503" Type="http://schemas.openxmlformats.org/officeDocument/2006/relationships/hyperlink" Target="https://focomx.focoma.org/music-genre/rb-soul-funk" TargetMode="External"/><Relationship Id="rId587" Type="http://schemas.openxmlformats.org/officeDocument/2006/relationships/hyperlink" Target="https://focomx.focoma.org/artists/street-cats-making-love" TargetMode="External"/><Relationship Id="rId710" Type="http://schemas.openxmlformats.org/officeDocument/2006/relationships/hyperlink" Target="https://focomx.focoma.org/music-genre/country-bluegrass-americana" TargetMode="External"/><Relationship Id="rId808" Type="http://schemas.openxmlformats.org/officeDocument/2006/relationships/hyperlink" Target="https://focomx.focoma.org/music-genre/blues-jazz" TargetMode="External"/><Relationship Id="rId1340" Type="http://schemas.openxmlformats.org/officeDocument/2006/relationships/hyperlink" Target="https://focomx.focoma.org/music-genre/acoustic-folk" TargetMode="External"/><Relationship Id="rId8" Type="http://schemas.openxmlformats.org/officeDocument/2006/relationships/hyperlink" Target="https://focomx.focoma.org/music-genre/world-reggae-latin" TargetMode="External"/><Relationship Id="rId142" Type="http://schemas.openxmlformats.org/officeDocument/2006/relationships/hyperlink" Target="https://focomx.focoma.org/artists/shanna-dress" TargetMode="External"/><Relationship Id="rId447" Type="http://schemas.openxmlformats.org/officeDocument/2006/relationships/hyperlink" Target="https://focomx.focoma.org/music-genre/rb-soul-funk" TargetMode="External"/><Relationship Id="rId794" Type="http://schemas.openxmlformats.org/officeDocument/2006/relationships/hyperlink" Target="https://focomx.focoma.org/music-genre/blues-jazz" TargetMode="External"/><Relationship Id="rId1077" Type="http://schemas.openxmlformats.org/officeDocument/2006/relationships/hyperlink" Target="https://focomx.focoma.org/artists/cody" TargetMode="External"/><Relationship Id="rId1200" Type="http://schemas.openxmlformats.org/officeDocument/2006/relationships/hyperlink" Target="https://focomx.focoma.org/music-genre/indie-alternative" TargetMode="External"/><Relationship Id="rId654" Type="http://schemas.openxmlformats.org/officeDocument/2006/relationships/hyperlink" Target="https://focomx.focoma.org/music-genre/country-bluegrass-americana" TargetMode="External"/><Relationship Id="rId861" Type="http://schemas.openxmlformats.org/officeDocument/2006/relationships/hyperlink" Target="https://focomx.focoma.org/artists/forty-five-plus-one-dj-alf-1" TargetMode="External"/><Relationship Id="rId959" Type="http://schemas.openxmlformats.org/officeDocument/2006/relationships/hyperlink" Target="https://focomx.focoma.org/artists/rose-martinchris-hewitt-duo" TargetMode="External"/><Relationship Id="rId1284" Type="http://schemas.openxmlformats.org/officeDocument/2006/relationships/hyperlink" Target="https://focomx.focoma.org/music-genre/hip-hop-rap" TargetMode="External"/><Relationship Id="rId293" Type="http://schemas.openxmlformats.org/officeDocument/2006/relationships/hyperlink" Target="https://focomx.focoma.org/music-genre/rock-pop" TargetMode="External"/><Relationship Id="rId307" Type="http://schemas.openxmlformats.org/officeDocument/2006/relationships/hyperlink" Target="https://focomx.focoma.org/music-genre/rock-pop" TargetMode="External"/><Relationship Id="rId514" Type="http://schemas.openxmlformats.org/officeDocument/2006/relationships/hyperlink" Target="https://focomx.focoma.org/artists/ms-nomer" TargetMode="External"/><Relationship Id="rId721" Type="http://schemas.openxmlformats.org/officeDocument/2006/relationships/hyperlink" Target="https://focomx.focoma.org/artists/devils-share-0" TargetMode="External"/><Relationship Id="rId1144" Type="http://schemas.openxmlformats.org/officeDocument/2006/relationships/hyperlink" Target="https://focomx.focoma.org/music-genre/indie-alternative" TargetMode="External"/><Relationship Id="rId1351" Type="http://schemas.openxmlformats.org/officeDocument/2006/relationships/hyperlink" Target="https://focomx.focoma.org/artists/jeanne-mcadara" TargetMode="External"/><Relationship Id="rId88" Type="http://schemas.openxmlformats.org/officeDocument/2006/relationships/hyperlink" Target="https://focomx.focoma.org/music-genre/singer-songwriter" TargetMode="External"/><Relationship Id="rId153" Type="http://schemas.openxmlformats.org/officeDocument/2006/relationships/hyperlink" Target="https://focomx.focoma.org/music-genre/singer-songwriter" TargetMode="External"/><Relationship Id="rId360" Type="http://schemas.openxmlformats.org/officeDocument/2006/relationships/hyperlink" Target="https://focomx.focoma.org/artists/strange-americans-0" TargetMode="External"/><Relationship Id="rId598" Type="http://schemas.openxmlformats.org/officeDocument/2006/relationships/hyperlink" Target="https://focomx.focoma.org/music-genre/cover-tribute" TargetMode="External"/><Relationship Id="rId819" Type="http://schemas.openxmlformats.org/officeDocument/2006/relationships/hyperlink" Target="https://focomx.focoma.org/artists/3420-0" TargetMode="External"/><Relationship Id="rId1004" Type="http://schemas.openxmlformats.org/officeDocument/2006/relationships/hyperlink" Target="https://focomx.focoma.org/music-genre/metal-punk-hardcore" TargetMode="External"/><Relationship Id="rId1211" Type="http://schemas.openxmlformats.org/officeDocument/2006/relationships/hyperlink" Target="https://focomx.focoma.org/artists/stilted" TargetMode="External"/><Relationship Id="rId220" Type="http://schemas.openxmlformats.org/officeDocument/2006/relationships/hyperlink" Target="https://focomx.focoma.org/music-genre/rock-pop" TargetMode="External"/><Relationship Id="rId458" Type="http://schemas.openxmlformats.org/officeDocument/2006/relationships/hyperlink" Target="https://focomx.focoma.org/artists/cindy-latin" TargetMode="External"/><Relationship Id="rId665" Type="http://schemas.openxmlformats.org/officeDocument/2006/relationships/hyperlink" Target="https://focomx.focoma.org/artists/house-yard-0" TargetMode="External"/><Relationship Id="rId872" Type="http://schemas.openxmlformats.org/officeDocument/2006/relationships/hyperlink" Target="https://focomx.focoma.org/music-genre/electronic-dj" TargetMode="External"/><Relationship Id="rId1088" Type="http://schemas.openxmlformats.org/officeDocument/2006/relationships/hyperlink" Target="https://focomx.focoma.org/music-genre/indie-alternative" TargetMode="External"/><Relationship Id="rId1295" Type="http://schemas.openxmlformats.org/officeDocument/2006/relationships/hyperlink" Target="https://focomx.focoma.org/artists/oc-ic" TargetMode="External"/><Relationship Id="rId1309" Type="http://schemas.openxmlformats.org/officeDocument/2006/relationships/hyperlink" Target="https://focomx.focoma.org/artists/willy-whatever-0" TargetMode="External"/><Relationship Id="rId15" Type="http://schemas.openxmlformats.org/officeDocument/2006/relationships/hyperlink" Target="https://focomx.focoma.org/artists/fatty-jenkins" TargetMode="External"/><Relationship Id="rId318" Type="http://schemas.openxmlformats.org/officeDocument/2006/relationships/hyperlink" Target="https://focomx.focoma.org/artists/musketeer-gripweed-0" TargetMode="External"/><Relationship Id="rId525" Type="http://schemas.openxmlformats.org/officeDocument/2006/relationships/hyperlink" Target="https://focomx.focoma.org/artists/roots-rhythm" TargetMode="External"/><Relationship Id="rId732" Type="http://schemas.openxmlformats.org/officeDocument/2006/relationships/hyperlink" Target="https://focomx.focoma.org/music-genre/country-bluegrass-americana" TargetMode="External"/><Relationship Id="rId1155" Type="http://schemas.openxmlformats.org/officeDocument/2006/relationships/hyperlink" Target="https://focomx.focoma.org/artists/oceankites" TargetMode="External"/><Relationship Id="rId1362" Type="http://schemas.openxmlformats.org/officeDocument/2006/relationships/hyperlink" Target="https://focomx.focoma.org/music-genre/acoustic-folk" TargetMode="External"/><Relationship Id="rId99" Type="http://schemas.openxmlformats.org/officeDocument/2006/relationships/hyperlink" Target="https://focomx.focoma.org/artists/kelly-keeler" TargetMode="External"/><Relationship Id="rId164" Type="http://schemas.openxmlformats.org/officeDocument/2006/relationships/hyperlink" Target="https://focomx.focoma.org/artists/tmule" TargetMode="External"/><Relationship Id="rId371" Type="http://schemas.openxmlformats.org/officeDocument/2006/relationships/hyperlink" Target="https://focomx.focoma.org/music-genre/rock-pop" TargetMode="External"/><Relationship Id="rId1015" Type="http://schemas.openxmlformats.org/officeDocument/2006/relationships/hyperlink" Target="https://focomx.focoma.org/artists/sharone" TargetMode="External"/><Relationship Id="rId1222" Type="http://schemas.openxmlformats.org/officeDocument/2006/relationships/hyperlink" Target="https://focomx.focoma.org/music-genre/indie-alternative" TargetMode="External"/><Relationship Id="rId469" Type="http://schemas.openxmlformats.org/officeDocument/2006/relationships/hyperlink" Target="https://focomx.focoma.org/music-genre/rb-soul-funk" TargetMode="External"/><Relationship Id="rId676" Type="http://schemas.openxmlformats.org/officeDocument/2006/relationships/hyperlink" Target="https://focomx.focoma.org/music-genre/country-bluegrass-americana" TargetMode="External"/><Relationship Id="rId883" Type="http://schemas.openxmlformats.org/officeDocument/2006/relationships/hyperlink" Target="https://focomx.focoma.org/artists/krushendo-0" TargetMode="External"/><Relationship Id="rId1099" Type="http://schemas.openxmlformats.org/officeDocument/2006/relationships/hyperlink" Target="https://focomx.focoma.org/artists/fancy-bits" TargetMode="External"/><Relationship Id="rId26" Type="http://schemas.openxmlformats.org/officeDocument/2006/relationships/hyperlink" Target="https://focomx.focoma.org/music-genre/world-reggae-latin" TargetMode="External"/><Relationship Id="rId231" Type="http://schemas.openxmlformats.org/officeDocument/2006/relationships/hyperlink" Target="https://focomx.focoma.org/artists/electric-toast" TargetMode="External"/><Relationship Id="rId329" Type="http://schemas.openxmlformats.org/officeDocument/2006/relationships/hyperlink" Target="https://focomx.focoma.org/music-genre/rock-pop" TargetMode="External"/><Relationship Id="rId536" Type="http://schemas.openxmlformats.org/officeDocument/2006/relationships/hyperlink" Target="https://focomx.focoma.org/music-genre/rb-soul-funk" TargetMode="External"/><Relationship Id="rId1166" Type="http://schemas.openxmlformats.org/officeDocument/2006/relationships/hyperlink" Target="https://focomx.focoma.org/music-genre/indie-alternative" TargetMode="External"/><Relationship Id="rId1373" Type="http://schemas.openxmlformats.org/officeDocument/2006/relationships/hyperlink" Target="https://focomx.focoma.org/artists/more-physics" TargetMode="External"/><Relationship Id="rId175" Type="http://schemas.openxmlformats.org/officeDocument/2006/relationships/hyperlink" Target="https://focomx.focoma.org/artists/weareforests" TargetMode="External"/><Relationship Id="rId743" Type="http://schemas.openxmlformats.org/officeDocument/2006/relationships/hyperlink" Target="https://focomx.focoma.org/artists/wolf-van-elfmand" TargetMode="External"/><Relationship Id="rId950" Type="http://schemas.openxmlformats.org/officeDocument/2006/relationships/hyperlink" Target="https://focomx.focoma.org/music-genre/experimental-noise-visual" TargetMode="External"/><Relationship Id="rId1026" Type="http://schemas.openxmlformats.org/officeDocument/2006/relationships/hyperlink" Target="https://focomx.focoma.org/music-genre/metal-punk-hardcore" TargetMode="External"/><Relationship Id="rId382" Type="http://schemas.openxmlformats.org/officeDocument/2006/relationships/hyperlink" Target="https://focomx.focoma.org/artists/crooked-rugs" TargetMode="External"/><Relationship Id="rId603" Type="http://schemas.openxmlformats.org/officeDocument/2006/relationships/hyperlink" Target="https://focomx.focoma.org/artists/10-cent-stranger-0" TargetMode="External"/><Relationship Id="rId687" Type="http://schemas.openxmlformats.org/officeDocument/2006/relationships/hyperlink" Target="https://focomx.focoma.org/artists/moonlit-0" TargetMode="External"/><Relationship Id="rId810" Type="http://schemas.openxmlformats.org/officeDocument/2006/relationships/hyperlink" Target="https://focomx.focoma.org/music-genre/blues-jazz" TargetMode="External"/><Relationship Id="rId908" Type="http://schemas.openxmlformats.org/officeDocument/2006/relationships/hyperlink" Target="https://focomx.focoma.org/music-genre/electronic-dj" TargetMode="External"/><Relationship Id="rId1233" Type="http://schemas.openxmlformats.org/officeDocument/2006/relationships/hyperlink" Target="https://focomx.focoma.org/artists/snuggles" TargetMode="External"/><Relationship Id="rId242" Type="http://schemas.openxmlformats.org/officeDocument/2006/relationships/hyperlink" Target="https://focomx.focoma.org/music-genre/rock-pop" TargetMode="External"/><Relationship Id="rId894" Type="http://schemas.openxmlformats.org/officeDocument/2006/relationships/hyperlink" Target="https://focomx.focoma.org/music-genre/electronic-dj" TargetMode="External"/><Relationship Id="rId1177" Type="http://schemas.openxmlformats.org/officeDocument/2006/relationships/hyperlink" Target="https://focomx.focoma.org/artists/pretty-loud" TargetMode="External"/><Relationship Id="rId1300" Type="http://schemas.openxmlformats.org/officeDocument/2006/relationships/hyperlink" Target="https://focomx.focoma.org/music-genre/hip-hop-rap" TargetMode="External"/><Relationship Id="rId37" Type="http://schemas.openxmlformats.org/officeDocument/2006/relationships/hyperlink" Target="https://focomx.focoma.org/artists/alcapones-0" TargetMode="External"/><Relationship Id="rId102" Type="http://schemas.openxmlformats.org/officeDocument/2006/relationships/hyperlink" Target="https://focomx.focoma.org/music-genre/singer-songwriter" TargetMode="External"/><Relationship Id="rId547" Type="http://schemas.openxmlformats.org/officeDocument/2006/relationships/hyperlink" Target="https://focomx.focoma.org/artists/retakes" TargetMode="External"/><Relationship Id="rId754" Type="http://schemas.openxmlformats.org/officeDocument/2006/relationships/hyperlink" Target="https://focomx.focoma.org/music-genre/blues-jazz" TargetMode="External"/><Relationship Id="rId961" Type="http://schemas.openxmlformats.org/officeDocument/2006/relationships/hyperlink" Target="https://focomx.focoma.org/artists/shiny-around-edges" TargetMode="External"/><Relationship Id="rId1384" Type="http://schemas.openxmlformats.org/officeDocument/2006/relationships/hyperlink" Target="https://focomx.focoma.org/music-genre/acoustic-folk" TargetMode="External"/><Relationship Id="rId90" Type="http://schemas.openxmlformats.org/officeDocument/2006/relationships/hyperlink" Target="https://focomx.focoma.org/music-genre/singer-songwriter" TargetMode="External"/><Relationship Id="rId186" Type="http://schemas.openxmlformats.org/officeDocument/2006/relationships/hyperlink" Target="https://focomx.focoma.org/music-genre/rock-pop" TargetMode="External"/><Relationship Id="rId393" Type="http://schemas.openxmlformats.org/officeDocument/2006/relationships/hyperlink" Target="https://focomx.focoma.org/music-genre/rock-pop" TargetMode="External"/><Relationship Id="rId407" Type="http://schemas.openxmlformats.org/officeDocument/2006/relationships/hyperlink" Target="https://focomx.focoma.org/music-genre/rock-pop" TargetMode="External"/><Relationship Id="rId614" Type="http://schemas.openxmlformats.org/officeDocument/2006/relationships/hyperlink" Target="https://focomx.focoma.org/music-genre/country-bluegrass-americana" TargetMode="External"/><Relationship Id="rId821" Type="http://schemas.openxmlformats.org/officeDocument/2006/relationships/hyperlink" Target="https://focomx.focoma.org/artists/anthony-cole" TargetMode="External"/><Relationship Id="rId1037" Type="http://schemas.openxmlformats.org/officeDocument/2006/relationships/hyperlink" Target="https://focomx.focoma.org/artists/transient-curse" TargetMode="External"/><Relationship Id="rId1244" Type="http://schemas.openxmlformats.org/officeDocument/2006/relationships/hyperlink" Target="https://focomx.focoma.org/music-genre/indie-alternative" TargetMode="External"/><Relationship Id="rId253" Type="http://schemas.openxmlformats.org/officeDocument/2006/relationships/hyperlink" Target="https://focomx.focoma.org/artists/holdfast-0" TargetMode="External"/><Relationship Id="rId460" Type="http://schemas.openxmlformats.org/officeDocument/2006/relationships/hyperlink" Target="https://focomx.focoma.org/artists/clandestine-amigo-0" TargetMode="External"/><Relationship Id="rId698" Type="http://schemas.openxmlformats.org/officeDocument/2006/relationships/hyperlink" Target="https://focomx.focoma.org/music-genre/country-bluegrass-americana" TargetMode="External"/><Relationship Id="rId919" Type="http://schemas.openxmlformats.org/officeDocument/2006/relationships/hyperlink" Target="https://focomx.focoma.org/artists/theres-ape" TargetMode="External"/><Relationship Id="rId1090" Type="http://schemas.openxmlformats.org/officeDocument/2006/relationships/hyperlink" Target="https://focomx.focoma.org/music-genre/indie-alternative" TargetMode="External"/><Relationship Id="rId1104" Type="http://schemas.openxmlformats.org/officeDocument/2006/relationships/hyperlink" Target="https://focomx.focoma.org/music-genre/indie-alternative" TargetMode="External"/><Relationship Id="rId1311" Type="http://schemas.openxmlformats.org/officeDocument/2006/relationships/hyperlink" Target="https://focomx.focoma.org/artists/write-minded-0" TargetMode="External"/><Relationship Id="rId48" Type="http://schemas.openxmlformats.org/officeDocument/2006/relationships/hyperlink" Target="https://focomx.focoma.org/music-genre/singer-songwriter" TargetMode="External"/><Relationship Id="rId113" Type="http://schemas.openxmlformats.org/officeDocument/2006/relationships/hyperlink" Target="https://focomx.focoma.org/artists/maudlyn-monroe" TargetMode="External"/><Relationship Id="rId320" Type="http://schemas.openxmlformats.org/officeDocument/2006/relationships/hyperlink" Target="https://focomx.focoma.org/artists/my-blue-sky-0" TargetMode="External"/><Relationship Id="rId558" Type="http://schemas.openxmlformats.org/officeDocument/2006/relationships/hyperlink" Target="https://focomx.focoma.org/music-genre/cover-tribute" TargetMode="External"/><Relationship Id="rId765" Type="http://schemas.openxmlformats.org/officeDocument/2006/relationships/hyperlink" Target="https://focomx.focoma.org/artists/eddie-turner-trouble" TargetMode="External"/><Relationship Id="rId972" Type="http://schemas.openxmlformats.org/officeDocument/2006/relationships/hyperlink" Target="https://focomx.focoma.org/music-genre/metal-punk-hardcore" TargetMode="External"/><Relationship Id="rId1188" Type="http://schemas.openxmlformats.org/officeDocument/2006/relationships/hyperlink" Target="https://focomx.focoma.org/music-genre/indie-alternative" TargetMode="External"/><Relationship Id="rId1395" Type="http://schemas.openxmlformats.org/officeDocument/2006/relationships/hyperlink" Target="https://focomx.focoma.org/artists/moonlit-wild" TargetMode="External"/><Relationship Id="rId1409" Type="http://schemas.openxmlformats.org/officeDocument/2006/relationships/hyperlink" Target="https://focomx.focoma.org/artists/magic-cyclops" TargetMode="External"/><Relationship Id="rId197" Type="http://schemas.openxmlformats.org/officeDocument/2006/relationships/hyperlink" Target="https://focomx.focoma.org/artists/autumn-burn-0" TargetMode="External"/><Relationship Id="rId418" Type="http://schemas.openxmlformats.org/officeDocument/2006/relationships/hyperlink" Target="https://focomx.focoma.org/artists/thousand-frames-0" TargetMode="External"/><Relationship Id="rId625" Type="http://schemas.openxmlformats.org/officeDocument/2006/relationships/hyperlink" Target="https://focomx.focoma.org/artists/blind-alley-troubadours" TargetMode="External"/><Relationship Id="rId832" Type="http://schemas.openxmlformats.org/officeDocument/2006/relationships/hyperlink" Target="https://focomx.focoma.org/music-genre/electronic-dj" TargetMode="External"/><Relationship Id="rId1048" Type="http://schemas.openxmlformats.org/officeDocument/2006/relationships/hyperlink" Target="https://focomx.focoma.org/music-genre/indie-alternative" TargetMode="External"/><Relationship Id="rId1255" Type="http://schemas.openxmlformats.org/officeDocument/2006/relationships/hyperlink" Target="https://focomx.focoma.org/artists/wiff" TargetMode="External"/><Relationship Id="rId264" Type="http://schemas.openxmlformats.org/officeDocument/2006/relationships/hyperlink" Target="https://focomx.focoma.org/music-genre/rock-pop" TargetMode="External"/><Relationship Id="rId471" Type="http://schemas.openxmlformats.org/officeDocument/2006/relationships/hyperlink" Target="https://focomx.focoma.org/music-genre/rb-soul-funk" TargetMode="External"/><Relationship Id="rId1115" Type="http://schemas.openxmlformats.org/officeDocument/2006/relationships/hyperlink" Target="https://focomx.focoma.org/artists/glass-cases" TargetMode="External"/><Relationship Id="rId1322" Type="http://schemas.openxmlformats.org/officeDocument/2006/relationships/hyperlink" Target="https://focomx.focoma.org/music-genre/acoustic-folk" TargetMode="External"/><Relationship Id="rId59" Type="http://schemas.openxmlformats.org/officeDocument/2006/relationships/hyperlink" Target="https://focomx.focoma.org/artists/brian-david-collins-0" TargetMode="External"/><Relationship Id="rId124" Type="http://schemas.openxmlformats.org/officeDocument/2006/relationships/hyperlink" Target="https://focomx.focoma.org/artists/professor-foxs-one-man-band" TargetMode="External"/><Relationship Id="rId569" Type="http://schemas.openxmlformats.org/officeDocument/2006/relationships/hyperlink" Target="https://focomx.focoma.org/artists/el-scorcho" TargetMode="External"/><Relationship Id="rId776" Type="http://schemas.openxmlformats.org/officeDocument/2006/relationships/hyperlink" Target="https://focomx.focoma.org/music-genre/blues-jazz" TargetMode="External"/><Relationship Id="rId983" Type="http://schemas.openxmlformats.org/officeDocument/2006/relationships/hyperlink" Target="https://focomx.focoma.org/artists/burdens-truth" TargetMode="External"/><Relationship Id="rId1199" Type="http://schemas.openxmlformats.org/officeDocument/2006/relationships/hyperlink" Target="https://focomx.focoma.org/artists/shoulda-stayed-plumber" TargetMode="External"/></Relationships>
</file>

<file path=xl/worksheets/_rels/sheet3.xml.rels><?xml version="1.0" encoding="UTF-8" standalone="yes"?>
<Relationships xmlns="http://schemas.openxmlformats.org/package/2006/relationships"><Relationship Id="rId1522" Type="http://schemas.openxmlformats.org/officeDocument/2006/relationships/hyperlink" Target="http://focomx.focoma.org/artists/michael-worthington-doug-furia" TargetMode="External"/><Relationship Id="rId21" Type="http://schemas.openxmlformats.org/officeDocument/2006/relationships/hyperlink" Target="http://focomx.focoma.org/artists/andrew-keith-ballantyne" TargetMode="External"/><Relationship Id="rId170" Type="http://schemas.openxmlformats.org/officeDocument/2006/relationships/hyperlink" Target="http://focomx.focoma.org/music-genre/blues-jazz" TargetMode="External"/><Relationship Id="rId268" Type="http://schemas.openxmlformats.org/officeDocument/2006/relationships/hyperlink" Target="http://focomx.focoma.org/music-genre/rock-pop" TargetMode="External"/><Relationship Id="rId475" Type="http://schemas.openxmlformats.org/officeDocument/2006/relationships/hyperlink" Target="http://focomx.focoma.org/artists/lewis-crews-and-swing-nuts-0" TargetMode="External"/><Relationship Id="rId682" Type="http://schemas.openxmlformats.org/officeDocument/2006/relationships/hyperlink" Target="http://focomx.focoma.org/music-genre/country-bluegrass-americana" TargetMode="External"/><Relationship Id="rId128" Type="http://schemas.openxmlformats.org/officeDocument/2006/relationships/hyperlink" Target="http://focomx.focoma.org/music-genre/acoustic-folk" TargetMode="External"/><Relationship Id="rId335" Type="http://schemas.openxmlformats.org/officeDocument/2006/relationships/hyperlink" Target="http://focomx.focoma.org/artists/guerrilla-fanfare-brass-band" TargetMode="External"/><Relationship Id="rId542" Type="http://schemas.openxmlformats.org/officeDocument/2006/relationships/hyperlink" Target="http://focomx.focoma.org/music-genre/rb-soul-funk" TargetMode="External"/><Relationship Id="rId987" Type="http://schemas.openxmlformats.org/officeDocument/2006/relationships/hyperlink" Target="http://focomx.focoma.org/artists/lost-aliens" TargetMode="External"/><Relationship Id="rId1172" Type="http://schemas.openxmlformats.org/officeDocument/2006/relationships/hyperlink" Target="http://focomx.focoma.org/music-genre/country-bluegrass-americana" TargetMode="External"/><Relationship Id="rId402" Type="http://schemas.openxmlformats.org/officeDocument/2006/relationships/hyperlink" Target="http://focomx.focoma.org/music-genre/acoustic-folk" TargetMode="External"/><Relationship Id="rId847" Type="http://schemas.openxmlformats.org/officeDocument/2006/relationships/hyperlink" Target="http://focomx.focoma.org/artists/swashbuckling-doctors-0" TargetMode="External"/><Relationship Id="rId1032" Type="http://schemas.openxmlformats.org/officeDocument/2006/relationships/hyperlink" Target="http://focomx.focoma.org/music-genre/indie-alternative" TargetMode="External"/><Relationship Id="rId1477" Type="http://schemas.openxmlformats.org/officeDocument/2006/relationships/hyperlink" Target="http://focomx.focoma.org/artists/down-time" TargetMode="External"/><Relationship Id="rId707" Type="http://schemas.openxmlformats.org/officeDocument/2006/relationships/hyperlink" Target="http://focomx.focoma.org/artists/shake-me-wake-me" TargetMode="External"/><Relationship Id="rId914" Type="http://schemas.openxmlformats.org/officeDocument/2006/relationships/hyperlink" Target="http://focomx.focoma.org/music-genre/rb-soul-funk" TargetMode="External"/><Relationship Id="rId1337" Type="http://schemas.openxmlformats.org/officeDocument/2006/relationships/hyperlink" Target="http://focomx.focoma.org/artists/still-we-rise-acoustic-duo" TargetMode="External"/><Relationship Id="rId1544" Type="http://schemas.openxmlformats.org/officeDocument/2006/relationships/hyperlink" Target="http://focomx.focoma.org/artists/prep-rally" TargetMode="External"/><Relationship Id="rId43" Type="http://schemas.openxmlformats.org/officeDocument/2006/relationships/hyperlink" Target="http://focomx.focoma.org/artists/audio-flora" TargetMode="External"/><Relationship Id="rId1404" Type="http://schemas.openxmlformats.org/officeDocument/2006/relationships/hyperlink" Target="http://focomx.focoma.org/music-genre/indie-alternative" TargetMode="External"/><Relationship Id="rId192" Type="http://schemas.openxmlformats.org/officeDocument/2006/relationships/hyperlink" Target="http://focomx.focoma.org/music-genre/rb-soul-funk" TargetMode="External"/><Relationship Id="rId497" Type="http://schemas.openxmlformats.org/officeDocument/2006/relationships/hyperlink" Target="http://focomx.focoma.org/artists/luna-shade" TargetMode="External"/><Relationship Id="rId357" Type="http://schemas.openxmlformats.org/officeDocument/2006/relationships/hyperlink" Target="http://focomx.focoma.org/artists/home-fried-boogaloo-0" TargetMode="External"/><Relationship Id="rId1194" Type="http://schemas.openxmlformats.org/officeDocument/2006/relationships/hyperlink" Target="http://focomx.focoma.org/music-genre/singer-songwriter" TargetMode="External"/><Relationship Id="rId217" Type="http://schemas.openxmlformats.org/officeDocument/2006/relationships/hyperlink" Target="http://focomx.focoma.org/artists/debr4h" TargetMode="External"/><Relationship Id="rId564" Type="http://schemas.openxmlformats.org/officeDocument/2006/relationships/hyperlink" Target="http://focomx.focoma.org/music-genre/indie-alternative" TargetMode="External"/><Relationship Id="rId771" Type="http://schemas.openxmlformats.org/officeDocument/2006/relationships/hyperlink" Target="http://focomx.focoma.org/artists/taylor-shae-0" TargetMode="External"/><Relationship Id="rId869" Type="http://schemas.openxmlformats.org/officeDocument/2006/relationships/hyperlink" Target="http://focomx.focoma.org/artists/threeshots-0" TargetMode="External"/><Relationship Id="rId1499" Type="http://schemas.openxmlformats.org/officeDocument/2006/relationships/hyperlink" Target="http://focomx.focoma.org/artists/hydraform" TargetMode="External"/><Relationship Id="rId424" Type="http://schemas.openxmlformats.org/officeDocument/2006/relationships/hyperlink" Target="http://focomx.focoma.org/music-genre/country-bluegrass-americana" TargetMode="External"/><Relationship Id="rId631" Type="http://schemas.openxmlformats.org/officeDocument/2006/relationships/hyperlink" Target="http://focomx.focoma.org/artists/poets-wolves-0" TargetMode="External"/><Relationship Id="rId729" Type="http://schemas.openxmlformats.org/officeDocument/2006/relationships/hyperlink" Target="http://focomx.focoma.org/artists/soft-stereo" TargetMode="External"/><Relationship Id="rId1054" Type="http://schemas.openxmlformats.org/officeDocument/2006/relationships/hyperlink" Target="http://focomx.focoma.org/music-genre/world-reggae-latin" TargetMode="External"/><Relationship Id="rId1261" Type="http://schemas.openxmlformats.org/officeDocument/2006/relationships/hyperlink" Target="http://focomx.focoma.org/artists/lowfive" TargetMode="External"/><Relationship Id="rId1359" Type="http://schemas.openxmlformats.org/officeDocument/2006/relationships/hyperlink" Target="http://focomx.focoma.org/artists/jinjas" TargetMode="External"/><Relationship Id="rId270" Type="http://schemas.openxmlformats.org/officeDocument/2006/relationships/hyperlink" Target="http://focomx.focoma.org/music-genre/singer-songwriter" TargetMode="External"/><Relationship Id="rId936" Type="http://schemas.openxmlformats.org/officeDocument/2006/relationships/hyperlink" Target="http://focomx.focoma.org/music-genre/indie-alternative" TargetMode="External"/><Relationship Id="rId1121" Type="http://schemas.openxmlformats.org/officeDocument/2006/relationships/hyperlink" Target="http://focomx.focoma.org/artists/milo-matthews" TargetMode="External"/><Relationship Id="rId1219" Type="http://schemas.openxmlformats.org/officeDocument/2006/relationships/hyperlink" Target="http://focomx.focoma.org/artists/casey-jack-kristofferson-band" TargetMode="External"/><Relationship Id="rId1566" Type="http://schemas.openxmlformats.org/officeDocument/2006/relationships/hyperlink" Target="http://focomx.focoma.org/artists/stompit" TargetMode="External"/><Relationship Id="rId65" Type="http://schemas.openxmlformats.org/officeDocument/2006/relationships/hyperlink" Target="http://focomx.focoma.org/artists/bellhoss" TargetMode="External"/><Relationship Id="rId130" Type="http://schemas.openxmlformats.org/officeDocument/2006/relationships/hyperlink" Target="http://focomx.focoma.org/music-genre/experimental-noise-visual" TargetMode="External"/><Relationship Id="rId368" Type="http://schemas.openxmlformats.org/officeDocument/2006/relationships/hyperlink" Target="http://focomx.focoma.org/music-genre/singer-songwriter" TargetMode="External"/><Relationship Id="rId575" Type="http://schemas.openxmlformats.org/officeDocument/2006/relationships/hyperlink" Target="http://focomx.focoma.org/artists/new-ben-franklins-0" TargetMode="External"/><Relationship Id="rId782" Type="http://schemas.openxmlformats.org/officeDocument/2006/relationships/hyperlink" Target="http://focomx.focoma.org/music-genre/rb-soul-funk" TargetMode="External"/><Relationship Id="rId1426" Type="http://schemas.openxmlformats.org/officeDocument/2006/relationships/hyperlink" Target="http://focomx.focoma.org/artists/amorphic" TargetMode="External"/><Relationship Id="rId228" Type="http://schemas.openxmlformats.org/officeDocument/2006/relationships/hyperlink" Target="http://focomx.focoma.org/music-genre/hip-hop-rap" TargetMode="External"/><Relationship Id="rId435" Type="http://schemas.openxmlformats.org/officeDocument/2006/relationships/hyperlink" Target="http://focomx.focoma.org/artists/kate-farmer" TargetMode="External"/><Relationship Id="rId642" Type="http://schemas.openxmlformats.org/officeDocument/2006/relationships/hyperlink" Target="http://focomx.focoma.org/music-genre/singer-songwriter" TargetMode="External"/><Relationship Id="rId1065" Type="http://schemas.openxmlformats.org/officeDocument/2006/relationships/hyperlink" Target="http://focomx.focoma.org/artists/flynn-electric-co" TargetMode="External"/><Relationship Id="rId1272" Type="http://schemas.openxmlformats.org/officeDocument/2006/relationships/hyperlink" Target="http://focomx.focoma.org/music-genre/blues-jazz" TargetMode="External"/><Relationship Id="rId281" Type="http://schemas.openxmlformats.org/officeDocument/2006/relationships/hyperlink" Target="http://focomx.focoma.org/artists/fat-stallion-0" TargetMode="External"/><Relationship Id="rId502" Type="http://schemas.openxmlformats.org/officeDocument/2006/relationships/hyperlink" Target="http://focomx.focoma.org/music-genre/acoustic-folk" TargetMode="External"/><Relationship Id="rId947" Type="http://schemas.openxmlformats.org/officeDocument/2006/relationships/hyperlink" Target="http://focomx.focoma.org/artists/yan-yez" TargetMode="External"/><Relationship Id="rId1132" Type="http://schemas.openxmlformats.org/officeDocument/2006/relationships/hyperlink" Target="http://focomx.focoma.org/music-genre/indie-alternative" TargetMode="External"/><Relationship Id="rId1577" Type="http://schemas.openxmlformats.org/officeDocument/2006/relationships/hyperlink" Target="http://focomx.focoma.org/artists/dollhouse-thieves" TargetMode="External"/><Relationship Id="rId76" Type="http://schemas.openxmlformats.org/officeDocument/2006/relationships/hyperlink" Target="http://focomx.focoma.org/music-genre/rock-pop" TargetMode="External"/><Relationship Id="rId141" Type="http://schemas.openxmlformats.org/officeDocument/2006/relationships/hyperlink" Target="http://focomx.focoma.org/artists/chewybach" TargetMode="External"/><Relationship Id="rId379" Type="http://schemas.openxmlformats.org/officeDocument/2006/relationships/hyperlink" Target="http://focomx.focoma.org/artists/idlewhile-0" TargetMode="External"/><Relationship Id="rId586" Type="http://schemas.openxmlformats.org/officeDocument/2006/relationships/hyperlink" Target="http://focomx.focoma.org/music-genre/hip-hop-rap" TargetMode="External"/><Relationship Id="rId793" Type="http://schemas.openxmlformats.org/officeDocument/2006/relationships/hyperlink" Target="http://focomx.focoma.org/artists/beeves" TargetMode="External"/><Relationship Id="rId807" Type="http://schemas.openxmlformats.org/officeDocument/2006/relationships/hyperlink" Target="http://focomx.focoma.org/artists/dollhouse-thieves" TargetMode="External"/><Relationship Id="rId1437" Type="http://schemas.openxmlformats.org/officeDocument/2006/relationships/hyperlink" Target="http://focomx.focoma.org/artists/ba-canning" TargetMode="External"/><Relationship Id="rId7" Type="http://schemas.openxmlformats.org/officeDocument/2006/relationships/hyperlink" Target="http://focomx.focoma.org/artists/aint-here" TargetMode="External"/><Relationship Id="rId239" Type="http://schemas.openxmlformats.org/officeDocument/2006/relationships/hyperlink" Target="http://focomx.focoma.org/artists/dw-doucet-0" TargetMode="External"/><Relationship Id="rId446" Type="http://schemas.openxmlformats.org/officeDocument/2006/relationships/hyperlink" Target="http://focomx.focoma.org/music-genre/hip-hop-rap" TargetMode="External"/><Relationship Id="rId653" Type="http://schemas.openxmlformats.org/officeDocument/2006/relationships/hyperlink" Target="http://focomx.focoma.org/artists/rebecca-folsom" TargetMode="External"/><Relationship Id="rId1076" Type="http://schemas.openxmlformats.org/officeDocument/2006/relationships/hyperlink" Target="http://focomx.focoma.org/music-genre/rb-soul-funk" TargetMode="External"/><Relationship Id="rId1283" Type="http://schemas.openxmlformats.org/officeDocument/2006/relationships/hyperlink" Target="http://focomx.focoma.org/artists/moonlit" TargetMode="External"/><Relationship Id="rId1490" Type="http://schemas.openxmlformats.org/officeDocument/2006/relationships/hyperlink" Target="http://focomx.focoma.org/artists/floatgoat" TargetMode="External"/><Relationship Id="rId1504" Type="http://schemas.openxmlformats.org/officeDocument/2006/relationships/hyperlink" Target="http://focomx.focoma.org/artists/jimbo-darville-and-truckadours" TargetMode="External"/><Relationship Id="rId292" Type="http://schemas.openxmlformats.org/officeDocument/2006/relationships/hyperlink" Target="http://focomx.focoma.org/music-genre/blues-jazz" TargetMode="External"/><Relationship Id="rId306" Type="http://schemas.openxmlformats.org/officeDocument/2006/relationships/hyperlink" Target="http://focomx.focoma.org/music-genre/acoustic-folk" TargetMode="External"/><Relationship Id="rId860" Type="http://schemas.openxmlformats.org/officeDocument/2006/relationships/hyperlink" Target="http://focomx.focoma.org/music-genre/rock-pop" TargetMode="External"/><Relationship Id="rId958" Type="http://schemas.openxmlformats.org/officeDocument/2006/relationships/hyperlink" Target="http://focomx.focoma.org/music-genre/electronic-dj" TargetMode="External"/><Relationship Id="rId1143" Type="http://schemas.openxmlformats.org/officeDocument/2006/relationships/hyperlink" Target="http://focomx.focoma.org/artists/solsatellite" TargetMode="External"/><Relationship Id="rId1588" Type="http://schemas.openxmlformats.org/officeDocument/2006/relationships/hyperlink" Target="http://focomx.focoma.org/artists/trash" TargetMode="External"/><Relationship Id="rId87" Type="http://schemas.openxmlformats.org/officeDocument/2006/relationships/hyperlink" Target="http://focomx.focoma.org/artists/blaine-acheson" TargetMode="External"/><Relationship Id="rId513" Type="http://schemas.openxmlformats.org/officeDocument/2006/relationships/hyperlink" Target="http://focomx.focoma.org/artists/maudlyn-monroe-note-formerly-performed-focomx-and-northern-colorado-slp" TargetMode="External"/><Relationship Id="rId597" Type="http://schemas.openxmlformats.org/officeDocument/2006/relationships/hyperlink" Target="http://focomx.focoma.org/artists/other-worlds" TargetMode="External"/><Relationship Id="rId720" Type="http://schemas.openxmlformats.org/officeDocument/2006/relationships/hyperlink" Target="http://focomx.focoma.org/music-genre/indie-alternative" TargetMode="External"/><Relationship Id="rId818" Type="http://schemas.openxmlformats.org/officeDocument/2006/relationships/hyperlink" Target="http://focomx.focoma.org/music-genre/acoustic-folk" TargetMode="External"/><Relationship Id="rId1350" Type="http://schemas.openxmlformats.org/officeDocument/2006/relationships/hyperlink" Target="http://focomx.focoma.org/music-genre/singer-songwriter" TargetMode="External"/><Relationship Id="rId1448" Type="http://schemas.openxmlformats.org/officeDocument/2006/relationships/hyperlink" Target="http://focomx.focoma.org/artists/brother-steve" TargetMode="External"/><Relationship Id="rId152" Type="http://schemas.openxmlformats.org/officeDocument/2006/relationships/hyperlink" Target="http://focomx.focoma.org/music-genre/singer-songwriter" TargetMode="External"/><Relationship Id="rId457" Type="http://schemas.openxmlformats.org/officeDocument/2006/relationships/hyperlink" Target="http://focomx.focoma.org/artists/kyle-donovan" TargetMode="External"/><Relationship Id="rId1003" Type="http://schemas.openxmlformats.org/officeDocument/2006/relationships/hyperlink" Target="http://focomx.focoma.org/artists/stratusphere" TargetMode="External"/><Relationship Id="rId1087" Type="http://schemas.openxmlformats.org/officeDocument/2006/relationships/hyperlink" Target="http://focomx.focoma.org/artists/hot-sisters" TargetMode="External"/><Relationship Id="rId1210" Type="http://schemas.openxmlformats.org/officeDocument/2006/relationships/hyperlink" Target="http://focomx.focoma.org/music-genre/childrens-program" TargetMode="External"/><Relationship Id="rId1294" Type="http://schemas.openxmlformats.org/officeDocument/2006/relationships/hyperlink" Target="http://focomx.focoma.org/music-genre/acoustic-folk" TargetMode="External"/><Relationship Id="rId1308" Type="http://schemas.openxmlformats.org/officeDocument/2006/relationships/hyperlink" Target="http://focomx.focoma.org/music-genre/indie-alternative" TargetMode="External"/><Relationship Id="rId664" Type="http://schemas.openxmlformats.org/officeDocument/2006/relationships/hyperlink" Target="http://focomx.focoma.org/music-genre/rock-pop" TargetMode="External"/><Relationship Id="rId871" Type="http://schemas.openxmlformats.org/officeDocument/2006/relationships/hyperlink" Target="http://focomx.focoma.org/artists/tim-ostdiek" TargetMode="External"/><Relationship Id="rId969" Type="http://schemas.openxmlformats.org/officeDocument/2006/relationships/hyperlink" Target="http://focomx.focoma.org/artists/joey-trouble" TargetMode="External"/><Relationship Id="rId1515" Type="http://schemas.openxmlformats.org/officeDocument/2006/relationships/hyperlink" Target="http://focomx.focoma.org/artists/lucas-wolf" TargetMode="External"/><Relationship Id="rId1599" Type="http://schemas.openxmlformats.org/officeDocument/2006/relationships/hyperlink" Target="http://focomx.focoma.org/artists/fullmetal" TargetMode="External"/><Relationship Id="rId14" Type="http://schemas.openxmlformats.org/officeDocument/2006/relationships/hyperlink" Target="http://focomx.focoma.org/music-genre/experimental-noise-visual" TargetMode="External"/><Relationship Id="rId317" Type="http://schemas.openxmlformats.org/officeDocument/2006/relationships/hyperlink" Target="http://focomx.focoma.org/artists/good-gravy" TargetMode="External"/><Relationship Id="rId524" Type="http://schemas.openxmlformats.org/officeDocument/2006/relationships/hyperlink" Target="http://focomx.focoma.org/music-genre/country-bluegrass-americana" TargetMode="External"/><Relationship Id="rId731" Type="http://schemas.openxmlformats.org/officeDocument/2006/relationships/hyperlink" Target="http://focomx.focoma.org/artists/sour-boy-bitter-girl-0" TargetMode="External"/><Relationship Id="rId1154" Type="http://schemas.openxmlformats.org/officeDocument/2006/relationships/hyperlink" Target="http://focomx.focoma.org/music-genre/rock-pop" TargetMode="External"/><Relationship Id="rId1361" Type="http://schemas.openxmlformats.org/officeDocument/2006/relationships/hyperlink" Target="http://focomx.focoma.org/artists/keller-zeiner-duo" TargetMode="External"/><Relationship Id="rId1459" Type="http://schemas.openxmlformats.org/officeDocument/2006/relationships/hyperlink" Target="http://focomx.focoma.org/artists/citra" TargetMode="External"/><Relationship Id="rId98" Type="http://schemas.openxmlformats.org/officeDocument/2006/relationships/hyperlink" Target="http://focomx.focoma.org/music-genre/singer-songwriter" TargetMode="External"/><Relationship Id="rId163" Type="http://schemas.openxmlformats.org/officeDocument/2006/relationships/hyperlink" Target="http://focomx.focoma.org/artists/coastal-wives" TargetMode="External"/><Relationship Id="rId370" Type="http://schemas.openxmlformats.org/officeDocument/2006/relationships/hyperlink" Target="http://focomx.focoma.org/music-genre/metal-punk-hardcore" TargetMode="External"/><Relationship Id="rId829" Type="http://schemas.openxmlformats.org/officeDocument/2006/relationships/hyperlink" Target="http://focomx.focoma.org/artists/monday-night-band-0" TargetMode="External"/><Relationship Id="rId1014" Type="http://schemas.openxmlformats.org/officeDocument/2006/relationships/hyperlink" Target="http://focomx.focoma.org/music-genre/experimental-noise-visual" TargetMode="External"/><Relationship Id="rId1221" Type="http://schemas.openxmlformats.org/officeDocument/2006/relationships/hyperlink" Target="http://focomx.focoma.org/artists/certain-daze" TargetMode="External"/><Relationship Id="rId230" Type="http://schemas.openxmlformats.org/officeDocument/2006/relationships/hyperlink" Target="http://focomx.focoma.org/music-genre/electronic-dj" TargetMode="External"/><Relationship Id="rId468" Type="http://schemas.openxmlformats.org/officeDocument/2006/relationships/hyperlink" Target="http://focomx.focoma.org/music-genre/country-bluegrass-americana" TargetMode="External"/><Relationship Id="rId675" Type="http://schemas.openxmlformats.org/officeDocument/2006/relationships/hyperlink" Target="http://focomx.focoma.org/artists/rush-archives" TargetMode="External"/><Relationship Id="rId882" Type="http://schemas.openxmlformats.org/officeDocument/2006/relationships/hyperlink" Target="http://focomx.focoma.org/music-genre/metal-punk-hardcore" TargetMode="External"/><Relationship Id="rId1098" Type="http://schemas.openxmlformats.org/officeDocument/2006/relationships/hyperlink" Target="http://focomx.focoma.org/music-genre/singer-songwriter" TargetMode="External"/><Relationship Id="rId1319" Type="http://schemas.openxmlformats.org/officeDocument/2006/relationships/hyperlink" Target="http://focomx.focoma.org/artists/shattered-halo" TargetMode="External"/><Relationship Id="rId1526" Type="http://schemas.openxmlformats.org/officeDocument/2006/relationships/hyperlink" Target="http://focomx.focoma.org/artists/mister-tim" TargetMode="External"/><Relationship Id="rId25" Type="http://schemas.openxmlformats.org/officeDocument/2006/relationships/hyperlink" Target="http://focomx.focoma.org/artists/andy-sydow" TargetMode="External"/><Relationship Id="rId328" Type="http://schemas.openxmlformats.org/officeDocument/2006/relationships/hyperlink" Target="http://focomx.focoma.org/music-genre/country-bluegrass-americana" TargetMode="External"/><Relationship Id="rId535" Type="http://schemas.openxmlformats.org/officeDocument/2006/relationships/hyperlink" Target="http://focomx.focoma.org/artists/mirror-fields-0" TargetMode="External"/><Relationship Id="rId742" Type="http://schemas.openxmlformats.org/officeDocument/2006/relationships/hyperlink" Target="http://focomx.focoma.org/music-genre/blues-jazz" TargetMode="External"/><Relationship Id="rId1165" Type="http://schemas.openxmlformats.org/officeDocument/2006/relationships/hyperlink" Target="http://focomx.focoma.org/artists/guestlist" TargetMode="External"/><Relationship Id="rId1372" Type="http://schemas.openxmlformats.org/officeDocument/2006/relationships/hyperlink" Target="http://focomx.focoma.org/music-genre/indie-alternative" TargetMode="External"/><Relationship Id="rId174" Type="http://schemas.openxmlformats.org/officeDocument/2006/relationships/hyperlink" Target="http://focomx.focoma.org/music-genre/cover-tribute" TargetMode="External"/><Relationship Id="rId381" Type="http://schemas.openxmlformats.org/officeDocument/2006/relationships/hyperlink" Target="http://focomx.focoma.org/artists/indigenous-peoples-0" TargetMode="External"/><Relationship Id="rId602" Type="http://schemas.openxmlformats.org/officeDocument/2006/relationships/hyperlink" Target="http://focomx.focoma.org/music-genre/indie-alternative" TargetMode="External"/><Relationship Id="rId1025" Type="http://schemas.openxmlformats.org/officeDocument/2006/relationships/hyperlink" Target="http://focomx.focoma.org/artists/brian-zoran" TargetMode="External"/><Relationship Id="rId1232" Type="http://schemas.openxmlformats.org/officeDocument/2006/relationships/hyperlink" Target="http://focomx.focoma.org/music-genre/blues-jazz" TargetMode="External"/><Relationship Id="rId241" Type="http://schemas.openxmlformats.org/officeDocument/2006/relationships/hyperlink" Target="http://focomx.focoma.org/artists/dylan-streight" TargetMode="External"/><Relationship Id="rId479" Type="http://schemas.openxmlformats.org/officeDocument/2006/relationships/hyperlink" Target="http://focomx.focoma.org/artists/lindsey-obrien-band" TargetMode="External"/><Relationship Id="rId686" Type="http://schemas.openxmlformats.org/officeDocument/2006/relationships/hyperlink" Target="http://focomx.focoma.org/music-genre/singer-songwriter" TargetMode="External"/><Relationship Id="rId893" Type="http://schemas.openxmlformats.org/officeDocument/2006/relationships/hyperlink" Target="http://focomx.focoma.org/artists/tyto-alba-0" TargetMode="External"/><Relationship Id="rId907" Type="http://schemas.openxmlformats.org/officeDocument/2006/relationships/hyperlink" Target="http://focomx.focoma.org/artists/we-are-william" TargetMode="External"/><Relationship Id="rId1537" Type="http://schemas.openxmlformats.org/officeDocument/2006/relationships/hyperlink" Target="http://focomx.focoma.org/artists/pamela-machala-band" TargetMode="External"/><Relationship Id="rId36" Type="http://schemas.openxmlformats.org/officeDocument/2006/relationships/hyperlink" Target="http://focomx.focoma.org/music-genre/blues-jazz" TargetMode="External"/><Relationship Id="rId339" Type="http://schemas.openxmlformats.org/officeDocument/2006/relationships/hyperlink" Target="http://focomx.focoma.org/artists/gun-street-ghost" TargetMode="External"/><Relationship Id="rId546" Type="http://schemas.openxmlformats.org/officeDocument/2006/relationships/hyperlink" Target="http://focomx.focoma.org/music-genre/world-reggae-latin" TargetMode="External"/><Relationship Id="rId753" Type="http://schemas.openxmlformats.org/officeDocument/2006/relationships/hyperlink" Target="http://focomx.focoma.org/artists/streamline-cannonball" TargetMode="External"/><Relationship Id="rId1176" Type="http://schemas.openxmlformats.org/officeDocument/2006/relationships/hyperlink" Target="http://focomx.focoma.org/music-genre/blues-jazz" TargetMode="External"/><Relationship Id="rId1383" Type="http://schemas.openxmlformats.org/officeDocument/2006/relationships/hyperlink" Target="http://focomx.focoma.org/artists/tolstoy" TargetMode="External"/><Relationship Id="rId1604" Type="http://schemas.openxmlformats.org/officeDocument/2006/relationships/hyperlink" Target="http://focomx.focoma.org/artists/levi-double-u" TargetMode="External"/><Relationship Id="rId101" Type="http://schemas.openxmlformats.org/officeDocument/2006/relationships/hyperlink" Target="http://focomx.focoma.org/artists/bole-bole" TargetMode="External"/><Relationship Id="rId185" Type="http://schemas.openxmlformats.org/officeDocument/2006/relationships/hyperlink" Target="http://focomx.focoma.org/artists/cowboy-dave-band-0" TargetMode="External"/><Relationship Id="rId406" Type="http://schemas.openxmlformats.org/officeDocument/2006/relationships/hyperlink" Target="http://focomx.focoma.org/music-genre/singer-songwriter" TargetMode="External"/><Relationship Id="rId960" Type="http://schemas.openxmlformats.org/officeDocument/2006/relationships/hyperlink" Target="http://focomx.focoma.org/music-genre/electronic-dj" TargetMode="External"/><Relationship Id="rId1036" Type="http://schemas.openxmlformats.org/officeDocument/2006/relationships/hyperlink" Target="http://focomx.focoma.org/music-genre/indie-alternative" TargetMode="External"/><Relationship Id="rId1243" Type="http://schemas.openxmlformats.org/officeDocument/2006/relationships/hyperlink" Target="http://focomx.focoma.org/artists/farout" TargetMode="External"/><Relationship Id="rId1590" Type="http://schemas.openxmlformats.org/officeDocument/2006/relationships/hyperlink" Target="http://focomx.focoma.org/artists/tv-boy" TargetMode="External"/><Relationship Id="rId392" Type="http://schemas.openxmlformats.org/officeDocument/2006/relationships/hyperlink" Target="http://focomx.focoma.org/music-genre/rock-pop" TargetMode="External"/><Relationship Id="rId613" Type="http://schemas.openxmlformats.org/officeDocument/2006/relationships/hyperlink" Target="http://focomx.focoma.org/artists/peaches-embry-and-rhythm-train" TargetMode="External"/><Relationship Id="rId697" Type="http://schemas.openxmlformats.org/officeDocument/2006/relationships/hyperlink" Target="http://focomx.focoma.org/artists/sasha-stone-band" TargetMode="External"/><Relationship Id="rId820" Type="http://schemas.openxmlformats.org/officeDocument/2006/relationships/hyperlink" Target="http://focomx.focoma.org/music-genre/blues-jazz" TargetMode="External"/><Relationship Id="rId918" Type="http://schemas.openxmlformats.org/officeDocument/2006/relationships/hyperlink" Target="http://focomx.focoma.org/music-genre/indie-alternative" TargetMode="External"/><Relationship Id="rId1450" Type="http://schemas.openxmlformats.org/officeDocument/2006/relationships/hyperlink" Target="http://focomx.focoma.org/artists/cable-ten-0" TargetMode="External"/><Relationship Id="rId1548" Type="http://schemas.openxmlformats.org/officeDocument/2006/relationships/hyperlink" Target="http://focomx.focoma.org/artists/rae-mcalister" TargetMode="External"/><Relationship Id="rId252" Type="http://schemas.openxmlformats.org/officeDocument/2006/relationships/hyperlink" Target="http://focomx.focoma.org/music-genre/singer-songwriter" TargetMode="External"/><Relationship Id="rId1103" Type="http://schemas.openxmlformats.org/officeDocument/2006/relationships/hyperlink" Target="http://focomx.focoma.org/artists/last-chance-texaco" TargetMode="External"/><Relationship Id="rId1187" Type="http://schemas.openxmlformats.org/officeDocument/2006/relationships/hyperlink" Target="http://focomx.focoma.org/artists/us-tygers" TargetMode="External"/><Relationship Id="rId1310" Type="http://schemas.openxmlformats.org/officeDocument/2006/relationships/hyperlink" Target="http://focomx.focoma.org/music-genre/indie-alternative" TargetMode="External"/><Relationship Id="rId1408" Type="http://schemas.openxmlformats.org/officeDocument/2006/relationships/hyperlink" Target="http://focomx.focoma.org/music-genre/singer-songwriter" TargetMode="External"/><Relationship Id="rId47" Type="http://schemas.openxmlformats.org/officeDocument/2006/relationships/hyperlink" Target="http://focomx.focoma.org/artists/aural-elixir" TargetMode="External"/><Relationship Id="rId112" Type="http://schemas.openxmlformats.org/officeDocument/2006/relationships/hyperlink" Target="http://focomx.focoma.org/music-genre/country-bluegrass-americana" TargetMode="External"/><Relationship Id="rId557" Type="http://schemas.openxmlformats.org/officeDocument/2006/relationships/hyperlink" Target="http://focomx.focoma.org/artists/my-blue-sky" TargetMode="External"/><Relationship Id="rId764" Type="http://schemas.openxmlformats.org/officeDocument/2006/relationships/hyperlink" Target="http://focomx.focoma.org/music-genre/rock-pop" TargetMode="External"/><Relationship Id="rId971" Type="http://schemas.openxmlformats.org/officeDocument/2006/relationships/hyperlink" Target="http://focomx.focoma.org/artists/krushendo-0" TargetMode="External"/><Relationship Id="rId1394" Type="http://schemas.openxmlformats.org/officeDocument/2006/relationships/hyperlink" Target="http://focomx.focoma.org/music-genre/country-bluegrass-americana" TargetMode="External"/><Relationship Id="rId196" Type="http://schemas.openxmlformats.org/officeDocument/2006/relationships/hyperlink" Target="http://focomx.focoma.org/music-genre/experimental-noise-visual" TargetMode="External"/><Relationship Id="rId417" Type="http://schemas.openxmlformats.org/officeDocument/2006/relationships/hyperlink" Target="http://focomx.focoma.org/artists/john-lensing" TargetMode="External"/><Relationship Id="rId624" Type="http://schemas.openxmlformats.org/officeDocument/2006/relationships/hyperlink" Target="http://focomx.focoma.org/music-genre/country-bluegrass-americana" TargetMode="External"/><Relationship Id="rId831" Type="http://schemas.openxmlformats.org/officeDocument/2006/relationships/hyperlink" Target="http://focomx.focoma.org/artists/movers-shakers" TargetMode="External"/><Relationship Id="rId1047" Type="http://schemas.openxmlformats.org/officeDocument/2006/relationships/hyperlink" Target="http://focomx.focoma.org/artists/dryer-fire" TargetMode="External"/><Relationship Id="rId1254" Type="http://schemas.openxmlformats.org/officeDocument/2006/relationships/hyperlink" Target="http://focomx.focoma.org/music-genre/cover-tribute" TargetMode="External"/><Relationship Id="rId1461" Type="http://schemas.openxmlformats.org/officeDocument/2006/relationships/hyperlink" Target="http://focomx.focoma.org/artists/clandestine-amigo" TargetMode="External"/><Relationship Id="rId263" Type="http://schemas.openxmlformats.org/officeDocument/2006/relationships/hyperlink" Target="http://focomx.focoma.org/artists/eric-bjella" TargetMode="External"/><Relationship Id="rId470" Type="http://schemas.openxmlformats.org/officeDocument/2006/relationships/hyperlink" Target="http://focomx.focoma.org/music-genre/cover-tribute" TargetMode="External"/><Relationship Id="rId929" Type="http://schemas.openxmlformats.org/officeDocument/2006/relationships/hyperlink" Target="http://focomx.focoma.org/artists/whitewater-ramble-plays-led-zeppelin-feat-jessica-jones" TargetMode="External"/><Relationship Id="rId1114" Type="http://schemas.openxmlformats.org/officeDocument/2006/relationships/hyperlink" Target="http://focomx.focoma.org/music-genre/experimental-noise-visual" TargetMode="External"/><Relationship Id="rId1321" Type="http://schemas.openxmlformats.org/officeDocument/2006/relationships/hyperlink" Target="http://focomx.focoma.org/artists/shelvis-and-roustabouts" TargetMode="External"/><Relationship Id="rId1559" Type="http://schemas.openxmlformats.org/officeDocument/2006/relationships/hyperlink" Target="http://focomx.focoma.org/artists/shad-buxman-and-graveyard-shift" TargetMode="External"/><Relationship Id="rId58" Type="http://schemas.openxmlformats.org/officeDocument/2006/relationships/hyperlink" Target="http://focomx.focoma.org/music-genre/blues-jazz" TargetMode="External"/><Relationship Id="rId123" Type="http://schemas.openxmlformats.org/officeDocument/2006/relationships/hyperlink" Target="http://focomx.focoma.org/artists/cactus-cat-0" TargetMode="External"/><Relationship Id="rId330" Type="http://schemas.openxmlformats.org/officeDocument/2006/relationships/hyperlink" Target="http://focomx.focoma.org/music-genre/world-reggae-latin" TargetMode="External"/><Relationship Id="rId568" Type="http://schemas.openxmlformats.org/officeDocument/2006/relationships/hyperlink" Target="http://focomx.focoma.org/music-genre/singer-songwriter" TargetMode="External"/><Relationship Id="rId775" Type="http://schemas.openxmlformats.org/officeDocument/2006/relationships/hyperlink" Target="http://focomx.focoma.org/artists/television-generation" TargetMode="External"/><Relationship Id="rId982" Type="http://schemas.openxmlformats.org/officeDocument/2006/relationships/hyperlink" Target="http://focomx.focoma.org/music-genre/electronic-dj" TargetMode="External"/><Relationship Id="rId1198" Type="http://schemas.openxmlformats.org/officeDocument/2006/relationships/hyperlink" Target="http://focomx.focoma.org/music-genre/world-reggae-latin" TargetMode="External"/><Relationship Id="rId1419" Type="http://schemas.openxmlformats.org/officeDocument/2006/relationships/hyperlink" Target="http://focomx.focoma.org/artists/zcryofluv" TargetMode="External"/><Relationship Id="rId428" Type="http://schemas.openxmlformats.org/officeDocument/2006/relationships/hyperlink" Target="http://focomx.focoma.org/music-genre/country-bluegrass-americana" TargetMode="External"/><Relationship Id="rId635" Type="http://schemas.openxmlformats.org/officeDocument/2006/relationships/hyperlink" Target="http://focomx.focoma.org/artists/poor-me" TargetMode="External"/><Relationship Id="rId842" Type="http://schemas.openxmlformats.org/officeDocument/2006/relationships/hyperlink" Target="http://focomx.focoma.org/music-genre/indie-alternative" TargetMode="External"/><Relationship Id="rId1058" Type="http://schemas.openxmlformats.org/officeDocument/2006/relationships/hyperlink" Target="http://focomx.focoma.org/music-genre/blues-jazz" TargetMode="External"/><Relationship Id="rId1265" Type="http://schemas.openxmlformats.org/officeDocument/2006/relationships/hyperlink" Target="http://focomx.focoma.org/artists/maria-montibus" TargetMode="External"/><Relationship Id="rId1472" Type="http://schemas.openxmlformats.org/officeDocument/2006/relationships/hyperlink" Target="http://focomx.focoma.org/artists/dave-jensen-riley-ann-blues-duo" TargetMode="External"/><Relationship Id="rId274" Type="http://schemas.openxmlformats.org/officeDocument/2006/relationships/hyperlink" Target="http://focomx.focoma.org/music-genre/electronic-dj" TargetMode="External"/><Relationship Id="rId481" Type="http://schemas.openxmlformats.org/officeDocument/2006/relationships/hyperlink" Target="http://focomx.focoma.org/artists/lisa-bell" TargetMode="External"/><Relationship Id="rId702" Type="http://schemas.openxmlformats.org/officeDocument/2006/relationships/hyperlink" Target="http://focomx.focoma.org/music-genre/hip-hop-rap" TargetMode="External"/><Relationship Id="rId1125" Type="http://schemas.openxmlformats.org/officeDocument/2006/relationships/hyperlink" Target="http://focomx.focoma.org/artists/one-way-ride" TargetMode="External"/><Relationship Id="rId1332" Type="http://schemas.openxmlformats.org/officeDocument/2006/relationships/hyperlink" Target="http://focomx.focoma.org/music-genre/hip-hop-rap" TargetMode="External"/><Relationship Id="rId69" Type="http://schemas.openxmlformats.org/officeDocument/2006/relationships/hyperlink" Target="http://focomx.focoma.org/artists/beni-brosh" TargetMode="External"/><Relationship Id="rId134" Type="http://schemas.openxmlformats.org/officeDocument/2006/relationships/hyperlink" Target="http://focomx.focoma.org/music-genre/rb-soul-funk" TargetMode="External"/><Relationship Id="rId579" Type="http://schemas.openxmlformats.org/officeDocument/2006/relationships/hyperlink" Target="http://focomx.focoma.org/artists/nick-critchlow-friends" TargetMode="External"/><Relationship Id="rId786" Type="http://schemas.openxmlformats.org/officeDocument/2006/relationships/hyperlink" Target="http://focomx.focoma.org/music-genre/world-reggae-latin" TargetMode="External"/><Relationship Id="rId993" Type="http://schemas.openxmlformats.org/officeDocument/2006/relationships/hyperlink" Target="http://focomx.focoma.org/artists/nic-kato" TargetMode="External"/><Relationship Id="rId341" Type="http://schemas.openxmlformats.org/officeDocument/2006/relationships/hyperlink" Target="http://focomx.focoma.org/artists/halleway" TargetMode="External"/><Relationship Id="rId439" Type="http://schemas.openxmlformats.org/officeDocument/2006/relationships/hyperlink" Target="http://focomx.focoma.org/artists/kerry-pastine-and-crime-scene" TargetMode="External"/><Relationship Id="rId646" Type="http://schemas.openxmlformats.org/officeDocument/2006/relationships/hyperlink" Target="http://focomx.focoma.org/music-genre/indie-alternative" TargetMode="External"/><Relationship Id="rId1069" Type="http://schemas.openxmlformats.org/officeDocument/2006/relationships/hyperlink" Target="http://focomx.focoma.org/artists/foreman-trio-0" TargetMode="External"/><Relationship Id="rId1276" Type="http://schemas.openxmlformats.org/officeDocument/2006/relationships/hyperlink" Target="http://focomx.focoma.org/music-genre/country-bluegrass-americana" TargetMode="External"/><Relationship Id="rId1483" Type="http://schemas.openxmlformats.org/officeDocument/2006/relationships/hyperlink" Target="http://focomx.focoma.org/artists/emily-barnes" TargetMode="External"/><Relationship Id="rId201" Type="http://schemas.openxmlformats.org/officeDocument/2006/relationships/hyperlink" Target="http://focomx.focoma.org/artists/dave-and-gin-mill-gypsies-0" TargetMode="External"/><Relationship Id="rId285" Type="http://schemas.openxmlformats.org/officeDocument/2006/relationships/hyperlink" Target="http://focomx.focoma.org/artists/floatgoat" TargetMode="External"/><Relationship Id="rId506" Type="http://schemas.openxmlformats.org/officeDocument/2006/relationships/hyperlink" Target="http://focomx.focoma.org/music-genre/rb-soul-funk" TargetMode="External"/><Relationship Id="rId853" Type="http://schemas.openxmlformats.org/officeDocument/2006/relationships/hyperlink" Target="http://focomx.focoma.org/artists/timberline" TargetMode="External"/><Relationship Id="rId1136" Type="http://schemas.openxmlformats.org/officeDocument/2006/relationships/hyperlink" Target="http://focomx.focoma.org/music-genre/hip-hop-rap" TargetMode="External"/><Relationship Id="rId492" Type="http://schemas.openxmlformats.org/officeDocument/2006/relationships/hyperlink" Target="http://focomx.focoma.org/music-genre/world-reggae-latin" TargetMode="External"/><Relationship Id="rId713" Type="http://schemas.openxmlformats.org/officeDocument/2006/relationships/hyperlink" Target="http://focomx.focoma.org/artists/shannon-fitzsimmons-0" TargetMode="External"/><Relationship Id="rId797" Type="http://schemas.openxmlformats.org/officeDocument/2006/relationships/hyperlink" Target="http://focomx.focoma.org/artists/catcalls-0" TargetMode="External"/><Relationship Id="rId920" Type="http://schemas.openxmlformats.org/officeDocument/2006/relationships/hyperlink" Target="http://focomx.focoma.org/music-genre/rock-pop" TargetMode="External"/><Relationship Id="rId1343" Type="http://schemas.openxmlformats.org/officeDocument/2006/relationships/hyperlink" Target="http://focomx.focoma.org/artists/taft-hill" TargetMode="External"/><Relationship Id="rId1550" Type="http://schemas.openxmlformats.org/officeDocument/2006/relationships/hyperlink" Target="http://focomx.focoma.org/artists/right-rain" TargetMode="External"/><Relationship Id="rId145" Type="http://schemas.openxmlformats.org/officeDocument/2006/relationships/hyperlink" Target="http://focomx.focoma.org/artists/choice-city-skillet-lickers-0" TargetMode="External"/><Relationship Id="rId352" Type="http://schemas.openxmlformats.org/officeDocument/2006/relationships/hyperlink" Target="http://focomx.focoma.org/music-genre/singer-songwriter" TargetMode="External"/><Relationship Id="rId1203" Type="http://schemas.openxmlformats.org/officeDocument/2006/relationships/hyperlink" Target="http://focomx.focoma.org/artists/artificial-perfect-moment" TargetMode="External"/><Relationship Id="rId1287" Type="http://schemas.openxmlformats.org/officeDocument/2006/relationships/hyperlink" Target="http://focomx.focoma.org/artists/nght-wlvs" TargetMode="External"/><Relationship Id="rId1410" Type="http://schemas.openxmlformats.org/officeDocument/2006/relationships/hyperlink" Target="http://focomx.focoma.org/music-genre/singer-songwriter" TargetMode="External"/><Relationship Id="rId1508" Type="http://schemas.openxmlformats.org/officeDocument/2006/relationships/hyperlink" Target="http://focomx.focoma.org/artists/kate-farmer" TargetMode="External"/><Relationship Id="rId212" Type="http://schemas.openxmlformats.org/officeDocument/2006/relationships/hyperlink" Target="http://focomx.focoma.org/music-genre/cover-tribute" TargetMode="External"/><Relationship Id="rId657" Type="http://schemas.openxmlformats.org/officeDocument/2006/relationships/hyperlink" Target="http://focomx.focoma.org/artists/rejekted-kauses-0" TargetMode="External"/><Relationship Id="rId864" Type="http://schemas.openxmlformats.org/officeDocument/2006/relationships/hyperlink" Target="http://focomx.focoma.org/music-genre/country-bluegrass-americana" TargetMode="External"/><Relationship Id="rId1494" Type="http://schemas.openxmlformats.org/officeDocument/2006/relationships/hyperlink" Target="http://focomx.focoma.org/artists/gitali-tania-alexandra" TargetMode="External"/><Relationship Id="rId296" Type="http://schemas.openxmlformats.org/officeDocument/2006/relationships/hyperlink" Target="http://focomx.focoma.org/music-genre/rb-soul-funk" TargetMode="External"/><Relationship Id="rId517" Type="http://schemas.openxmlformats.org/officeDocument/2006/relationships/hyperlink" Target="http://focomx.focoma.org/artists/maxwell-mud-0" TargetMode="External"/><Relationship Id="rId724" Type="http://schemas.openxmlformats.org/officeDocument/2006/relationships/hyperlink" Target="http://focomx.focoma.org/music-genre/rock-pop" TargetMode="External"/><Relationship Id="rId931" Type="http://schemas.openxmlformats.org/officeDocument/2006/relationships/hyperlink" Target="http://focomx.focoma.org/artists/wild-bill-jones" TargetMode="External"/><Relationship Id="rId1147" Type="http://schemas.openxmlformats.org/officeDocument/2006/relationships/hyperlink" Target="http://focomx.focoma.org/artists/sterigma" TargetMode="External"/><Relationship Id="rId1354" Type="http://schemas.openxmlformats.org/officeDocument/2006/relationships/hyperlink" Target="http://focomx.focoma.org/music-genre/acoustic-folk" TargetMode="External"/><Relationship Id="rId1561" Type="http://schemas.openxmlformats.org/officeDocument/2006/relationships/hyperlink" Target="http://focomx.focoma.org/artists/shanna-dress" TargetMode="External"/><Relationship Id="rId60" Type="http://schemas.openxmlformats.org/officeDocument/2006/relationships/hyperlink" Target="http://focomx.focoma.org/music-genre/acoustic-folk" TargetMode="External"/><Relationship Id="rId156" Type="http://schemas.openxmlformats.org/officeDocument/2006/relationships/hyperlink" Target="http://focomx.focoma.org/music-genre/rb-soul-funk" TargetMode="External"/><Relationship Id="rId363" Type="http://schemas.openxmlformats.org/officeDocument/2006/relationships/hyperlink" Target="http://focomx.focoma.org/artists/hoss" TargetMode="External"/><Relationship Id="rId570" Type="http://schemas.openxmlformats.org/officeDocument/2006/relationships/hyperlink" Target="http://focomx.focoma.org/music-genre/rock-pop" TargetMode="External"/><Relationship Id="rId1007" Type="http://schemas.openxmlformats.org/officeDocument/2006/relationships/hyperlink" Target="http://focomx.focoma.org/artists/mcpherson-project" TargetMode="External"/><Relationship Id="rId1214" Type="http://schemas.openxmlformats.org/officeDocument/2006/relationships/hyperlink" Target="http://focomx.focoma.org/music-genre/rock-pop" TargetMode="External"/><Relationship Id="rId1421" Type="http://schemas.openxmlformats.org/officeDocument/2006/relationships/hyperlink" Target="http://focomx.focoma.org/artists/zepp11" TargetMode="External"/><Relationship Id="rId223" Type="http://schemas.openxmlformats.org/officeDocument/2006/relationships/hyperlink" Target="http://focomx.focoma.org/artists/denver-jazz-club-youth-all-stars" TargetMode="External"/><Relationship Id="rId430" Type="http://schemas.openxmlformats.org/officeDocument/2006/relationships/hyperlink" Target="http://focomx.focoma.org/music-genre/singer-songwriter" TargetMode="External"/><Relationship Id="rId668" Type="http://schemas.openxmlformats.org/officeDocument/2006/relationships/hyperlink" Target="http://focomx.focoma.org/music-genre/world-reggae-latin" TargetMode="External"/><Relationship Id="rId875" Type="http://schemas.openxmlformats.org/officeDocument/2006/relationships/hyperlink" Target="http://focomx.focoma.org/artists/tmule-0" TargetMode="External"/><Relationship Id="rId1060" Type="http://schemas.openxmlformats.org/officeDocument/2006/relationships/hyperlink" Target="http://focomx.focoma.org/music-genre/indie-alternative" TargetMode="External"/><Relationship Id="rId1298" Type="http://schemas.openxmlformats.org/officeDocument/2006/relationships/hyperlink" Target="http://focomx.focoma.org/music-genre/indie-alternative" TargetMode="External"/><Relationship Id="rId1519" Type="http://schemas.openxmlformats.org/officeDocument/2006/relationships/hyperlink" Target="http://focomx.focoma.org/artists/maudlyn-monroe-note-formerly-performed-focomx-and-northern-colorado-slp" TargetMode="External"/><Relationship Id="rId18" Type="http://schemas.openxmlformats.org/officeDocument/2006/relationships/hyperlink" Target="http://focomx.focoma.org/music-genre/rock-pop" TargetMode="External"/><Relationship Id="rId528" Type="http://schemas.openxmlformats.org/officeDocument/2006/relationships/hyperlink" Target="http://focomx.focoma.org/music-genre/singer-songwriter" TargetMode="External"/><Relationship Id="rId735" Type="http://schemas.openxmlformats.org/officeDocument/2006/relationships/hyperlink" Target="http://focomx.focoma.org/artists/spaceagle-0" TargetMode="External"/><Relationship Id="rId942" Type="http://schemas.openxmlformats.org/officeDocument/2006/relationships/hyperlink" Target="http://focomx.focoma.org/music-genre/country-bluegrass-americana" TargetMode="External"/><Relationship Id="rId1158" Type="http://schemas.openxmlformats.org/officeDocument/2006/relationships/hyperlink" Target="http://focomx.focoma.org/music-genre/metal-punk-hardcore" TargetMode="External"/><Relationship Id="rId1365" Type="http://schemas.openxmlformats.org/officeDocument/2006/relationships/hyperlink" Target="http://focomx.focoma.org/artists/krampus-3" TargetMode="External"/><Relationship Id="rId1572" Type="http://schemas.openxmlformats.org/officeDocument/2006/relationships/hyperlink" Target="http://focomx.focoma.org/artists/ten-letters" TargetMode="External"/><Relationship Id="rId167" Type="http://schemas.openxmlformats.org/officeDocument/2006/relationships/hyperlink" Target="http://focomx.focoma.org/artists/collide-vocals" TargetMode="External"/><Relationship Id="rId374" Type="http://schemas.openxmlformats.org/officeDocument/2006/relationships/hyperlink" Target="http://focomx.focoma.org/music-genre/metal-punk-hardcore" TargetMode="External"/><Relationship Id="rId581" Type="http://schemas.openxmlformats.org/officeDocument/2006/relationships/hyperlink" Target="http://focomx.focoma.org/artists/night-champ" TargetMode="External"/><Relationship Id="rId1018" Type="http://schemas.openxmlformats.org/officeDocument/2006/relationships/hyperlink" Target="http://focomx.focoma.org/music-genre/country-bluegrass-americana" TargetMode="External"/><Relationship Id="rId1225" Type="http://schemas.openxmlformats.org/officeDocument/2006/relationships/hyperlink" Target="http://focomx.focoma.org/artists/colony-collapse" TargetMode="External"/><Relationship Id="rId1432" Type="http://schemas.openxmlformats.org/officeDocument/2006/relationships/hyperlink" Target="http://focomx.focoma.org/artists/antonio-lopez-0" TargetMode="External"/><Relationship Id="rId71" Type="http://schemas.openxmlformats.org/officeDocument/2006/relationships/hyperlink" Target="http://focomx.focoma.org/artists/benjamin-bell" TargetMode="External"/><Relationship Id="rId234" Type="http://schemas.openxmlformats.org/officeDocument/2006/relationships/hyperlink" Target="http://focomx.focoma.org/music-genre/electronic-dj" TargetMode="External"/><Relationship Id="rId679" Type="http://schemas.openxmlformats.org/officeDocument/2006/relationships/hyperlink" Target="http://focomx.focoma.org/artists/russick-smith" TargetMode="External"/><Relationship Id="rId802" Type="http://schemas.openxmlformats.org/officeDocument/2006/relationships/hyperlink" Target="http://focomx.focoma.org/music-genre/world-reggae-latin" TargetMode="External"/><Relationship Id="rId886" Type="http://schemas.openxmlformats.org/officeDocument/2006/relationships/hyperlink" Target="http://focomx.focoma.org/music-genre/indie-alternative" TargetMode="External"/><Relationship Id="rId2" Type="http://schemas.openxmlformats.org/officeDocument/2006/relationships/hyperlink" Target="http://focomx.focoma.org/music-genre/singer-songwriter" TargetMode="External"/><Relationship Id="rId29" Type="http://schemas.openxmlformats.org/officeDocument/2006/relationships/hyperlink" Target="http://focomx.focoma.org/artists/anthony-cole" TargetMode="External"/><Relationship Id="rId441" Type="http://schemas.openxmlformats.org/officeDocument/2006/relationships/hyperlink" Target="http://focomx.focoma.org/artists/kiana-rae-0" TargetMode="External"/><Relationship Id="rId539" Type="http://schemas.openxmlformats.org/officeDocument/2006/relationships/hyperlink" Target="http://focomx.focoma.org/artists/modulor" TargetMode="External"/><Relationship Id="rId746" Type="http://schemas.openxmlformats.org/officeDocument/2006/relationships/hyperlink" Target="http://focomx.focoma.org/music-genre/country-bluegrass-americana" TargetMode="External"/><Relationship Id="rId1071" Type="http://schemas.openxmlformats.org/officeDocument/2006/relationships/hyperlink" Target="http://focomx.focoma.org/artists/foreman-trio" TargetMode="External"/><Relationship Id="rId1169" Type="http://schemas.openxmlformats.org/officeDocument/2006/relationships/hyperlink" Target="http://focomx.focoma.org/artists/kity-project-0" TargetMode="External"/><Relationship Id="rId1376" Type="http://schemas.openxmlformats.org/officeDocument/2006/relationships/hyperlink" Target="http://focomx.focoma.org/music-genre/indie-alternative" TargetMode="External"/><Relationship Id="rId1583" Type="http://schemas.openxmlformats.org/officeDocument/2006/relationships/hyperlink" Target="http://focomx.focoma.org/artists/threeshots-0" TargetMode="External"/><Relationship Id="rId178" Type="http://schemas.openxmlformats.org/officeDocument/2006/relationships/hyperlink" Target="http://focomx.focoma.org/music-genre/indie-alternative" TargetMode="External"/><Relationship Id="rId301" Type="http://schemas.openxmlformats.org/officeDocument/2006/relationships/hyperlink" Target="http://focomx.focoma.org/artists/genetic-concepts" TargetMode="External"/><Relationship Id="rId953" Type="http://schemas.openxmlformats.org/officeDocument/2006/relationships/hyperlink" Target="http://focomx.focoma.org/artists/bogzilla" TargetMode="External"/><Relationship Id="rId1029" Type="http://schemas.openxmlformats.org/officeDocument/2006/relationships/hyperlink" Target="http://focomx.focoma.org/artists/christopher-ryan" TargetMode="External"/><Relationship Id="rId1236" Type="http://schemas.openxmlformats.org/officeDocument/2006/relationships/hyperlink" Target="http://focomx.focoma.org/music-genre/singer-songwriter" TargetMode="External"/><Relationship Id="rId82" Type="http://schemas.openxmlformats.org/officeDocument/2006/relationships/hyperlink" Target="http://focomx.focoma.org/music-genre/country-bluegrass-americana" TargetMode="External"/><Relationship Id="rId385" Type="http://schemas.openxmlformats.org/officeDocument/2006/relationships/hyperlink" Target="http://focomx.focoma.org/artists/ipecac" TargetMode="External"/><Relationship Id="rId592" Type="http://schemas.openxmlformats.org/officeDocument/2006/relationships/hyperlink" Target="http://focomx.focoma.org/music-genre/rock-pop" TargetMode="External"/><Relationship Id="rId606" Type="http://schemas.openxmlformats.org/officeDocument/2006/relationships/hyperlink" Target="http://focomx.focoma.org/music-genre/singer-songwriter" TargetMode="External"/><Relationship Id="rId813" Type="http://schemas.openxmlformats.org/officeDocument/2006/relationships/hyperlink" Target="http://focomx.focoma.org/artists/great-salmon-famine" TargetMode="External"/><Relationship Id="rId1443" Type="http://schemas.openxmlformats.org/officeDocument/2006/relationships/hyperlink" Target="http://focomx.focoma.org/artists/bob-barrick" TargetMode="External"/><Relationship Id="rId245" Type="http://schemas.openxmlformats.org/officeDocument/2006/relationships/hyperlink" Target="http://focomx.focoma.org/artists/electric-banana-chip" TargetMode="External"/><Relationship Id="rId452" Type="http://schemas.openxmlformats.org/officeDocument/2006/relationships/hyperlink" Target="http://focomx.focoma.org/music-genre/indie-alternative" TargetMode="External"/><Relationship Id="rId897" Type="http://schemas.openxmlformats.org/officeDocument/2006/relationships/hyperlink" Target="http://focomx.focoma.org/artists/vee-device-0" TargetMode="External"/><Relationship Id="rId1082" Type="http://schemas.openxmlformats.org/officeDocument/2006/relationships/hyperlink" Target="http://focomx.focoma.org/music-genre/indie-alternative" TargetMode="External"/><Relationship Id="rId1303" Type="http://schemas.openxmlformats.org/officeDocument/2006/relationships/hyperlink" Target="http://focomx.focoma.org/artists/reverend-glenn-nielson-piano-blues" TargetMode="External"/><Relationship Id="rId1510" Type="http://schemas.openxmlformats.org/officeDocument/2006/relationships/hyperlink" Target="http://focomx.focoma.org/artists/kingdoms-consequence-0" TargetMode="External"/><Relationship Id="rId105" Type="http://schemas.openxmlformats.org/officeDocument/2006/relationships/hyperlink" Target="http://focomx.focoma.org/artists/bonnie-clydes-0" TargetMode="External"/><Relationship Id="rId312" Type="http://schemas.openxmlformats.org/officeDocument/2006/relationships/hyperlink" Target="http://focomx.focoma.org/music-genre/indie-alternative" TargetMode="External"/><Relationship Id="rId757" Type="http://schemas.openxmlformats.org/officeDocument/2006/relationships/hyperlink" Target="http://focomx.focoma.org/artists/sugar-britches" TargetMode="External"/><Relationship Id="rId964" Type="http://schemas.openxmlformats.org/officeDocument/2006/relationships/hyperlink" Target="http://focomx.focoma.org/music-genre/electronic-dj" TargetMode="External"/><Relationship Id="rId1387" Type="http://schemas.openxmlformats.org/officeDocument/2006/relationships/hyperlink" Target="http://focomx.focoma.org/artists/trap-kit" TargetMode="External"/><Relationship Id="rId1594" Type="http://schemas.openxmlformats.org/officeDocument/2006/relationships/hyperlink" Target="http://focomx.focoma.org/artists/whitewater-ramble-acoustic-duo" TargetMode="External"/><Relationship Id="rId1608" Type="http://schemas.openxmlformats.org/officeDocument/2006/relationships/hyperlink" Target="http://focomx.focoma.org/artists/mcpherson-project" TargetMode="External"/><Relationship Id="rId93" Type="http://schemas.openxmlformats.org/officeDocument/2006/relationships/hyperlink" Target="http://focomx.focoma.org/artists/blues-dogs-0" TargetMode="External"/><Relationship Id="rId189" Type="http://schemas.openxmlformats.org/officeDocument/2006/relationships/hyperlink" Target="http://focomx.focoma.org/artists/creekbed" TargetMode="External"/><Relationship Id="rId396" Type="http://schemas.openxmlformats.org/officeDocument/2006/relationships/hyperlink" Target="http://focomx.focoma.org/music-genre/acoustic-folk" TargetMode="External"/><Relationship Id="rId617" Type="http://schemas.openxmlformats.org/officeDocument/2006/relationships/hyperlink" Target="http://focomx.focoma.org/artists/phie" TargetMode="External"/><Relationship Id="rId824" Type="http://schemas.openxmlformats.org/officeDocument/2006/relationships/hyperlink" Target="http://focomx.focoma.org/music-genre/indie-alternative" TargetMode="External"/><Relationship Id="rId1247" Type="http://schemas.openxmlformats.org/officeDocument/2006/relationships/hyperlink" Target="http://focomx.focoma.org/artists/its-just-bugs" TargetMode="External"/><Relationship Id="rId1454" Type="http://schemas.openxmlformats.org/officeDocument/2006/relationships/hyperlink" Target="http://focomx.focoma.org/artists/chewybach" TargetMode="External"/><Relationship Id="rId256" Type="http://schemas.openxmlformats.org/officeDocument/2006/relationships/hyperlink" Target="http://focomx.focoma.org/music-genre/singer-songwriter" TargetMode="External"/><Relationship Id="rId463" Type="http://schemas.openxmlformats.org/officeDocument/2006/relationships/hyperlink" Target="http://focomx.focoma.org/artists/last-call-romance-0" TargetMode="External"/><Relationship Id="rId670" Type="http://schemas.openxmlformats.org/officeDocument/2006/relationships/hyperlink" Target="http://focomx.focoma.org/music-genre/world-reggae-latin" TargetMode="External"/><Relationship Id="rId1093" Type="http://schemas.openxmlformats.org/officeDocument/2006/relationships/hyperlink" Target="http://focomx.focoma.org/artists/jangle-thump" TargetMode="External"/><Relationship Id="rId1107" Type="http://schemas.openxmlformats.org/officeDocument/2006/relationships/hyperlink" Target="http://focomx.focoma.org/artists/liebermonster" TargetMode="External"/><Relationship Id="rId1314" Type="http://schemas.openxmlformats.org/officeDocument/2006/relationships/hyperlink" Target="http://focomx.focoma.org/music-genre/indie-alternative" TargetMode="External"/><Relationship Id="rId1521" Type="http://schemas.openxmlformats.org/officeDocument/2006/relationships/hyperlink" Target="http://focomx.focoma.org/artists/melmo-and-middlemen" TargetMode="External"/><Relationship Id="rId116" Type="http://schemas.openxmlformats.org/officeDocument/2006/relationships/hyperlink" Target="http://focomx.focoma.org/music-genre/rock-pop" TargetMode="External"/><Relationship Id="rId323" Type="http://schemas.openxmlformats.org/officeDocument/2006/relationships/hyperlink" Target="http://focomx.focoma.org/artists/grace-kuch-band-0" TargetMode="External"/><Relationship Id="rId530" Type="http://schemas.openxmlformats.org/officeDocument/2006/relationships/hyperlink" Target="http://focomx.focoma.org/music-genre/singer-songwriter" TargetMode="External"/><Relationship Id="rId768" Type="http://schemas.openxmlformats.org/officeDocument/2006/relationships/hyperlink" Target="http://focomx.focoma.org/music-genre/country-bluegrass-americana" TargetMode="External"/><Relationship Id="rId975" Type="http://schemas.openxmlformats.org/officeDocument/2006/relationships/hyperlink" Target="http://focomx.focoma.org/artists/laramie-wassertoff" TargetMode="External"/><Relationship Id="rId1160" Type="http://schemas.openxmlformats.org/officeDocument/2006/relationships/hyperlink" Target="http://focomx.focoma.org/music-genre/hip-hop-rap" TargetMode="External"/><Relationship Id="rId1398" Type="http://schemas.openxmlformats.org/officeDocument/2006/relationships/hyperlink" Target="http://focomx.focoma.org/music-genre/rock-pop" TargetMode="External"/><Relationship Id="rId20" Type="http://schemas.openxmlformats.org/officeDocument/2006/relationships/hyperlink" Target="http://focomx.focoma.org/music-genre/singer-songwriter" TargetMode="External"/><Relationship Id="rId628" Type="http://schemas.openxmlformats.org/officeDocument/2006/relationships/hyperlink" Target="http://focomx.focoma.org/music-genre/indie-alternative" TargetMode="External"/><Relationship Id="rId835" Type="http://schemas.openxmlformats.org/officeDocument/2006/relationships/hyperlink" Target="http://focomx.focoma.org/artists/omaha-boys-0" TargetMode="External"/><Relationship Id="rId1258" Type="http://schemas.openxmlformats.org/officeDocument/2006/relationships/hyperlink" Target="http://focomx.focoma.org/music-genre/country-bluegrass-americana" TargetMode="External"/><Relationship Id="rId1465" Type="http://schemas.openxmlformats.org/officeDocument/2006/relationships/hyperlink" Target="http://focomx.focoma.org/artists/corsicana" TargetMode="External"/><Relationship Id="rId267" Type="http://schemas.openxmlformats.org/officeDocument/2006/relationships/hyperlink" Target="http://focomx.focoma.org/artists/erik-babineau" TargetMode="External"/><Relationship Id="rId474" Type="http://schemas.openxmlformats.org/officeDocument/2006/relationships/hyperlink" Target="http://focomx.focoma.org/music-genre/acoustic-folk" TargetMode="External"/><Relationship Id="rId1020" Type="http://schemas.openxmlformats.org/officeDocument/2006/relationships/hyperlink" Target="http://focomx.focoma.org/music-genre/hip-hop-rap" TargetMode="External"/><Relationship Id="rId1118" Type="http://schemas.openxmlformats.org/officeDocument/2006/relationships/hyperlink" Target="http://focomx.focoma.org/music-genre/singer-songwriter" TargetMode="External"/><Relationship Id="rId1325" Type="http://schemas.openxmlformats.org/officeDocument/2006/relationships/hyperlink" Target="http://focomx.focoma.org/artists/silent-bear" TargetMode="External"/><Relationship Id="rId1532" Type="http://schemas.openxmlformats.org/officeDocument/2006/relationships/hyperlink" Target="http://focomx.focoma.org/artists/ocic" TargetMode="External"/><Relationship Id="rId127" Type="http://schemas.openxmlformats.org/officeDocument/2006/relationships/hyperlink" Target="http://focomx.focoma.org/artists/canyon-collected" TargetMode="External"/><Relationship Id="rId681" Type="http://schemas.openxmlformats.org/officeDocument/2006/relationships/hyperlink" Target="http://focomx.focoma.org/artists/rusty-44" TargetMode="External"/><Relationship Id="rId779" Type="http://schemas.openxmlformats.org/officeDocument/2006/relationships/hyperlink" Target="http://focomx.focoma.org/artists/14ers-0" TargetMode="External"/><Relationship Id="rId902" Type="http://schemas.openxmlformats.org/officeDocument/2006/relationships/hyperlink" Target="http://focomx.focoma.org/music-genre/indie-alternative" TargetMode="External"/><Relationship Id="rId986" Type="http://schemas.openxmlformats.org/officeDocument/2006/relationships/hyperlink" Target="http://focomx.focoma.org/music-genre/electronic-dj" TargetMode="External"/><Relationship Id="rId31" Type="http://schemas.openxmlformats.org/officeDocument/2006/relationships/hyperlink" Target="http://focomx.focoma.org/artists/anthony-ruptak" TargetMode="External"/><Relationship Id="rId334" Type="http://schemas.openxmlformats.org/officeDocument/2006/relationships/hyperlink" Target="http://focomx.focoma.org/music-genre/rock-pop" TargetMode="External"/><Relationship Id="rId541" Type="http://schemas.openxmlformats.org/officeDocument/2006/relationships/hyperlink" Target="http://focomx.focoma.org/artists/mojomama-0" TargetMode="External"/><Relationship Id="rId639" Type="http://schemas.openxmlformats.org/officeDocument/2006/relationships/hyperlink" Target="http://focomx.focoma.org/artists/prep-rally" TargetMode="External"/><Relationship Id="rId1171" Type="http://schemas.openxmlformats.org/officeDocument/2006/relationships/hyperlink" Target="http://focomx.focoma.org/artists/lonesome-days" TargetMode="External"/><Relationship Id="rId1269" Type="http://schemas.openxmlformats.org/officeDocument/2006/relationships/hyperlink" Target="http://focomx.focoma.org/artists/meadow-creek" TargetMode="External"/><Relationship Id="rId1476" Type="http://schemas.openxmlformats.org/officeDocument/2006/relationships/hyperlink" Target="http://focomx.focoma.org/artists/dj-dominic-deadbeat" TargetMode="External"/><Relationship Id="rId180" Type="http://schemas.openxmlformats.org/officeDocument/2006/relationships/hyperlink" Target="http://focomx.focoma.org/music-genre/indie-alternative" TargetMode="External"/><Relationship Id="rId278" Type="http://schemas.openxmlformats.org/officeDocument/2006/relationships/hyperlink" Target="http://focomx.focoma.org/music-genre/world-reggae-latin" TargetMode="External"/><Relationship Id="rId401" Type="http://schemas.openxmlformats.org/officeDocument/2006/relationships/hyperlink" Target="http://focomx.focoma.org/artists/jen-korte-loss" TargetMode="External"/><Relationship Id="rId846" Type="http://schemas.openxmlformats.org/officeDocument/2006/relationships/hyperlink" Target="http://focomx.focoma.org/music-genre/acoustic-folk" TargetMode="External"/><Relationship Id="rId1031" Type="http://schemas.openxmlformats.org/officeDocument/2006/relationships/hyperlink" Target="http://focomx.focoma.org/artists/chronologue" TargetMode="External"/><Relationship Id="rId1129" Type="http://schemas.openxmlformats.org/officeDocument/2006/relationships/hyperlink" Target="http://focomx.focoma.org/artists/polar-bodies" TargetMode="External"/><Relationship Id="rId485" Type="http://schemas.openxmlformats.org/officeDocument/2006/relationships/hyperlink" Target="http://focomx.focoma.org/artists/lois-and-lantern-0" TargetMode="External"/><Relationship Id="rId692" Type="http://schemas.openxmlformats.org/officeDocument/2006/relationships/hyperlink" Target="http://focomx.focoma.org/music-genre/hip-hop-rap" TargetMode="External"/><Relationship Id="rId706" Type="http://schemas.openxmlformats.org/officeDocument/2006/relationships/hyperlink" Target="http://focomx.focoma.org/music-genre/country-bluegrass-americana" TargetMode="External"/><Relationship Id="rId913" Type="http://schemas.openxmlformats.org/officeDocument/2006/relationships/hyperlink" Target="http://focomx.focoma.org/artists/wellington-bullings" TargetMode="External"/><Relationship Id="rId1336" Type="http://schemas.openxmlformats.org/officeDocument/2006/relationships/hyperlink" Target="http://focomx.focoma.org/music-genre/acoustic-folk" TargetMode="External"/><Relationship Id="rId1543" Type="http://schemas.openxmlformats.org/officeDocument/2006/relationships/hyperlink" Target="http://focomx.focoma.org/artists/poor-me" TargetMode="External"/><Relationship Id="rId42" Type="http://schemas.openxmlformats.org/officeDocument/2006/relationships/hyperlink" Target="http://focomx.focoma.org/music-genre/hip-hop-rap" TargetMode="External"/><Relationship Id="rId138" Type="http://schemas.openxmlformats.org/officeDocument/2006/relationships/hyperlink" Target="http://focomx.focoma.org/music-genre/country-bluegrass-americana" TargetMode="External"/><Relationship Id="rId345" Type="http://schemas.openxmlformats.org/officeDocument/2006/relationships/hyperlink" Target="http://focomx.focoma.org/artists/hayduke-0" TargetMode="External"/><Relationship Id="rId552" Type="http://schemas.openxmlformats.org/officeDocument/2006/relationships/hyperlink" Target="http://focomx.focoma.org/music-genre/acoustic-folk" TargetMode="External"/><Relationship Id="rId997" Type="http://schemas.openxmlformats.org/officeDocument/2006/relationships/hyperlink" Target="http://focomx.focoma.org/artists/pk" TargetMode="External"/><Relationship Id="rId1182" Type="http://schemas.openxmlformats.org/officeDocument/2006/relationships/hyperlink" Target="http://focomx.focoma.org/music-genre/rock-pop" TargetMode="External"/><Relationship Id="rId1403" Type="http://schemas.openxmlformats.org/officeDocument/2006/relationships/hyperlink" Target="http://focomx.focoma.org/artists/vynyl" TargetMode="External"/><Relationship Id="rId191" Type="http://schemas.openxmlformats.org/officeDocument/2006/relationships/hyperlink" Target="http://focomx.focoma.org/artists/crescent-city-connection-0" TargetMode="External"/><Relationship Id="rId205" Type="http://schemas.openxmlformats.org/officeDocument/2006/relationships/hyperlink" Target="http://focomx.focoma.org/artists/dave-jensen-riley-ann-blues-duo" TargetMode="External"/><Relationship Id="rId412" Type="http://schemas.openxmlformats.org/officeDocument/2006/relationships/hyperlink" Target="http://focomx.focoma.org/music-genre/indie-alternative" TargetMode="External"/><Relationship Id="rId857" Type="http://schemas.openxmlformats.org/officeDocument/2006/relationships/hyperlink" Target="http://focomx.focoma.org/artists/velveteers-0" TargetMode="External"/><Relationship Id="rId1042" Type="http://schemas.openxmlformats.org/officeDocument/2006/relationships/hyperlink" Target="http://focomx.focoma.org/music-genre/singer-songwriter" TargetMode="External"/><Relationship Id="rId1487" Type="http://schemas.openxmlformats.org/officeDocument/2006/relationships/hyperlink" Target="http://focomx.focoma.org/artists/false-report" TargetMode="External"/><Relationship Id="rId289" Type="http://schemas.openxmlformats.org/officeDocument/2006/relationships/hyperlink" Target="http://focomx.focoma.org/artists/foxfeather-0" TargetMode="External"/><Relationship Id="rId496" Type="http://schemas.openxmlformats.org/officeDocument/2006/relationships/hyperlink" Target="http://focomx.focoma.org/music-genre/singer-songwriter" TargetMode="External"/><Relationship Id="rId717" Type="http://schemas.openxmlformats.org/officeDocument/2006/relationships/hyperlink" Target="http://focomx.focoma.org/artists/shotgun-shogun-0" TargetMode="External"/><Relationship Id="rId924" Type="http://schemas.openxmlformats.org/officeDocument/2006/relationships/hyperlink" Target="http://focomx.focoma.org/music-genre/electronic-dj" TargetMode="External"/><Relationship Id="rId1347" Type="http://schemas.openxmlformats.org/officeDocument/2006/relationships/hyperlink" Target="http://focomx.focoma.org/artists/colorado-green-band-0" TargetMode="External"/><Relationship Id="rId1554" Type="http://schemas.openxmlformats.org/officeDocument/2006/relationships/hyperlink" Target="http://focomx.focoma.org/artists/rusty-44" TargetMode="External"/><Relationship Id="rId53" Type="http://schemas.openxmlformats.org/officeDocument/2006/relationships/hyperlink" Target="http://focomx.focoma.org/artists/ba-canning" TargetMode="External"/><Relationship Id="rId149" Type="http://schemas.openxmlformats.org/officeDocument/2006/relationships/hyperlink" Target="http://focomx.focoma.org/artists/chris-hewitts-tripplah" TargetMode="External"/><Relationship Id="rId356" Type="http://schemas.openxmlformats.org/officeDocument/2006/relationships/hyperlink" Target="http://focomx.focoma.org/music-genre/indie-alternative" TargetMode="External"/><Relationship Id="rId563" Type="http://schemas.openxmlformats.org/officeDocument/2006/relationships/hyperlink" Target="http://focomx.focoma.org/artists/nadalands-0" TargetMode="External"/><Relationship Id="rId770" Type="http://schemas.openxmlformats.org/officeDocument/2006/relationships/hyperlink" Target="http://focomx.focoma.org/music-genre/rock-pop" TargetMode="External"/><Relationship Id="rId1193" Type="http://schemas.openxmlformats.org/officeDocument/2006/relationships/hyperlink" Target="http://focomx.focoma.org/artists/walker-mondok" TargetMode="External"/><Relationship Id="rId1207" Type="http://schemas.openxmlformats.org/officeDocument/2006/relationships/hyperlink" Target="http://focomx.focoma.org/artists/atomic-pablo" TargetMode="External"/><Relationship Id="rId1414" Type="http://schemas.openxmlformats.org/officeDocument/2006/relationships/hyperlink" Target="http://focomx.focoma.org/music-genre/acoustic-folk" TargetMode="External"/><Relationship Id="rId216" Type="http://schemas.openxmlformats.org/officeDocument/2006/relationships/hyperlink" Target="http://focomx.focoma.org/music-genre/rb-soul-funk" TargetMode="External"/><Relationship Id="rId423" Type="http://schemas.openxmlformats.org/officeDocument/2006/relationships/hyperlink" Target="http://focomx.focoma.org/artists/josh-and-long-haul" TargetMode="External"/><Relationship Id="rId868" Type="http://schemas.openxmlformats.org/officeDocument/2006/relationships/hyperlink" Target="http://focomx.focoma.org/music-genre/metal-punk-hardcore" TargetMode="External"/><Relationship Id="rId1053" Type="http://schemas.openxmlformats.org/officeDocument/2006/relationships/hyperlink" Target="http://focomx.focoma.org/artists/fale-african-drum-and-dance-fort-collins" TargetMode="External"/><Relationship Id="rId1260" Type="http://schemas.openxmlformats.org/officeDocument/2006/relationships/hyperlink" Target="http://focomx.focoma.org/music-genre/singer-songwriter" TargetMode="External"/><Relationship Id="rId1498" Type="http://schemas.openxmlformats.org/officeDocument/2006/relationships/hyperlink" Target="http://focomx.focoma.org/artists/hunter-burnette" TargetMode="External"/><Relationship Id="rId630" Type="http://schemas.openxmlformats.org/officeDocument/2006/relationships/hyperlink" Target="http://focomx.focoma.org/music-genre/rock-pop" TargetMode="External"/><Relationship Id="rId728" Type="http://schemas.openxmlformats.org/officeDocument/2006/relationships/hyperlink" Target="http://focomx.focoma.org/music-genre/indie-alternative" TargetMode="External"/><Relationship Id="rId935" Type="http://schemas.openxmlformats.org/officeDocument/2006/relationships/hyperlink" Target="http://focomx.focoma.org/artists/wildermiss" TargetMode="External"/><Relationship Id="rId1358" Type="http://schemas.openxmlformats.org/officeDocument/2006/relationships/hyperlink" Target="http://focomx.focoma.org/music-genre/blues-jazz" TargetMode="External"/><Relationship Id="rId1565" Type="http://schemas.openxmlformats.org/officeDocument/2006/relationships/hyperlink" Target="http://focomx.focoma.org/artists/stillhouse-junkies" TargetMode="External"/><Relationship Id="rId64" Type="http://schemas.openxmlformats.org/officeDocument/2006/relationships/hyperlink" Target="http://focomx.focoma.org/music-genre/hip-hop-rap" TargetMode="External"/><Relationship Id="rId367" Type="http://schemas.openxmlformats.org/officeDocument/2006/relationships/hyperlink" Target="http://focomx.focoma.org/artists/hunter-burnette" TargetMode="External"/><Relationship Id="rId574" Type="http://schemas.openxmlformats.org/officeDocument/2006/relationships/hyperlink" Target="http://focomx.focoma.org/music-genre/rock-pop" TargetMode="External"/><Relationship Id="rId1120" Type="http://schemas.openxmlformats.org/officeDocument/2006/relationships/hyperlink" Target="http://focomx.focoma.org/music-genre/singer-songwriter" TargetMode="External"/><Relationship Id="rId1218" Type="http://schemas.openxmlformats.org/officeDocument/2006/relationships/hyperlink" Target="http://focomx.focoma.org/music-genre/hip-hop-rap" TargetMode="External"/><Relationship Id="rId1425" Type="http://schemas.openxmlformats.org/officeDocument/2006/relationships/hyperlink" Target="http://focomx.focoma.org/artists/all-night-train" TargetMode="External"/><Relationship Id="rId227" Type="http://schemas.openxmlformats.org/officeDocument/2006/relationships/hyperlink" Target="http://focomx.focoma.org/artists/dj-dominic-deadbeat" TargetMode="External"/><Relationship Id="rId781" Type="http://schemas.openxmlformats.org/officeDocument/2006/relationships/hyperlink" Target="http://focomx.focoma.org/artists/aggregates-0" TargetMode="External"/><Relationship Id="rId879" Type="http://schemas.openxmlformats.org/officeDocument/2006/relationships/hyperlink" Target="http://focomx.focoma.org/artists/trash" TargetMode="External"/><Relationship Id="rId434" Type="http://schemas.openxmlformats.org/officeDocument/2006/relationships/hyperlink" Target="http://focomx.focoma.org/music-genre/hip-hop-rap" TargetMode="External"/><Relationship Id="rId641" Type="http://schemas.openxmlformats.org/officeDocument/2006/relationships/hyperlink" Target="http://focomx.focoma.org/artists/professor-fox-band-0" TargetMode="External"/><Relationship Id="rId739" Type="http://schemas.openxmlformats.org/officeDocument/2006/relationships/hyperlink" Target="http://focomx.focoma.org/artists/stereotype-drive-0" TargetMode="External"/><Relationship Id="rId1064" Type="http://schemas.openxmlformats.org/officeDocument/2006/relationships/hyperlink" Target="http://focomx.focoma.org/music-genre/indie-alternative" TargetMode="External"/><Relationship Id="rId1271" Type="http://schemas.openxmlformats.org/officeDocument/2006/relationships/hyperlink" Target="http://focomx.focoma.org/artists/meglomaniaxe" TargetMode="External"/><Relationship Id="rId1369" Type="http://schemas.openxmlformats.org/officeDocument/2006/relationships/hyperlink" Target="http://focomx.focoma.org/artists/lost-mondays" TargetMode="External"/><Relationship Id="rId1576" Type="http://schemas.openxmlformats.org/officeDocument/2006/relationships/hyperlink" Target="http://focomx.focoma.org/artists/dead-daylily" TargetMode="External"/><Relationship Id="rId280" Type="http://schemas.openxmlformats.org/officeDocument/2006/relationships/hyperlink" Target="http://focomx.focoma.org/music-genre/indie-alternative" TargetMode="External"/><Relationship Id="rId501" Type="http://schemas.openxmlformats.org/officeDocument/2006/relationships/hyperlink" Target="http://focomx.focoma.org/artists/mad-dog-blues" TargetMode="External"/><Relationship Id="rId946" Type="http://schemas.openxmlformats.org/officeDocument/2006/relationships/hyperlink" Target="http://focomx.focoma.org/music-genre/rock-pop" TargetMode="External"/><Relationship Id="rId1131" Type="http://schemas.openxmlformats.org/officeDocument/2006/relationships/hyperlink" Target="http://focomx.focoma.org/artists/pythalo" TargetMode="External"/><Relationship Id="rId1229" Type="http://schemas.openxmlformats.org/officeDocument/2006/relationships/hyperlink" Target="http://focomx.focoma.org/artists/curta" TargetMode="External"/><Relationship Id="rId75" Type="http://schemas.openxmlformats.org/officeDocument/2006/relationships/hyperlink" Target="http://focomx.focoma.org/artists/bevin-luna-0" TargetMode="External"/><Relationship Id="rId140" Type="http://schemas.openxmlformats.org/officeDocument/2006/relationships/hyperlink" Target="http://focomx.focoma.org/music-genre/indie-alternative" TargetMode="External"/><Relationship Id="rId378" Type="http://schemas.openxmlformats.org/officeDocument/2006/relationships/hyperlink" Target="http://focomx.focoma.org/music-genre/singer-songwriter" TargetMode="External"/><Relationship Id="rId585" Type="http://schemas.openxmlformats.org/officeDocument/2006/relationships/hyperlink" Target="http://focomx.focoma.org/artists/ocic" TargetMode="External"/><Relationship Id="rId792" Type="http://schemas.openxmlformats.org/officeDocument/2006/relationships/hyperlink" Target="http://focomx.focoma.org/music-genre/rock-pop" TargetMode="External"/><Relationship Id="rId806" Type="http://schemas.openxmlformats.org/officeDocument/2006/relationships/hyperlink" Target="http://focomx.focoma.org/music-genre/rock-pop" TargetMode="External"/><Relationship Id="rId1436" Type="http://schemas.openxmlformats.org/officeDocument/2006/relationships/hyperlink" Target="http://focomx.focoma.org/artists/austen-carroll-grafa" TargetMode="External"/><Relationship Id="rId6" Type="http://schemas.openxmlformats.org/officeDocument/2006/relationships/hyperlink" Target="http://focomx.focoma.org/music-genre/singer-songwriter" TargetMode="External"/><Relationship Id="rId238" Type="http://schemas.openxmlformats.org/officeDocument/2006/relationships/hyperlink" Target="http://focomx.focoma.org/music-genre/indie-alternative" TargetMode="External"/><Relationship Id="rId445" Type="http://schemas.openxmlformats.org/officeDocument/2006/relationships/hyperlink" Target="http://focomx.focoma.org/artists/kind-dub" TargetMode="External"/><Relationship Id="rId652" Type="http://schemas.openxmlformats.org/officeDocument/2006/relationships/hyperlink" Target="http://focomx.focoma.org/music-genre/rock-pop" TargetMode="External"/><Relationship Id="rId1075" Type="http://schemas.openxmlformats.org/officeDocument/2006/relationships/hyperlink" Target="http://focomx.focoma.org/artists/fresh-fruit" TargetMode="External"/><Relationship Id="rId1282" Type="http://schemas.openxmlformats.org/officeDocument/2006/relationships/hyperlink" Target="http://focomx.focoma.org/music-genre/acoustic-folk" TargetMode="External"/><Relationship Id="rId1503" Type="http://schemas.openxmlformats.org/officeDocument/2006/relationships/hyperlink" Target="http://focomx.focoma.org/artists/jeffrey-dallet-band" TargetMode="External"/><Relationship Id="rId291" Type="http://schemas.openxmlformats.org/officeDocument/2006/relationships/hyperlink" Target="http://focomx.focoma.org/artists/french-toast-quartet-0" TargetMode="External"/><Relationship Id="rId305" Type="http://schemas.openxmlformats.org/officeDocument/2006/relationships/hyperlink" Target="http://focomx.focoma.org/artists/ginger-whale" TargetMode="External"/><Relationship Id="rId512" Type="http://schemas.openxmlformats.org/officeDocument/2006/relationships/hyperlink" Target="http://focomx.focoma.org/music-genre/country-bluegrass-americana" TargetMode="External"/><Relationship Id="rId957" Type="http://schemas.openxmlformats.org/officeDocument/2006/relationships/hyperlink" Target="http://focomx.focoma.org/artists/dank-lloyd-wright" TargetMode="External"/><Relationship Id="rId1142" Type="http://schemas.openxmlformats.org/officeDocument/2006/relationships/hyperlink" Target="http://focomx.focoma.org/music-genre/experimental-noise-visual" TargetMode="External"/><Relationship Id="rId1587" Type="http://schemas.openxmlformats.org/officeDocument/2006/relationships/hyperlink" Target="http://focomx.focoma.org/artists/be-astronauts" TargetMode="External"/><Relationship Id="rId86" Type="http://schemas.openxmlformats.org/officeDocument/2006/relationships/hyperlink" Target="http://focomx.focoma.org/music-genre/indie-alternative" TargetMode="External"/><Relationship Id="rId151" Type="http://schemas.openxmlformats.org/officeDocument/2006/relationships/hyperlink" Target="http://focomx.focoma.org/artists/chris-ryan-weist" TargetMode="External"/><Relationship Id="rId389" Type="http://schemas.openxmlformats.org/officeDocument/2006/relationships/hyperlink" Target="http://focomx.focoma.org/artists/ivory-circle" TargetMode="External"/><Relationship Id="rId596" Type="http://schemas.openxmlformats.org/officeDocument/2006/relationships/hyperlink" Target="http://focomx.focoma.org/music-genre/country-bluegrass-americana" TargetMode="External"/><Relationship Id="rId817" Type="http://schemas.openxmlformats.org/officeDocument/2006/relationships/hyperlink" Target="http://focomx.focoma.org/artists/john-bunzli-band" TargetMode="External"/><Relationship Id="rId1002" Type="http://schemas.openxmlformats.org/officeDocument/2006/relationships/hyperlink" Target="http://focomx.focoma.org/music-genre/electronic-dj" TargetMode="External"/><Relationship Id="rId1447" Type="http://schemas.openxmlformats.org/officeDocument/2006/relationships/hyperlink" Target="http://focomx.focoma.org/artists/brian-david-collins" TargetMode="External"/><Relationship Id="rId249" Type="http://schemas.openxmlformats.org/officeDocument/2006/relationships/hyperlink" Target="http://focomx.focoma.org/artists/elmr" TargetMode="External"/><Relationship Id="rId456" Type="http://schemas.openxmlformats.org/officeDocument/2006/relationships/hyperlink" Target="http://focomx.focoma.org/music-genre/indie-alternative" TargetMode="External"/><Relationship Id="rId663" Type="http://schemas.openxmlformats.org/officeDocument/2006/relationships/hyperlink" Target="http://focomx.focoma.org/artists/robert-shredford" TargetMode="External"/><Relationship Id="rId870" Type="http://schemas.openxmlformats.org/officeDocument/2006/relationships/hyperlink" Target="http://focomx.focoma.org/music-genre/rock-pop" TargetMode="External"/><Relationship Id="rId1086" Type="http://schemas.openxmlformats.org/officeDocument/2006/relationships/hyperlink" Target="http://focomx.focoma.org/music-genre/acoustic-folk" TargetMode="External"/><Relationship Id="rId1293" Type="http://schemas.openxmlformats.org/officeDocument/2006/relationships/hyperlink" Target="http://focomx.focoma.org/artists/pennies-track" TargetMode="External"/><Relationship Id="rId1307" Type="http://schemas.openxmlformats.org/officeDocument/2006/relationships/hyperlink" Target="http://focomx.focoma.org/artists/room-twenty-seven" TargetMode="External"/><Relationship Id="rId1514" Type="http://schemas.openxmlformats.org/officeDocument/2006/relationships/hyperlink" Target="http://focomx.focoma.org/artists/lisa-bell" TargetMode="External"/><Relationship Id="rId13" Type="http://schemas.openxmlformats.org/officeDocument/2006/relationships/hyperlink" Target="http://focomx.focoma.org/artists/altas" TargetMode="External"/><Relationship Id="rId109" Type="http://schemas.openxmlformats.org/officeDocument/2006/relationships/hyperlink" Target="http://focomx.focoma.org/artists/boss-eagle-0" TargetMode="External"/><Relationship Id="rId316" Type="http://schemas.openxmlformats.org/officeDocument/2006/relationships/hyperlink" Target="http://focomx.focoma.org/music-genre/electronic-dj" TargetMode="External"/><Relationship Id="rId523" Type="http://schemas.openxmlformats.org/officeDocument/2006/relationships/hyperlink" Target="http://focomx.focoma.org/artists/melmo-and-middlemen" TargetMode="External"/><Relationship Id="rId968" Type="http://schemas.openxmlformats.org/officeDocument/2006/relationships/hyperlink" Target="http://focomx.focoma.org/music-genre/electronic-dj" TargetMode="External"/><Relationship Id="rId1153" Type="http://schemas.openxmlformats.org/officeDocument/2006/relationships/hyperlink" Target="http://focomx.focoma.org/artists/ten-miles-south" TargetMode="External"/><Relationship Id="rId1598" Type="http://schemas.openxmlformats.org/officeDocument/2006/relationships/hyperlink" Target="http://focomx.focoma.org/artists/zoe-berman" TargetMode="External"/><Relationship Id="rId97" Type="http://schemas.openxmlformats.org/officeDocument/2006/relationships/hyperlink" Target="http://focomx.focoma.org/artists/bob-barrick" TargetMode="External"/><Relationship Id="rId730" Type="http://schemas.openxmlformats.org/officeDocument/2006/relationships/hyperlink" Target="http://focomx.focoma.org/music-genre/indie-alternative" TargetMode="External"/><Relationship Id="rId828" Type="http://schemas.openxmlformats.org/officeDocument/2006/relationships/hyperlink" Target="http://focomx.focoma.org/music-genre/rock-pop" TargetMode="External"/><Relationship Id="rId1013" Type="http://schemas.openxmlformats.org/officeDocument/2006/relationships/hyperlink" Target="http://focomx.focoma.org/artists/acid-pioneers" TargetMode="External"/><Relationship Id="rId1360" Type="http://schemas.openxmlformats.org/officeDocument/2006/relationships/hyperlink" Target="http://focomx.focoma.org/music-genre/rock-pop" TargetMode="External"/><Relationship Id="rId1458" Type="http://schemas.openxmlformats.org/officeDocument/2006/relationships/hyperlink" Target="http://focomx.focoma.org/artists/chunkayy-brown" TargetMode="External"/><Relationship Id="rId162" Type="http://schemas.openxmlformats.org/officeDocument/2006/relationships/hyperlink" Target="http://focomx.focoma.org/music-genre/rb-soul-funk" TargetMode="External"/><Relationship Id="rId467" Type="http://schemas.openxmlformats.org/officeDocument/2006/relationships/hyperlink" Target="http://focomx.focoma.org/artists/leanaway" TargetMode="External"/><Relationship Id="rId1097" Type="http://schemas.openxmlformats.org/officeDocument/2006/relationships/hyperlink" Target="http://focomx.focoma.org/artists/jenn-cleary" TargetMode="External"/><Relationship Id="rId1220" Type="http://schemas.openxmlformats.org/officeDocument/2006/relationships/hyperlink" Target="http://focomx.focoma.org/music-genre/acoustic-folk" TargetMode="External"/><Relationship Id="rId1318" Type="http://schemas.openxmlformats.org/officeDocument/2006/relationships/hyperlink" Target="http://focomx.focoma.org/music-genre/rock-pop" TargetMode="External"/><Relationship Id="rId1525" Type="http://schemas.openxmlformats.org/officeDocument/2006/relationships/hyperlink" Target="http://focomx.focoma.org/artists/mike-yob-0" TargetMode="External"/><Relationship Id="rId674" Type="http://schemas.openxmlformats.org/officeDocument/2006/relationships/hyperlink" Target="http://focomx.focoma.org/music-genre/cover-tribute" TargetMode="External"/><Relationship Id="rId881" Type="http://schemas.openxmlformats.org/officeDocument/2006/relationships/hyperlink" Target="http://focomx.focoma.org/artists/triton" TargetMode="External"/><Relationship Id="rId979" Type="http://schemas.openxmlformats.org/officeDocument/2006/relationships/hyperlink" Target="http://focomx.focoma.org/artists/levi-double-u" TargetMode="External"/><Relationship Id="rId24" Type="http://schemas.openxmlformats.org/officeDocument/2006/relationships/hyperlink" Target="http://focomx.focoma.org/music-genre/acoustic-folk" TargetMode="External"/><Relationship Id="rId327" Type="http://schemas.openxmlformats.org/officeDocument/2006/relationships/hyperlink" Target="http://focomx.focoma.org/artists/grayson-county-burn-ban-0" TargetMode="External"/><Relationship Id="rId534" Type="http://schemas.openxmlformats.org/officeDocument/2006/relationships/hyperlink" Target="http://focomx.focoma.org/music-genre/country-bluegrass-americana" TargetMode="External"/><Relationship Id="rId741" Type="http://schemas.openxmlformats.org/officeDocument/2006/relationships/hyperlink" Target="http://focomx.focoma.org/artists/steve-johnson-group" TargetMode="External"/><Relationship Id="rId839" Type="http://schemas.openxmlformats.org/officeDocument/2006/relationships/hyperlink" Target="http://focomx.focoma.org/artists/seers-0" TargetMode="External"/><Relationship Id="rId1164" Type="http://schemas.openxmlformats.org/officeDocument/2006/relationships/hyperlink" Target="http://focomx.focoma.org/music-genre/country-bluegrass-americana" TargetMode="External"/><Relationship Id="rId1371" Type="http://schemas.openxmlformats.org/officeDocument/2006/relationships/hyperlink" Target="http://focomx.focoma.org/artists/otters" TargetMode="External"/><Relationship Id="rId1469" Type="http://schemas.openxmlformats.org/officeDocument/2006/relationships/hyperlink" Target="http://focomx.focoma.org/artists/creekbed" TargetMode="External"/><Relationship Id="rId173" Type="http://schemas.openxmlformats.org/officeDocument/2006/relationships/hyperlink" Target="http://focomx.focoma.org/artists/compass-cavern-and-creature-canopy-supergroup" TargetMode="External"/><Relationship Id="rId380" Type="http://schemas.openxmlformats.org/officeDocument/2006/relationships/hyperlink" Target="http://focomx.focoma.org/music-genre/country-bluegrass-americana" TargetMode="External"/><Relationship Id="rId601" Type="http://schemas.openxmlformats.org/officeDocument/2006/relationships/hyperlink" Target="http://focomx.focoma.org/artists/overslept" TargetMode="External"/><Relationship Id="rId1024" Type="http://schemas.openxmlformats.org/officeDocument/2006/relationships/hyperlink" Target="http://focomx.focoma.org/music-genre/experimental-noise-visual" TargetMode="External"/><Relationship Id="rId1231" Type="http://schemas.openxmlformats.org/officeDocument/2006/relationships/hyperlink" Target="http://focomx.focoma.org/artists/don-darox-melody-joy-bakers" TargetMode="External"/><Relationship Id="rId240" Type="http://schemas.openxmlformats.org/officeDocument/2006/relationships/hyperlink" Target="http://focomx.focoma.org/music-genre/country-bluegrass-americana" TargetMode="External"/><Relationship Id="rId478" Type="http://schemas.openxmlformats.org/officeDocument/2006/relationships/hyperlink" Target="http://focomx.focoma.org/music-genre/experimental-noise-visual" TargetMode="External"/><Relationship Id="rId685" Type="http://schemas.openxmlformats.org/officeDocument/2006/relationships/hyperlink" Target="http://focomx.focoma.org/artists/ryan-dart" TargetMode="External"/><Relationship Id="rId892" Type="http://schemas.openxmlformats.org/officeDocument/2006/relationships/hyperlink" Target="http://focomx.focoma.org/music-genre/acoustic-folk" TargetMode="External"/><Relationship Id="rId906" Type="http://schemas.openxmlformats.org/officeDocument/2006/relationships/hyperlink" Target="http://focomx.focoma.org/music-genre/indie-alternative" TargetMode="External"/><Relationship Id="rId1329" Type="http://schemas.openxmlformats.org/officeDocument/2006/relationships/hyperlink" Target="http://focomx.focoma.org/artists/smileeatingjesus" TargetMode="External"/><Relationship Id="rId1536" Type="http://schemas.openxmlformats.org/officeDocument/2006/relationships/hyperlink" Target="http://focomx.focoma.org/artists/overslept" TargetMode="External"/><Relationship Id="rId35" Type="http://schemas.openxmlformats.org/officeDocument/2006/relationships/hyperlink" Target="http://focomx.focoma.org/artists/art-deco" TargetMode="External"/><Relationship Id="rId100" Type="http://schemas.openxmlformats.org/officeDocument/2006/relationships/hyperlink" Target="http://focomx.focoma.org/music-genre/rock-pop" TargetMode="External"/><Relationship Id="rId338" Type="http://schemas.openxmlformats.org/officeDocument/2006/relationships/hyperlink" Target="http://focomx.focoma.org/music-genre/cover-tribute" TargetMode="External"/><Relationship Id="rId545" Type="http://schemas.openxmlformats.org/officeDocument/2006/relationships/hyperlink" Target="http://focomx.focoma.org/artists/mono-verde-collective" TargetMode="External"/><Relationship Id="rId752" Type="http://schemas.openxmlformats.org/officeDocument/2006/relationships/hyperlink" Target="http://focomx.focoma.org/music-genre/rock-pop" TargetMode="External"/><Relationship Id="rId1175" Type="http://schemas.openxmlformats.org/officeDocument/2006/relationships/hyperlink" Target="http://focomx.focoma.org/artists/sammy-dee-blues-band" TargetMode="External"/><Relationship Id="rId1382" Type="http://schemas.openxmlformats.org/officeDocument/2006/relationships/hyperlink" Target="http://focomx.focoma.org/music-genre/singer-songwriter" TargetMode="External"/><Relationship Id="rId1603" Type="http://schemas.openxmlformats.org/officeDocument/2006/relationships/hyperlink" Target="http://focomx.focoma.org/artists/ler" TargetMode="External"/><Relationship Id="rId184" Type="http://schemas.openxmlformats.org/officeDocument/2006/relationships/hyperlink" Target="http://focomx.focoma.org/music-genre/acoustic-folk" TargetMode="External"/><Relationship Id="rId391" Type="http://schemas.openxmlformats.org/officeDocument/2006/relationships/hyperlink" Target="http://focomx.focoma.org/artists/izcalli-0" TargetMode="External"/><Relationship Id="rId405" Type="http://schemas.openxmlformats.org/officeDocument/2006/relationships/hyperlink" Target="http://focomx.focoma.org/artists/jill-brzezicki-0" TargetMode="External"/><Relationship Id="rId612" Type="http://schemas.openxmlformats.org/officeDocument/2006/relationships/hyperlink" Target="http://focomx.focoma.org/music-genre/indie-alternative" TargetMode="External"/><Relationship Id="rId1035" Type="http://schemas.openxmlformats.org/officeDocument/2006/relationships/hyperlink" Target="http://focomx.focoma.org/artists/copper-leaf" TargetMode="External"/><Relationship Id="rId1242" Type="http://schemas.openxmlformats.org/officeDocument/2006/relationships/hyperlink" Target="http://focomx.focoma.org/music-genre/indie-alternative" TargetMode="External"/><Relationship Id="rId251" Type="http://schemas.openxmlformats.org/officeDocument/2006/relationships/hyperlink" Target="http://focomx.focoma.org/artists/elyse-miller" TargetMode="External"/><Relationship Id="rId489" Type="http://schemas.openxmlformats.org/officeDocument/2006/relationships/hyperlink" Target="http://focomx.focoma.org/artists/lornas-swingset-0" TargetMode="External"/><Relationship Id="rId696" Type="http://schemas.openxmlformats.org/officeDocument/2006/relationships/hyperlink" Target="http://focomx.focoma.org/music-genre/singer-songwriter" TargetMode="External"/><Relationship Id="rId917" Type="http://schemas.openxmlformats.org/officeDocument/2006/relationships/hyperlink" Target="http://focomx.focoma.org/artists/whiskey-autumn" TargetMode="External"/><Relationship Id="rId1102" Type="http://schemas.openxmlformats.org/officeDocument/2006/relationships/hyperlink" Target="http://focomx.focoma.org/music-genre/metal-punk-hardcore" TargetMode="External"/><Relationship Id="rId1547" Type="http://schemas.openxmlformats.org/officeDocument/2006/relationships/hyperlink" Target="http://focomx.focoma.org/artists/rachel-and-ruckus" TargetMode="External"/><Relationship Id="rId46" Type="http://schemas.openxmlformats.org/officeDocument/2006/relationships/hyperlink" Target="http://focomx.focoma.org/music-genre/indie-alternative" TargetMode="External"/><Relationship Id="rId349" Type="http://schemas.openxmlformats.org/officeDocument/2006/relationships/hyperlink" Target="http://focomx.focoma.org/artists/hendershot-0" TargetMode="External"/><Relationship Id="rId556" Type="http://schemas.openxmlformats.org/officeDocument/2006/relationships/hyperlink" Target="http://focomx.focoma.org/music-genre/rb-soul-funk" TargetMode="External"/><Relationship Id="rId763" Type="http://schemas.openxmlformats.org/officeDocument/2006/relationships/hyperlink" Target="http://focomx.focoma.org/artists/sycdvk-0" TargetMode="External"/><Relationship Id="rId1186" Type="http://schemas.openxmlformats.org/officeDocument/2006/relationships/hyperlink" Target="http://focomx.focoma.org/music-genre/blues-jazz" TargetMode="External"/><Relationship Id="rId1393" Type="http://schemas.openxmlformats.org/officeDocument/2006/relationships/hyperlink" Target="http://focomx.focoma.org/artists/vagabonds" TargetMode="External"/><Relationship Id="rId1407" Type="http://schemas.openxmlformats.org/officeDocument/2006/relationships/hyperlink" Target="http://focomx.focoma.org/artists/walter-niccoli" TargetMode="External"/><Relationship Id="rId111" Type="http://schemas.openxmlformats.org/officeDocument/2006/relationships/hyperlink" Target="http://focomx.focoma.org/artists/bowregard" TargetMode="External"/><Relationship Id="rId195" Type="http://schemas.openxmlformats.org/officeDocument/2006/relationships/hyperlink" Target="http://focomx.focoma.org/artists/cumulus-manos" TargetMode="External"/><Relationship Id="rId209" Type="http://schemas.openxmlformats.org/officeDocument/2006/relationships/hyperlink" Target="http://focomx.focoma.org/artists/david-coile" TargetMode="External"/><Relationship Id="rId416" Type="http://schemas.openxmlformats.org/officeDocument/2006/relationships/hyperlink" Target="http://focomx.focoma.org/music-genre/country-bluegrass-americana" TargetMode="External"/><Relationship Id="rId970" Type="http://schemas.openxmlformats.org/officeDocument/2006/relationships/hyperlink" Target="http://focomx.focoma.org/music-genre/electronic-dj" TargetMode="External"/><Relationship Id="rId1046" Type="http://schemas.openxmlformats.org/officeDocument/2006/relationships/hyperlink" Target="http://focomx.focoma.org/music-genre/acoustic-folk" TargetMode="External"/><Relationship Id="rId1253" Type="http://schemas.openxmlformats.org/officeDocument/2006/relationships/hyperlink" Target="http://focomx.focoma.org/artists/legendgary" TargetMode="External"/><Relationship Id="rId623" Type="http://schemas.openxmlformats.org/officeDocument/2006/relationships/hyperlink" Target="http://focomx.focoma.org/artists/pioneer-mother" TargetMode="External"/><Relationship Id="rId830" Type="http://schemas.openxmlformats.org/officeDocument/2006/relationships/hyperlink" Target="http://focomx.focoma.org/music-genre/blues-jazz" TargetMode="External"/><Relationship Id="rId928" Type="http://schemas.openxmlformats.org/officeDocument/2006/relationships/hyperlink" Target="http://focomx.focoma.org/music-genre/acoustic-folk" TargetMode="External"/><Relationship Id="rId1460" Type="http://schemas.openxmlformats.org/officeDocument/2006/relationships/hyperlink" Target="http://focomx.focoma.org/artists/claire-heywood" TargetMode="External"/><Relationship Id="rId1558" Type="http://schemas.openxmlformats.org/officeDocument/2006/relationships/hyperlink" Target="http://focomx.focoma.org/artists/sesugh-solomon" TargetMode="External"/><Relationship Id="rId57" Type="http://schemas.openxmlformats.org/officeDocument/2006/relationships/hyperlink" Target="http://focomx.focoma.org/artists/badda-boom-brass-band" TargetMode="External"/><Relationship Id="rId262" Type="http://schemas.openxmlformats.org/officeDocument/2006/relationships/hyperlink" Target="http://focomx.focoma.org/music-genre/rock-pop" TargetMode="External"/><Relationship Id="rId567" Type="http://schemas.openxmlformats.org/officeDocument/2006/relationships/hyperlink" Target="http://focomx.focoma.org/artists/nancy-just" TargetMode="External"/><Relationship Id="rId1113" Type="http://schemas.openxmlformats.org/officeDocument/2006/relationships/hyperlink" Target="http://focomx.focoma.org/artists/los-toms" TargetMode="External"/><Relationship Id="rId1197" Type="http://schemas.openxmlformats.org/officeDocument/2006/relationships/hyperlink" Target="http://focomx.focoma.org/artists/alexandria-ensemble" TargetMode="External"/><Relationship Id="rId1320" Type="http://schemas.openxmlformats.org/officeDocument/2006/relationships/hyperlink" Target="http://focomx.focoma.org/music-genre/rock-pop" TargetMode="External"/><Relationship Id="rId1418" Type="http://schemas.openxmlformats.org/officeDocument/2006/relationships/hyperlink" Target="http://focomx.focoma.org/music-genre/indie-alternative" TargetMode="External"/><Relationship Id="rId122" Type="http://schemas.openxmlformats.org/officeDocument/2006/relationships/hyperlink" Target="http://focomx.focoma.org/music-genre/rock-pop" TargetMode="External"/><Relationship Id="rId774" Type="http://schemas.openxmlformats.org/officeDocument/2006/relationships/hyperlink" Target="http://focomx.focoma.org/music-genre/blues-jazz" TargetMode="External"/><Relationship Id="rId981" Type="http://schemas.openxmlformats.org/officeDocument/2006/relationships/hyperlink" Target="http://focomx.focoma.org/artists/living-dead" TargetMode="External"/><Relationship Id="rId1057" Type="http://schemas.openxmlformats.org/officeDocument/2006/relationships/hyperlink" Target="http://focomx.focoma.org/artists/felonius-smith-trio" TargetMode="External"/><Relationship Id="rId427" Type="http://schemas.openxmlformats.org/officeDocument/2006/relationships/hyperlink" Target="http://focomx.focoma.org/artists/jshogren-shanghaid" TargetMode="External"/><Relationship Id="rId634" Type="http://schemas.openxmlformats.org/officeDocument/2006/relationships/hyperlink" Target="http://focomx.focoma.org/music-genre/rock-pop" TargetMode="External"/><Relationship Id="rId841" Type="http://schemas.openxmlformats.org/officeDocument/2006/relationships/hyperlink" Target="http://focomx.focoma.org/artists/sickly-hecks-0" TargetMode="External"/><Relationship Id="rId1264" Type="http://schemas.openxmlformats.org/officeDocument/2006/relationships/hyperlink" Target="http://focomx.focoma.org/music-genre/blues-jazz" TargetMode="External"/><Relationship Id="rId1471" Type="http://schemas.openxmlformats.org/officeDocument/2006/relationships/hyperlink" Target="http://focomx.focoma.org/artists/danny-dodge" TargetMode="External"/><Relationship Id="rId1569" Type="http://schemas.openxmlformats.org/officeDocument/2006/relationships/hyperlink" Target="http://focomx.focoma.org/artists/t-brodzinski" TargetMode="External"/><Relationship Id="rId273" Type="http://schemas.openxmlformats.org/officeDocument/2006/relationships/hyperlink" Target="http://focomx.focoma.org/artists/f-ether" TargetMode="External"/><Relationship Id="rId480" Type="http://schemas.openxmlformats.org/officeDocument/2006/relationships/hyperlink" Target="http://focomx.focoma.org/music-genre/rock-pop" TargetMode="External"/><Relationship Id="rId701" Type="http://schemas.openxmlformats.org/officeDocument/2006/relationships/hyperlink" Target="http://focomx.focoma.org/artists/sesugh-solomon" TargetMode="External"/><Relationship Id="rId939" Type="http://schemas.openxmlformats.org/officeDocument/2006/relationships/hyperlink" Target="http://focomx.focoma.org/artists/wire-faces-0" TargetMode="External"/><Relationship Id="rId1124" Type="http://schemas.openxmlformats.org/officeDocument/2006/relationships/hyperlink" Target="http://focomx.focoma.org/music-genre/metal-punk-hardcore" TargetMode="External"/><Relationship Id="rId1331" Type="http://schemas.openxmlformats.org/officeDocument/2006/relationships/hyperlink" Target="http://focomx.focoma.org/artists/smirk" TargetMode="External"/><Relationship Id="rId68" Type="http://schemas.openxmlformats.org/officeDocument/2006/relationships/hyperlink" Target="http://focomx.focoma.org/music-genre/singer-songwriter" TargetMode="External"/><Relationship Id="rId133" Type="http://schemas.openxmlformats.org/officeDocument/2006/relationships/hyperlink" Target="http://focomx.focoma.org/artists/cass-clayton-band" TargetMode="External"/><Relationship Id="rId340" Type="http://schemas.openxmlformats.org/officeDocument/2006/relationships/hyperlink" Target="http://focomx.focoma.org/music-genre/country-bluegrass-americana" TargetMode="External"/><Relationship Id="rId578" Type="http://schemas.openxmlformats.org/officeDocument/2006/relationships/hyperlink" Target="http://focomx.focoma.org/music-genre/country-bluegrass-americana" TargetMode="External"/><Relationship Id="rId785" Type="http://schemas.openxmlformats.org/officeDocument/2006/relationships/hyperlink" Target="http://focomx.focoma.org/artists/alcapones-0" TargetMode="External"/><Relationship Id="rId992" Type="http://schemas.openxmlformats.org/officeDocument/2006/relationships/hyperlink" Target="http://focomx.focoma.org/music-genre/electronic-dj" TargetMode="External"/><Relationship Id="rId1429" Type="http://schemas.openxmlformats.org/officeDocument/2006/relationships/hyperlink" Target="http://focomx.focoma.org/artists/andy-sydow" TargetMode="External"/><Relationship Id="rId200" Type="http://schemas.openxmlformats.org/officeDocument/2006/relationships/hyperlink" Target="http://focomx.focoma.org/music-genre/rock-pop" TargetMode="External"/><Relationship Id="rId438" Type="http://schemas.openxmlformats.org/officeDocument/2006/relationships/hyperlink" Target="http://focomx.focoma.org/music-genre/world-reggae-latin" TargetMode="External"/><Relationship Id="rId645" Type="http://schemas.openxmlformats.org/officeDocument/2006/relationships/hyperlink" Target="http://focomx.focoma.org/artists/race-neptune" TargetMode="External"/><Relationship Id="rId852" Type="http://schemas.openxmlformats.org/officeDocument/2006/relationships/hyperlink" Target="http://focomx.focoma.org/music-genre/country-bluegrass-americana" TargetMode="External"/><Relationship Id="rId1068" Type="http://schemas.openxmlformats.org/officeDocument/2006/relationships/hyperlink" Target="http://focomx.focoma.org/music-genre/indie-alternative" TargetMode="External"/><Relationship Id="rId1275" Type="http://schemas.openxmlformats.org/officeDocument/2006/relationships/hyperlink" Target="http://focomx.focoma.org/artists/michelle-roderick" TargetMode="External"/><Relationship Id="rId1482" Type="http://schemas.openxmlformats.org/officeDocument/2006/relationships/hyperlink" Target="http://focomx.focoma.org/artists/elmr" TargetMode="External"/><Relationship Id="rId284" Type="http://schemas.openxmlformats.org/officeDocument/2006/relationships/hyperlink" Target="http://focomx.focoma.org/music-genre/rock-pop" TargetMode="External"/><Relationship Id="rId491" Type="http://schemas.openxmlformats.org/officeDocument/2006/relationships/hyperlink" Target="http://focomx.focoma.org/artists/los-mocochetes" TargetMode="External"/><Relationship Id="rId505" Type="http://schemas.openxmlformats.org/officeDocument/2006/relationships/hyperlink" Target="http://focomx.focoma.org/artists/mama-lenny-and-remedy" TargetMode="External"/><Relationship Id="rId712" Type="http://schemas.openxmlformats.org/officeDocument/2006/relationships/hyperlink" Target="http://focomx.focoma.org/music-genre/singer-songwriter" TargetMode="External"/><Relationship Id="rId1135" Type="http://schemas.openxmlformats.org/officeDocument/2006/relationships/hyperlink" Target="http://focomx.focoma.org/artists/redcoat-kid" TargetMode="External"/><Relationship Id="rId1342" Type="http://schemas.openxmlformats.org/officeDocument/2006/relationships/hyperlink" Target="http://focomx.focoma.org/music-genre/rb-soul-funk" TargetMode="External"/><Relationship Id="rId79" Type="http://schemas.openxmlformats.org/officeDocument/2006/relationships/hyperlink" Target="http://focomx.focoma.org/artists/big-dan-contraband" TargetMode="External"/><Relationship Id="rId144" Type="http://schemas.openxmlformats.org/officeDocument/2006/relationships/hyperlink" Target="http://focomx.focoma.org/music-genre/rb-soul-funk" TargetMode="External"/><Relationship Id="rId589" Type="http://schemas.openxmlformats.org/officeDocument/2006/relationships/hyperlink" Target="http://focomx.focoma.org/artists/once-upon-tune" TargetMode="External"/><Relationship Id="rId796" Type="http://schemas.openxmlformats.org/officeDocument/2006/relationships/hyperlink" Target="http://focomx.focoma.org/music-genre/rock-pop" TargetMode="External"/><Relationship Id="rId1202" Type="http://schemas.openxmlformats.org/officeDocument/2006/relationships/hyperlink" Target="http://focomx.focoma.org/music-genre/singer-songwriter" TargetMode="External"/><Relationship Id="rId351" Type="http://schemas.openxmlformats.org/officeDocument/2006/relationships/hyperlink" Target="http://focomx.focoma.org/artists/hey-bertha" TargetMode="External"/><Relationship Id="rId449" Type="http://schemas.openxmlformats.org/officeDocument/2006/relationships/hyperlink" Target="http://focomx.focoma.org/artists/king-crawdad" TargetMode="External"/><Relationship Id="rId656" Type="http://schemas.openxmlformats.org/officeDocument/2006/relationships/hyperlink" Target="http://focomx.focoma.org/music-genre/acoustic-folk" TargetMode="External"/><Relationship Id="rId863" Type="http://schemas.openxmlformats.org/officeDocument/2006/relationships/hyperlink" Target="http://focomx.focoma.org/artists/wrecklunds" TargetMode="External"/><Relationship Id="rId1079" Type="http://schemas.openxmlformats.org/officeDocument/2006/relationships/hyperlink" Target="http://focomx.focoma.org/artists/goldjoy" TargetMode="External"/><Relationship Id="rId1286" Type="http://schemas.openxmlformats.org/officeDocument/2006/relationships/hyperlink" Target="http://focomx.focoma.org/music-genre/singer-songwriter" TargetMode="External"/><Relationship Id="rId1493" Type="http://schemas.openxmlformats.org/officeDocument/2006/relationships/hyperlink" Target="http://focomx.focoma.org/artists/gay-neighbors" TargetMode="External"/><Relationship Id="rId1507" Type="http://schemas.openxmlformats.org/officeDocument/2006/relationships/hyperlink" Target="http://focomx.focoma.org/artists/josh-vogeler" TargetMode="External"/><Relationship Id="rId211" Type="http://schemas.openxmlformats.org/officeDocument/2006/relationships/hyperlink" Target="http://focomx.focoma.org/artists/dead-jam-house-band-0" TargetMode="External"/><Relationship Id="rId295" Type="http://schemas.openxmlformats.org/officeDocument/2006/relationships/hyperlink" Target="http://focomx.focoma.org/artists/futon-down" TargetMode="External"/><Relationship Id="rId309" Type="http://schemas.openxmlformats.org/officeDocument/2006/relationships/hyperlink" Target="http://focomx.focoma.org/artists/gitali-tania-alexandra" TargetMode="External"/><Relationship Id="rId516" Type="http://schemas.openxmlformats.org/officeDocument/2006/relationships/hyperlink" Target="http://focomx.focoma.org/music-genre/rock-pop" TargetMode="External"/><Relationship Id="rId1146" Type="http://schemas.openxmlformats.org/officeDocument/2006/relationships/hyperlink" Target="http://focomx.focoma.org/music-genre/rock-pop" TargetMode="External"/><Relationship Id="rId723" Type="http://schemas.openxmlformats.org/officeDocument/2006/relationships/hyperlink" Target="http://focomx.focoma.org/artists/silver-and-smoke-0" TargetMode="External"/><Relationship Id="rId930" Type="http://schemas.openxmlformats.org/officeDocument/2006/relationships/hyperlink" Target="http://focomx.focoma.org/music-genre/cover-tribute" TargetMode="External"/><Relationship Id="rId1006" Type="http://schemas.openxmlformats.org/officeDocument/2006/relationships/hyperlink" Target="http://focomx.focoma.org/music-genre/electronic-dj" TargetMode="External"/><Relationship Id="rId1353" Type="http://schemas.openxmlformats.org/officeDocument/2006/relationships/hyperlink" Target="http://focomx.focoma.org/artists/denver-burglar-alarm" TargetMode="External"/><Relationship Id="rId1560" Type="http://schemas.openxmlformats.org/officeDocument/2006/relationships/hyperlink" Target="http://focomx.focoma.org/artists/shake-me-wake-me" TargetMode="External"/><Relationship Id="rId155" Type="http://schemas.openxmlformats.org/officeDocument/2006/relationships/hyperlink" Target="http://focomx.focoma.org/artists/chunkayy-brown" TargetMode="External"/><Relationship Id="rId362" Type="http://schemas.openxmlformats.org/officeDocument/2006/relationships/hyperlink" Target="http://focomx.focoma.org/music-genre/cover-tribute" TargetMode="External"/><Relationship Id="rId1213" Type="http://schemas.openxmlformats.org/officeDocument/2006/relationships/hyperlink" Target="http://focomx.focoma.org/artists/bonne-finken" TargetMode="External"/><Relationship Id="rId1297" Type="http://schemas.openxmlformats.org/officeDocument/2006/relationships/hyperlink" Target="http://focomx.focoma.org/artists/pressbox" TargetMode="External"/><Relationship Id="rId1420" Type="http://schemas.openxmlformats.org/officeDocument/2006/relationships/hyperlink" Target="http://focomx.focoma.org/music-genre/cover-tribute" TargetMode="External"/><Relationship Id="rId1518" Type="http://schemas.openxmlformats.org/officeDocument/2006/relationships/hyperlink" Target="http://focomx.focoma.org/artists/many-mountains-0" TargetMode="External"/><Relationship Id="rId222" Type="http://schemas.openxmlformats.org/officeDocument/2006/relationships/hyperlink" Target="http://focomx.focoma.org/music-genre/hip-hop-rap" TargetMode="External"/><Relationship Id="rId667" Type="http://schemas.openxmlformats.org/officeDocument/2006/relationships/hyperlink" Target="http://focomx.focoma.org/artists/roka-hueka" TargetMode="External"/><Relationship Id="rId874" Type="http://schemas.openxmlformats.org/officeDocument/2006/relationships/hyperlink" Target="http://focomx.focoma.org/music-genre/childrens-program" TargetMode="External"/><Relationship Id="rId17" Type="http://schemas.openxmlformats.org/officeDocument/2006/relationships/hyperlink" Target="http://focomx.focoma.org/artists/amy-and-peace-pipes-0" TargetMode="External"/><Relationship Id="rId527" Type="http://schemas.openxmlformats.org/officeDocument/2006/relationships/hyperlink" Target="http://focomx.focoma.org/artists/michael-worthington-doug-furia" TargetMode="External"/><Relationship Id="rId734" Type="http://schemas.openxmlformats.org/officeDocument/2006/relationships/hyperlink" Target="http://focomx.focoma.org/music-genre/country-bluegrass-americana" TargetMode="External"/><Relationship Id="rId941" Type="http://schemas.openxmlformats.org/officeDocument/2006/relationships/hyperlink" Target="http://focomx.focoma.org/artists/wolf-van-elfmand-0" TargetMode="External"/><Relationship Id="rId1157" Type="http://schemas.openxmlformats.org/officeDocument/2006/relationships/hyperlink" Target="http://focomx.focoma.org/artists/thats-science-0" TargetMode="External"/><Relationship Id="rId1364" Type="http://schemas.openxmlformats.org/officeDocument/2006/relationships/hyperlink" Target="http://focomx.focoma.org/music-genre/rock-pop" TargetMode="External"/><Relationship Id="rId1571" Type="http://schemas.openxmlformats.org/officeDocument/2006/relationships/hyperlink" Target="http://focomx.focoma.org/artists/television-generation" TargetMode="External"/><Relationship Id="rId70" Type="http://schemas.openxmlformats.org/officeDocument/2006/relationships/hyperlink" Target="http://focomx.focoma.org/music-genre/singer-songwriter" TargetMode="External"/><Relationship Id="rId166" Type="http://schemas.openxmlformats.org/officeDocument/2006/relationships/hyperlink" Target="http://focomx.focoma.org/music-genre/singer-songwriter" TargetMode="External"/><Relationship Id="rId373" Type="http://schemas.openxmlformats.org/officeDocument/2006/relationships/hyperlink" Target="http://focomx.focoma.org/artists/i-am-owl-0" TargetMode="External"/><Relationship Id="rId580" Type="http://schemas.openxmlformats.org/officeDocument/2006/relationships/hyperlink" Target="http://focomx.focoma.org/music-genre/singer-songwriter" TargetMode="External"/><Relationship Id="rId801" Type="http://schemas.openxmlformats.org/officeDocument/2006/relationships/hyperlink" Target="http://focomx.focoma.org/artists/commoners" TargetMode="External"/><Relationship Id="rId1017" Type="http://schemas.openxmlformats.org/officeDocument/2006/relationships/hyperlink" Target="http://focomx.focoma.org/artists/also-known" TargetMode="External"/><Relationship Id="rId1224" Type="http://schemas.openxmlformats.org/officeDocument/2006/relationships/hyperlink" Target="http://focomx.focoma.org/music-genre/singer-songwriter" TargetMode="External"/><Relationship Id="rId1431" Type="http://schemas.openxmlformats.org/officeDocument/2006/relationships/hyperlink" Target="http://focomx.focoma.org/artists/anthony-ruptak" TargetMode="External"/><Relationship Id="rId1" Type="http://schemas.openxmlformats.org/officeDocument/2006/relationships/hyperlink" Target="http://focomx.focoma.org/artists/achilles" TargetMode="External"/><Relationship Id="rId233" Type="http://schemas.openxmlformats.org/officeDocument/2006/relationships/hyperlink" Target="http://focomx.focoma.org/artists/douglass" TargetMode="External"/><Relationship Id="rId440" Type="http://schemas.openxmlformats.org/officeDocument/2006/relationships/hyperlink" Target="http://focomx.focoma.org/music-genre/rock-pop" TargetMode="External"/><Relationship Id="rId678" Type="http://schemas.openxmlformats.org/officeDocument/2006/relationships/hyperlink" Target="http://focomx.focoma.org/music-genre/rock-pop" TargetMode="External"/><Relationship Id="rId885" Type="http://schemas.openxmlformats.org/officeDocument/2006/relationships/hyperlink" Target="http://focomx.focoma.org/artists/tv-boy" TargetMode="External"/><Relationship Id="rId1070" Type="http://schemas.openxmlformats.org/officeDocument/2006/relationships/hyperlink" Target="http://focomx.focoma.org/music-genre/rock-pop" TargetMode="External"/><Relationship Id="rId1529" Type="http://schemas.openxmlformats.org/officeDocument/2006/relationships/hyperlink" Target="http://focomx.focoma.org/artists/naturenaut" TargetMode="External"/><Relationship Id="rId28" Type="http://schemas.openxmlformats.org/officeDocument/2006/relationships/hyperlink" Target="http://focomx.focoma.org/music-genre/experimental-noise-visual" TargetMode="External"/><Relationship Id="rId300" Type="http://schemas.openxmlformats.org/officeDocument/2006/relationships/hyperlink" Target="http://focomx.focoma.org/music-genre/experimental-noise-visual" TargetMode="External"/><Relationship Id="rId538" Type="http://schemas.openxmlformats.org/officeDocument/2006/relationships/hyperlink" Target="http://focomx.focoma.org/music-genre/indie-alternative" TargetMode="External"/><Relationship Id="rId745" Type="http://schemas.openxmlformats.org/officeDocument/2006/relationships/hyperlink" Target="http://focomx.focoma.org/artists/stillhouse-junkies" TargetMode="External"/><Relationship Id="rId952" Type="http://schemas.openxmlformats.org/officeDocument/2006/relationships/hyperlink" Target="http://focomx.focoma.org/music-genre/electronic-dj" TargetMode="External"/><Relationship Id="rId1168" Type="http://schemas.openxmlformats.org/officeDocument/2006/relationships/hyperlink" Target="http://focomx.focoma.org/music-genre/country-bluegrass-americana" TargetMode="External"/><Relationship Id="rId1375" Type="http://schemas.openxmlformats.org/officeDocument/2006/relationships/hyperlink" Target="http://focomx.focoma.org/artists/solid-ocean" TargetMode="External"/><Relationship Id="rId1582" Type="http://schemas.openxmlformats.org/officeDocument/2006/relationships/hyperlink" Target="http://focomx.focoma.org/artists/wrecklunds" TargetMode="External"/><Relationship Id="rId81" Type="http://schemas.openxmlformats.org/officeDocument/2006/relationships/hyperlink" Target="http://focomx.focoma.org/artists/bison-bone-0" TargetMode="External"/><Relationship Id="rId177" Type="http://schemas.openxmlformats.org/officeDocument/2006/relationships/hyperlink" Target="http://focomx.focoma.org/artists/corsicana" TargetMode="External"/><Relationship Id="rId384" Type="http://schemas.openxmlformats.org/officeDocument/2006/relationships/hyperlink" Target="http://focomx.focoma.org/music-genre/blues-jazz" TargetMode="External"/><Relationship Id="rId591" Type="http://schemas.openxmlformats.org/officeDocument/2006/relationships/hyperlink" Target="http://focomx.focoma.org/artists/one-flew-west-0" TargetMode="External"/><Relationship Id="rId605" Type="http://schemas.openxmlformats.org/officeDocument/2006/relationships/hyperlink" Target="http://focomx.focoma.org/artists/pamela-machala-band" TargetMode="External"/><Relationship Id="rId812" Type="http://schemas.openxmlformats.org/officeDocument/2006/relationships/hyperlink" Target="http://focomx.focoma.org/music-genre/acoustic-folk" TargetMode="External"/><Relationship Id="rId1028" Type="http://schemas.openxmlformats.org/officeDocument/2006/relationships/hyperlink" Target="http://focomx.focoma.org/music-genre/rock-pop" TargetMode="External"/><Relationship Id="rId1235" Type="http://schemas.openxmlformats.org/officeDocument/2006/relationships/hyperlink" Target="http://focomx.focoma.org/artists/dominick-antonelli" TargetMode="External"/><Relationship Id="rId1442" Type="http://schemas.openxmlformats.org/officeDocument/2006/relationships/hyperlink" Target="http://focomx.focoma.org/artists/bo-depe-band" TargetMode="External"/><Relationship Id="rId244" Type="http://schemas.openxmlformats.org/officeDocument/2006/relationships/hyperlink" Target="http://focomx.focoma.org/music-genre/world-reggae-latin" TargetMode="External"/><Relationship Id="rId689" Type="http://schemas.openxmlformats.org/officeDocument/2006/relationships/hyperlink" Target="http://focomx.focoma.org/artists/safekeeper" TargetMode="External"/><Relationship Id="rId896" Type="http://schemas.openxmlformats.org/officeDocument/2006/relationships/hyperlink" Target="http://focomx.focoma.org/music-genre/world-reggae-latin" TargetMode="External"/><Relationship Id="rId1081" Type="http://schemas.openxmlformats.org/officeDocument/2006/relationships/hyperlink" Target="http://focomx.focoma.org/artists/grind-cat-grind" TargetMode="External"/><Relationship Id="rId1302" Type="http://schemas.openxmlformats.org/officeDocument/2006/relationships/hyperlink" Target="http://focomx.focoma.org/music-genre/rock-pop" TargetMode="External"/><Relationship Id="rId39" Type="http://schemas.openxmlformats.org/officeDocument/2006/relationships/hyperlink" Target="http://focomx.focoma.org/artists/attack-venus-0" TargetMode="External"/><Relationship Id="rId451" Type="http://schemas.openxmlformats.org/officeDocument/2006/relationships/hyperlink" Target="http://focomx.focoma.org/artists/king-eddie-0" TargetMode="External"/><Relationship Id="rId549" Type="http://schemas.openxmlformats.org/officeDocument/2006/relationships/hyperlink" Target="http://focomx.focoma.org/artists/montropo-0" TargetMode="External"/><Relationship Id="rId756" Type="http://schemas.openxmlformats.org/officeDocument/2006/relationships/hyperlink" Target="http://focomx.focoma.org/music-genre/blues-jazz" TargetMode="External"/><Relationship Id="rId1179" Type="http://schemas.openxmlformats.org/officeDocument/2006/relationships/hyperlink" Target="http://focomx.focoma.org/artists/then-i-fly" TargetMode="External"/><Relationship Id="rId1386" Type="http://schemas.openxmlformats.org/officeDocument/2006/relationships/hyperlink" Target="http://focomx.focoma.org/music-genre/world-reggae-latin" TargetMode="External"/><Relationship Id="rId1593" Type="http://schemas.openxmlformats.org/officeDocument/2006/relationships/hyperlink" Target="http://focomx.focoma.org/artists/whiskey-autumn" TargetMode="External"/><Relationship Id="rId1607" Type="http://schemas.openxmlformats.org/officeDocument/2006/relationships/hyperlink" Target="http://focomx.focoma.org/artists/pk" TargetMode="External"/><Relationship Id="rId104" Type="http://schemas.openxmlformats.org/officeDocument/2006/relationships/hyperlink" Target="http://focomx.focoma.org/music-genre/rock-pop" TargetMode="External"/><Relationship Id="rId188" Type="http://schemas.openxmlformats.org/officeDocument/2006/relationships/hyperlink" Target="http://focomx.focoma.org/music-genre/cover-tribute" TargetMode="External"/><Relationship Id="rId311" Type="http://schemas.openxmlformats.org/officeDocument/2006/relationships/hyperlink" Target="http://focomx.focoma.org/artists/glass-cases-0" TargetMode="External"/><Relationship Id="rId395" Type="http://schemas.openxmlformats.org/officeDocument/2006/relationships/hyperlink" Target="http://focomx.focoma.org/artists/jaanvi-gurung-0" TargetMode="External"/><Relationship Id="rId409" Type="http://schemas.openxmlformats.org/officeDocument/2006/relationships/hyperlink" Target="http://focomx.focoma.org/artists/jimeni" TargetMode="External"/><Relationship Id="rId963" Type="http://schemas.openxmlformats.org/officeDocument/2006/relationships/hyperlink" Target="http://focomx.focoma.org/artists/fullmetal" TargetMode="External"/><Relationship Id="rId1039" Type="http://schemas.openxmlformats.org/officeDocument/2006/relationships/hyperlink" Target="http://focomx.focoma.org/artists/curtis-t-and-duffel-bag-boys" TargetMode="External"/><Relationship Id="rId1246" Type="http://schemas.openxmlformats.org/officeDocument/2006/relationships/hyperlink" Target="http://focomx.focoma.org/music-genre/acoustic-folk" TargetMode="External"/><Relationship Id="rId92" Type="http://schemas.openxmlformats.org/officeDocument/2006/relationships/hyperlink" Target="http://focomx.focoma.org/music-genre/country-bluegrass-americana" TargetMode="External"/><Relationship Id="rId616" Type="http://schemas.openxmlformats.org/officeDocument/2006/relationships/hyperlink" Target="http://focomx.focoma.org/music-genre/rock-pop" TargetMode="External"/><Relationship Id="rId823" Type="http://schemas.openxmlformats.org/officeDocument/2006/relationships/hyperlink" Target="http://focomx.focoma.org/artists/little-black-bottles" TargetMode="External"/><Relationship Id="rId1453" Type="http://schemas.openxmlformats.org/officeDocument/2006/relationships/hyperlink" Target="http://focomx.focoma.org/artists/chella-and-charm" TargetMode="External"/><Relationship Id="rId255" Type="http://schemas.openxmlformats.org/officeDocument/2006/relationships/hyperlink" Target="http://focomx.focoma.org/artists/emma-marie" TargetMode="External"/><Relationship Id="rId462" Type="http://schemas.openxmlformats.org/officeDocument/2006/relationships/hyperlink" Target="http://focomx.focoma.org/music-genre/blues-jazz" TargetMode="External"/><Relationship Id="rId1092" Type="http://schemas.openxmlformats.org/officeDocument/2006/relationships/hyperlink" Target="http://focomx.focoma.org/music-genre/rock-pop" TargetMode="External"/><Relationship Id="rId1106" Type="http://schemas.openxmlformats.org/officeDocument/2006/relationships/hyperlink" Target="http://focomx.focoma.org/music-genre/singer-songwriter" TargetMode="External"/><Relationship Id="rId1313" Type="http://schemas.openxmlformats.org/officeDocument/2006/relationships/hyperlink" Target="http://focomx.focoma.org/artists/second-hand-king" TargetMode="External"/><Relationship Id="rId1397" Type="http://schemas.openxmlformats.org/officeDocument/2006/relationships/hyperlink" Target="http://focomx.focoma.org/artists/victor-viveros" TargetMode="External"/><Relationship Id="rId1520" Type="http://schemas.openxmlformats.org/officeDocument/2006/relationships/hyperlink" Target="http://focomx.focoma.org/artists/meliora" TargetMode="External"/><Relationship Id="rId115" Type="http://schemas.openxmlformats.org/officeDocument/2006/relationships/hyperlink" Target="http://focomx.focoma.org/artists/brian-james-kittrell-and-his-cloud-shaped-band-0" TargetMode="External"/><Relationship Id="rId322" Type="http://schemas.openxmlformats.org/officeDocument/2006/relationships/hyperlink" Target="http://focomx.focoma.org/music-genre/metal-punk-hardcore" TargetMode="External"/><Relationship Id="rId767" Type="http://schemas.openxmlformats.org/officeDocument/2006/relationships/hyperlink" Target="http://focomx.focoma.org/artists/taarka" TargetMode="External"/><Relationship Id="rId974" Type="http://schemas.openxmlformats.org/officeDocument/2006/relationships/hyperlink" Target="http://focomx.focoma.org/music-genre/electronic-dj" TargetMode="External"/><Relationship Id="rId199" Type="http://schemas.openxmlformats.org/officeDocument/2006/relationships/hyperlink" Target="http://focomx.focoma.org/artists/danny-dodge" TargetMode="External"/><Relationship Id="rId627" Type="http://schemas.openxmlformats.org/officeDocument/2006/relationships/hyperlink" Target="http://focomx.focoma.org/artists/places-back-home-0" TargetMode="External"/><Relationship Id="rId834" Type="http://schemas.openxmlformats.org/officeDocument/2006/relationships/hyperlink" Target="http://focomx.focoma.org/music-genre/rb-soul-funk" TargetMode="External"/><Relationship Id="rId1257" Type="http://schemas.openxmlformats.org/officeDocument/2006/relationships/hyperlink" Target="http://focomx.focoma.org/artists/lineage-0" TargetMode="External"/><Relationship Id="rId1464" Type="http://schemas.openxmlformats.org/officeDocument/2006/relationships/hyperlink" Target="http://focomx.focoma.org/artists/compass-cavern" TargetMode="External"/><Relationship Id="rId266" Type="http://schemas.openxmlformats.org/officeDocument/2006/relationships/hyperlink" Target="http://focomx.focoma.org/music-genre/rock-pop" TargetMode="External"/><Relationship Id="rId473" Type="http://schemas.openxmlformats.org/officeDocument/2006/relationships/hyperlink" Target="http://focomx.focoma.org/artists/levi-bronson" TargetMode="External"/><Relationship Id="rId680" Type="http://schemas.openxmlformats.org/officeDocument/2006/relationships/hyperlink" Target="http://focomx.focoma.org/music-genre/acoustic-folk" TargetMode="External"/><Relationship Id="rId901" Type="http://schemas.openxmlformats.org/officeDocument/2006/relationships/hyperlink" Target="http://focomx.focoma.org/artists/villyns" TargetMode="External"/><Relationship Id="rId1117" Type="http://schemas.openxmlformats.org/officeDocument/2006/relationships/hyperlink" Target="http://focomx.focoma.org/artists/matt-mahern" TargetMode="External"/><Relationship Id="rId1324" Type="http://schemas.openxmlformats.org/officeDocument/2006/relationships/hyperlink" Target="http://focomx.focoma.org/music-genre/indie-alternative" TargetMode="External"/><Relationship Id="rId1531" Type="http://schemas.openxmlformats.org/officeDocument/2006/relationships/hyperlink" Target="http://focomx.focoma.org/artists/night-champ" TargetMode="External"/><Relationship Id="rId30" Type="http://schemas.openxmlformats.org/officeDocument/2006/relationships/hyperlink" Target="http://focomx.focoma.org/music-genre/electronic-dj" TargetMode="External"/><Relationship Id="rId126" Type="http://schemas.openxmlformats.org/officeDocument/2006/relationships/hyperlink" Target="http://focomx.focoma.org/music-genre/metal-punk-hardcore" TargetMode="External"/><Relationship Id="rId333" Type="http://schemas.openxmlformats.org/officeDocument/2006/relationships/hyperlink" Target="http://focomx.focoma.org/artists/green-dream" TargetMode="External"/><Relationship Id="rId540" Type="http://schemas.openxmlformats.org/officeDocument/2006/relationships/hyperlink" Target="http://focomx.focoma.org/music-genre/indie-alternative" TargetMode="External"/><Relationship Id="rId778" Type="http://schemas.openxmlformats.org/officeDocument/2006/relationships/hyperlink" Target="http://focomx.focoma.org/music-genre/blues-jazz" TargetMode="External"/><Relationship Id="rId985" Type="http://schemas.openxmlformats.org/officeDocument/2006/relationships/hyperlink" Target="http://focomx.focoma.org/artists/living-dead-louie-romero" TargetMode="External"/><Relationship Id="rId1170" Type="http://schemas.openxmlformats.org/officeDocument/2006/relationships/hyperlink" Target="http://focomx.focoma.org/music-genre/rock-pop" TargetMode="External"/><Relationship Id="rId638" Type="http://schemas.openxmlformats.org/officeDocument/2006/relationships/hyperlink" Target="http://focomx.focoma.org/music-genre/rock-pop" TargetMode="External"/><Relationship Id="rId845" Type="http://schemas.openxmlformats.org/officeDocument/2006/relationships/hyperlink" Target="http://focomx.focoma.org/artists/sugarbirds-0" TargetMode="External"/><Relationship Id="rId1030" Type="http://schemas.openxmlformats.org/officeDocument/2006/relationships/hyperlink" Target="http://focomx.focoma.org/music-genre/singer-songwriter" TargetMode="External"/><Relationship Id="rId1268" Type="http://schemas.openxmlformats.org/officeDocument/2006/relationships/hyperlink" Target="http://focomx.focoma.org/music-genre/acoustic-folk" TargetMode="External"/><Relationship Id="rId1475" Type="http://schemas.openxmlformats.org/officeDocument/2006/relationships/hyperlink" Target="http://focomx.focoma.org/artists/debr4h" TargetMode="External"/><Relationship Id="rId277" Type="http://schemas.openxmlformats.org/officeDocument/2006/relationships/hyperlink" Target="http://focomx.focoma.org/artists/fale-african-drum-and-dance-fort-collins" TargetMode="External"/><Relationship Id="rId400" Type="http://schemas.openxmlformats.org/officeDocument/2006/relationships/hyperlink" Target="http://focomx.focoma.org/music-genre/singer-songwriter" TargetMode="External"/><Relationship Id="rId484" Type="http://schemas.openxmlformats.org/officeDocument/2006/relationships/hyperlink" Target="http://focomx.focoma.org/music-genre/experimental-noise-visual" TargetMode="External"/><Relationship Id="rId705" Type="http://schemas.openxmlformats.org/officeDocument/2006/relationships/hyperlink" Target="http://focomx.focoma.org/artists/shad-buxman-and-graveyard-shift" TargetMode="External"/><Relationship Id="rId1128" Type="http://schemas.openxmlformats.org/officeDocument/2006/relationships/hyperlink" Target="http://focomx.focoma.org/music-genre/blues-jazz" TargetMode="External"/><Relationship Id="rId1335" Type="http://schemas.openxmlformats.org/officeDocument/2006/relationships/hyperlink" Target="http://focomx.focoma.org/artists/stephen-doherty" TargetMode="External"/><Relationship Id="rId1542" Type="http://schemas.openxmlformats.org/officeDocument/2006/relationships/hyperlink" Target="http://focomx.focoma.org/artists/poinciana" TargetMode="External"/><Relationship Id="rId137" Type="http://schemas.openxmlformats.org/officeDocument/2006/relationships/hyperlink" Target="http://focomx.focoma.org/artists/chella-and-charm" TargetMode="External"/><Relationship Id="rId344" Type="http://schemas.openxmlformats.org/officeDocument/2006/relationships/hyperlink" Target="http://focomx.focoma.org/music-genre/country-bluegrass-americana" TargetMode="External"/><Relationship Id="rId691" Type="http://schemas.openxmlformats.org/officeDocument/2006/relationships/hyperlink" Target="http://focomx.focoma.org/artists/sal-d-matthew-barella" TargetMode="External"/><Relationship Id="rId789" Type="http://schemas.openxmlformats.org/officeDocument/2006/relationships/hyperlink" Target="http://focomx.focoma.org/artists/barrelors" TargetMode="External"/><Relationship Id="rId912" Type="http://schemas.openxmlformats.org/officeDocument/2006/relationships/hyperlink" Target="http://focomx.focoma.org/music-genre/singer-songwriter" TargetMode="External"/><Relationship Id="rId996" Type="http://schemas.openxmlformats.org/officeDocument/2006/relationships/hyperlink" Target="http://focomx.focoma.org/music-genre/electronic-dj" TargetMode="External"/><Relationship Id="rId41" Type="http://schemas.openxmlformats.org/officeDocument/2006/relationships/hyperlink" Target="http://focomx.focoma.org/artists/audible-weareaudible" TargetMode="External"/><Relationship Id="rId551" Type="http://schemas.openxmlformats.org/officeDocument/2006/relationships/hyperlink" Target="http://focomx.focoma.org/artists/more-physics-0" TargetMode="External"/><Relationship Id="rId649" Type="http://schemas.openxmlformats.org/officeDocument/2006/relationships/hyperlink" Target="http://focomx.focoma.org/artists/rae-mcalister" TargetMode="External"/><Relationship Id="rId856" Type="http://schemas.openxmlformats.org/officeDocument/2006/relationships/hyperlink" Target="http://focomx.focoma.org/music-genre/rock-pop" TargetMode="External"/><Relationship Id="rId1181" Type="http://schemas.openxmlformats.org/officeDocument/2006/relationships/hyperlink" Target="http://focomx.focoma.org/artists/thousand-frames" TargetMode="External"/><Relationship Id="rId1279" Type="http://schemas.openxmlformats.org/officeDocument/2006/relationships/hyperlink" Target="http://focomx.focoma.org/artists/miros" TargetMode="External"/><Relationship Id="rId1402" Type="http://schemas.openxmlformats.org/officeDocument/2006/relationships/hyperlink" Target="http://focomx.focoma.org/music-genre/rock-pop" TargetMode="External"/><Relationship Id="rId1486" Type="http://schemas.openxmlformats.org/officeDocument/2006/relationships/hyperlink" Target="http://focomx.focoma.org/artists/erik-babineau" TargetMode="External"/><Relationship Id="rId190" Type="http://schemas.openxmlformats.org/officeDocument/2006/relationships/hyperlink" Target="http://focomx.focoma.org/music-genre/indie-alternative" TargetMode="External"/><Relationship Id="rId204" Type="http://schemas.openxmlformats.org/officeDocument/2006/relationships/hyperlink" Target="http://focomx.focoma.org/music-genre/acoustic-folk" TargetMode="External"/><Relationship Id="rId288" Type="http://schemas.openxmlformats.org/officeDocument/2006/relationships/hyperlink" Target="http://focomx.focoma.org/music-genre/electronic-dj" TargetMode="External"/><Relationship Id="rId411" Type="http://schemas.openxmlformats.org/officeDocument/2006/relationships/hyperlink" Target="http://focomx.focoma.org/artists/jinnjinni-0" TargetMode="External"/><Relationship Id="rId509" Type="http://schemas.openxmlformats.org/officeDocument/2006/relationships/hyperlink" Target="http://focomx.focoma.org/artists/mark-oblinger" TargetMode="External"/><Relationship Id="rId1041" Type="http://schemas.openxmlformats.org/officeDocument/2006/relationships/hyperlink" Target="http://focomx.focoma.org/artists/daniel-wheat-0" TargetMode="External"/><Relationship Id="rId1139" Type="http://schemas.openxmlformats.org/officeDocument/2006/relationships/hyperlink" Target="http://focomx.focoma.org/artists/slap-happy" TargetMode="External"/><Relationship Id="rId1346" Type="http://schemas.openxmlformats.org/officeDocument/2006/relationships/hyperlink" Target="http://focomx.focoma.org/music-genre/rock-pop" TargetMode="External"/><Relationship Id="rId495" Type="http://schemas.openxmlformats.org/officeDocument/2006/relationships/hyperlink" Target="http://focomx.focoma.org/artists/lucas-wolf" TargetMode="External"/><Relationship Id="rId716" Type="http://schemas.openxmlformats.org/officeDocument/2006/relationships/hyperlink" Target="http://focomx.focoma.org/music-genre/indie-alternative" TargetMode="External"/><Relationship Id="rId923" Type="http://schemas.openxmlformats.org/officeDocument/2006/relationships/hyperlink" Target="http://focomx.focoma.org/artists/whitecatpink" TargetMode="External"/><Relationship Id="rId1553" Type="http://schemas.openxmlformats.org/officeDocument/2006/relationships/hyperlink" Target="http://focomx.focoma.org/artists/russick-smith" TargetMode="External"/><Relationship Id="rId52" Type="http://schemas.openxmlformats.org/officeDocument/2006/relationships/hyperlink" Target="http://focomx.focoma.org/music-genre/metal-punk-hardcore" TargetMode="External"/><Relationship Id="rId148" Type="http://schemas.openxmlformats.org/officeDocument/2006/relationships/hyperlink" Target="http://focomx.focoma.org/music-genre/acoustic-folk" TargetMode="External"/><Relationship Id="rId355" Type="http://schemas.openxmlformats.org/officeDocument/2006/relationships/hyperlink" Target="http://focomx.focoma.org/artists/holdfast-0" TargetMode="External"/><Relationship Id="rId562" Type="http://schemas.openxmlformats.org/officeDocument/2006/relationships/hyperlink" Target="http://focomx.focoma.org/music-genre/indie-alternative" TargetMode="External"/><Relationship Id="rId1192" Type="http://schemas.openxmlformats.org/officeDocument/2006/relationships/hyperlink" Target="http://focomx.focoma.org/music-genre/experimental-noise-visual" TargetMode="External"/><Relationship Id="rId1206" Type="http://schemas.openxmlformats.org/officeDocument/2006/relationships/hyperlink" Target="http://focomx.focoma.org/music-genre/rock-pop" TargetMode="External"/><Relationship Id="rId1413" Type="http://schemas.openxmlformats.org/officeDocument/2006/relationships/hyperlink" Target="http://focomx.focoma.org/artists/wounded-bird" TargetMode="External"/><Relationship Id="rId215" Type="http://schemas.openxmlformats.org/officeDocument/2006/relationships/hyperlink" Target="http://focomx.focoma.org/artists/deborah-stafford-state-affairs" TargetMode="External"/><Relationship Id="rId422" Type="http://schemas.openxmlformats.org/officeDocument/2006/relationships/hyperlink" Target="http://focomx.focoma.org/music-genre/rb-soul-funk" TargetMode="External"/><Relationship Id="rId867" Type="http://schemas.openxmlformats.org/officeDocument/2006/relationships/hyperlink" Target="http://focomx.focoma.org/artists/thirteen-nails" TargetMode="External"/><Relationship Id="rId1052" Type="http://schemas.openxmlformats.org/officeDocument/2006/relationships/hyperlink" Target="http://focomx.focoma.org/music-genre/rock-pop" TargetMode="External"/><Relationship Id="rId1497" Type="http://schemas.openxmlformats.org/officeDocument/2006/relationships/hyperlink" Target="http://focomx.focoma.org/artists/hello-mountain" TargetMode="External"/><Relationship Id="rId299" Type="http://schemas.openxmlformats.org/officeDocument/2006/relationships/hyperlink" Target="http://focomx.focoma.org/artists/gay-neighbors" TargetMode="External"/><Relationship Id="rId727" Type="http://schemas.openxmlformats.org/officeDocument/2006/relationships/hyperlink" Target="http://focomx.focoma.org/artists/slow-caves-0" TargetMode="External"/><Relationship Id="rId934" Type="http://schemas.openxmlformats.org/officeDocument/2006/relationships/hyperlink" Target="http://focomx.focoma.org/music-genre/metal-punk-hardcore" TargetMode="External"/><Relationship Id="rId1357" Type="http://schemas.openxmlformats.org/officeDocument/2006/relationships/hyperlink" Target="http://focomx.focoma.org/artists/hustle-kings" TargetMode="External"/><Relationship Id="rId1564" Type="http://schemas.openxmlformats.org/officeDocument/2006/relationships/hyperlink" Target="http://focomx.focoma.org/artists/stevey" TargetMode="External"/><Relationship Id="rId63" Type="http://schemas.openxmlformats.org/officeDocument/2006/relationships/hyperlink" Target="http://focomx.focoma.org/artists/bbmc" TargetMode="External"/><Relationship Id="rId159" Type="http://schemas.openxmlformats.org/officeDocument/2006/relationships/hyperlink" Target="http://focomx.focoma.org/artists/claire-heywood" TargetMode="External"/><Relationship Id="rId366" Type="http://schemas.openxmlformats.org/officeDocument/2006/relationships/hyperlink" Target="http://focomx.focoma.org/music-genre/country-bluegrass-americana" TargetMode="External"/><Relationship Id="rId573" Type="http://schemas.openxmlformats.org/officeDocument/2006/relationships/hyperlink" Target="http://focomx.focoma.org/artists/nearby-liars-0" TargetMode="External"/><Relationship Id="rId780" Type="http://schemas.openxmlformats.org/officeDocument/2006/relationships/hyperlink" Target="http://focomx.focoma.org/music-genre/rock-pop" TargetMode="External"/><Relationship Id="rId1217" Type="http://schemas.openxmlformats.org/officeDocument/2006/relationships/hyperlink" Target="http://focomx.focoma.org/artists/brizzy-kerrick" TargetMode="External"/><Relationship Id="rId1424" Type="http://schemas.openxmlformats.org/officeDocument/2006/relationships/hyperlink" Target="http://focomx.focoma.org/artists/aint-here" TargetMode="External"/><Relationship Id="rId226" Type="http://schemas.openxmlformats.org/officeDocument/2006/relationships/hyperlink" Target="http://focomx.focoma.org/music-genre/electronic-dj" TargetMode="External"/><Relationship Id="rId433" Type="http://schemas.openxmlformats.org/officeDocument/2006/relationships/hyperlink" Target="http://focomx.focoma.org/artists/katana-da-don" TargetMode="External"/><Relationship Id="rId878" Type="http://schemas.openxmlformats.org/officeDocument/2006/relationships/hyperlink" Target="http://focomx.focoma.org/music-genre/indie-alternative" TargetMode="External"/><Relationship Id="rId1063" Type="http://schemas.openxmlformats.org/officeDocument/2006/relationships/hyperlink" Target="http://focomx.focoma.org/artists/five-month-journey" TargetMode="External"/><Relationship Id="rId1270" Type="http://schemas.openxmlformats.org/officeDocument/2006/relationships/hyperlink" Target="http://focomx.focoma.org/music-genre/country-bluegrass-americana" TargetMode="External"/><Relationship Id="rId640" Type="http://schemas.openxmlformats.org/officeDocument/2006/relationships/hyperlink" Target="http://focomx.focoma.org/music-genre/indie-alternative" TargetMode="External"/><Relationship Id="rId738" Type="http://schemas.openxmlformats.org/officeDocument/2006/relationships/hyperlink" Target="http://focomx.focoma.org/music-genre/indie-alternative" TargetMode="External"/><Relationship Id="rId945" Type="http://schemas.openxmlformats.org/officeDocument/2006/relationships/hyperlink" Target="http://focomx.focoma.org/artists/wooleye-0" TargetMode="External"/><Relationship Id="rId1368" Type="http://schemas.openxmlformats.org/officeDocument/2006/relationships/hyperlink" Target="http://focomx.focoma.org/music-genre/acoustic-folk" TargetMode="External"/><Relationship Id="rId1575" Type="http://schemas.openxmlformats.org/officeDocument/2006/relationships/hyperlink" Target="http://focomx.focoma.org/artists/casino-effect" TargetMode="External"/><Relationship Id="rId74" Type="http://schemas.openxmlformats.org/officeDocument/2006/relationships/hyperlink" Target="http://focomx.focoma.org/music-genre/country-bluegrass-americana" TargetMode="External"/><Relationship Id="rId377" Type="http://schemas.openxmlformats.org/officeDocument/2006/relationships/hyperlink" Target="http://focomx.focoma.org/artists/ian-mahan" TargetMode="External"/><Relationship Id="rId500" Type="http://schemas.openxmlformats.org/officeDocument/2006/relationships/hyperlink" Target="http://focomx.focoma.org/music-genre/singer-songwriter" TargetMode="External"/><Relationship Id="rId584" Type="http://schemas.openxmlformats.org/officeDocument/2006/relationships/hyperlink" Target="http://focomx.focoma.org/music-genre/cover-tribute" TargetMode="External"/><Relationship Id="rId805" Type="http://schemas.openxmlformats.org/officeDocument/2006/relationships/hyperlink" Target="http://focomx.focoma.org/artists/dead-daylily" TargetMode="External"/><Relationship Id="rId1130" Type="http://schemas.openxmlformats.org/officeDocument/2006/relationships/hyperlink" Target="http://focomx.focoma.org/music-genre/rock-pop" TargetMode="External"/><Relationship Id="rId1228" Type="http://schemas.openxmlformats.org/officeDocument/2006/relationships/hyperlink" Target="http://focomx.focoma.org/music-genre/metal-punk-hardcore" TargetMode="External"/><Relationship Id="rId1435" Type="http://schemas.openxmlformats.org/officeDocument/2006/relationships/hyperlink" Target="http://focomx.focoma.org/artists/aural-elixir" TargetMode="External"/><Relationship Id="rId5" Type="http://schemas.openxmlformats.org/officeDocument/2006/relationships/hyperlink" Target="http://focomx.focoma.org/artists/adrienne-rae-ash" TargetMode="External"/><Relationship Id="rId237" Type="http://schemas.openxmlformats.org/officeDocument/2006/relationships/hyperlink" Target="http://focomx.focoma.org/artists/dream-feed" TargetMode="External"/><Relationship Id="rId791" Type="http://schemas.openxmlformats.org/officeDocument/2006/relationships/hyperlink" Target="http://focomx.focoma.org/artists/barton-brothers" TargetMode="External"/><Relationship Id="rId889" Type="http://schemas.openxmlformats.org/officeDocument/2006/relationships/hyperlink" Target="http://focomx.focoma.org/artists/two-faces-west" TargetMode="External"/><Relationship Id="rId1074" Type="http://schemas.openxmlformats.org/officeDocument/2006/relationships/hyperlink" Target="http://focomx.focoma.org/music-genre/indie-alternative" TargetMode="External"/><Relationship Id="rId444" Type="http://schemas.openxmlformats.org/officeDocument/2006/relationships/hyperlink" Target="http://focomx.focoma.org/music-genre/electronic-dj" TargetMode="External"/><Relationship Id="rId651" Type="http://schemas.openxmlformats.org/officeDocument/2006/relationships/hyperlink" Target="http://focomx.focoma.org/artists/rat-doctor-0" TargetMode="External"/><Relationship Id="rId749" Type="http://schemas.openxmlformats.org/officeDocument/2006/relationships/hyperlink" Target="http://focomx.focoma.org/artists/stompit" TargetMode="External"/><Relationship Id="rId1281" Type="http://schemas.openxmlformats.org/officeDocument/2006/relationships/hyperlink" Target="http://focomx.focoma.org/artists/mlady" TargetMode="External"/><Relationship Id="rId1379" Type="http://schemas.openxmlformats.org/officeDocument/2006/relationships/hyperlink" Target="http://focomx.focoma.org/artists/wyatts" TargetMode="External"/><Relationship Id="rId1502" Type="http://schemas.openxmlformats.org/officeDocument/2006/relationships/hyperlink" Target="http://focomx.focoma.org/artists/jade-vases" TargetMode="External"/><Relationship Id="rId1586" Type="http://schemas.openxmlformats.org/officeDocument/2006/relationships/hyperlink" Target="http://focomx.focoma.org/artists/tmule-0" TargetMode="External"/><Relationship Id="rId290" Type="http://schemas.openxmlformats.org/officeDocument/2006/relationships/hyperlink" Target="http://focomx.focoma.org/music-genre/country-bluegrass-americana" TargetMode="External"/><Relationship Id="rId304" Type="http://schemas.openxmlformats.org/officeDocument/2006/relationships/hyperlink" Target="http://focomx.focoma.org/music-genre/rb-soul-funk" TargetMode="External"/><Relationship Id="rId388" Type="http://schemas.openxmlformats.org/officeDocument/2006/relationships/hyperlink" Target="http://focomx.focoma.org/music-genre/world-reggae-latin" TargetMode="External"/><Relationship Id="rId511" Type="http://schemas.openxmlformats.org/officeDocument/2006/relationships/hyperlink" Target="http://focomx.focoma.org/artists/matt-mahern-and-constitution" TargetMode="External"/><Relationship Id="rId609" Type="http://schemas.openxmlformats.org/officeDocument/2006/relationships/hyperlink" Target="http://focomx.focoma.org/artists/pappy-longlegs" TargetMode="External"/><Relationship Id="rId956" Type="http://schemas.openxmlformats.org/officeDocument/2006/relationships/hyperlink" Target="http://focomx.focoma.org/music-genre/electronic-dj" TargetMode="External"/><Relationship Id="rId1141" Type="http://schemas.openxmlformats.org/officeDocument/2006/relationships/hyperlink" Target="http://focomx.focoma.org/artists/snails-and-oysters" TargetMode="External"/><Relationship Id="rId1239" Type="http://schemas.openxmlformats.org/officeDocument/2006/relationships/hyperlink" Target="http://focomx.focoma.org/artists/elektric-voodoo" TargetMode="External"/><Relationship Id="rId85" Type="http://schemas.openxmlformats.org/officeDocument/2006/relationships/hyperlink" Target="http://focomx.focoma.org/artists/black-moon-howl-0" TargetMode="External"/><Relationship Id="rId150" Type="http://schemas.openxmlformats.org/officeDocument/2006/relationships/hyperlink" Target="http://focomx.focoma.org/music-genre/blues-jazz" TargetMode="External"/><Relationship Id="rId595" Type="http://schemas.openxmlformats.org/officeDocument/2006/relationships/hyperlink" Target="http://focomx.focoma.org/artists/oscarella-stereo" TargetMode="External"/><Relationship Id="rId816" Type="http://schemas.openxmlformats.org/officeDocument/2006/relationships/hyperlink" Target="http://focomx.focoma.org/music-genre/rock-pop" TargetMode="External"/><Relationship Id="rId1001" Type="http://schemas.openxmlformats.org/officeDocument/2006/relationships/hyperlink" Target="http://focomx.focoma.org/artists/rsrch" TargetMode="External"/><Relationship Id="rId1446" Type="http://schemas.openxmlformats.org/officeDocument/2006/relationships/hyperlink" Target="http://focomx.focoma.org/artists/bowregard" TargetMode="External"/><Relationship Id="rId248" Type="http://schemas.openxmlformats.org/officeDocument/2006/relationships/hyperlink" Target="http://focomx.focoma.org/music-genre/rock-pop" TargetMode="External"/><Relationship Id="rId455" Type="http://schemas.openxmlformats.org/officeDocument/2006/relationships/hyperlink" Target="http://focomx.focoma.org/artists/knuckle-pups" TargetMode="External"/><Relationship Id="rId662" Type="http://schemas.openxmlformats.org/officeDocument/2006/relationships/hyperlink" Target="http://focomx.focoma.org/music-genre/rock-pop" TargetMode="External"/><Relationship Id="rId1085" Type="http://schemas.openxmlformats.org/officeDocument/2006/relationships/hyperlink" Target="http://focomx.focoma.org/artists/heart-tribe" TargetMode="External"/><Relationship Id="rId1292" Type="http://schemas.openxmlformats.org/officeDocument/2006/relationships/hyperlink" Target="http://focomx.focoma.org/music-genre/cover-tribute" TargetMode="External"/><Relationship Id="rId1306" Type="http://schemas.openxmlformats.org/officeDocument/2006/relationships/hyperlink" Target="http://focomx.focoma.org/music-genre/singer-songwriter" TargetMode="External"/><Relationship Id="rId1513" Type="http://schemas.openxmlformats.org/officeDocument/2006/relationships/hyperlink" Target="http://focomx.focoma.org/artists/lief-sjostrom" TargetMode="External"/><Relationship Id="rId12" Type="http://schemas.openxmlformats.org/officeDocument/2006/relationships/hyperlink" Target="http://focomx.focoma.org/music-genre/cover-tribute" TargetMode="External"/><Relationship Id="rId108" Type="http://schemas.openxmlformats.org/officeDocument/2006/relationships/hyperlink" Target="http://focomx.focoma.org/music-genre/country-bluegrass-americana" TargetMode="External"/><Relationship Id="rId315" Type="http://schemas.openxmlformats.org/officeDocument/2006/relationships/hyperlink" Target="http://focomx.focoma.org/artists/golden-ghost-0" TargetMode="External"/><Relationship Id="rId522" Type="http://schemas.openxmlformats.org/officeDocument/2006/relationships/hyperlink" Target="http://focomx.focoma.org/music-genre/rock-pop" TargetMode="External"/><Relationship Id="rId967" Type="http://schemas.openxmlformats.org/officeDocument/2006/relationships/hyperlink" Target="http://focomx.focoma.org/artists/irvn" TargetMode="External"/><Relationship Id="rId1152" Type="http://schemas.openxmlformats.org/officeDocument/2006/relationships/hyperlink" Target="http://focomx.focoma.org/music-genre/acoustic-folk" TargetMode="External"/><Relationship Id="rId1597" Type="http://schemas.openxmlformats.org/officeDocument/2006/relationships/hyperlink" Target="http://focomx.focoma.org/artists/yan-yez" TargetMode="External"/><Relationship Id="rId96" Type="http://schemas.openxmlformats.org/officeDocument/2006/relationships/hyperlink" Target="http://focomx.focoma.org/music-genre/country-bluegrass-americana" TargetMode="External"/><Relationship Id="rId161" Type="http://schemas.openxmlformats.org/officeDocument/2006/relationships/hyperlink" Target="http://focomx.focoma.org/artists/clandestine-amigo" TargetMode="External"/><Relationship Id="rId399" Type="http://schemas.openxmlformats.org/officeDocument/2006/relationships/hyperlink" Target="http://focomx.focoma.org/artists/jeffrey-dallet-band" TargetMode="External"/><Relationship Id="rId827" Type="http://schemas.openxmlformats.org/officeDocument/2006/relationships/hyperlink" Target="http://focomx.focoma.org/artists/midnight-horrors" TargetMode="External"/><Relationship Id="rId1012" Type="http://schemas.openxmlformats.org/officeDocument/2006/relationships/hyperlink" Target="http://focomx.focoma.org/music-genre/electronic-dj" TargetMode="External"/><Relationship Id="rId1457" Type="http://schemas.openxmlformats.org/officeDocument/2006/relationships/hyperlink" Target="http://focomx.focoma.org/artists/christine-sattler" TargetMode="External"/><Relationship Id="rId259" Type="http://schemas.openxmlformats.org/officeDocument/2006/relationships/hyperlink" Target="http://focomx.focoma.org/artists/envy-alo" TargetMode="External"/><Relationship Id="rId466" Type="http://schemas.openxmlformats.org/officeDocument/2006/relationships/hyperlink" Target="http://focomx.focoma.org/music-genre/singer-songwriter" TargetMode="External"/><Relationship Id="rId673" Type="http://schemas.openxmlformats.org/officeDocument/2006/relationships/hyperlink" Target="http://focomx.focoma.org/artists/rubix-kubed" TargetMode="External"/><Relationship Id="rId880" Type="http://schemas.openxmlformats.org/officeDocument/2006/relationships/hyperlink" Target="http://focomx.focoma.org/music-genre/rock-pop" TargetMode="External"/><Relationship Id="rId1096" Type="http://schemas.openxmlformats.org/officeDocument/2006/relationships/hyperlink" Target="http://focomx.focoma.org/music-genre/hip-hop-rap" TargetMode="External"/><Relationship Id="rId1317" Type="http://schemas.openxmlformats.org/officeDocument/2006/relationships/hyperlink" Target="http://focomx.focoma.org/artists/sharp-circles" TargetMode="External"/><Relationship Id="rId1524" Type="http://schemas.openxmlformats.org/officeDocument/2006/relationships/hyperlink" Target="http://focomx.focoma.org/artists/mihaly" TargetMode="External"/><Relationship Id="rId23" Type="http://schemas.openxmlformats.org/officeDocument/2006/relationships/hyperlink" Target="http://focomx.focoma.org/artists/andrew-sturtz" TargetMode="External"/><Relationship Id="rId119" Type="http://schemas.openxmlformats.org/officeDocument/2006/relationships/hyperlink" Target="http://focomx.focoma.org/artists/buck-wilde-0" TargetMode="External"/><Relationship Id="rId326" Type="http://schemas.openxmlformats.org/officeDocument/2006/relationships/hyperlink" Target="http://focomx.focoma.org/music-genre/blues-jazz" TargetMode="External"/><Relationship Id="rId533" Type="http://schemas.openxmlformats.org/officeDocument/2006/relationships/hyperlink" Target="http://focomx.focoma.org/artists/mike-yob-0" TargetMode="External"/><Relationship Id="rId978" Type="http://schemas.openxmlformats.org/officeDocument/2006/relationships/hyperlink" Target="http://focomx.focoma.org/music-genre/electronic-dj" TargetMode="External"/><Relationship Id="rId1163" Type="http://schemas.openxmlformats.org/officeDocument/2006/relationships/hyperlink" Target="http://focomx.focoma.org/artists/ghost-joseph-buck-0" TargetMode="External"/><Relationship Id="rId1370" Type="http://schemas.openxmlformats.org/officeDocument/2006/relationships/hyperlink" Target="http://focomx.focoma.org/music-genre/indie-alternative" TargetMode="External"/><Relationship Id="rId740" Type="http://schemas.openxmlformats.org/officeDocument/2006/relationships/hyperlink" Target="http://focomx.focoma.org/music-genre/rock-pop" TargetMode="External"/><Relationship Id="rId838" Type="http://schemas.openxmlformats.org/officeDocument/2006/relationships/hyperlink" Target="http://focomx.focoma.org/music-genre/rock-pop" TargetMode="External"/><Relationship Id="rId1023" Type="http://schemas.openxmlformats.org/officeDocument/2006/relationships/hyperlink" Target="http://focomx.focoma.org/artists/bret-sexton-ryan-seward" TargetMode="External"/><Relationship Id="rId1468" Type="http://schemas.openxmlformats.org/officeDocument/2006/relationships/hyperlink" Target="http://focomx.focoma.org/artists/cowboys-dead" TargetMode="External"/><Relationship Id="rId172" Type="http://schemas.openxmlformats.org/officeDocument/2006/relationships/hyperlink" Target="http://focomx.focoma.org/music-genre/rock-pop" TargetMode="External"/><Relationship Id="rId477" Type="http://schemas.openxmlformats.org/officeDocument/2006/relationships/hyperlink" Target="http://focomx.focoma.org/artists/lief-sjostrom" TargetMode="External"/><Relationship Id="rId600" Type="http://schemas.openxmlformats.org/officeDocument/2006/relationships/hyperlink" Target="http://focomx.focoma.org/music-genre/rb-soul-funk" TargetMode="External"/><Relationship Id="rId684" Type="http://schemas.openxmlformats.org/officeDocument/2006/relationships/hyperlink" Target="http://focomx.focoma.org/music-genre/country-bluegrass-americana" TargetMode="External"/><Relationship Id="rId1230" Type="http://schemas.openxmlformats.org/officeDocument/2006/relationships/hyperlink" Target="http://focomx.focoma.org/music-genre/hip-hop-rap" TargetMode="External"/><Relationship Id="rId1328" Type="http://schemas.openxmlformats.org/officeDocument/2006/relationships/hyperlink" Target="http://focomx.focoma.org/music-genre/blues-jazz" TargetMode="External"/><Relationship Id="rId1535" Type="http://schemas.openxmlformats.org/officeDocument/2006/relationships/hyperlink" Target="http://focomx.focoma.org/artists/other-worlds" TargetMode="External"/><Relationship Id="rId337" Type="http://schemas.openxmlformats.org/officeDocument/2006/relationships/hyperlink" Target="http://focomx.focoma.org/artists/guerrilla-radio-0" TargetMode="External"/><Relationship Id="rId891" Type="http://schemas.openxmlformats.org/officeDocument/2006/relationships/hyperlink" Target="http://focomx.focoma.org/artists/tyler-t-and-common-clay-0" TargetMode="External"/><Relationship Id="rId905" Type="http://schemas.openxmlformats.org/officeDocument/2006/relationships/hyperlink" Target="http://focomx.focoma.org/artists/wasteland-hop-0" TargetMode="External"/><Relationship Id="rId989" Type="http://schemas.openxmlformats.org/officeDocument/2006/relationships/hyperlink" Target="http://focomx.focoma.org/artists/macy-paradise" TargetMode="External"/><Relationship Id="rId34" Type="http://schemas.openxmlformats.org/officeDocument/2006/relationships/hyperlink" Target="http://focomx.focoma.org/music-genre/singer-songwriter" TargetMode="External"/><Relationship Id="rId544" Type="http://schemas.openxmlformats.org/officeDocument/2006/relationships/hyperlink" Target="http://focomx.focoma.org/music-genre/singer-songwriter" TargetMode="External"/><Relationship Id="rId751" Type="http://schemas.openxmlformats.org/officeDocument/2006/relationships/hyperlink" Target="http://focomx.focoma.org/artists/stray-course" TargetMode="External"/><Relationship Id="rId849" Type="http://schemas.openxmlformats.org/officeDocument/2006/relationships/hyperlink" Target="http://focomx.focoma.org/artists/symbols-0" TargetMode="External"/><Relationship Id="rId1174" Type="http://schemas.openxmlformats.org/officeDocument/2006/relationships/hyperlink" Target="http://focomx.focoma.org/music-genre/country-bluegrass-americana" TargetMode="External"/><Relationship Id="rId1381" Type="http://schemas.openxmlformats.org/officeDocument/2006/relationships/hyperlink" Target="http://focomx.focoma.org/artists/timothy-john" TargetMode="External"/><Relationship Id="rId1479" Type="http://schemas.openxmlformats.org/officeDocument/2006/relationships/hyperlink" Target="http://focomx.focoma.org/artists/dylan-streight" TargetMode="External"/><Relationship Id="rId1602" Type="http://schemas.openxmlformats.org/officeDocument/2006/relationships/hyperlink" Target="http://focomx.focoma.org/artists/laramie-wassertoff" TargetMode="External"/><Relationship Id="rId183" Type="http://schemas.openxmlformats.org/officeDocument/2006/relationships/hyperlink" Target="http://focomx.focoma.org/artists/covenhoven" TargetMode="External"/><Relationship Id="rId390" Type="http://schemas.openxmlformats.org/officeDocument/2006/relationships/hyperlink" Target="http://focomx.focoma.org/music-genre/indie-alternative" TargetMode="External"/><Relationship Id="rId404" Type="http://schemas.openxmlformats.org/officeDocument/2006/relationships/hyperlink" Target="http://focomx.focoma.org/music-genre/blues-jazz" TargetMode="External"/><Relationship Id="rId611" Type="http://schemas.openxmlformats.org/officeDocument/2006/relationships/hyperlink" Target="http://focomx.focoma.org/artists/paul-dehaven-0" TargetMode="External"/><Relationship Id="rId1034" Type="http://schemas.openxmlformats.org/officeDocument/2006/relationships/hyperlink" Target="http://focomx.focoma.org/music-genre/singer-songwriter" TargetMode="External"/><Relationship Id="rId1241" Type="http://schemas.openxmlformats.org/officeDocument/2006/relationships/hyperlink" Target="http://focomx.focoma.org/artists/evenhands" TargetMode="External"/><Relationship Id="rId1339" Type="http://schemas.openxmlformats.org/officeDocument/2006/relationships/hyperlink" Target="http://focomx.focoma.org/artists/suicide-van" TargetMode="External"/><Relationship Id="rId250" Type="http://schemas.openxmlformats.org/officeDocument/2006/relationships/hyperlink" Target="http://focomx.focoma.org/music-genre/singer-songwriter" TargetMode="External"/><Relationship Id="rId488" Type="http://schemas.openxmlformats.org/officeDocument/2006/relationships/hyperlink" Target="http://focomx.focoma.org/music-genre/world-reggae-latin" TargetMode="External"/><Relationship Id="rId695" Type="http://schemas.openxmlformats.org/officeDocument/2006/relationships/hyperlink" Target="http://focomx.focoma.org/artists/sarah-slaton" TargetMode="External"/><Relationship Id="rId709" Type="http://schemas.openxmlformats.org/officeDocument/2006/relationships/hyperlink" Target="http://focomx.focoma.org/artists/shaley-scott-0" TargetMode="External"/><Relationship Id="rId916" Type="http://schemas.openxmlformats.org/officeDocument/2006/relationships/hyperlink" Target="http://focomx.focoma.org/music-genre/acoustic-folk" TargetMode="External"/><Relationship Id="rId1101" Type="http://schemas.openxmlformats.org/officeDocument/2006/relationships/hyperlink" Target="http://focomx.focoma.org/artists/kirsten-lyon" TargetMode="External"/><Relationship Id="rId1546" Type="http://schemas.openxmlformats.org/officeDocument/2006/relationships/hyperlink" Target="http://focomx.focoma.org/artists/race-neptune" TargetMode="External"/><Relationship Id="rId45" Type="http://schemas.openxmlformats.org/officeDocument/2006/relationships/hyperlink" Target="http://focomx.focoma.org/artists/augustus-0" TargetMode="External"/><Relationship Id="rId110" Type="http://schemas.openxmlformats.org/officeDocument/2006/relationships/hyperlink" Target="http://focomx.focoma.org/music-genre/hip-hop-rap" TargetMode="External"/><Relationship Id="rId348" Type="http://schemas.openxmlformats.org/officeDocument/2006/relationships/hyperlink" Target="http://focomx.focoma.org/music-genre/indie-alternative" TargetMode="External"/><Relationship Id="rId555" Type="http://schemas.openxmlformats.org/officeDocument/2006/relationships/hyperlink" Target="http://focomx.focoma.org/artists/ms-nomer" TargetMode="External"/><Relationship Id="rId762" Type="http://schemas.openxmlformats.org/officeDocument/2006/relationships/hyperlink" Target="http://focomx.focoma.org/music-genre/singer-songwriter" TargetMode="External"/><Relationship Id="rId1185" Type="http://schemas.openxmlformats.org/officeDocument/2006/relationships/hyperlink" Target="http://focomx.focoma.org/artists/twin-flame-medicine" TargetMode="External"/><Relationship Id="rId1392" Type="http://schemas.openxmlformats.org/officeDocument/2006/relationships/hyperlink" Target="http://focomx.focoma.org/music-genre/experimental-noise-visual" TargetMode="External"/><Relationship Id="rId1406" Type="http://schemas.openxmlformats.org/officeDocument/2006/relationships/hyperlink" Target="http://focomx.focoma.org/music-genre/rock-pop" TargetMode="External"/><Relationship Id="rId194" Type="http://schemas.openxmlformats.org/officeDocument/2006/relationships/hyperlink" Target="http://focomx.focoma.org/music-genre/country-bluegrass-americana" TargetMode="External"/><Relationship Id="rId208" Type="http://schemas.openxmlformats.org/officeDocument/2006/relationships/hyperlink" Target="http://focomx.focoma.org/music-genre/country-bluegrass-americana" TargetMode="External"/><Relationship Id="rId415" Type="http://schemas.openxmlformats.org/officeDocument/2006/relationships/hyperlink" Target="http://focomx.focoma.org/artists/joe-lessard-head-hills-and-hanna-doreen" TargetMode="External"/><Relationship Id="rId622" Type="http://schemas.openxmlformats.org/officeDocument/2006/relationships/hyperlink" Target="http://focomx.focoma.org/music-genre/rock-pop" TargetMode="External"/><Relationship Id="rId1045" Type="http://schemas.openxmlformats.org/officeDocument/2006/relationships/hyperlink" Target="http://focomx.focoma.org/artists/douglas-crowl" TargetMode="External"/><Relationship Id="rId1252" Type="http://schemas.openxmlformats.org/officeDocument/2006/relationships/hyperlink" Target="http://focomx.focoma.org/music-genre/rock-pop" TargetMode="External"/><Relationship Id="rId261" Type="http://schemas.openxmlformats.org/officeDocument/2006/relationships/hyperlink" Target="http://focomx.focoma.org/artists/equally-challenged-0" TargetMode="External"/><Relationship Id="rId499" Type="http://schemas.openxmlformats.org/officeDocument/2006/relationships/hyperlink" Target="http://focomx.focoma.org/artists/macy-warner" TargetMode="External"/><Relationship Id="rId927" Type="http://schemas.openxmlformats.org/officeDocument/2006/relationships/hyperlink" Target="http://focomx.focoma.org/artists/whitewater-ramble-acoustic-duo" TargetMode="External"/><Relationship Id="rId1112" Type="http://schemas.openxmlformats.org/officeDocument/2006/relationships/hyperlink" Target="http://focomx.focoma.org/music-genre/singer-songwriter" TargetMode="External"/><Relationship Id="rId1557" Type="http://schemas.openxmlformats.org/officeDocument/2006/relationships/hyperlink" Target="http://focomx.focoma.org/artists/sasha-stone-band" TargetMode="External"/><Relationship Id="rId56" Type="http://schemas.openxmlformats.org/officeDocument/2006/relationships/hyperlink" Target="http://focomx.focoma.org/music-genre/metal-punk-hardcore" TargetMode="External"/><Relationship Id="rId359" Type="http://schemas.openxmlformats.org/officeDocument/2006/relationships/hyperlink" Target="http://focomx.focoma.org/artists/honky-long-tonkers-duo" TargetMode="External"/><Relationship Id="rId566" Type="http://schemas.openxmlformats.org/officeDocument/2006/relationships/hyperlink" Target="http://focomx.focoma.org/music-genre/hip-hop-rap" TargetMode="External"/><Relationship Id="rId773" Type="http://schemas.openxmlformats.org/officeDocument/2006/relationships/hyperlink" Target="http://focomx.focoma.org/artists/teague-bechtel-trio" TargetMode="External"/><Relationship Id="rId1196" Type="http://schemas.openxmlformats.org/officeDocument/2006/relationships/hyperlink" Target="http://focomx.focoma.org/music-genre/indie-alternative" TargetMode="External"/><Relationship Id="rId1417" Type="http://schemas.openxmlformats.org/officeDocument/2006/relationships/hyperlink" Target="http://focomx.focoma.org/artists/yotp-year-pig" TargetMode="External"/><Relationship Id="rId121" Type="http://schemas.openxmlformats.org/officeDocument/2006/relationships/hyperlink" Target="http://focomx.focoma.org/artists/cable-ten-0" TargetMode="External"/><Relationship Id="rId219" Type="http://schemas.openxmlformats.org/officeDocument/2006/relationships/hyperlink" Target="http://focomx.focoma.org/artists/deejay-gyro-0" TargetMode="External"/><Relationship Id="rId426" Type="http://schemas.openxmlformats.org/officeDocument/2006/relationships/hyperlink" Target="http://focomx.focoma.org/music-genre/singer-songwriter" TargetMode="External"/><Relationship Id="rId633" Type="http://schemas.openxmlformats.org/officeDocument/2006/relationships/hyperlink" Target="http://focomx.focoma.org/artists/poinciana" TargetMode="External"/><Relationship Id="rId980" Type="http://schemas.openxmlformats.org/officeDocument/2006/relationships/hyperlink" Target="http://focomx.focoma.org/music-genre/electronic-dj" TargetMode="External"/><Relationship Id="rId1056" Type="http://schemas.openxmlformats.org/officeDocument/2006/relationships/hyperlink" Target="http://focomx.focoma.org/music-genre/indie-alternative" TargetMode="External"/><Relationship Id="rId1263" Type="http://schemas.openxmlformats.org/officeDocument/2006/relationships/hyperlink" Target="http://focomx.focoma.org/artists/m-squared" TargetMode="External"/><Relationship Id="rId840" Type="http://schemas.openxmlformats.org/officeDocument/2006/relationships/hyperlink" Target="http://focomx.focoma.org/music-genre/indie-alternative" TargetMode="External"/><Relationship Id="rId938" Type="http://schemas.openxmlformats.org/officeDocument/2006/relationships/hyperlink" Target="http://focomx.focoma.org/music-genre/hip-hop-rap" TargetMode="External"/><Relationship Id="rId1470" Type="http://schemas.openxmlformats.org/officeDocument/2006/relationships/hyperlink" Target="http://focomx.focoma.org/artists/crescent-city-connection-0" TargetMode="External"/><Relationship Id="rId1568" Type="http://schemas.openxmlformats.org/officeDocument/2006/relationships/hyperlink" Target="http://focomx.focoma.org/artists/streamline-cannonball" TargetMode="External"/><Relationship Id="rId67" Type="http://schemas.openxmlformats.org/officeDocument/2006/relationships/hyperlink" Target="http://focomx.focoma.org/artists/ben-prytherch-and-guardians-earthly-delight" TargetMode="External"/><Relationship Id="rId272" Type="http://schemas.openxmlformats.org/officeDocument/2006/relationships/hyperlink" Target="http://focomx.focoma.org/music-genre/country-bluegrass-americana" TargetMode="External"/><Relationship Id="rId577" Type="http://schemas.openxmlformats.org/officeDocument/2006/relationships/hyperlink" Target="http://focomx.focoma.org/artists/new-mexican" TargetMode="External"/><Relationship Id="rId700" Type="http://schemas.openxmlformats.org/officeDocument/2006/relationships/hyperlink" Target="http://focomx.focoma.org/music-genre/rock-pop" TargetMode="External"/><Relationship Id="rId1123" Type="http://schemas.openxmlformats.org/officeDocument/2006/relationships/hyperlink" Target="http://focomx.focoma.org/artists/near-dusk" TargetMode="External"/><Relationship Id="rId1330" Type="http://schemas.openxmlformats.org/officeDocument/2006/relationships/hyperlink" Target="http://focomx.focoma.org/music-genre/indie-alternative" TargetMode="External"/><Relationship Id="rId1428" Type="http://schemas.openxmlformats.org/officeDocument/2006/relationships/hyperlink" Target="http://focomx.focoma.org/artists/andrew-sturtz" TargetMode="External"/><Relationship Id="rId132" Type="http://schemas.openxmlformats.org/officeDocument/2006/relationships/hyperlink" Target="http://focomx.focoma.org/music-genre/singer-songwriter" TargetMode="External"/><Relationship Id="rId784" Type="http://schemas.openxmlformats.org/officeDocument/2006/relationships/hyperlink" Target="http://focomx.focoma.org/music-genre/blues-jazz" TargetMode="External"/><Relationship Id="rId991" Type="http://schemas.openxmlformats.org/officeDocument/2006/relationships/hyperlink" Target="http://focomx.focoma.org/artists/masstree" TargetMode="External"/><Relationship Id="rId1067" Type="http://schemas.openxmlformats.org/officeDocument/2006/relationships/hyperlink" Target="http://focomx.focoma.org/artists/foreign-suns" TargetMode="External"/><Relationship Id="rId437" Type="http://schemas.openxmlformats.org/officeDocument/2006/relationships/hyperlink" Target="http://focomx.focoma.org/artists/katie-wise-bhakti-explosion" TargetMode="External"/><Relationship Id="rId644" Type="http://schemas.openxmlformats.org/officeDocument/2006/relationships/hyperlink" Target="http://focomx.focoma.org/music-genre/rb-soul-funk" TargetMode="External"/><Relationship Id="rId851" Type="http://schemas.openxmlformats.org/officeDocument/2006/relationships/hyperlink" Target="http://focomx.focoma.org/artists/threadbarons" TargetMode="External"/><Relationship Id="rId1274" Type="http://schemas.openxmlformats.org/officeDocument/2006/relationships/hyperlink" Target="http://focomx.focoma.org/music-genre/country-bluegrass-americana" TargetMode="External"/><Relationship Id="rId1481" Type="http://schemas.openxmlformats.org/officeDocument/2006/relationships/hyperlink" Target="http://focomx.focoma.org/artists/elektric-animals" TargetMode="External"/><Relationship Id="rId1579" Type="http://schemas.openxmlformats.org/officeDocument/2006/relationships/hyperlink" Target="http://focomx.focoma.org/artists/little-black-bottles" TargetMode="External"/><Relationship Id="rId283" Type="http://schemas.openxmlformats.org/officeDocument/2006/relationships/hyperlink" Target="http://focomx.focoma.org/artists/float-buffalo" TargetMode="External"/><Relationship Id="rId490" Type="http://schemas.openxmlformats.org/officeDocument/2006/relationships/hyperlink" Target="http://focomx.focoma.org/music-genre/blues-jazz" TargetMode="External"/><Relationship Id="rId504" Type="http://schemas.openxmlformats.org/officeDocument/2006/relationships/hyperlink" Target="http://focomx.focoma.org/music-genre/comedy" TargetMode="External"/><Relationship Id="rId711" Type="http://schemas.openxmlformats.org/officeDocument/2006/relationships/hyperlink" Target="http://focomx.focoma.org/artists/shanna-dress" TargetMode="External"/><Relationship Id="rId949" Type="http://schemas.openxmlformats.org/officeDocument/2006/relationships/hyperlink" Target="http://focomx.focoma.org/artists/zoe-berman" TargetMode="External"/><Relationship Id="rId1134" Type="http://schemas.openxmlformats.org/officeDocument/2006/relationships/hyperlink" Target="http://focomx.focoma.org/music-genre/country-bluegrass-americana" TargetMode="External"/><Relationship Id="rId1341" Type="http://schemas.openxmlformats.org/officeDocument/2006/relationships/hyperlink" Target="http://focomx.focoma.org/artists/sundaycandy" TargetMode="External"/><Relationship Id="rId78" Type="http://schemas.openxmlformats.org/officeDocument/2006/relationships/hyperlink" Target="http://focomx.focoma.org/music-genre/world-reggae-latin" TargetMode="External"/><Relationship Id="rId143" Type="http://schemas.openxmlformats.org/officeDocument/2006/relationships/hyperlink" Target="http://focomx.focoma.org/artists/choice-city-seven-0" TargetMode="External"/><Relationship Id="rId350" Type="http://schemas.openxmlformats.org/officeDocument/2006/relationships/hyperlink" Target="http://focomx.focoma.org/music-genre/country-bluegrass-americana" TargetMode="External"/><Relationship Id="rId588" Type="http://schemas.openxmlformats.org/officeDocument/2006/relationships/hyperlink" Target="http://focomx.focoma.org/music-genre/acoustic-folk" TargetMode="External"/><Relationship Id="rId795" Type="http://schemas.openxmlformats.org/officeDocument/2006/relationships/hyperlink" Target="http://focomx.focoma.org/artists/casino-effect" TargetMode="External"/><Relationship Id="rId809" Type="http://schemas.openxmlformats.org/officeDocument/2006/relationships/hyperlink" Target="http://focomx.focoma.org/artists/echo-chamber" TargetMode="External"/><Relationship Id="rId1201" Type="http://schemas.openxmlformats.org/officeDocument/2006/relationships/hyperlink" Target="http://focomx.focoma.org/artists/annabeth-berry" TargetMode="External"/><Relationship Id="rId1439" Type="http://schemas.openxmlformats.org/officeDocument/2006/relationships/hyperlink" Target="http://focomx.focoma.org/artists/bellhoss" TargetMode="External"/><Relationship Id="rId9" Type="http://schemas.openxmlformats.org/officeDocument/2006/relationships/hyperlink" Target="http://focomx.focoma.org/artists/aj-fullerton-0" TargetMode="External"/><Relationship Id="rId210" Type="http://schemas.openxmlformats.org/officeDocument/2006/relationships/hyperlink" Target="http://focomx.focoma.org/music-genre/singer-songwriter" TargetMode="External"/><Relationship Id="rId448" Type="http://schemas.openxmlformats.org/officeDocument/2006/relationships/hyperlink" Target="http://focomx.focoma.org/music-genre/country-bluegrass-americana" TargetMode="External"/><Relationship Id="rId655" Type="http://schemas.openxmlformats.org/officeDocument/2006/relationships/hyperlink" Target="http://focomx.focoma.org/artists/red-truck-revival-0" TargetMode="External"/><Relationship Id="rId862" Type="http://schemas.openxmlformats.org/officeDocument/2006/relationships/hyperlink" Target="http://focomx.focoma.org/music-genre/indie-alternative" TargetMode="External"/><Relationship Id="rId1078" Type="http://schemas.openxmlformats.org/officeDocument/2006/relationships/hyperlink" Target="http://focomx.focoma.org/music-genre/childrens-program" TargetMode="External"/><Relationship Id="rId1285" Type="http://schemas.openxmlformats.org/officeDocument/2006/relationships/hyperlink" Target="http://focomx.focoma.org/artists/nathaniel-triz" TargetMode="External"/><Relationship Id="rId1492" Type="http://schemas.openxmlformats.org/officeDocument/2006/relationships/hyperlink" Target="http://focomx.focoma.org/artists/futon-down" TargetMode="External"/><Relationship Id="rId1506" Type="http://schemas.openxmlformats.org/officeDocument/2006/relationships/hyperlink" Target="http://focomx.focoma.org/artists/john-statz" TargetMode="External"/><Relationship Id="rId294" Type="http://schemas.openxmlformats.org/officeDocument/2006/relationships/hyperlink" Target="http://focomx.focoma.org/music-genre/rb-soul-funk" TargetMode="External"/><Relationship Id="rId308" Type="http://schemas.openxmlformats.org/officeDocument/2006/relationships/hyperlink" Target="http://focomx.focoma.org/music-genre/cover-tribute" TargetMode="External"/><Relationship Id="rId515" Type="http://schemas.openxmlformats.org/officeDocument/2006/relationships/hyperlink" Target="http://focomx.focoma.org/artists/max-mackey-band-0" TargetMode="External"/><Relationship Id="rId722" Type="http://schemas.openxmlformats.org/officeDocument/2006/relationships/hyperlink" Target="http://focomx.focoma.org/music-genre/indie-alternative" TargetMode="External"/><Relationship Id="rId1145" Type="http://schemas.openxmlformats.org/officeDocument/2006/relationships/hyperlink" Target="http://focomx.focoma.org/artists/stereoshifter" TargetMode="External"/><Relationship Id="rId1352" Type="http://schemas.openxmlformats.org/officeDocument/2006/relationships/hyperlink" Target="http://focomx.focoma.org/music-genre/acoustic-folk" TargetMode="External"/><Relationship Id="rId89" Type="http://schemas.openxmlformats.org/officeDocument/2006/relationships/hyperlink" Target="http://focomx.focoma.org/artists/blind-alley-troubadours-0" TargetMode="External"/><Relationship Id="rId154" Type="http://schemas.openxmlformats.org/officeDocument/2006/relationships/hyperlink" Target="http://focomx.focoma.org/music-genre/singer-songwriter" TargetMode="External"/><Relationship Id="rId361" Type="http://schemas.openxmlformats.org/officeDocument/2006/relationships/hyperlink" Target="http://focomx.focoma.org/artists/hooligan-s-holiday" TargetMode="External"/><Relationship Id="rId599" Type="http://schemas.openxmlformats.org/officeDocument/2006/relationships/hyperlink" Target="http://focomx.focoma.org/artists/outside-pets" TargetMode="External"/><Relationship Id="rId1005" Type="http://schemas.openxmlformats.org/officeDocument/2006/relationships/hyperlink" Target="http://focomx.focoma.org/artists/sultan-and-necromancer" TargetMode="External"/><Relationship Id="rId1212" Type="http://schemas.openxmlformats.org/officeDocument/2006/relationships/hyperlink" Target="http://focomx.focoma.org/music-genre/country-bluegrass-americana" TargetMode="External"/><Relationship Id="rId459" Type="http://schemas.openxmlformats.org/officeDocument/2006/relationships/hyperlink" Target="http://focomx.focoma.org/artists/lady-gang-0" TargetMode="External"/><Relationship Id="rId666" Type="http://schemas.openxmlformats.org/officeDocument/2006/relationships/hyperlink" Target="http://focomx.focoma.org/music-genre/blues-jazz" TargetMode="External"/><Relationship Id="rId873" Type="http://schemas.openxmlformats.org/officeDocument/2006/relationships/hyperlink" Target="http://focomx.focoma.org/artists/tiny-mule" TargetMode="External"/><Relationship Id="rId1089" Type="http://schemas.openxmlformats.org/officeDocument/2006/relationships/hyperlink" Target="http://focomx.focoma.org/artists/j-mark" TargetMode="External"/><Relationship Id="rId1296" Type="http://schemas.openxmlformats.org/officeDocument/2006/relationships/hyperlink" Target="http://focomx.focoma.org/music-genre/acoustic-folk" TargetMode="External"/><Relationship Id="rId1517" Type="http://schemas.openxmlformats.org/officeDocument/2006/relationships/hyperlink" Target="http://focomx.focoma.org/artists/magic-cyclops-0" TargetMode="External"/><Relationship Id="rId16" Type="http://schemas.openxmlformats.org/officeDocument/2006/relationships/hyperlink" Target="http://focomx.focoma.org/music-genre/rb-soul-funk" TargetMode="External"/><Relationship Id="rId221" Type="http://schemas.openxmlformats.org/officeDocument/2006/relationships/hyperlink" Target="http://focomx.focoma.org/artists/def-knock" TargetMode="External"/><Relationship Id="rId319" Type="http://schemas.openxmlformats.org/officeDocument/2006/relationships/hyperlink" Target="http://focomx.focoma.org/artists/gora-gora-orkestar-0" TargetMode="External"/><Relationship Id="rId526" Type="http://schemas.openxmlformats.org/officeDocument/2006/relationships/hyperlink" Target="http://focomx.focoma.org/music-genre/rock-pop" TargetMode="External"/><Relationship Id="rId1156" Type="http://schemas.openxmlformats.org/officeDocument/2006/relationships/hyperlink" Target="http://focomx.focoma.org/music-genre/metal-punk-hardcore" TargetMode="External"/><Relationship Id="rId1363" Type="http://schemas.openxmlformats.org/officeDocument/2006/relationships/hyperlink" Target="http://focomx.focoma.org/artists/kinky-fingers" TargetMode="External"/><Relationship Id="rId733" Type="http://schemas.openxmlformats.org/officeDocument/2006/relationships/hyperlink" Target="http://focomx.focoma.org/artists/south-cedars-0" TargetMode="External"/><Relationship Id="rId940" Type="http://schemas.openxmlformats.org/officeDocument/2006/relationships/hyperlink" Target="http://focomx.focoma.org/music-genre/indie-alternative" TargetMode="External"/><Relationship Id="rId1016" Type="http://schemas.openxmlformats.org/officeDocument/2006/relationships/hyperlink" Target="http://focomx.focoma.org/music-genre/acoustic-folk" TargetMode="External"/><Relationship Id="rId1570" Type="http://schemas.openxmlformats.org/officeDocument/2006/relationships/hyperlink" Target="http://focomx.focoma.org/artists/taro" TargetMode="External"/><Relationship Id="rId165" Type="http://schemas.openxmlformats.org/officeDocument/2006/relationships/hyperlink" Target="http://focomx.focoma.org/artists/cody-schell" TargetMode="External"/><Relationship Id="rId372" Type="http://schemas.openxmlformats.org/officeDocument/2006/relationships/hyperlink" Target="http://focomx.focoma.org/music-genre/electronic-dj" TargetMode="External"/><Relationship Id="rId677" Type="http://schemas.openxmlformats.org/officeDocument/2006/relationships/hyperlink" Target="http://focomx.focoma.org/artists/rush-hour-train" TargetMode="External"/><Relationship Id="rId800" Type="http://schemas.openxmlformats.org/officeDocument/2006/relationships/hyperlink" Target="http://focomx.focoma.org/music-genre/acoustic-folk" TargetMode="External"/><Relationship Id="rId1223" Type="http://schemas.openxmlformats.org/officeDocument/2006/relationships/hyperlink" Target="http://focomx.focoma.org/artists/chelsea-beth" TargetMode="External"/><Relationship Id="rId1430" Type="http://schemas.openxmlformats.org/officeDocument/2006/relationships/hyperlink" Target="http://focomx.focoma.org/artists/animal-object" TargetMode="External"/><Relationship Id="rId1528" Type="http://schemas.openxmlformats.org/officeDocument/2006/relationships/hyperlink" Target="http://focomx.focoma.org/artists/monarch-mtn" TargetMode="External"/><Relationship Id="rId232" Type="http://schemas.openxmlformats.org/officeDocument/2006/relationships/hyperlink" Target="http://focomx.focoma.org/music-genre/electronic-dj" TargetMode="External"/><Relationship Id="rId884" Type="http://schemas.openxmlformats.org/officeDocument/2006/relationships/hyperlink" Target="http://focomx.focoma.org/music-genre/indie-alternative" TargetMode="External"/><Relationship Id="rId27" Type="http://schemas.openxmlformats.org/officeDocument/2006/relationships/hyperlink" Target="http://focomx.focoma.org/artists/animal-object" TargetMode="External"/><Relationship Id="rId537" Type="http://schemas.openxmlformats.org/officeDocument/2006/relationships/hyperlink" Target="http://focomx.focoma.org/artists/mister-tim" TargetMode="External"/><Relationship Id="rId744" Type="http://schemas.openxmlformats.org/officeDocument/2006/relationships/hyperlink" Target="http://focomx.focoma.org/music-genre/singer-songwriter" TargetMode="External"/><Relationship Id="rId951" Type="http://schemas.openxmlformats.org/officeDocument/2006/relationships/hyperlink" Target="http://focomx.focoma.org/artists/theric" TargetMode="External"/><Relationship Id="rId1167" Type="http://schemas.openxmlformats.org/officeDocument/2006/relationships/hyperlink" Target="http://focomx.focoma.org/artists/high-road-home" TargetMode="External"/><Relationship Id="rId1374" Type="http://schemas.openxmlformats.org/officeDocument/2006/relationships/hyperlink" Target="http://focomx.focoma.org/music-genre/indie-alternative" TargetMode="External"/><Relationship Id="rId1581" Type="http://schemas.openxmlformats.org/officeDocument/2006/relationships/hyperlink" Target="http://focomx.focoma.org/artists/threadbarons" TargetMode="External"/><Relationship Id="rId80" Type="http://schemas.openxmlformats.org/officeDocument/2006/relationships/hyperlink" Target="http://focomx.focoma.org/music-genre/blues-jazz" TargetMode="External"/><Relationship Id="rId176" Type="http://schemas.openxmlformats.org/officeDocument/2006/relationships/hyperlink" Target="http://focomx.focoma.org/music-genre/rb-soul-funk" TargetMode="External"/><Relationship Id="rId383" Type="http://schemas.openxmlformats.org/officeDocument/2006/relationships/hyperlink" Target="http://focomx.focoma.org/artists/intrepid-soul" TargetMode="External"/><Relationship Id="rId590" Type="http://schemas.openxmlformats.org/officeDocument/2006/relationships/hyperlink" Target="http://focomx.focoma.org/music-genre/acoustic-folk" TargetMode="External"/><Relationship Id="rId604" Type="http://schemas.openxmlformats.org/officeDocument/2006/relationships/hyperlink" Target="http://focomx.focoma.org/music-genre/indie-alternative" TargetMode="External"/><Relationship Id="rId811" Type="http://schemas.openxmlformats.org/officeDocument/2006/relationships/hyperlink" Target="http://focomx.focoma.org/artists/gabrielle-louise-band" TargetMode="External"/><Relationship Id="rId1027" Type="http://schemas.openxmlformats.org/officeDocument/2006/relationships/hyperlink" Target="http://focomx.focoma.org/artists/caity-chaos-and-360s" TargetMode="External"/><Relationship Id="rId1234" Type="http://schemas.openxmlformats.org/officeDocument/2006/relationships/hyperlink" Target="http://focomx.focoma.org/music-genre/country-bluegrass-americana" TargetMode="External"/><Relationship Id="rId1441" Type="http://schemas.openxmlformats.org/officeDocument/2006/relationships/hyperlink" Target="http://focomx.focoma.org/artists/blaine-acheson" TargetMode="External"/><Relationship Id="rId243" Type="http://schemas.openxmlformats.org/officeDocument/2006/relationships/hyperlink" Target="http://focomx.focoma.org/artists/el-javi-0" TargetMode="External"/><Relationship Id="rId450" Type="http://schemas.openxmlformats.org/officeDocument/2006/relationships/hyperlink" Target="http://focomx.focoma.org/music-genre/rock-pop" TargetMode="External"/><Relationship Id="rId688" Type="http://schemas.openxmlformats.org/officeDocument/2006/relationships/hyperlink" Target="http://focomx.focoma.org/music-genre/cover-tribute" TargetMode="External"/><Relationship Id="rId895" Type="http://schemas.openxmlformats.org/officeDocument/2006/relationships/hyperlink" Target="http://focomx.focoma.org/artists/unified-diversity" TargetMode="External"/><Relationship Id="rId909" Type="http://schemas.openxmlformats.org/officeDocument/2006/relationships/hyperlink" Target="http://focomx.focoma.org/artists/we-talk-more-whensdays" TargetMode="External"/><Relationship Id="rId1080" Type="http://schemas.openxmlformats.org/officeDocument/2006/relationships/hyperlink" Target="http://focomx.focoma.org/music-genre/blues-jazz" TargetMode="External"/><Relationship Id="rId1301" Type="http://schemas.openxmlformats.org/officeDocument/2006/relationships/hyperlink" Target="http://focomx.focoma.org/artists/redamancy" TargetMode="External"/><Relationship Id="rId1539" Type="http://schemas.openxmlformats.org/officeDocument/2006/relationships/hyperlink" Target="http://focomx.focoma.org/artists/pictures-moss-0" TargetMode="External"/><Relationship Id="rId38" Type="http://schemas.openxmlformats.org/officeDocument/2006/relationships/hyperlink" Target="http://focomx.focoma.org/music-genre/metal-punk-hardcore" TargetMode="External"/><Relationship Id="rId103" Type="http://schemas.openxmlformats.org/officeDocument/2006/relationships/hyperlink" Target="http://focomx.focoma.org/artists/boner" TargetMode="External"/><Relationship Id="rId310" Type="http://schemas.openxmlformats.org/officeDocument/2006/relationships/hyperlink" Target="http://focomx.focoma.org/music-genre/singer-songwriter" TargetMode="External"/><Relationship Id="rId548" Type="http://schemas.openxmlformats.org/officeDocument/2006/relationships/hyperlink" Target="http://focomx.focoma.org/music-genre/country-bluegrass-americana" TargetMode="External"/><Relationship Id="rId755" Type="http://schemas.openxmlformats.org/officeDocument/2006/relationships/hyperlink" Target="http://focomx.focoma.org/artists/string-theory-0" TargetMode="External"/><Relationship Id="rId962" Type="http://schemas.openxmlformats.org/officeDocument/2006/relationships/hyperlink" Target="http://focomx.focoma.org/music-genre/electronic-dj" TargetMode="External"/><Relationship Id="rId1178" Type="http://schemas.openxmlformats.org/officeDocument/2006/relationships/hyperlink" Target="http://focomx.focoma.org/music-genre/indie-alternative" TargetMode="External"/><Relationship Id="rId1385" Type="http://schemas.openxmlformats.org/officeDocument/2006/relationships/hyperlink" Target="http://focomx.focoma.org/artists/tom-abella" TargetMode="External"/><Relationship Id="rId1592" Type="http://schemas.openxmlformats.org/officeDocument/2006/relationships/hyperlink" Target="http://focomx.focoma.org/artists/vee-device-0" TargetMode="External"/><Relationship Id="rId1606" Type="http://schemas.openxmlformats.org/officeDocument/2006/relationships/hyperlink" Target="http://focomx.focoma.org/artists/nic-kato" TargetMode="External"/><Relationship Id="rId91" Type="http://schemas.openxmlformats.org/officeDocument/2006/relationships/hyperlink" Target="http://focomx.focoma.org/artists/blue-grama" TargetMode="External"/><Relationship Id="rId187" Type="http://schemas.openxmlformats.org/officeDocument/2006/relationships/hyperlink" Target="http://focomx.focoma.org/artists/cowboys-dead" TargetMode="External"/><Relationship Id="rId394" Type="http://schemas.openxmlformats.org/officeDocument/2006/relationships/hyperlink" Target="http://focomx.focoma.org/music-genre/rb-soul-funk" TargetMode="External"/><Relationship Id="rId408" Type="http://schemas.openxmlformats.org/officeDocument/2006/relationships/hyperlink" Target="http://focomx.focoma.org/music-genre/country-bluegrass-americana" TargetMode="External"/><Relationship Id="rId615" Type="http://schemas.openxmlformats.org/officeDocument/2006/relationships/hyperlink" Target="http://focomx.focoma.org/artists/people-general" TargetMode="External"/><Relationship Id="rId822" Type="http://schemas.openxmlformats.org/officeDocument/2006/relationships/hyperlink" Target="http://focomx.focoma.org/music-genre/metal-punk-hardcore" TargetMode="External"/><Relationship Id="rId1038" Type="http://schemas.openxmlformats.org/officeDocument/2006/relationships/hyperlink" Target="http://focomx.focoma.org/music-genre/acoustic-folk" TargetMode="External"/><Relationship Id="rId1245" Type="http://schemas.openxmlformats.org/officeDocument/2006/relationships/hyperlink" Target="http://focomx.focoma.org/artists/heavy-diamond-ring" TargetMode="External"/><Relationship Id="rId1452" Type="http://schemas.openxmlformats.org/officeDocument/2006/relationships/hyperlink" Target="http://focomx.focoma.org/artists/cass-clayton-band" TargetMode="External"/><Relationship Id="rId254" Type="http://schemas.openxmlformats.org/officeDocument/2006/relationships/hyperlink" Target="http://focomx.focoma.org/music-genre/singer-songwriter" TargetMode="External"/><Relationship Id="rId699" Type="http://schemas.openxmlformats.org/officeDocument/2006/relationships/hyperlink" Target="http://focomx.focoma.org/artists/se-orita-sometimes-0" TargetMode="External"/><Relationship Id="rId1091" Type="http://schemas.openxmlformats.org/officeDocument/2006/relationships/hyperlink" Target="http://focomx.focoma.org/artists/jack-hollywood" TargetMode="External"/><Relationship Id="rId1105" Type="http://schemas.openxmlformats.org/officeDocument/2006/relationships/hyperlink" Target="http://focomx.focoma.org/artists/leah-casper" TargetMode="External"/><Relationship Id="rId1312" Type="http://schemas.openxmlformats.org/officeDocument/2006/relationships/hyperlink" Target="http://focomx.focoma.org/music-genre/rb-soul-funk" TargetMode="External"/><Relationship Id="rId49" Type="http://schemas.openxmlformats.org/officeDocument/2006/relationships/hyperlink" Target="http://focomx.focoma.org/artists/austen-carroll-grafa" TargetMode="External"/><Relationship Id="rId114" Type="http://schemas.openxmlformats.org/officeDocument/2006/relationships/hyperlink" Target="http://focomx.focoma.org/music-genre/singer-songwriter" TargetMode="External"/><Relationship Id="rId461" Type="http://schemas.openxmlformats.org/officeDocument/2006/relationships/hyperlink" Target="http://focomx.focoma.org/artists/lapompe" TargetMode="External"/><Relationship Id="rId559" Type="http://schemas.openxmlformats.org/officeDocument/2006/relationships/hyperlink" Target="http://focomx.focoma.org/artists/my-body-sings-electric-0" TargetMode="External"/><Relationship Id="rId766" Type="http://schemas.openxmlformats.org/officeDocument/2006/relationships/hyperlink" Target="http://focomx.focoma.org/music-genre/singer-songwriter" TargetMode="External"/><Relationship Id="rId1189" Type="http://schemas.openxmlformats.org/officeDocument/2006/relationships/hyperlink" Target="http://focomx.focoma.org/artists/under-sanction" TargetMode="External"/><Relationship Id="rId1396" Type="http://schemas.openxmlformats.org/officeDocument/2006/relationships/hyperlink" Target="http://focomx.focoma.org/music-genre/cover-tribute" TargetMode="External"/><Relationship Id="rId198" Type="http://schemas.openxmlformats.org/officeDocument/2006/relationships/hyperlink" Target="http://focomx.focoma.org/music-genre/singer-songwriter" TargetMode="External"/><Relationship Id="rId321" Type="http://schemas.openxmlformats.org/officeDocument/2006/relationships/hyperlink" Target="http://focomx.focoma.org/artists/gort-vs-goom" TargetMode="External"/><Relationship Id="rId419" Type="http://schemas.openxmlformats.org/officeDocument/2006/relationships/hyperlink" Target="http://focomx.focoma.org/artists/john-statz" TargetMode="External"/><Relationship Id="rId626" Type="http://schemas.openxmlformats.org/officeDocument/2006/relationships/hyperlink" Target="http://focomx.focoma.org/music-genre/rock-pop" TargetMode="External"/><Relationship Id="rId973" Type="http://schemas.openxmlformats.org/officeDocument/2006/relationships/hyperlink" Target="http://focomx.focoma.org/artists/larose-0" TargetMode="External"/><Relationship Id="rId1049" Type="http://schemas.openxmlformats.org/officeDocument/2006/relationships/hyperlink" Target="http://focomx.focoma.org/artists/elli-perry" TargetMode="External"/><Relationship Id="rId1256" Type="http://schemas.openxmlformats.org/officeDocument/2006/relationships/hyperlink" Target="http://focomx.focoma.org/music-genre/indie-alternative" TargetMode="External"/><Relationship Id="rId833" Type="http://schemas.openxmlformats.org/officeDocument/2006/relationships/hyperlink" Target="http://focomx.focoma.org/artists/nightshades" TargetMode="External"/><Relationship Id="rId1116" Type="http://schemas.openxmlformats.org/officeDocument/2006/relationships/hyperlink" Target="http://focomx.focoma.org/music-genre/experimental-noise-visual" TargetMode="External"/><Relationship Id="rId1463" Type="http://schemas.openxmlformats.org/officeDocument/2006/relationships/hyperlink" Target="http://focomx.focoma.org/artists/collide-vocals" TargetMode="External"/><Relationship Id="rId265" Type="http://schemas.openxmlformats.org/officeDocument/2006/relationships/hyperlink" Target="http://focomx.focoma.org/artists/eric-straumanis-0" TargetMode="External"/><Relationship Id="rId472" Type="http://schemas.openxmlformats.org/officeDocument/2006/relationships/hyperlink" Target="http://focomx.focoma.org/music-genre/acoustic-folk" TargetMode="External"/><Relationship Id="rId900" Type="http://schemas.openxmlformats.org/officeDocument/2006/relationships/hyperlink" Target="http://focomx.focoma.org/music-genre/rock-pop" TargetMode="External"/><Relationship Id="rId1323" Type="http://schemas.openxmlformats.org/officeDocument/2006/relationships/hyperlink" Target="http://focomx.focoma.org/artists/shoaler" TargetMode="External"/><Relationship Id="rId1530" Type="http://schemas.openxmlformats.org/officeDocument/2006/relationships/hyperlink" Target="http://focomx.focoma.org/artists/nick-critchlow-friends" TargetMode="External"/><Relationship Id="rId125" Type="http://schemas.openxmlformats.org/officeDocument/2006/relationships/hyperlink" Target="http://focomx.focoma.org/artists/came-and-took-it" TargetMode="External"/><Relationship Id="rId332" Type="http://schemas.openxmlformats.org/officeDocument/2006/relationships/hyperlink" Target="http://focomx.focoma.org/music-genre/world-reggae-latin" TargetMode="External"/><Relationship Id="rId777" Type="http://schemas.openxmlformats.org/officeDocument/2006/relationships/hyperlink" Target="http://focomx.focoma.org/artists/ten-letters" TargetMode="External"/><Relationship Id="rId984" Type="http://schemas.openxmlformats.org/officeDocument/2006/relationships/hyperlink" Target="http://focomx.focoma.org/music-genre/electronic-dj" TargetMode="External"/><Relationship Id="rId637" Type="http://schemas.openxmlformats.org/officeDocument/2006/relationships/hyperlink" Target="http://focomx.focoma.org/artists/post-paradise-0" TargetMode="External"/><Relationship Id="rId844" Type="http://schemas.openxmlformats.org/officeDocument/2006/relationships/hyperlink" Target="http://focomx.focoma.org/music-genre/rock-pop" TargetMode="External"/><Relationship Id="rId1267" Type="http://schemas.openxmlformats.org/officeDocument/2006/relationships/hyperlink" Target="http://focomx.focoma.org/artists/max-mackey-solo" TargetMode="External"/><Relationship Id="rId1474" Type="http://schemas.openxmlformats.org/officeDocument/2006/relationships/hyperlink" Target="http://focomx.focoma.org/artists/david-coile" TargetMode="External"/><Relationship Id="rId276" Type="http://schemas.openxmlformats.org/officeDocument/2006/relationships/hyperlink" Target="http://focomx.focoma.org/music-genre/indie-alternative" TargetMode="External"/><Relationship Id="rId483" Type="http://schemas.openxmlformats.org/officeDocument/2006/relationships/hyperlink" Target="http://focomx.focoma.org/artists/litelvl" TargetMode="External"/><Relationship Id="rId690" Type="http://schemas.openxmlformats.org/officeDocument/2006/relationships/hyperlink" Target="http://focomx.focoma.org/music-genre/indie-alternative" TargetMode="External"/><Relationship Id="rId704" Type="http://schemas.openxmlformats.org/officeDocument/2006/relationships/hyperlink" Target="http://focomx.focoma.org/music-genre/hip-hop-rap" TargetMode="External"/><Relationship Id="rId911" Type="http://schemas.openxmlformats.org/officeDocument/2006/relationships/hyperlink" Target="http://focomx.focoma.org/artists/weareforests-0" TargetMode="External"/><Relationship Id="rId1127" Type="http://schemas.openxmlformats.org/officeDocument/2006/relationships/hyperlink" Target="http://focomx.focoma.org/artists/paul-dennis-kopco" TargetMode="External"/><Relationship Id="rId1334" Type="http://schemas.openxmlformats.org/officeDocument/2006/relationships/hyperlink" Target="http://focomx.focoma.org/music-genre/rock-pop" TargetMode="External"/><Relationship Id="rId1541" Type="http://schemas.openxmlformats.org/officeDocument/2006/relationships/hyperlink" Target="http://focomx.focoma.org/artists/poets-wolves-0" TargetMode="External"/><Relationship Id="rId40" Type="http://schemas.openxmlformats.org/officeDocument/2006/relationships/hyperlink" Target="http://focomx.focoma.org/music-genre/rock-pop" TargetMode="External"/><Relationship Id="rId136" Type="http://schemas.openxmlformats.org/officeDocument/2006/relationships/hyperlink" Target="http://focomx.focoma.org/music-genre/singer-songwriter" TargetMode="External"/><Relationship Id="rId343" Type="http://schemas.openxmlformats.org/officeDocument/2006/relationships/hyperlink" Target="http://focomx.focoma.org/artists/hanna-doreen-brown" TargetMode="External"/><Relationship Id="rId550" Type="http://schemas.openxmlformats.org/officeDocument/2006/relationships/hyperlink" Target="http://focomx.focoma.org/music-genre/indie-alternative" TargetMode="External"/><Relationship Id="rId788" Type="http://schemas.openxmlformats.org/officeDocument/2006/relationships/hyperlink" Target="http://focomx.focoma.org/music-genre/country-bluegrass-americana" TargetMode="External"/><Relationship Id="rId995" Type="http://schemas.openxmlformats.org/officeDocument/2006/relationships/hyperlink" Target="http://focomx.focoma.org/artists/panamaa" TargetMode="External"/><Relationship Id="rId1180" Type="http://schemas.openxmlformats.org/officeDocument/2006/relationships/hyperlink" Target="http://focomx.focoma.org/music-genre/indie-alternative" TargetMode="External"/><Relationship Id="rId1401" Type="http://schemas.openxmlformats.org/officeDocument/2006/relationships/hyperlink" Target="http://focomx.focoma.org/artists/voodoo-kings" TargetMode="External"/><Relationship Id="rId203" Type="http://schemas.openxmlformats.org/officeDocument/2006/relationships/hyperlink" Target="http://focomx.focoma.org/artists/dave-beegle-duo" TargetMode="External"/><Relationship Id="rId648" Type="http://schemas.openxmlformats.org/officeDocument/2006/relationships/hyperlink" Target="http://focomx.focoma.org/music-genre/singer-songwriter" TargetMode="External"/><Relationship Id="rId855" Type="http://schemas.openxmlformats.org/officeDocument/2006/relationships/hyperlink" Target="http://focomx.focoma.org/artists/trujillo-company" TargetMode="External"/><Relationship Id="rId1040" Type="http://schemas.openxmlformats.org/officeDocument/2006/relationships/hyperlink" Target="http://focomx.focoma.org/music-genre/blues-jazz" TargetMode="External"/><Relationship Id="rId1278" Type="http://schemas.openxmlformats.org/officeDocument/2006/relationships/hyperlink" Target="http://focomx.focoma.org/music-genre/country-bluegrass-americana" TargetMode="External"/><Relationship Id="rId1485" Type="http://schemas.openxmlformats.org/officeDocument/2006/relationships/hyperlink" Target="http://focomx.focoma.org/artists/envy-alo" TargetMode="External"/><Relationship Id="rId287" Type="http://schemas.openxmlformats.org/officeDocument/2006/relationships/hyperlink" Target="http://focomx.focoma.org/artists/forty-five-plus-one-dj-alf-0" TargetMode="External"/><Relationship Id="rId410" Type="http://schemas.openxmlformats.org/officeDocument/2006/relationships/hyperlink" Target="http://focomx.focoma.org/music-genre/electronic-dj" TargetMode="External"/><Relationship Id="rId494" Type="http://schemas.openxmlformats.org/officeDocument/2006/relationships/hyperlink" Target="http://focomx.focoma.org/music-genre/hip-hop-rap" TargetMode="External"/><Relationship Id="rId508" Type="http://schemas.openxmlformats.org/officeDocument/2006/relationships/hyperlink" Target="http://focomx.focoma.org/music-genre/indie-alternative" TargetMode="External"/><Relationship Id="rId715" Type="http://schemas.openxmlformats.org/officeDocument/2006/relationships/hyperlink" Target="http://focomx.focoma.org/artists/shark-dreams-0" TargetMode="External"/><Relationship Id="rId922" Type="http://schemas.openxmlformats.org/officeDocument/2006/relationships/hyperlink" Target="http://focomx.focoma.org/music-genre/country-bluegrass-americana" TargetMode="External"/><Relationship Id="rId1138" Type="http://schemas.openxmlformats.org/officeDocument/2006/relationships/hyperlink" Target="http://focomx.focoma.org/music-genre/indie-alternative" TargetMode="External"/><Relationship Id="rId1345" Type="http://schemas.openxmlformats.org/officeDocument/2006/relationships/hyperlink" Target="http://focomx.focoma.org/artists/bar-hoppers" TargetMode="External"/><Relationship Id="rId1552" Type="http://schemas.openxmlformats.org/officeDocument/2006/relationships/hyperlink" Target="http://focomx.focoma.org/artists/rush-archives" TargetMode="External"/><Relationship Id="rId147" Type="http://schemas.openxmlformats.org/officeDocument/2006/relationships/hyperlink" Target="http://focomx.focoma.org/artists/chris-dreiling" TargetMode="External"/><Relationship Id="rId354" Type="http://schemas.openxmlformats.org/officeDocument/2006/relationships/hyperlink" Target="http://focomx.focoma.org/music-genre/country-bluegrass-americana" TargetMode="External"/><Relationship Id="rId799" Type="http://schemas.openxmlformats.org/officeDocument/2006/relationships/hyperlink" Target="http://focomx.focoma.org/artists/cody-sisters-band" TargetMode="External"/><Relationship Id="rId1191" Type="http://schemas.openxmlformats.org/officeDocument/2006/relationships/hyperlink" Target="http://focomx.focoma.org/artists/victoria-lundy" TargetMode="External"/><Relationship Id="rId1205" Type="http://schemas.openxmlformats.org/officeDocument/2006/relationships/hyperlink" Target="http://focomx.focoma.org/artists/atom-jetty" TargetMode="External"/><Relationship Id="rId51" Type="http://schemas.openxmlformats.org/officeDocument/2006/relationships/hyperlink" Target="http://focomx.focoma.org/artists/autumn-burn-0" TargetMode="External"/><Relationship Id="rId561" Type="http://schemas.openxmlformats.org/officeDocument/2006/relationships/hyperlink" Target="http://focomx.focoma.org/artists/my-dog-ate-chad-0" TargetMode="External"/><Relationship Id="rId659" Type="http://schemas.openxmlformats.org/officeDocument/2006/relationships/hyperlink" Target="http://focomx.focoma.org/artists/retrofette-0" TargetMode="External"/><Relationship Id="rId866" Type="http://schemas.openxmlformats.org/officeDocument/2006/relationships/hyperlink" Target="http://focomx.focoma.org/music-genre/hip-hop-rap" TargetMode="External"/><Relationship Id="rId1289" Type="http://schemas.openxmlformats.org/officeDocument/2006/relationships/hyperlink" Target="http://focomx.focoma.org/artists/parking-planets" TargetMode="External"/><Relationship Id="rId1412" Type="http://schemas.openxmlformats.org/officeDocument/2006/relationships/hyperlink" Target="http://focomx.focoma.org/music-genre/country-bluegrass-americana" TargetMode="External"/><Relationship Id="rId1496" Type="http://schemas.openxmlformats.org/officeDocument/2006/relationships/hyperlink" Target="http://focomx.focoma.org/artists/gun-street-ghost" TargetMode="External"/><Relationship Id="rId214" Type="http://schemas.openxmlformats.org/officeDocument/2006/relationships/hyperlink" Target="http://focomx.focoma.org/music-genre/metal-punk-hardcore" TargetMode="External"/><Relationship Id="rId298" Type="http://schemas.openxmlformats.org/officeDocument/2006/relationships/hyperlink" Target="http://focomx.focoma.org/music-genre/country-bluegrass-americana" TargetMode="External"/><Relationship Id="rId421" Type="http://schemas.openxmlformats.org/officeDocument/2006/relationships/hyperlink" Target="http://focomx.focoma.org/artists/johnny-mongrels-0" TargetMode="External"/><Relationship Id="rId519" Type="http://schemas.openxmlformats.org/officeDocument/2006/relationships/hyperlink" Target="http://focomx.focoma.org/artists/maya-bennett-0" TargetMode="External"/><Relationship Id="rId1051" Type="http://schemas.openxmlformats.org/officeDocument/2006/relationships/hyperlink" Target="http://focomx.focoma.org/artists/eon" TargetMode="External"/><Relationship Id="rId1149" Type="http://schemas.openxmlformats.org/officeDocument/2006/relationships/hyperlink" Target="http://focomx.focoma.org/artists/steve-glotzer-and-friends" TargetMode="External"/><Relationship Id="rId1356" Type="http://schemas.openxmlformats.org/officeDocument/2006/relationships/hyperlink" Target="http://focomx.focoma.org/music-genre/rb-soul-funk" TargetMode="External"/><Relationship Id="rId158" Type="http://schemas.openxmlformats.org/officeDocument/2006/relationships/hyperlink" Target="http://focomx.focoma.org/music-genre/rock-pop" TargetMode="External"/><Relationship Id="rId726" Type="http://schemas.openxmlformats.org/officeDocument/2006/relationships/hyperlink" Target="http://focomx.focoma.org/music-genre/rb-soul-funk" TargetMode="External"/><Relationship Id="rId933" Type="http://schemas.openxmlformats.org/officeDocument/2006/relationships/hyperlink" Target="http://focomx.focoma.org/artists/wild-lives" TargetMode="External"/><Relationship Id="rId1009" Type="http://schemas.openxmlformats.org/officeDocument/2006/relationships/hyperlink" Target="http://focomx.focoma.org/artists/theres-ape-0" TargetMode="External"/><Relationship Id="rId1563" Type="http://schemas.openxmlformats.org/officeDocument/2006/relationships/hyperlink" Target="http://focomx.focoma.org/artists/soft-stereo" TargetMode="External"/><Relationship Id="rId62" Type="http://schemas.openxmlformats.org/officeDocument/2006/relationships/hyperlink" Target="http://focomx.focoma.org/music-genre/indie-alternative" TargetMode="External"/><Relationship Id="rId365" Type="http://schemas.openxmlformats.org/officeDocument/2006/relationships/hyperlink" Target="http://focomx.focoma.org/artists/house-yard-0" TargetMode="External"/><Relationship Id="rId572" Type="http://schemas.openxmlformats.org/officeDocument/2006/relationships/hyperlink" Target="http://focomx.focoma.org/music-genre/country-bluegrass-americana" TargetMode="External"/><Relationship Id="rId1216" Type="http://schemas.openxmlformats.org/officeDocument/2006/relationships/hyperlink" Target="http://focomx.focoma.org/music-genre/rb-soul-funk" TargetMode="External"/><Relationship Id="rId1423" Type="http://schemas.openxmlformats.org/officeDocument/2006/relationships/hyperlink" Target="http://focomx.focoma.org/artists/adrienne-rae-ash" TargetMode="External"/><Relationship Id="rId225" Type="http://schemas.openxmlformats.org/officeDocument/2006/relationships/hyperlink" Target="http://focomx.focoma.org/artists/dj-channell-0" TargetMode="External"/><Relationship Id="rId432" Type="http://schemas.openxmlformats.org/officeDocument/2006/relationships/hyperlink" Target="http://focomx.focoma.org/music-genre/singer-songwriter" TargetMode="External"/><Relationship Id="rId877" Type="http://schemas.openxmlformats.org/officeDocument/2006/relationships/hyperlink" Target="http://focomx.focoma.org/artists/be-astronauts" TargetMode="External"/><Relationship Id="rId1062" Type="http://schemas.openxmlformats.org/officeDocument/2006/relationships/hyperlink" Target="http://focomx.focoma.org/music-genre/indie-alternative" TargetMode="External"/><Relationship Id="rId737" Type="http://schemas.openxmlformats.org/officeDocument/2006/relationships/hyperlink" Target="http://focomx.focoma.org/artists/stella-luce-0" TargetMode="External"/><Relationship Id="rId944" Type="http://schemas.openxmlformats.org/officeDocument/2006/relationships/hyperlink" Target="http://focomx.focoma.org/music-genre/rock-pop" TargetMode="External"/><Relationship Id="rId1367" Type="http://schemas.openxmlformats.org/officeDocument/2006/relationships/hyperlink" Target="http://focomx.focoma.org/artists/living-room-sessions" TargetMode="External"/><Relationship Id="rId1574" Type="http://schemas.openxmlformats.org/officeDocument/2006/relationships/hyperlink" Target="http://focomx.focoma.org/artists/barrelors" TargetMode="External"/><Relationship Id="rId73" Type="http://schemas.openxmlformats.org/officeDocument/2006/relationships/hyperlink" Target="http://focomx.focoma.org/artists/benjamin-bell-and-district" TargetMode="External"/><Relationship Id="rId169" Type="http://schemas.openxmlformats.org/officeDocument/2006/relationships/hyperlink" Target="http://focomx.focoma.org/artists/colorado-swing" TargetMode="External"/><Relationship Id="rId376" Type="http://schemas.openxmlformats.org/officeDocument/2006/relationships/hyperlink" Target="http://focomx.focoma.org/music-genre/blues-jazz" TargetMode="External"/><Relationship Id="rId583" Type="http://schemas.openxmlformats.org/officeDocument/2006/relationships/hyperlink" Target="http://focomx.focoma.org/artists/no-doubt-about-it" TargetMode="External"/><Relationship Id="rId790" Type="http://schemas.openxmlformats.org/officeDocument/2006/relationships/hyperlink" Target="http://focomx.focoma.org/music-genre/blues-jazz" TargetMode="External"/><Relationship Id="rId804" Type="http://schemas.openxmlformats.org/officeDocument/2006/relationships/hyperlink" Target="http://focomx.focoma.org/music-genre/rock-pop" TargetMode="External"/><Relationship Id="rId1227" Type="http://schemas.openxmlformats.org/officeDocument/2006/relationships/hyperlink" Target="http://focomx.focoma.org/artists/cryptid-encounter" TargetMode="External"/><Relationship Id="rId1434" Type="http://schemas.openxmlformats.org/officeDocument/2006/relationships/hyperlink" Target="http://focomx.focoma.org/artists/augustus-0" TargetMode="External"/><Relationship Id="rId4" Type="http://schemas.openxmlformats.org/officeDocument/2006/relationships/hyperlink" Target="http://focomx.focoma.org/music-genre/rb-soul-funk" TargetMode="External"/><Relationship Id="rId236" Type="http://schemas.openxmlformats.org/officeDocument/2006/relationships/hyperlink" Target="http://focomx.focoma.org/music-genre/indie-alternative" TargetMode="External"/><Relationship Id="rId443" Type="http://schemas.openxmlformats.org/officeDocument/2006/relationships/hyperlink" Target="http://focomx.focoma.org/artists/kill-your-darlings-0" TargetMode="External"/><Relationship Id="rId650" Type="http://schemas.openxmlformats.org/officeDocument/2006/relationships/hyperlink" Target="http://focomx.focoma.org/music-genre/singer-songwriter" TargetMode="External"/><Relationship Id="rId888" Type="http://schemas.openxmlformats.org/officeDocument/2006/relationships/hyperlink" Target="http://focomx.focoma.org/music-genre/world-reggae-latin" TargetMode="External"/><Relationship Id="rId1073" Type="http://schemas.openxmlformats.org/officeDocument/2006/relationships/hyperlink" Target="http://focomx.focoma.org/artists/frequency-response" TargetMode="External"/><Relationship Id="rId1280" Type="http://schemas.openxmlformats.org/officeDocument/2006/relationships/hyperlink" Target="http://focomx.focoma.org/music-genre/rock-pop" TargetMode="External"/><Relationship Id="rId1501" Type="http://schemas.openxmlformats.org/officeDocument/2006/relationships/hyperlink" Target="http://focomx.focoma.org/artists/ipecac" TargetMode="External"/><Relationship Id="rId303" Type="http://schemas.openxmlformats.org/officeDocument/2006/relationships/hyperlink" Target="http://focomx.focoma.org/artists/ghost-tapes-0" TargetMode="External"/><Relationship Id="rId748" Type="http://schemas.openxmlformats.org/officeDocument/2006/relationships/hyperlink" Target="http://focomx.focoma.org/music-genre/indie-alternative" TargetMode="External"/><Relationship Id="rId955" Type="http://schemas.openxmlformats.org/officeDocument/2006/relationships/hyperlink" Target="http://focomx.focoma.org/artists/butl3r" TargetMode="External"/><Relationship Id="rId1140" Type="http://schemas.openxmlformats.org/officeDocument/2006/relationships/hyperlink" Target="http://focomx.focoma.org/music-genre/rock-pop" TargetMode="External"/><Relationship Id="rId1378" Type="http://schemas.openxmlformats.org/officeDocument/2006/relationships/hyperlink" Target="http://focomx.focoma.org/music-genre/cover-tribute" TargetMode="External"/><Relationship Id="rId1585" Type="http://schemas.openxmlformats.org/officeDocument/2006/relationships/hyperlink" Target="http://focomx.focoma.org/artists/tiny-mule" TargetMode="External"/><Relationship Id="rId84" Type="http://schemas.openxmlformats.org/officeDocument/2006/relationships/hyperlink" Target="http://focomx.focoma.org/music-genre/country-bluegrass-americana" TargetMode="External"/><Relationship Id="rId387" Type="http://schemas.openxmlformats.org/officeDocument/2006/relationships/hyperlink" Target="http://focomx.focoma.org/artists/irieoso" TargetMode="External"/><Relationship Id="rId510" Type="http://schemas.openxmlformats.org/officeDocument/2006/relationships/hyperlink" Target="http://focomx.focoma.org/music-genre/singer-songwriter" TargetMode="External"/><Relationship Id="rId594" Type="http://schemas.openxmlformats.org/officeDocument/2006/relationships/hyperlink" Target="http://focomx.focoma.org/music-genre/rb-soul-funk" TargetMode="External"/><Relationship Id="rId608" Type="http://schemas.openxmlformats.org/officeDocument/2006/relationships/hyperlink" Target="http://focomx.focoma.org/music-genre/indie-alternative" TargetMode="External"/><Relationship Id="rId815" Type="http://schemas.openxmlformats.org/officeDocument/2006/relationships/hyperlink" Target="http://focomx.focoma.org/artists/hollow-0" TargetMode="External"/><Relationship Id="rId1238" Type="http://schemas.openxmlformats.org/officeDocument/2006/relationships/hyperlink" Target="http://focomx.focoma.org/music-genre/indie-alternative" TargetMode="External"/><Relationship Id="rId1445" Type="http://schemas.openxmlformats.org/officeDocument/2006/relationships/hyperlink" Target="http://focomx.focoma.org/artists/boom-twang" TargetMode="External"/><Relationship Id="rId247" Type="http://schemas.openxmlformats.org/officeDocument/2006/relationships/hyperlink" Target="http://focomx.focoma.org/artists/elektric-animals" TargetMode="External"/><Relationship Id="rId899" Type="http://schemas.openxmlformats.org/officeDocument/2006/relationships/hyperlink" Target="http://focomx.focoma.org/artists/venture-still-0" TargetMode="External"/><Relationship Id="rId1000" Type="http://schemas.openxmlformats.org/officeDocument/2006/relationships/hyperlink" Target="http://focomx.focoma.org/music-genre/electronic-dj" TargetMode="External"/><Relationship Id="rId1084" Type="http://schemas.openxmlformats.org/officeDocument/2006/relationships/hyperlink" Target="http://focomx.focoma.org/music-genre/cover-tribute" TargetMode="External"/><Relationship Id="rId1305" Type="http://schemas.openxmlformats.org/officeDocument/2006/relationships/hyperlink" Target="http://focomx.focoma.org/artists/robert-rowe" TargetMode="External"/><Relationship Id="rId107" Type="http://schemas.openxmlformats.org/officeDocument/2006/relationships/hyperlink" Target="http://focomx.focoma.org/artists/boom-twang" TargetMode="External"/><Relationship Id="rId454" Type="http://schemas.openxmlformats.org/officeDocument/2006/relationships/hyperlink" Target="http://focomx.focoma.org/music-genre/singer-songwriter" TargetMode="External"/><Relationship Id="rId661" Type="http://schemas.openxmlformats.org/officeDocument/2006/relationships/hyperlink" Target="http://focomx.focoma.org/artists/right-rain" TargetMode="External"/><Relationship Id="rId759" Type="http://schemas.openxmlformats.org/officeDocument/2006/relationships/hyperlink" Target="http://focomx.focoma.org/artists/sunnydale-high-0" TargetMode="External"/><Relationship Id="rId966" Type="http://schemas.openxmlformats.org/officeDocument/2006/relationships/hyperlink" Target="http://focomx.focoma.org/music-genre/electronic-dj" TargetMode="External"/><Relationship Id="rId1291" Type="http://schemas.openxmlformats.org/officeDocument/2006/relationships/hyperlink" Target="http://focomx.focoma.org/artists/peak2peak" TargetMode="External"/><Relationship Id="rId1389" Type="http://schemas.openxmlformats.org/officeDocument/2006/relationships/hyperlink" Target="http://focomx.focoma.org/artists/trevor-toms" TargetMode="External"/><Relationship Id="rId1512" Type="http://schemas.openxmlformats.org/officeDocument/2006/relationships/hyperlink" Target="http://focomx.focoma.org/artists/let-them-roar" TargetMode="External"/><Relationship Id="rId1596" Type="http://schemas.openxmlformats.org/officeDocument/2006/relationships/hyperlink" Target="http://focomx.focoma.org/artists/wolfer" TargetMode="External"/><Relationship Id="rId11" Type="http://schemas.openxmlformats.org/officeDocument/2006/relationships/hyperlink" Target="http://focomx.focoma.org/artists/all-night-train" TargetMode="External"/><Relationship Id="rId314" Type="http://schemas.openxmlformats.org/officeDocument/2006/relationships/hyperlink" Target="http://focomx.focoma.org/music-genre/country-bluegrass-americana" TargetMode="External"/><Relationship Id="rId398" Type="http://schemas.openxmlformats.org/officeDocument/2006/relationships/hyperlink" Target="http://focomx.focoma.org/music-genre/indie-alternative" TargetMode="External"/><Relationship Id="rId521" Type="http://schemas.openxmlformats.org/officeDocument/2006/relationships/hyperlink" Target="http://focomx.focoma.org/artists/meliora" TargetMode="External"/><Relationship Id="rId619" Type="http://schemas.openxmlformats.org/officeDocument/2006/relationships/hyperlink" Target="http://focomx.focoma.org/artists/pictures-moss-0" TargetMode="External"/><Relationship Id="rId1151" Type="http://schemas.openxmlformats.org/officeDocument/2006/relationships/hyperlink" Target="http://focomx.focoma.org/artists/summerland-sun" TargetMode="External"/><Relationship Id="rId1249" Type="http://schemas.openxmlformats.org/officeDocument/2006/relationships/hyperlink" Target="http://focomx.focoma.org/artists/julia-king" TargetMode="External"/><Relationship Id="rId95" Type="http://schemas.openxmlformats.org/officeDocument/2006/relationships/hyperlink" Target="http://focomx.focoma.org/artists/bo-depe-band" TargetMode="External"/><Relationship Id="rId160" Type="http://schemas.openxmlformats.org/officeDocument/2006/relationships/hyperlink" Target="http://focomx.focoma.org/music-genre/rock-pop" TargetMode="External"/><Relationship Id="rId826" Type="http://schemas.openxmlformats.org/officeDocument/2006/relationships/hyperlink" Target="http://focomx.focoma.org/music-genre/rock-pop" TargetMode="External"/><Relationship Id="rId1011" Type="http://schemas.openxmlformats.org/officeDocument/2006/relationships/hyperlink" Target="http://focomx.focoma.org/artists/waylo-0" TargetMode="External"/><Relationship Id="rId1109" Type="http://schemas.openxmlformats.org/officeDocument/2006/relationships/hyperlink" Target="http://focomx.focoma.org/artists/lisa-selle" TargetMode="External"/><Relationship Id="rId1456" Type="http://schemas.openxmlformats.org/officeDocument/2006/relationships/hyperlink" Target="http://focomx.focoma.org/artists/chris-ryan-weist" TargetMode="External"/><Relationship Id="rId258" Type="http://schemas.openxmlformats.org/officeDocument/2006/relationships/hyperlink" Target="http://focomx.focoma.org/music-genre/rb-soul-funk" TargetMode="External"/><Relationship Id="rId465" Type="http://schemas.openxmlformats.org/officeDocument/2006/relationships/hyperlink" Target="http://focomx.focoma.org/artists/laurie-and-lorrie-duo" TargetMode="External"/><Relationship Id="rId672" Type="http://schemas.openxmlformats.org/officeDocument/2006/relationships/hyperlink" Target="http://focomx.focoma.org/music-genre/singer-songwriter" TargetMode="External"/><Relationship Id="rId1095" Type="http://schemas.openxmlformats.org/officeDocument/2006/relationships/hyperlink" Target="http://focomx.focoma.org/artists/jbomb" TargetMode="External"/><Relationship Id="rId1316" Type="http://schemas.openxmlformats.org/officeDocument/2006/relationships/hyperlink" Target="http://focomx.focoma.org/music-genre/indie-alternative" TargetMode="External"/><Relationship Id="rId1523" Type="http://schemas.openxmlformats.org/officeDocument/2006/relationships/hyperlink" Target="http://focomx.focoma.org/artists/michelle-petrie" TargetMode="External"/><Relationship Id="rId22" Type="http://schemas.openxmlformats.org/officeDocument/2006/relationships/hyperlink" Target="http://focomx.focoma.org/music-genre/indie-alternative" TargetMode="External"/><Relationship Id="rId118" Type="http://schemas.openxmlformats.org/officeDocument/2006/relationships/hyperlink" Target="http://focomx.focoma.org/music-genre/singer-songwriter" TargetMode="External"/><Relationship Id="rId325" Type="http://schemas.openxmlformats.org/officeDocument/2006/relationships/hyperlink" Target="http://focomx.focoma.org/artists/grant-sabin-and-juke-joint-highball-0" TargetMode="External"/><Relationship Id="rId532" Type="http://schemas.openxmlformats.org/officeDocument/2006/relationships/hyperlink" Target="http://focomx.focoma.org/music-genre/country-bluegrass-americana" TargetMode="External"/><Relationship Id="rId977" Type="http://schemas.openxmlformats.org/officeDocument/2006/relationships/hyperlink" Target="http://focomx.focoma.org/artists/ler" TargetMode="External"/><Relationship Id="rId1162" Type="http://schemas.openxmlformats.org/officeDocument/2006/relationships/hyperlink" Target="http://focomx.focoma.org/music-genre/indie-alternative" TargetMode="External"/><Relationship Id="rId171" Type="http://schemas.openxmlformats.org/officeDocument/2006/relationships/hyperlink" Target="http://focomx.focoma.org/artists/compass-cavern" TargetMode="External"/><Relationship Id="rId837" Type="http://schemas.openxmlformats.org/officeDocument/2006/relationships/hyperlink" Target="http://focomx.focoma.org/artists/seen-and-unseen-0" TargetMode="External"/><Relationship Id="rId1022" Type="http://schemas.openxmlformats.org/officeDocument/2006/relationships/hyperlink" Target="http://focomx.focoma.org/music-genre/acoustic-folk" TargetMode="External"/><Relationship Id="rId1467" Type="http://schemas.openxmlformats.org/officeDocument/2006/relationships/hyperlink" Target="http://focomx.focoma.org/artists/cowboy-dave-band-0" TargetMode="External"/><Relationship Id="rId269" Type="http://schemas.openxmlformats.org/officeDocument/2006/relationships/hyperlink" Target="http://focomx.focoma.org/artists/erik-lunde" TargetMode="External"/><Relationship Id="rId476" Type="http://schemas.openxmlformats.org/officeDocument/2006/relationships/hyperlink" Target="http://focomx.focoma.org/music-genre/country-bluegrass-americana" TargetMode="External"/><Relationship Id="rId683" Type="http://schemas.openxmlformats.org/officeDocument/2006/relationships/hyperlink" Target="http://focomx.focoma.org/artists/ryan-chrys-rough-cuts" TargetMode="External"/><Relationship Id="rId890" Type="http://schemas.openxmlformats.org/officeDocument/2006/relationships/hyperlink" Target="http://focomx.focoma.org/music-genre/rock-pop" TargetMode="External"/><Relationship Id="rId904" Type="http://schemas.openxmlformats.org/officeDocument/2006/relationships/hyperlink" Target="http://focomx.focoma.org/music-genre/electronic-dj" TargetMode="External"/><Relationship Id="rId1327" Type="http://schemas.openxmlformats.org/officeDocument/2006/relationships/hyperlink" Target="http://focomx.focoma.org/artists/silent-bear-trio" TargetMode="External"/><Relationship Id="rId1534" Type="http://schemas.openxmlformats.org/officeDocument/2006/relationships/hyperlink" Target="http://focomx.focoma.org/artists/once-upon-tune" TargetMode="External"/><Relationship Id="rId33" Type="http://schemas.openxmlformats.org/officeDocument/2006/relationships/hyperlink" Target="http://focomx.focoma.org/artists/antonio-lopez-0" TargetMode="External"/><Relationship Id="rId129" Type="http://schemas.openxmlformats.org/officeDocument/2006/relationships/hyperlink" Target="http://focomx.focoma.org/artists/card-13" TargetMode="External"/><Relationship Id="rId336" Type="http://schemas.openxmlformats.org/officeDocument/2006/relationships/hyperlink" Target="http://focomx.focoma.org/music-genre/blues-jazz" TargetMode="External"/><Relationship Id="rId543" Type="http://schemas.openxmlformats.org/officeDocument/2006/relationships/hyperlink" Target="http://focomx.focoma.org/artists/monarch-mtn" TargetMode="External"/><Relationship Id="rId988" Type="http://schemas.openxmlformats.org/officeDocument/2006/relationships/hyperlink" Target="http://focomx.focoma.org/music-genre/electronic-dj" TargetMode="External"/><Relationship Id="rId1173" Type="http://schemas.openxmlformats.org/officeDocument/2006/relationships/hyperlink" Target="http://focomx.focoma.org/artists/remus-tucker-band" TargetMode="External"/><Relationship Id="rId1380" Type="http://schemas.openxmlformats.org/officeDocument/2006/relationships/hyperlink" Target="http://focomx.focoma.org/music-genre/country-bluegrass-americana" TargetMode="External"/><Relationship Id="rId1601" Type="http://schemas.openxmlformats.org/officeDocument/2006/relationships/hyperlink" Target="http://focomx.focoma.org/artists/joey-trouble" TargetMode="External"/><Relationship Id="rId182" Type="http://schemas.openxmlformats.org/officeDocument/2006/relationships/hyperlink" Target="http://focomx.focoma.org/music-genre/rb-soul-funk" TargetMode="External"/><Relationship Id="rId403" Type="http://schemas.openxmlformats.org/officeDocument/2006/relationships/hyperlink" Target="http://focomx.focoma.org/artists/jeremy-mohney-his-band" TargetMode="External"/><Relationship Id="rId750" Type="http://schemas.openxmlformats.org/officeDocument/2006/relationships/hyperlink" Target="http://focomx.focoma.org/music-genre/indie-alternative" TargetMode="External"/><Relationship Id="rId848" Type="http://schemas.openxmlformats.org/officeDocument/2006/relationships/hyperlink" Target="http://focomx.focoma.org/music-genre/indie-alternative" TargetMode="External"/><Relationship Id="rId1033" Type="http://schemas.openxmlformats.org/officeDocument/2006/relationships/hyperlink" Target="http://focomx.focoma.org/artists/cody-jeffryes" TargetMode="External"/><Relationship Id="rId1478" Type="http://schemas.openxmlformats.org/officeDocument/2006/relationships/hyperlink" Target="http://focomx.focoma.org/artists/dream-feed" TargetMode="External"/><Relationship Id="rId487" Type="http://schemas.openxmlformats.org/officeDocument/2006/relationships/hyperlink" Target="http://focomx.focoma.org/artists/lola-rising" TargetMode="External"/><Relationship Id="rId610" Type="http://schemas.openxmlformats.org/officeDocument/2006/relationships/hyperlink" Target="http://focomx.focoma.org/music-genre/country-bluegrass-americana" TargetMode="External"/><Relationship Id="rId694" Type="http://schemas.openxmlformats.org/officeDocument/2006/relationships/hyperlink" Target="http://focomx.focoma.org/music-genre/singer-songwriter" TargetMode="External"/><Relationship Id="rId708" Type="http://schemas.openxmlformats.org/officeDocument/2006/relationships/hyperlink" Target="http://focomx.focoma.org/music-genre/indie-alternative" TargetMode="External"/><Relationship Id="rId915" Type="http://schemas.openxmlformats.org/officeDocument/2006/relationships/hyperlink" Target="http://focomx.focoma.org/artists/whippoorwill-0" TargetMode="External"/><Relationship Id="rId1240" Type="http://schemas.openxmlformats.org/officeDocument/2006/relationships/hyperlink" Target="http://focomx.focoma.org/music-genre/world-reggae-latin" TargetMode="External"/><Relationship Id="rId1338" Type="http://schemas.openxmlformats.org/officeDocument/2006/relationships/hyperlink" Target="http://focomx.focoma.org/music-genre/acoustic-folk" TargetMode="External"/><Relationship Id="rId1545" Type="http://schemas.openxmlformats.org/officeDocument/2006/relationships/hyperlink" Target="http://focomx.focoma.org/artists/public-safety" TargetMode="External"/><Relationship Id="rId347" Type="http://schemas.openxmlformats.org/officeDocument/2006/relationships/hyperlink" Target="http://focomx.focoma.org/artists/hello-mountain" TargetMode="External"/><Relationship Id="rId999" Type="http://schemas.openxmlformats.org/officeDocument/2006/relationships/hyperlink" Target="http://focomx.focoma.org/artists/roy-g-biv-roygbiv" TargetMode="External"/><Relationship Id="rId1100" Type="http://schemas.openxmlformats.org/officeDocument/2006/relationships/hyperlink" Target="http://focomx.focoma.org/music-genre/rock-pop" TargetMode="External"/><Relationship Id="rId1184" Type="http://schemas.openxmlformats.org/officeDocument/2006/relationships/hyperlink" Target="http://focomx.focoma.org/music-genre/singer-songwriter" TargetMode="External"/><Relationship Id="rId1405" Type="http://schemas.openxmlformats.org/officeDocument/2006/relationships/hyperlink" Target="http://focomx.focoma.org/artists/walking-bikes" TargetMode="External"/><Relationship Id="rId44" Type="http://schemas.openxmlformats.org/officeDocument/2006/relationships/hyperlink" Target="http://focomx.focoma.org/music-genre/electronic-dj" TargetMode="External"/><Relationship Id="rId554" Type="http://schemas.openxmlformats.org/officeDocument/2006/relationships/hyperlink" Target="http://focomx.focoma.org/music-genre/rock-pop" TargetMode="External"/><Relationship Id="rId761" Type="http://schemas.openxmlformats.org/officeDocument/2006/relationships/hyperlink" Target="http://focomx.focoma.org/artists/sweet-virginia" TargetMode="External"/><Relationship Id="rId859" Type="http://schemas.openxmlformats.org/officeDocument/2006/relationships/hyperlink" Target="http://focomx.focoma.org/artists/wendy-woo-band-0" TargetMode="External"/><Relationship Id="rId1391" Type="http://schemas.openxmlformats.org/officeDocument/2006/relationships/hyperlink" Target="http://focomx.focoma.org/artists/twin-vessels" TargetMode="External"/><Relationship Id="rId1489" Type="http://schemas.openxmlformats.org/officeDocument/2006/relationships/hyperlink" Target="http://focomx.focoma.org/artists/float-buffalo" TargetMode="External"/><Relationship Id="rId193" Type="http://schemas.openxmlformats.org/officeDocument/2006/relationships/hyperlink" Target="http://focomx.focoma.org/artists/crispy-watkins-and-crack-willows-0" TargetMode="External"/><Relationship Id="rId207" Type="http://schemas.openxmlformats.org/officeDocument/2006/relationships/hyperlink" Target="http://focomx.focoma.org/artists/david-burchfield-fire-guild" TargetMode="External"/><Relationship Id="rId414" Type="http://schemas.openxmlformats.org/officeDocument/2006/relationships/hyperlink" Target="http://focomx.focoma.org/music-genre/blues-jazz" TargetMode="External"/><Relationship Id="rId498" Type="http://schemas.openxmlformats.org/officeDocument/2006/relationships/hyperlink" Target="http://focomx.focoma.org/music-genre/world-reggae-latin" TargetMode="External"/><Relationship Id="rId621" Type="http://schemas.openxmlformats.org/officeDocument/2006/relationships/hyperlink" Target="http://focomx.focoma.org/artists/pink-fuzz" TargetMode="External"/><Relationship Id="rId1044" Type="http://schemas.openxmlformats.org/officeDocument/2006/relationships/hyperlink" Target="http://focomx.focoma.org/music-genre/singer-songwriter" TargetMode="External"/><Relationship Id="rId1251" Type="http://schemas.openxmlformats.org/officeDocument/2006/relationships/hyperlink" Target="http://focomx.focoma.org/artists/julian-kerins" TargetMode="External"/><Relationship Id="rId1349" Type="http://schemas.openxmlformats.org/officeDocument/2006/relationships/hyperlink" Target="http://focomx.focoma.org/artists/copper-coins" TargetMode="External"/><Relationship Id="rId260" Type="http://schemas.openxmlformats.org/officeDocument/2006/relationships/hyperlink" Target="http://focomx.focoma.org/music-genre/rb-soul-funk" TargetMode="External"/><Relationship Id="rId719" Type="http://schemas.openxmlformats.org/officeDocument/2006/relationships/hyperlink" Target="http://focomx.focoma.org/artists/shoulda-stayed-plumber" TargetMode="External"/><Relationship Id="rId926" Type="http://schemas.openxmlformats.org/officeDocument/2006/relationships/hyperlink" Target="http://focomx.focoma.org/music-genre/country-bluegrass-americana" TargetMode="External"/><Relationship Id="rId1111" Type="http://schemas.openxmlformats.org/officeDocument/2006/relationships/hyperlink" Target="http://focomx.focoma.org/artists/lone-undertones" TargetMode="External"/><Relationship Id="rId1556" Type="http://schemas.openxmlformats.org/officeDocument/2006/relationships/hyperlink" Target="http://focomx.focoma.org/artists/sam-burns" TargetMode="External"/><Relationship Id="rId55" Type="http://schemas.openxmlformats.org/officeDocument/2006/relationships/hyperlink" Target="http://focomx.focoma.org/artists/bad-desicions" TargetMode="External"/><Relationship Id="rId120" Type="http://schemas.openxmlformats.org/officeDocument/2006/relationships/hyperlink" Target="http://focomx.focoma.org/music-genre/indie-alternative" TargetMode="External"/><Relationship Id="rId358" Type="http://schemas.openxmlformats.org/officeDocument/2006/relationships/hyperlink" Target="http://focomx.focoma.org/music-genre/rb-soul-funk" TargetMode="External"/><Relationship Id="rId565" Type="http://schemas.openxmlformats.org/officeDocument/2006/relationships/hyperlink" Target="http://focomx.focoma.org/artists/nadavision-0" TargetMode="External"/><Relationship Id="rId772" Type="http://schemas.openxmlformats.org/officeDocument/2006/relationships/hyperlink" Target="http://focomx.focoma.org/music-genre/singer-songwriter" TargetMode="External"/><Relationship Id="rId1195" Type="http://schemas.openxmlformats.org/officeDocument/2006/relationships/hyperlink" Target="http://focomx.focoma.org/artists/wolf-poets" TargetMode="External"/><Relationship Id="rId1209" Type="http://schemas.openxmlformats.org/officeDocument/2006/relationships/hyperlink" Target="http://focomx.focoma.org/artists/benjammin-educational-music" TargetMode="External"/><Relationship Id="rId1416" Type="http://schemas.openxmlformats.org/officeDocument/2006/relationships/hyperlink" Target="http://focomx.focoma.org/music-genre/rb-soul-funk" TargetMode="External"/><Relationship Id="rId218" Type="http://schemas.openxmlformats.org/officeDocument/2006/relationships/hyperlink" Target="http://focomx.focoma.org/music-genre/indie-alternative" TargetMode="External"/><Relationship Id="rId425" Type="http://schemas.openxmlformats.org/officeDocument/2006/relationships/hyperlink" Target="http://focomx.focoma.org/artists/josh-vogeler" TargetMode="External"/><Relationship Id="rId632" Type="http://schemas.openxmlformats.org/officeDocument/2006/relationships/hyperlink" Target="http://focomx.focoma.org/music-genre/indie-alternative" TargetMode="External"/><Relationship Id="rId1055" Type="http://schemas.openxmlformats.org/officeDocument/2006/relationships/hyperlink" Target="http://focomx.focoma.org/artists/far-side-mountain" TargetMode="External"/><Relationship Id="rId1262" Type="http://schemas.openxmlformats.org/officeDocument/2006/relationships/hyperlink" Target="http://focomx.focoma.org/music-genre/indie-alternative" TargetMode="External"/><Relationship Id="rId271" Type="http://schemas.openxmlformats.org/officeDocument/2006/relationships/hyperlink" Target="http://focomx.focoma.org/artists/extra-gold" TargetMode="External"/><Relationship Id="rId937" Type="http://schemas.openxmlformats.org/officeDocument/2006/relationships/hyperlink" Target="http://focomx.focoma.org/artists/willy-whatever" TargetMode="External"/><Relationship Id="rId1122" Type="http://schemas.openxmlformats.org/officeDocument/2006/relationships/hyperlink" Target="http://focomx.focoma.org/music-genre/rb-soul-funk" TargetMode="External"/><Relationship Id="rId1567" Type="http://schemas.openxmlformats.org/officeDocument/2006/relationships/hyperlink" Target="http://focomx.focoma.org/artists/stray-course" TargetMode="External"/><Relationship Id="rId66" Type="http://schemas.openxmlformats.org/officeDocument/2006/relationships/hyperlink" Target="http://focomx.focoma.org/music-genre/indie-alternative" TargetMode="External"/><Relationship Id="rId131" Type="http://schemas.openxmlformats.org/officeDocument/2006/relationships/hyperlink" Target="http://focomx.focoma.org/artists/carolyn-hunter" TargetMode="External"/><Relationship Id="rId369" Type="http://schemas.openxmlformats.org/officeDocument/2006/relationships/hyperlink" Target="http://focomx.focoma.org/artists/hydraform" TargetMode="External"/><Relationship Id="rId576" Type="http://schemas.openxmlformats.org/officeDocument/2006/relationships/hyperlink" Target="http://focomx.focoma.org/music-genre/country-bluegrass-americana" TargetMode="External"/><Relationship Id="rId783" Type="http://schemas.openxmlformats.org/officeDocument/2006/relationships/hyperlink" Target="http://focomx.focoma.org/artists/aj-fullerton-band" TargetMode="External"/><Relationship Id="rId990" Type="http://schemas.openxmlformats.org/officeDocument/2006/relationships/hyperlink" Target="http://focomx.focoma.org/music-genre/electronic-dj" TargetMode="External"/><Relationship Id="rId1427" Type="http://schemas.openxmlformats.org/officeDocument/2006/relationships/hyperlink" Target="http://focomx.focoma.org/artists/andrew-keith-ballantyne" TargetMode="External"/><Relationship Id="rId229" Type="http://schemas.openxmlformats.org/officeDocument/2006/relationships/hyperlink" Target="http://focomx.focoma.org/artists/dj-dr3w" TargetMode="External"/><Relationship Id="rId436" Type="http://schemas.openxmlformats.org/officeDocument/2006/relationships/hyperlink" Target="http://focomx.focoma.org/music-genre/singer-songwriter" TargetMode="External"/><Relationship Id="rId643" Type="http://schemas.openxmlformats.org/officeDocument/2006/relationships/hyperlink" Target="http://focomx.focoma.org/artists/public-safety" TargetMode="External"/><Relationship Id="rId1066" Type="http://schemas.openxmlformats.org/officeDocument/2006/relationships/hyperlink" Target="http://focomx.focoma.org/music-genre/indie-alternative" TargetMode="External"/><Relationship Id="rId1273" Type="http://schemas.openxmlformats.org/officeDocument/2006/relationships/hyperlink" Target="http://focomx.focoma.org/artists/michael-scott-band" TargetMode="External"/><Relationship Id="rId1480" Type="http://schemas.openxmlformats.org/officeDocument/2006/relationships/hyperlink" Target="http://focomx.focoma.org/artists/electric-banana-chip" TargetMode="External"/><Relationship Id="rId850" Type="http://schemas.openxmlformats.org/officeDocument/2006/relationships/hyperlink" Target="http://focomx.focoma.org/music-genre/rock-pop" TargetMode="External"/><Relationship Id="rId948" Type="http://schemas.openxmlformats.org/officeDocument/2006/relationships/hyperlink" Target="http://focomx.focoma.org/music-genre/indie-alternative" TargetMode="External"/><Relationship Id="rId1133" Type="http://schemas.openxmlformats.org/officeDocument/2006/relationships/hyperlink" Target="http://focomx.focoma.org/artists/red-moon-rounder" TargetMode="External"/><Relationship Id="rId1578" Type="http://schemas.openxmlformats.org/officeDocument/2006/relationships/hyperlink" Target="http://focomx.focoma.org/artists/john-bunzli-band" TargetMode="External"/><Relationship Id="rId77" Type="http://schemas.openxmlformats.org/officeDocument/2006/relationships/hyperlink" Target="http://focomx.focoma.org/artists/big-brooklyn" TargetMode="External"/><Relationship Id="rId282" Type="http://schemas.openxmlformats.org/officeDocument/2006/relationships/hyperlink" Target="http://focomx.focoma.org/music-genre/indie-alternative" TargetMode="External"/><Relationship Id="rId503" Type="http://schemas.openxmlformats.org/officeDocument/2006/relationships/hyperlink" Target="http://focomx.focoma.org/artists/magic-cyclops-0" TargetMode="External"/><Relationship Id="rId587" Type="http://schemas.openxmlformats.org/officeDocument/2006/relationships/hyperlink" Target="http://focomx.focoma.org/artists/oh-wow" TargetMode="External"/><Relationship Id="rId710" Type="http://schemas.openxmlformats.org/officeDocument/2006/relationships/hyperlink" Target="http://focomx.focoma.org/music-genre/singer-songwriter" TargetMode="External"/><Relationship Id="rId808" Type="http://schemas.openxmlformats.org/officeDocument/2006/relationships/hyperlink" Target="http://focomx.focoma.org/music-genre/indie-alternative" TargetMode="External"/><Relationship Id="rId1340" Type="http://schemas.openxmlformats.org/officeDocument/2006/relationships/hyperlink" Target="http://focomx.focoma.org/music-genre/indie-alternative" TargetMode="External"/><Relationship Id="rId1438" Type="http://schemas.openxmlformats.org/officeDocument/2006/relationships/hyperlink" Target="http://focomx.focoma.org/artists/banquet-party" TargetMode="External"/><Relationship Id="rId8" Type="http://schemas.openxmlformats.org/officeDocument/2006/relationships/hyperlink" Target="http://focomx.focoma.org/music-genre/country-bluegrass-americana" TargetMode="External"/><Relationship Id="rId142" Type="http://schemas.openxmlformats.org/officeDocument/2006/relationships/hyperlink" Target="http://focomx.focoma.org/music-genre/rb-soul-funk" TargetMode="External"/><Relationship Id="rId447" Type="http://schemas.openxmlformats.org/officeDocument/2006/relationships/hyperlink" Target="http://focomx.focoma.org/artists/king-cardinal-0" TargetMode="External"/><Relationship Id="rId794" Type="http://schemas.openxmlformats.org/officeDocument/2006/relationships/hyperlink" Target="http://focomx.focoma.org/music-genre/country-bluegrass-americana" TargetMode="External"/><Relationship Id="rId1077" Type="http://schemas.openxmlformats.org/officeDocument/2006/relationships/hyperlink" Target="http://focomx.focoma.org/artists/gas-can-boys" TargetMode="External"/><Relationship Id="rId1200" Type="http://schemas.openxmlformats.org/officeDocument/2006/relationships/hyperlink" Target="http://focomx.focoma.org/music-genre/electronic-dj" TargetMode="External"/><Relationship Id="rId654" Type="http://schemas.openxmlformats.org/officeDocument/2006/relationships/hyperlink" Target="http://focomx.focoma.org/music-genre/singer-songwriter" TargetMode="External"/><Relationship Id="rId861" Type="http://schemas.openxmlformats.org/officeDocument/2006/relationships/hyperlink" Target="http://focomx.focoma.org/artists/widows-bane" TargetMode="External"/><Relationship Id="rId959" Type="http://schemas.openxmlformats.org/officeDocument/2006/relationships/hyperlink" Target="http://focomx.focoma.org/artists/dj-killkenny" TargetMode="External"/><Relationship Id="rId1284" Type="http://schemas.openxmlformats.org/officeDocument/2006/relationships/hyperlink" Target="http://focomx.focoma.org/music-genre/country-bluegrass-americana" TargetMode="External"/><Relationship Id="rId1491" Type="http://schemas.openxmlformats.org/officeDocument/2006/relationships/hyperlink" Target="http://focomx.focoma.org/artists/funky-business-0" TargetMode="External"/><Relationship Id="rId1505" Type="http://schemas.openxmlformats.org/officeDocument/2006/relationships/hyperlink" Target="http://focomx.focoma.org/artists/john-lensing" TargetMode="External"/><Relationship Id="rId1589" Type="http://schemas.openxmlformats.org/officeDocument/2006/relationships/hyperlink" Target="http://focomx.focoma.org/artists/turvy-organ" TargetMode="External"/><Relationship Id="rId293" Type="http://schemas.openxmlformats.org/officeDocument/2006/relationships/hyperlink" Target="http://focomx.focoma.org/artists/funky-business-0" TargetMode="External"/><Relationship Id="rId307" Type="http://schemas.openxmlformats.org/officeDocument/2006/relationships/hyperlink" Target="http://focomx.focoma.org/artists/girls-top" TargetMode="External"/><Relationship Id="rId514" Type="http://schemas.openxmlformats.org/officeDocument/2006/relationships/hyperlink" Target="http://focomx.focoma.org/music-genre/indie-alternative" TargetMode="External"/><Relationship Id="rId721" Type="http://schemas.openxmlformats.org/officeDocument/2006/relationships/hyperlink" Target="http://focomx.focoma.org/artists/silver-gold-0" TargetMode="External"/><Relationship Id="rId1144" Type="http://schemas.openxmlformats.org/officeDocument/2006/relationships/hyperlink" Target="http://focomx.focoma.org/music-genre/rb-soul-funk" TargetMode="External"/><Relationship Id="rId1351" Type="http://schemas.openxmlformats.org/officeDocument/2006/relationships/hyperlink" Target="http://focomx.focoma.org/artists/crown-point-elixir" TargetMode="External"/><Relationship Id="rId1449" Type="http://schemas.openxmlformats.org/officeDocument/2006/relationships/hyperlink" Target="http://focomx.focoma.org/artists/buck-wilde-0" TargetMode="External"/><Relationship Id="rId88" Type="http://schemas.openxmlformats.org/officeDocument/2006/relationships/hyperlink" Target="http://focomx.focoma.org/music-genre/singer-songwriter" TargetMode="External"/><Relationship Id="rId153" Type="http://schemas.openxmlformats.org/officeDocument/2006/relationships/hyperlink" Target="http://focomx.focoma.org/artists/christine-sattler" TargetMode="External"/><Relationship Id="rId360" Type="http://schemas.openxmlformats.org/officeDocument/2006/relationships/hyperlink" Target="http://focomx.focoma.org/music-genre/country-bluegrass-americana" TargetMode="External"/><Relationship Id="rId598" Type="http://schemas.openxmlformats.org/officeDocument/2006/relationships/hyperlink" Target="http://focomx.focoma.org/music-genre/rock-pop" TargetMode="External"/><Relationship Id="rId819" Type="http://schemas.openxmlformats.org/officeDocument/2006/relationships/hyperlink" Target="http://focomx.focoma.org/artists/king-stan-band" TargetMode="External"/><Relationship Id="rId1004" Type="http://schemas.openxmlformats.org/officeDocument/2006/relationships/hyperlink" Target="http://focomx.focoma.org/music-genre/electronic-dj" TargetMode="External"/><Relationship Id="rId1211" Type="http://schemas.openxmlformats.org/officeDocument/2006/relationships/hyperlink" Target="http://focomx.focoma.org/artists/bigfoot-yancey" TargetMode="External"/><Relationship Id="rId220" Type="http://schemas.openxmlformats.org/officeDocument/2006/relationships/hyperlink" Target="http://focomx.focoma.org/music-genre/electronic-dj" TargetMode="External"/><Relationship Id="rId458" Type="http://schemas.openxmlformats.org/officeDocument/2006/relationships/hyperlink" Target="http://focomx.focoma.org/music-genre/acoustic-folk" TargetMode="External"/><Relationship Id="rId665" Type="http://schemas.openxmlformats.org/officeDocument/2006/relationships/hyperlink" Target="http://focomx.focoma.org/artists/roger-james" TargetMode="External"/><Relationship Id="rId872" Type="http://schemas.openxmlformats.org/officeDocument/2006/relationships/hyperlink" Target="http://focomx.focoma.org/music-genre/singer-songwriter" TargetMode="External"/><Relationship Id="rId1088" Type="http://schemas.openxmlformats.org/officeDocument/2006/relationships/hyperlink" Target="http://focomx.focoma.org/music-genre/indie-alternative" TargetMode="External"/><Relationship Id="rId1295" Type="http://schemas.openxmlformats.org/officeDocument/2006/relationships/hyperlink" Target="http://focomx.focoma.org/artists/pickin-pear" TargetMode="External"/><Relationship Id="rId1309" Type="http://schemas.openxmlformats.org/officeDocument/2006/relationships/hyperlink" Target="http://focomx.focoma.org/artists/rough-age" TargetMode="External"/><Relationship Id="rId1516" Type="http://schemas.openxmlformats.org/officeDocument/2006/relationships/hyperlink" Target="http://focomx.focoma.org/artists/mad-dog-blues" TargetMode="External"/><Relationship Id="rId15" Type="http://schemas.openxmlformats.org/officeDocument/2006/relationships/hyperlink" Target="http://focomx.focoma.org/artists/amorphic" TargetMode="External"/><Relationship Id="rId318" Type="http://schemas.openxmlformats.org/officeDocument/2006/relationships/hyperlink" Target="http://focomx.focoma.org/music-genre/country-bluegrass-americana" TargetMode="External"/><Relationship Id="rId525" Type="http://schemas.openxmlformats.org/officeDocument/2006/relationships/hyperlink" Target="http://focomx.focoma.org/artists/michael-kirkpatrick-and-honey-rider-band-0" TargetMode="External"/><Relationship Id="rId732" Type="http://schemas.openxmlformats.org/officeDocument/2006/relationships/hyperlink" Target="http://focomx.focoma.org/music-genre/indie-alternative" TargetMode="External"/><Relationship Id="rId1155" Type="http://schemas.openxmlformats.org/officeDocument/2006/relationships/hyperlink" Target="http://focomx.focoma.org/artists/tenative-0" TargetMode="External"/><Relationship Id="rId1362" Type="http://schemas.openxmlformats.org/officeDocument/2006/relationships/hyperlink" Target="http://focomx.focoma.org/music-genre/acoustic-folk" TargetMode="External"/><Relationship Id="rId99" Type="http://schemas.openxmlformats.org/officeDocument/2006/relationships/hyperlink" Target="http://focomx.focoma.org/artists/bob-lefevre-already-gone" TargetMode="External"/><Relationship Id="rId164" Type="http://schemas.openxmlformats.org/officeDocument/2006/relationships/hyperlink" Target="http://focomx.focoma.org/music-genre/indie-alternative" TargetMode="External"/><Relationship Id="rId371" Type="http://schemas.openxmlformats.org/officeDocument/2006/relationships/hyperlink" Target="http://focomx.focoma.org/artists/hyzenborg" TargetMode="External"/><Relationship Id="rId1015" Type="http://schemas.openxmlformats.org/officeDocument/2006/relationships/hyperlink" Target="http://focomx.focoma.org/artists/acoustic-tapestry" TargetMode="External"/><Relationship Id="rId1222" Type="http://schemas.openxmlformats.org/officeDocument/2006/relationships/hyperlink" Target="http://focomx.focoma.org/music-genre/rock-pop" TargetMode="External"/><Relationship Id="rId469" Type="http://schemas.openxmlformats.org/officeDocument/2006/relationships/hyperlink" Target="http://focomx.focoma.org/artists/lehne-leverette-and-special-guests-0" TargetMode="External"/><Relationship Id="rId676" Type="http://schemas.openxmlformats.org/officeDocument/2006/relationships/hyperlink" Target="http://focomx.focoma.org/music-genre/cover-tribute" TargetMode="External"/><Relationship Id="rId883" Type="http://schemas.openxmlformats.org/officeDocument/2006/relationships/hyperlink" Target="http://focomx.focoma.org/artists/turvy-organ" TargetMode="External"/><Relationship Id="rId1099" Type="http://schemas.openxmlformats.org/officeDocument/2006/relationships/hyperlink" Target="http://focomx.focoma.org/artists/kaepora" TargetMode="External"/><Relationship Id="rId1527" Type="http://schemas.openxmlformats.org/officeDocument/2006/relationships/hyperlink" Target="http://focomx.focoma.org/artists/modulor" TargetMode="External"/><Relationship Id="rId26" Type="http://schemas.openxmlformats.org/officeDocument/2006/relationships/hyperlink" Target="http://focomx.focoma.org/music-genre/singer-songwriter" TargetMode="External"/><Relationship Id="rId231" Type="http://schemas.openxmlformats.org/officeDocument/2006/relationships/hyperlink" Target="http://focomx.focoma.org/artists/dj-wadada-0" TargetMode="External"/><Relationship Id="rId329" Type="http://schemas.openxmlformats.org/officeDocument/2006/relationships/hyperlink" Target="http://focomx.focoma.org/artists/green-buddha-0" TargetMode="External"/><Relationship Id="rId536" Type="http://schemas.openxmlformats.org/officeDocument/2006/relationships/hyperlink" Target="http://focomx.focoma.org/music-genre/indie-alternative" TargetMode="External"/><Relationship Id="rId1166" Type="http://schemas.openxmlformats.org/officeDocument/2006/relationships/hyperlink" Target="http://focomx.focoma.org/music-genre/rb-soul-funk" TargetMode="External"/><Relationship Id="rId1373" Type="http://schemas.openxmlformats.org/officeDocument/2006/relationships/hyperlink" Target="http://focomx.focoma.org/artists/sogs" TargetMode="External"/><Relationship Id="rId175" Type="http://schemas.openxmlformats.org/officeDocument/2006/relationships/hyperlink" Target="http://focomx.focoma.org/artists/cool-hand-juke-0" TargetMode="External"/><Relationship Id="rId743" Type="http://schemas.openxmlformats.org/officeDocument/2006/relationships/hyperlink" Target="http://focomx.focoma.org/artists/stevey" TargetMode="External"/><Relationship Id="rId950" Type="http://schemas.openxmlformats.org/officeDocument/2006/relationships/hyperlink" Target="http://focomx.focoma.org/music-genre/singer-songwriter" TargetMode="External"/><Relationship Id="rId1026" Type="http://schemas.openxmlformats.org/officeDocument/2006/relationships/hyperlink" Target="http://focomx.focoma.org/music-genre/singer-songwriter" TargetMode="External"/><Relationship Id="rId1580" Type="http://schemas.openxmlformats.org/officeDocument/2006/relationships/hyperlink" Target="http://focomx.focoma.org/artists/midnight-horrors" TargetMode="External"/><Relationship Id="rId382" Type="http://schemas.openxmlformats.org/officeDocument/2006/relationships/hyperlink" Target="http://focomx.focoma.org/music-genre/hip-hop-rap" TargetMode="External"/><Relationship Id="rId603" Type="http://schemas.openxmlformats.org/officeDocument/2006/relationships/hyperlink" Target="http://focomx.focoma.org/artists/oxeye-daisy" TargetMode="External"/><Relationship Id="rId687" Type="http://schemas.openxmlformats.org/officeDocument/2006/relationships/hyperlink" Target="http://focomx.focoma.org/artists/sabotage-0" TargetMode="External"/><Relationship Id="rId810" Type="http://schemas.openxmlformats.org/officeDocument/2006/relationships/hyperlink" Target="http://focomx.focoma.org/music-genre/experimental-noise-visual" TargetMode="External"/><Relationship Id="rId908" Type="http://schemas.openxmlformats.org/officeDocument/2006/relationships/hyperlink" Target="http://focomx.focoma.org/music-genre/metal-punk-hardcore" TargetMode="External"/><Relationship Id="rId1233" Type="http://schemas.openxmlformats.org/officeDocument/2006/relationships/hyperlink" Target="http://focomx.focoma.org/artists/dodgy-mountain-men" TargetMode="External"/><Relationship Id="rId1440" Type="http://schemas.openxmlformats.org/officeDocument/2006/relationships/hyperlink" Target="http://focomx.focoma.org/artists/beni-brosh" TargetMode="External"/><Relationship Id="rId1538" Type="http://schemas.openxmlformats.org/officeDocument/2006/relationships/hyperlink" Target="http://focomx.focoma.org/artists/phie" TargetMode="External"/><Relationship Id="rId242" Type="http://schemas.openxmlformats.org/officeDocument/2006/relationships/hyperlink" Target="http://focomx.focoma.org/music-genre/rb-soul-funk" TargetMode="External"/><Relationship Id="rId894" Type="http://schemas.openxmlformats.org/officeDocument/2006/relationships/hyperlink" Target="http://focomx.focoma.org/music-genre/indie-alternative" TargetMode="External"/><Relationship Id="rId1177" Type="http://schemas.openxmlformats.org/officeDocument/2006/relationships/hyperlink" Target="http://focomx.focoma.org/artists/unknown-knowns" TargetMode="External"/><Relationship Id="rId1300" Type="http://schemas.openxmlformats.org/officeDocument/2006/relationships/hyperlink" Target="http://focomx.focoma.org/music-genre/rock-pop" TargetMode="External"/><Relationship Id="rId37" Type="http://schemas.openxmlformats.org/officeDocument/2006/relationships/hyperlink" Target="http://focomx.focoma.org/artists/assorted-jelly-beans" TargetMode="External"/><Relationship Id="rId102" Type="http://schemas.openxmlformats.org/officeDocument/2006/relationships/hyperlink" Target="http://focomx.focoma.org/music-genre/blues-jazz" TargetMode="External"/><Relationship Id="rId547" Type="http://schemas.openxmlformats.org/officeDocument/2006/relationships/hyperlink" Target="http://focomx.focoma.org/artists/monocle-band-0" TargetMode="External"/><Relationship Id="rId754" Type="http://schemas.openxmlformats.org/officeDocument/2006/relationships/hyperlink" Target="http://focomx.focoma.org/music-genre/country-bluegrass-americana" TargetMode="External"/><Relationship Id="rId961" Type="http://schemas.openxmlformats.org/officeDocument/2006/relationships/hyperlink" Target="http://focomx.focoma.org/artists/elctrx-0" TargetMode="External"/><Relationship Id="rId1384" Type="http://schemas.openxmlformats.org/officeDocument/2006/relationships/hyperlink" Target="http://focomx.focoma.org/music-genre/indie-alternative" TargetMode="External"/><Relationship Id="rId1591" Type="http://schemas.openxmlformats.org/officeDocument/2006/relationships/hyperlink" Target="http://focomx.focoma.org/artists/two-faces-west" TargetMode="External"/><Relationship Id="rId1605" Type="http://schemas.openxmlformats.org/officeDocument/2006/relationships/hyperlink" Target="http://focomx.focoma.org/artists/lost-aliens" TargetMode="External"/><Relationship Id="rId90" Type="http://schemas.openxmlformats.org/officeDocument/2006/relationships/hyperlink" Target="http://focomx.focoma.org/music-genre/country-bluegrass-americana" TargetMode="External"/><Relationship Id="rId186" Type="http://schemas.openxmlformats.org/officeDocument/2006/relationships/hyperlink" Target="http://focomx.focoma.org/music-genre/country-bluegrass-americana" TargetMode="External"/><Relationship Id="rId393" Type="http://schemas.openxmlformats.org/officeDocument/2006/relationships/hyperlink" Target="http://focomx.focoma.org/artists/j-calvin" TargetMode="External"/><Relationship Id="rId407" Type="http://schemas.openxmlformats.org/officeDocument/2006/relationships/hyperlink" Target="http://focomx.focoma.org/artists/jimbo-darville-and-truckadours" TargetMode="External"/><Relationship Id="rId614" Type="http://schemas.openxmlformats.org/officeDocument/2006/relationships/hyperlink" Target="http://focomx.focoma.org/music-genre/rb-soul-funk" TargetMode="External"/><Relationship Id="rId821" Type="http://schemas.openxmlformats.org/officeDocument/2006/relationships/hyperlink" Target="http://focomx.focoma.org/artists/leshen-0" TargetMode="External"/><Relationship Id="rId1037" Type="http://schemas.openxmlformats.org/officeDocument/2006/relationships/hyperlink" Target="http://focomx.focoma.org/artists/crispy-watkins" TargetMode="External"/><Relationship Id="rId1244" Type="http://schemas.openxmlformats.org/officeDocument/2006/relationships/hyperlink" Target="http://focomx.focoma.org/music-genre/hip-hop-rap" TargetMode="External"/><Relationship Id="rId1451" Type="http://schemas.openxmlformats.org/officeDocument/2006/relationships/hyperlink" Target="http://focomx.focoma.org/artists/carolyn-hunter" TargetMode="External"/><Relationship Id="rId253" Type="http://schemas.openxmlformats.org/officeDocument/2006/relationships/hyperlink" Target="http://focomx.focoma.org/artists/emily-barnes" TargetMode="External"/><Relationship Id="rId460" Type="http://schemas.openxmlformats.org/officeDocument/2006/relationships/hyperlink" Target="http://focomx.focoma.org/music-genre/indie-alternative" TargetMode="External"/><Relationship Id="rId698" Type="http://schemas.openxmlformats.org/officeDocument/2006/relationships/hyperlink" Target="http://focomx.focoma.org/music-genre/rock-pop" TargetMode="External"/><Relationship Id="rId919" Type="http://schemas.openxmlformats.org/officeDocument/2006/relationships/hyperlink" Target="http://focomx.focoma.org/artists/whitacre" TargetMode="External"/><Relationship Id="rId1090" Type="http://schemas.openxmlformats.org/officeDocument/2006/relationships/hyperlink" Target="http://focomx.focoma.org/music-genre/indie-alternative" TargetMode="External"/><Relationship Id="rId1104" Type="http://schemas.openxmlformats.org/officeDocument/2006/relationships/hyperlink" Target="http://focomx.focoma.org/music-genre/rock-pop" TargetMode="External"/><Relationship Id="rId1311" Type="http://schemas.openxmlformats.org/officeDocument/2006/relationships/hyperlink" Target="http://focomx.focoma.org/artists/sarah-mount-rushmores" TargetMode="External"/><Relationship Id="rId1549" Type="http://schemas.openxmlformats.org/officeDocument/2006/relationships/hyperlink" Target="http://focomx.focoma.org/artists/rat-doctor-0" TargetMode="External"/><Relationship Id="rId48" Type="http://schemas.openxmlformats.org/officeDocument/2006/relationships/hyperlink" Target="http://focomx.focoma.org/music-genre/indie-alternative" TargetMode="External"/><Relationship Id="rId113" Type="http://schemas.openxmlformats.org/officeDocument/2006/relationships/hyperlink" Target="http://focomx.focoma.org/artists/brian-david-collins" TargetMode="External"/><Relationship Id="rId320" Type="http://schemas.openxmlformats.org/officeDocument/2006/relationships/hyperlink" Target="http://focomx.focoma.org/music-genre/world-reggae-latin" TargetMode="External"/><Relationship Id="rId558" Type="http://schemas.openxmlformats.org/officeDocument/2006/relationships/hyperlink" Target="http://focomx.focoma.org/music-genre/cover-tribute" TargetMode="External"/><Relationship Id="rId765" Type="http://schemas.openxmlformats.org/officeDocument/2006/relationships/hyperlink" Target="http://focomx.focoma.org/artists/t-brodzinski" TargetMode="External"/><Relationship Id="rId972" Type="http://schemas.openxmlformats.org/officeDocument/2006/relationships/hyperlink" Target="http://focomx.focoma.org/music-genre/electronic-dj" TargetMode="External"/><Relationship Id="rId1188" Type="http://schemas.openxmlformats.org/officeDocument/2006/relationships/hyperlink" Target="http://focomx.focoma.org/music-genre/country-bluegrass-americana" TargetMode="External"/><Relationship Id="rId1395" Type="http://schemas.openxmlformats.org/officeDocument/2006/relationships/hyperlink" Target="http://focomx.focoma.org/artists/van-who-len" TargetMode="External"/><Relationship Id="rId1409" Type="http://schemas.openxmlformats.org/officeDocument/2006/relationships/hyperlink" Target="http://focomx.focoma.org/artists/will-giglio" TargetMode="External"/><Relationship Id="rId197" Type="http://schemas.openxmlformats.org/officeDocument/2006/relationships/hyperlink" Target="http://focomx.focoma.org/artists/danielle-ate-sandwich" TargetMode="External"/><Relationship Id="rId418" Type="http://schemas.openxmlformats.org/officeDocument/2006/relationships/hyperlink" Target="http://focomx.focoma.org/music-genre/singer-songwriter" TargetMode="External"/><Relationship Id="rId625" Type="http://schemas.openxmlformats.org/officeDocument/2006/relationships/hyperlink" Target="http://focomx.focoma.org/artists/pj-moon-swappers" TargetMode="External"/><Relationship Id="rId832" Type="http://schemas.openxmlformats.org/officeDocument/2006/relationships/hyperlink" Target="http://focomx.focoma.org/music-genre/rb-soul-funk" TargetMode="External"/><Relationship Id="rId1048" Type="http://schemas.openxmlformats.org/officeDocument/2006/relationships/hyperlink" Target="http://focomx.focoma.org/music-genre/metal-punk-hardcore" TargetMode="External"/><Relationship Id="rId1255" Type="http://schemas.openxmlformats.org/officeDocument/2006/relationships/hyperlink" Target="http://focomx.focoma.org/artists/lemurmonkey" TargetMode="External"/><Relationship Id="rId1462" Type="http://schemas.openxmlformats.org/officeDocument/2006/relationships/hyperlink" Target="http://focomx.focoma.org/artists/coastal-wives" TargetMode="External"/><Relationship Id="rId264" Type="http://schemas.openxmlformats.org/officeDocument/2006/relationships/hyperlink" Target="http://focomx.focoma.org/music-genre/singer-songwriter" TargetMode="External"/><Relationship Id="rId471" Type="http://schemas.openxmlformats.org/officeDocument/2006/relationships/hyperlink" Target="http://focomx.focoma.org/artists/let-them-roar" TargetMode="External"/><Relationship Id="rId1115" Type="http://schemas.openxmlformats.org/officeDocument/2006/relationships/hyperlink" Target="http://focomx.focoma.org/artists/luneaseas" TargetMode="External"/><Relationship Id="rId1322" Type="http://schemas.openxmlformats.org/officeDocument/2006/relationships/hyperlink" Target="http://focomx.focoma.org/music-genre/cover-tribute" TargetMode="External"/><Relationship Id="rId59" Type="http://schemas.openxmlformats.org/officeDocument/2006/relationships/hyperlink" Target="http://focomx.focoma.org/artists/banquet-party" TargetMode="External"/><Relationship Id="rId124" Type="http://schemas.openxmlformats.org/officeDocument/2006/relationships/hyperlink" Target="http://focomx.focoma.org/music-genre/rock-pop" TargetMode="External"/><Relationship Id="rId569" Type="http://schemas.openxmlformats.org/officeDocument/2006/relationships/hyperlink" Target="http://focomx.focoma.org/artists/native-station" TargetMode="External"/><Relationship Id="rId776" Type="http://schemas.openxmlformats.org/officeDocument/2006/relationships/hyperlink" Target="http://focomx.focoma.org/music-genre/rock-pop" TargetMode="External"/><Relationship Id="rId983" Type="http://schemas.openxmlformats.org/officeDocument/2006/relationships/hyperlink" Target="http://focomx.focoma.org/artists/living-dead-0" TargetMode="External"/><Relationship Id="rId1199" Type="http://schemas.openxmlformats.org/officeDocument/2006/relationships/hyperlink" Target="http://focomx.focoma.org/artists/american-pika" TargetMode="External"/><Relationship Id="rId331" Type="http://schemas.openxmlformats.org/officeDocument/2006/relationships/hyperlink" Target="http://focomx.focoma.org/artists/green-buddha" TargetMode="External"/><Relationship Id="rId429" Type="http://schemas.openxmlformats.org/officeDocument/2006/relationships/hyperlink" Target="http://focomx.focoma.org/artists/julia-kirkwood-0" TargetMode="External"/><Relationship Id="rId636" Type="http://schemas.openxmlformats.org/officeDocument/2006/relationships/hyperlink" Target="http://focomx.focoma.org/music-genre/metal-punk-hardcore" TargetMode="External"/><Relationship Id="rId1059" Type="http://schemas.openxmlformats.org/officeDocument/2006/relationships/hyperlink" Target="http://focomx.focoma.org/artists/figure-model" TargetMode="External"/><Relationship Id="rId1266" Type="http://schemas.openxmlformats.org/officeDocument/2006/relationships/hyperlink" Target="http://focomx.focoma.org/music-genre/acoustic-folk" TargetMode="External"/><Relationship Id="rId1473" Type="http://schemas.openxmlformats.org/officeDocument/2006/relationships/hyperlink" Target="http://focomx.focoma.org/artists/david-burchfield-fire-guild" TargetMode="External"/><Relationship Id="rId843" Type="http://schemas.openxmlformats.org/officeDocument/2006/relationships/hyperlink" Target="http://focomx.focoma.org/artists/sir-band-0" TargetMode="External"/><Relationship Id="rId1126" Type="http://schemas.openxmlformats.org/officeDocument/2006/relationships/hyperlink" Target="http://focomx.focoma.org/music-genre/rock-pop" TargetMode="External"/><Relationship Id="rId275" Type="http://schemas.openxmlformats.org/officeDocument/2006/relationships/hyperlink" Target="http://focomx.focoma.org/artists/faceman" TargetMode="External"/><Relationship Id="rId482" Type="http://schemas.openxmlformats.org/officeDocument/2006/relationships/hyperlink" Target="http://focomx.focoma.org/music-genre/indie-alternative" TargetMode="External"/><Relationship Id="rId703" Type="http://schemas.openxmlformats.org/officeDocument/2006/relationships/hyperlink" Target="http://focomx.focoma.org/artists/sf1" TargetMode="External"/><Relationship Id="rId910" Type="http://schemas.openxmlformats.org/officeDocument/2006/relationships/hyperlink" Target="http://focomx.focoma.org/music-genre/singer-songwriter" TargetMode="External"/><Relationship Id="rId1333" Type="http://schemas.openxmlformats.org/officeDocument/2006/relationships/hyperlink" Target="http://focomx.focoma.org/artists/soon-be-titans" TargetMode="External"/><Relationship Id="rId1540" Type="http://schemas.openxmlformats.org/officeDocument/2006/relationships/hyperlink" Target="http://focomx.focoma.org/artists/pj-moon-swappers" TargetMode="External"/><Relationship Id="rId135" Type="http://schemas.openxmlformats.org/officeDocument/2006/relationships/hyperlink" Target="http://focomx.focoma.org/artists/cecilia" TargetMode="External"/><Relationship Id="rId342" Type="http://schemas.openxmlformats.org/officeDocument/2006/relationships/hyperlink" Target="http://focomx.focoma.org/music-genre/indie-alternative" TargetMode="External"/><Relationship Id="rId787" Type="http://schemas.openxmlformats.org/officeDocument/2006/relationships/hyperlink" Target="http://focomx.focoma.org/artists/barlow" TargetMode="External"/><Relationship Id="rId994" Type="http://schemas.openxmlformats.org/officeDocument/2006/relationships/hyperlink" Target="http://focomx.focoma.org/music-genre/electronic-dj" TargetMode="External"/><Relationship Id="rId1400" Type="http://schemas.openxmlformats.org/officeDocument/2006/relationships/hyperlink" Target="http://focomx.focoma.org/music-genre/indie-alternative" TargetMode="External"/><Relationship Id="rId202" Type="http://schemas.openxmlformats.org/officeDocument/2006/relationships/hyperlink" Target="http://focomx.focoma.org/music-genre/country-bluegrass-americana" TargetMode="External"/><Relationship Id="rId647" Type="http://schemas.openxmlformats.org/officeDocument/2006/relationships/hyperlink" Target="http://focomx.focoma.org/artists/rachel-and-ruckus" TargetMode="External"/><Relationship Id="rId854" Type="http://schemas.openxmlformats.org/officeDocument/2006/relationships/hyperlink" Target="http://focomx.focoma.org/music-genre/rock-pop" TargetMode="External"/><Relationship Id="rId1277" Type="http://schemas.openxmlformats.org/officeDocument/2006/relationships/hyperlink" Target="http://focomx.focoma.org/artists/michelle-roderick-band" TargetMode="External"/><Relationship Id="rId1484" Type="http://schemas.openxmlformats.org/officeDocument/2006/relationships/hyperlink" Target="http://focomx.focoma.org/artists/emma-mayes-hip" TargetMode="External"/><Relationship Id="rId286" Type="http://schemas.openxmlformats.org/officeDocument/2006/relationships/hyperlink" Target="http://focomx.focoma.org/music-genre/rb-soul-funk" TargetMode="External"/><Relationship Id="rId493" Type="http://schemas.openxmlformats.org/officeDocument/2006/relationships/hyperlink" Target="http://focomx.focoma.org/artists/low-0" TargetMode="External"/><Relationship Id="rId507" Type="http://schemas.openxmlformats.org/officeDocument/2006/relationships/hyperlink" Target="http://focomx.focoma.org/artists/many-mountains-0" TargetMode="External"/><Relationship Id="rId714" Type="http://schemas.openxmlformats.org/officeDocument/2006/relationships/hyperlink" Target="http://focomx.focoma.org/music-genre/acoustic-folk" TargetMode="External"/><Relationship Id="rId921" Type="http://schemas.openxmlformats.org/officeDocument/2006/relationships/hyperlink" Target="http://focomx.focoma.org/artists/white-rose-motor-oil" TargetMode="External"/><Relationship Id="rId1137" Type="http://schemas.openxmlformats.org/officeDocument/2006/relationships/hyperlink" Target="http://focomx.focoma.org/artists/sick-trick" TargetMode="External"/><Relationship Id="rId1344" Type="http://schemas.openxmlformats.org/officeDocument/2006/relationships/hyperlink" Target="http://focomx.focoma.org/music-genre/indie-alternative" TargetMode="External"/><Relationship Id="rId1551" Type="http://schemas.openxmlformats.org/officeDocument/2006/relationships/hyperlink" Target="http://focomx.focoma.org/artists/roger-james" TargetMode="External"/><Relationship Id="rId50" Type="http://schemas.openxmlformats.org/officeDocument/2006/relationships/hyperlink" Target="http://focomx.focoma.org/music-genre/singer-songwriter" TargetMode="External"/><Relationship Id="rId146" Type="http://schemas.openxmlformats.org/officeDocument/2006/relationships/hyperlink" Target="http://focomx.focoma.org/music-genre/country-bluegrass-americana" TargetMode="External"/><Relationship Id="rId353" Type="http://schemas.openxmlformats.org/officeDocument/2006/relationships/hyperlink" Target="http://focomx.focoma.org/artists/high-plains-honky" TargetMode="External"/><Relationship Id="rId560" Type="http://schemas.openxmlformats.org/officeDocument/2006/relationships/hyperlink" Target="http://focomx.focoma.org/music-genre/indie-alternative" TargetMode="External"/><Relationship Id="rId798" Type="http://schemas.openxmlformats.org/officeDocument/2006/relationships/hyperlink" Target="http://focomx.focoma.org/music-genre/rock-pop" TargetMode="External"/><Relationship Id="rId1190" Type="http://schemas.openxmlformats.org/officeDocument/2006/relationships/hyperlink" Target="http://focomx.focoma.org/music-genre/indie-alternative" TargetMode="External"/><Relationship Id="rId1204" Type="http://schemas.openxmlformats.org/officeDocument/2006/relationships/hyperlink" Target="http://focomx.focoma.org/music-genre/indie-alternative" TargetMode="External"/><Relationship Id="rId1411" Type="http://schemas.openxmlformats.org/officeDocument/2006/relationships/hyperlink" Target="http://focomx.focoma.org/artists/wood-street-ramblers" TargetMode="External"/><Relationship Id="rId213" Type="http://schemas.openxmlformats.org/officeDocument/2006/relationships/hyperlink" Target="http://focomx.focoma.org/artists/dead-key" TargetMode="External"/><Relationship Id="rId420" Type="http://schemas.openxmlformats.org/officeDocument/2006/relationships/hyperlink" Target="http://focomx.focoma.org/music-genre/singer-songwriter" TargetMode="External"/><Relationship Id="rId658" Type="http://schemas.openxmlformats.org/officeDocument/2006/relationships/hyperlink" Target="http://focomx.focoma.org/music-genre/experimental-noise-visual" TargetMode="External"/><Relationship Id="rId865" Type="http://schemas.openxmlformats.org/officeDocument/2006/relationships/hyperlink" Target="http://focomx.focoma.org/artists/thin-air-crew" TargetMode="External"/><Relationship Id="rId1050" Type="http://schemas.openxmlformats.org/officeDocument/2006/relationships/hyperlink" Target="http://focomx.focoma.org/music-genre/indie-alternative" TargetMode="External"/><Relationship Id="rId1288" Type="http://schemas.openxmlformats.org/officeDocument/2006/relationships/hyperlink" Target="http://focomx.focoma.org/music-genre/indie-alternative" TargetMode="External"/><Relationship Id="rId1495" Type="http://schemas.openxmlformats.org/officeDocument/2006/relationships/hyperlink" Target="http://focomx.focoma.org/artists/gort-vs-goom" TargetMode="External"/><Relationship Id="rId1509" Type="http://schemas.openxmlformats.org/officeDocument/2006/relationships/hyperlink" Target="http://focomx.focoma.org/artists/katie-wise-bhakti-explosion" TargetMode="External"/><Relationship Id="rId297" Type="http://schemas.openxmlformats.org/officeDocument/2006/relationships/hyperlink" Target="http://focomx.focoma.org/artists/gasoline-lollipops-0" TargetMode="External"/><Relationship Id="rId518" Type="http://schemas.openxmlformats.org/officeDocument/2006/relationships/hyperlink" Target="http://focomx.focoma.org/music-genre/rock-pop" TargetMode="External"/><Relationship Id="rId725" Type="http://schemas.openxmlformats.org/officeDocument/2006/relationships/hyperlink" Target="http://focomx.focoma.org/artists/sixty-minute-men" TargetMode="External"/><Relationship Id="rId932" Type="http://schemas.openxmlformats.org/officeDocument/2006/relationships/hyperlink" Target="http://focomx.focoma.org/music-genre/country-bluegrass-americana" TargetMode="External"/><Relationship Id="rId1148" Type="http://schemas.openxmlformats.org/officeDocument/2006/relationships/hyperlink" Target="http://focomx.focoma.org/music-genre/experimental-noise-visual" TargetMode="External"/><Relationship Id="rId1355" Type="http://schemas.openxmlformats.org/officeDocument/2006/relationships/hyperlink" Target="http://focomx.focoma.org/artists/generalli-holiday-band" TargetMode="External"/><Relationship Id="rId1562" Type="http://schemas.openxmlformats.org/officeDocument/2006/relationships/hyperlink" Target="http://focomx.focoma.org/artists/sixty-minute-men" TargetMode="External"/><Relationship Id="rId157" Type="http://schemas.openxmlformats.org/officeDocument/2006/relationships/hyperlink" Target="http://focomx.focoma.org/artists/citra" TargetMode="External"/><Relationship Id="rId364" Type="http://schemas.openxmlformats.org/officeDocument/2006/relationships/hyperlink" Target="http://focomx.focoma.org/music-genre/rock-pop" TargetMode="External"/><Relationship Id="rId1008" Type="http://schemas.openxmlformats.org/officeDocument/2006/relationships/hyperlink" Target="http://focomx.focoma.org/music-genre/rock-pop" TargetMode="External"/><Relationship Id="rId1215" Type="http://schemas.openxmlformats.org/officeDocument/2006/relationships/hyperlink" Target="http://focomx.focoma.org/artists/bright-night" TargetMode="External"/><Relationship Id="rId1422" Type="http://schemas.openxmlformats.org/officeDocument/2006/relationships/hyperlink" Target="http://focomx.focoma.org/music-genre/cover-tribute" TargetMode="External"/><Relationship Id="rId61" Type="http://schemas.openxmlformats.org/officeDocument/2006/relationships/hyperlink" Target="http://focomx.focoma.org/artists/banshee-tree" TargetMode="External"/><Relationship Id="rId571" Type="http://schemas.openxmlformats.org/officeDocument/2006/relationships/hyperlink" Target="http://focomx.focoma.org/artists/naturenaut" TargetMode="External"/><Relationship Id="rId669" Type="http://schemas.openxmlformats.org/officeDocument/2006/relationships/hyperlink" Target="http://focomx.focoma.org/artists/roots-massive-0" TargetMode="External"/><Relationship Id="rId876" Type="http://schemas.openxmlformats.org/officeDocument/2006/relationships/hyperlink" Target="http://focomx.focoma.org/music-genre/singer-songwriter" TargetMode="External"/><Relationship Id="rId1299" Type="http://schemas.openxmlformats.org/officeDocument/2006/relationships/hyperlink" Target="http://focomx.focoma.org/artists/rad-dudes" TargetMode="External"/><Relationship Id="rId19" Type="http://schemas.openxmlformats.org/officeDocument/2006/relationships/hyperlink" Target="http://focomx.focoma.org/artists/andrew-decarlo" TargetMode="External"/><Relationship Id="rId224" Type="http://schemas.openxmlformats.org/officeDocument/2006/relationships/hyperlink" Target="http://focomx.focoma.org/music-genre/blues-jazz" TargetMode="External"/><Relationship Id="rId431" Type="http://schemas.openxmlformats.org/officeDocument/2006/relationships/hyperlink" Target="http://focomx.focoma.org/artists/justin-roth" TargetMode="External"/><Relationship Id="rId529" Type="http://schemas.openxmlformats.org/officeDocument/2006/relationships/hyperlink" Target="http://focomx.focoma.org/artists/michelle-petrie" TargetMode="External"/><Relationship Id="rId736" Type="http://schemas.openxmlformats.org/officeDocument/2006/relationships/hyperlink" Target="http://focomx.focoma.org/music-genre/metal-punk-hardcore" TargetMode="External"/><Relationship Id="rId1061" Type="http://schemas.openxmlformats.org/officeDocument/2006/relationships/hyperlink" Target="http://focomx.focoma.org/artists/finn-osullivan" TargetMode="External"/><Relationship Id="rId1159" Type="http://schemas.openxmlformats.org/officeDocument/2006/relationships/hyperlink" Target="http://focomx.focoma.org/artists/thc" TargetMode="External"/><Relationship Id="rId1366" Type="http://schemas.openxmlformats.org/officeDocument/2006/relationships/hyperlink" Target="http://focomx.focoma.org/music-genre/country-bluegrass-americana" TargetMode="External"/><Relationship Id="rId168" Type="http://schemas.openxmlformats.org/officeDocument/2006/relationships/hyperlink" Target="http://focomx.focoma.org/music-genre/rock-pop" TargetMode="External"/><Relationship Id="rId943" Type="http://schemas.openxmlformats.org/officeDocument/2006/relationships/hyperlink" Target="http://focomx.focoma.org/artists/wolfer" TargetMode="External"/><Relationship Id="rId1019" Type="http://schemas.openxmlformats.org/officeDocument/2006/relationships/hyperlink" Target="http://focomx.focoma.org/artists/authentic" TargetMode="External"/><Relationship Id="rId1573" Type="http://schemas.openxmlformats.org/officeDocument/2006/relationships/hyperlink" Target="http://focomx.focoma.org/artists/barlow" TargetMode="External"/><Relationship Id="rId72" Type="http://schemas.openxmlformats.org/officeDocument/2006/relationships/hyperlink" Target="http://focomx.focoma.org/music-genre/country-bluegrass-americana" TargetMode="External"/><Relationship Id="rId375" Type="http://schemas.openxmlformats.org/officeDocument/2006/relationships/hyperlink" Target="http://focomx.focoma.org/artists/i-and-many" TargetMode="External"/><Relationship Id="rId582" Type="http://schemas.openxmlformats.org/officeDocument/2006/relationships/hyperlink" Target="http://focomx.focoma.org/music-genre/rock-pop" TargetMode="External"/><Relationship Id="rId803" Type="http://schemas.openxmlformats.org/officeDocument/2006/relationships/hyperlink" Target="http://focomx.focoma.org/artists/covz" TargetMode="External"/><Relationship Id="rId1226" Type="http://schemas.openxmlformats.org/officeDocument/2006/relationships/hyperlink" Target="http://focomx.focoma.org/music-genre/metal-punk-hardcore" TargetMode="External"/><Relationship Id="rId1433" Type="http://schemas.openxmlformats.org/officeDocument/2006/relationships/hyperlink" Target="http://focomx.focoma.org/artists/assorted-jelly-beans" TargetMode="External"/><Relationship Id="rId3" Type="http://schemas.openxmlformats.org/officeDocument/2006/relationships/hyperlink" Target="http://focomx.focoma.org/artists/adiel-mitchell" TargetMode="External"/><Relationship Id="rId235" Type="http://schemas.openxmlformats.org/officeDocument/2006/relationships/hyperlink" Target="http://focomx.focoma.org/artists/down-time" TargetMode="External"/><Relationship Id="rId442" Type="http://schemas.openxmlformats.org/officeDocument/2006/relationships/hyperlink" Target="http://focomx.focoma.org/music-genre/singer-songwriter" TargetMode="External"/><Relationship Id="rId887" Type="http://schemas.openxmlformats.org/officeDocument/2006/relationships/hyperlink" Target="http://focomx.focoma.org/artists/twirling-zucchinis-0" TargetMode="External"/><Relationship Id="rId1072" Type="http://schemas.openxmlformats.org/officeDocument/2006/relationships/hyperlink" Target="http://focomx.focoma.org/music-genre/metal-punk-hardcore" TargetMode="External"/><Relationship Id="rId1500" Type="http://schemas.openxmlformats.org/officeDocument/2006/relationships/hyperlink" Target="http://focomx.focoma.org/artists/i-and-many" TargetMode="External"/><Relationship Id="rId302" Type="http://schemas.openxmlformats.org/officeDocument/2006/relationships/hyperlink" Target="http://focomx.focoma.org/music-genre/hip-hop-rap" TargetMode="External"/><Relationship Id="rId747" Type="http://schemas.openxmlformats.org/officeDocument/2006/relationships/hyperlink" Target="http://focomx.focoma.org/artists/stilted-0" TargetMode="External"/><Relationship Id="rId954" Type="http://schemas.openxmlformats.org/officeDocument/2006/relationships/hyperlink" Target="http://focomx.focoma.org/music-genre/electronic-dj" TargetMode="External"/><Relationship Id="rId1377" Type="http://schemas.openxmlformats.org/officeDocument/2006/relationships/hyperlink" Target="http://focomx.focoma.org/artists/strange-parade-doors-concert-experience" TargetMode="External"/><Relationship Id="rId1584" Type="http://schemas.openxmlformats.org/officeDocument/2006/relationships/hyperlink" Target="http://focomx.focoma.org/artists/tim-ostdiek" TargetMode="External"/><Relationship Id="rId83" Type="http://schemas.openxmlformats.org/officeDocument/2006/relationships/hyperlink" Target="http://focomx.focoma.org/artists/black-mesa-0" TargetMode="External"/><Relationship Id="rId179" Type="http://schemas.openxmlformats.org/officeDocument/2006/relationships/hyperlink" Target="http://focomx.focoma.org/artists/cosmic-hot-sauce" TargetMode="External"/><Relationship Id="rId386" Type="http://schemas.openxmlformats.org/officeDocument/2006/relationships/hyperlink" Target="http://focomx.focoma.org/music-genre/indie-alternative" TargetMode="External"/><Relationship Id="rId593" Type="http://schemas.openxmlformats.org/officeDocument/2006/relationships/hyperlink" Target="http://focomx.focoma.org/artists/organomatron" TargetMode="External"/><Relationship Id="rId607" Type="http://schemas.openxmlformats.org/officeDocument/2006/relationships/hyperlink" Target="http://focomx.focoma.org/artists/paper-girl-and-mr-moon" TargetMode="External"/><Relationship Id="rId814" Type="http://schemas.openxmlformats.org/officeDocument/2006/relationships/hyperlink" Target="http://focomx.focoma.org/music-genre/rb-soul-funk" TargetMode="External"/><Relationship Id="rId1237" Type="http://schemas.openxmlformats.org/officeDocument/2006/relationships/hyperlink" Target="http://focomx.focoma.org/artists/downtown-royal" TargetMode="External"/><Relationship Id="rId1444" Type="http://schemas.openxmlformats.org/officeDocument/2006/relationships/hyperlink" Target="http://focomx.focoma.org/artists/bole-bole" TargetMode="External"/><Relationship Id="rId246" Type="http://schemas.openxmlformats.org/officeDocument/2006/relationships/hyperlink" Target="http://focomx.focoma.org/music-genre/indie-alternative" TargetMode="External"/><Relationship Id="rId453" Type="http://schemas.openxmlformats.org/officeDocument/2006/relationships/hyperlink" Target="http://focomx.focoma.org/artists/kingdoms-consequence-0" TargetMode="External"/><Relationship Id="rId660" Type="http://schemas.openxmlformats.org/officeDocument/2006/relationships/hyperlink" Target="http://focomx.focoma.org/music-genre/rock-pop" TargetMode="External"/><Relationship Id="rId898" Type="http://schemas.openxmlformats.org/officeDocument/2006/relationships/hyperlink" Target="http://focomx.focoma.org/music-genre/acoustic-folk" TargetMode="External"/><Relationship Id="rId1083" Type="http://schemas.openxmlformats.org/officeDocument/2006/relationships/hyperlink" Target="http://focomx.focoma.org/artists/hand-fallen" TargetMode="External"/><Relationship Id="rId1290" Type="http://schemas.openxmlformats.org/officeDocument/2006/relationships/hyperlink" Target="http://focomx.focoma.org/music-genre/rock-pop" TargetMode="External"/><Relationship Id="rId1304" Type="http://schemas.openxmlformats.org/officeDocument/2006/relationships/hyperlink" Target="http://focomx.focoma.org/music-genre/blues-jazz" TargetMode="External"/><Relationship Id="rId1511" Type="http://schemas.openxmlformats.org/officeDocument/2006/relationships/hyperlink" Target="http://focomx.focoma.org/artists/kyle-donovan" TargetMode="External"/><Relationship Id="rId106" Type="http://schemas.openxmlformats.org/officeDocument/2006/relationships/hyperlink" Target="http://focomx.focoma.org/music-genre/country-bluegrass-americana" TargetMode="External"/><Relationship Id="rId313" Type="http://schemas.openxmlformats.org/officeDocument/2006/relationships/hyperlink" Target="http://focomx.focoma.org/artists/goatz-0" TargetMode="External"/><Relationship Id="rId758" Type="http://schemas.openxmlformats.org/officeDocument/2006/relationships/hyperlink" Target="http://focomx.focoma.org/music-genre/country-bluegrass-americana" TargetMode="External"/><Relationship Id="rId965" Type="http://schemas.openxmlformats.org/officeDocument/2006/relationships/hyperlink" Target="http://focomx.focoma.org/artists/glissline" TargetMode="External"/><Relationship Id="rId1150" Type="http://schemas.openxmlformats.org/officeDocument/2006/relationships/hyperlink" Target="http://focomx.focoma.org/music-genre/singer-songwriter" TargetMode="External"/><Relationship Id="rId1388" Type="http://schemas.openxmlformats.org/officeDocument/2006/relationships/hyperlink" Target="http://focomx.focoma.org/music-genre/acoustic-folk" TargetMode="External"/><Relationship Id="rId1595" Type="http://schemas.openxmlformats.org/officeDocument/2006/relationships/hyperlink" Target="http://focomx.focoma.org/artists/wild-bill-jones" TargetMode="External"/><Relationship Id="rId10" Type="http://schemas.openxmlformats.org/officeDocument/2006/relationships/hyperlink" Target="http://focomx.focoma.org/music-genre/blues-jazz" TargetMode="External"/><Relationship Id="rId94" Type="http://schemas.openxmlformats.org/officeDocument/2006/relationships/hyperlink" Target="http://focomx.focoma.org/music-genre/blues-jazz" TargetMode="External"/><Relationship Id="rId397" Type="http://schemas.openxmlformats.org/officeDocument/2006/relationships/hyperlink" Target="http://focomx.focoma.org/artists/jade-vases" TargetMode="External"/><Relationship Id="rId520" Type="http://schemas.openxmlformats.org/officeDocument/2006/relationships/hyperlink" Target="http://focomx.focoma.org/music-genre/acoustic-folk" TargetMode="External"/><Relationship Id="rId618" Type="http://schemas.openxmlformats.org/officeDocument/2006/relationships/hyperlink" Target="http://focomx.focoma.org/music-genre/indie-alternative" TargetMode="External"/><Relationship Id="rId825" Type="http://schemas.openxmlformats.org/officeDocument/2006/relationships/hyperlink" Target="http://focomx.focoma.org/artists/lollygags-0" TargetMode="External"/><Relationship Id="rId1248" Type="http://schemas.openxmlformats.org/officeDocument/2006/relationships/hyperlink" Target="http://focomx.focoma.org/music-genre/metal-punk-hardcore" TargetMode="External"/><Relationship Id="rId1455" Type="http://schemas.openxmlformats.org/officeDocument/2006/relationships/hyperlink" Target="http://focomx.focoma.org/artists/chris-dreiling" TargetMode="External"/><Relationship Id="rId257" Type="http://schemas.openxmlformats.org/officeDocument/2006/relationships/hyperlink" Target="http://focomx.focoma.org/artists/emma-mayes-hip" TargetMode="External"/><Relationship Id="rId464" Type="http://schemas.openxmlformats.org/officeDocument/2006/relationships/hyperlink" Target="http://focomx.focoma.org/music-genre/blues-jazz" TargetMode="External"/><Relationship Id="rId1010" Type="http://schemas.openxmlformats.org/officeDocument/2006/relationships/hyperlink" Target="http://focomx.focoma.org/music-genre/electronic-dj" TargetMode="External"/><Relationship Id="rId1094" Type="http://schemas.openxmlformats.org/officeDocument/2006/relationships/hyperlink" Target="http://focomx.focoma.org/music-genre/rock-pop" TargetMode="External"/><Relationship Id="rId1108" Type="http://schemas.openxmlformats.org/officeDocument/2006/relationships/hyperlink" Target="http://focomx.focoma.org/music-genre/blues-jazz" TargetMode="External"/><Relationship Id="rId1315" Type="http://schemas.openxmlformats.org/officeDocument/2006/relationships/hyperlink" Target="http://focomx.focoma.org/artists/seems-good" TargetMode="External"/><Relationship Id="rId117" Type="http://schemas.openxmlformats.org/officeDocument/2006/relationships/hyperlink" Target="http://focomx.focoma.org/artists/brother-steve" TargetMode="External"/><Relationship Id="rId671" Type="http://schemas.openxmlformats.org/officeDocument/2006/relationships/hyperlink" Target="http://focomx.focoma.org/artists/rosann-winn-0" TargetMode="External"/><Relationship Id="rId769" Type="http://schemas.openxmlformats.org/officeDocument/2006/relationships/hyperlink" Target="http://focomx.focoma.org/artists/taro" TargetMode="External"/><Relationship Id="rId976" Type="http://schemas.openxmlformats.org/officeDocument/2006/relationships/hyperlink" Target="http://focomx.focoma.org/music-genre/comedy" TargetMode="External"/><Relationship Id="rId1399" Type="http://schemas.openxmlformats.org/officeDocument/2006/relationships/hyperlink" Target="http://focomx.focoma.org/artists/viewfinders" TargetMode="External"/><Relationship Id="rId324" Type="http://schemas.openxmlformats.org/officeDocument/2006/relationships/hyperlink" Target="http://focomx.focoma.org/music-genre/blues-jazz" TargetMode="External"/><Relationship Id="rId531" Type="http://schemas.openxmlformats.org/officeDocument/2006/relationships/hyperlink" Target="http://focomx.focoma.org/artists/mihaly" TargetMode="External"/><Relationship Id="rId629" Type="http://schemas.openxmlformats.org/officeDocument/2006/relationships/hyperlink" Target="http://focomx.focoma.org/artists/plasma-canvas-0" TargetMode="External"/><Relationship Id="rId1161" Type="http://schemas.openxmlformats.org/officeDocument/2006/relationships/hyperlink" Target="http://focomx.focoma.org/artists/bardots-0" TargetMode="External"/><Relationship Id="rId1259" Type="http://schemas.openxmlformats.org/officeDocument/2006/relationships/hyperlink" Target="http://focomx.focoma.org/artists/lonely-whale" TargetMode="External"/><Relationship Id="rId1466" Type="http://schemas.openxmlformats.org/officeDocument/2006/relationships/hyperlink" Target="http://focomx.focoma.org/artists/cosmic-joe" TargetMode="External"/><Relationship Id="rId836" Type="http://schemas.openxmlformats.org/officeDocument/2006/relationships/hyperlink" Target="http://focomx.focoma.org/music-genre/acoustic-folk" TargetMode="External"/><Relationship Id="rId1021" Type="http://schemas.openxmlformats.org/officeDocument/2006/relationships/hyperlink" Target="http://focomx.focoma.org/artists/bitterroot" TargetMode="External"/><Relationship Id="rId1119" Type="http://schemas.openxmlformats.org/officeDocument/2006/relationships/hyperlink" Target="http://focomx.focoma.org/artists/mike-ippolito" TargetMode="External"/><Relationship Id="rId903" Type="http://schemas.openxmlformats.org/officeDocument/2006/relationships/hyperlink" Target="http://focomx.focoma.org/artists/vinyl-video-0" TargetMode="External"/><Relationship Id="rId1326" Type="http://schemas.openxmlformats.org/officeDocument/2006/relationships/hyperlink" Target="http://focomx.focoma.org/music-genre/singer-songwriter" TargetMode="External"/><Relationship Id="rId1533" Type="http://schemas.openxmlformats.org/officeDocument/2006/relationships/hyperlink" Target="http://focomx.focoma.org/artists/oh-wow" TargetMode="External"/><Relationship Id="rId32" Type="http://schemas.openxmlformats.org/officeDocument/2006/relationships/hyperlink" Target="http://focomx.focoma.org/music-genre/indie-alternative" TargetMode="External"/><Relationship Id="rId1600" Type="http://schemas.openxmlformats.org/officeDocument/2006/relationships/hyperlink" Target="http://focomx.focoma.org/artists/irvn" TargetMode="External"/><Relationship Id="rId181" Type="http://schemas.openxmlformats.org/officeDocument/2006/relationships/hyperlink" Target="http://focomx.focoma.org/artists/cosmic-joe" TargetMode="External"/><Relationship Id="rId279" Type="http://schemas.openxmlformats.org/officeDocument/2006/relationships/hyperlink" Target="http://focomx.focoma.org/artists/false-report" TargetMode="External"/><Relationship Id="rId486" Type="http://schemas.openxmlformats.org/officeDocument/2006/relationships/hyperlink" Target="http://focomx.focoma.org/music-genre/country-bluegrass-americana" TargetMode="External"/><Relationship Id="rId693" Type="http://schemas.openxmlformats.org/officeDocument/2006/relationships/hyperlink" Target="http://focomx.focoma.org/artists/sam-burns" TargetMode="External"/><Relationship Id="rId139" Type="http://schemas.openxmlformats.org/officeDocument/2006/relationships/hyperlink" Target="http://focomx.focoma.org/artists/chess-breakfast-0" TargetMode="External"/><Relationship Id="rId346" Type="http://schemas.openxmlformats.org/officeDocument/2006/relationships/hyperlink" Target="http://focomx.focoma.org/music-genre/acoustic-folk" TargetMode="External"/><Relationship Id="rId553" Type="http://schemas.openxmlformats.org/officeDocument/2006/relationships/hyperlink" Target="http://focomx.focoma.org/artists/mountainus-0" TargetMode="External"/><Relationship Id="rId760" Type="http://schemas.openxmlformats.org/officeDocument/2006/relationships/hyperlink" Target="http://focomx.focoma.org/music-genre/metal-punk-hardcore" TargetMode="External"/><Relationship Id="rId998" Type="http://schemas.openxmlformats.org/officeDocument/2006/relationships/hyperlink" Target="http://focomx.focoma.org/music-genre/electronic-dj" TargetMode="External"/><Relationship Id="rId1183" Type="http://schemas.openxmlformats.org/officeDocument/2006/relationships/hyperlink" Target="http://focomx.focoma.org/artists/trisha-adams" TargetMode="External"/><Relationship Id="rId1390" Type="http://schemas.openxmlformats.org/officeDocument/2006/relationships/hyperlink" Target="http://focomx.focoma.org/music-genre/singer-songwriter" TargetMode="External"/><Relationship Id="rId206" Type="http://schemas.openxmlformats.org/officeDocument/2006/relationships/hyperlink" Target="http://focomx.focoma.org/music-genre/blues-jazz" TargetMode="External"/><Relationship Id="rId413" Type="http://schemas.openxmlformats.org/officeDocument/2006/relationships/hyperlink" Target="http://focomx.focoma.org/artists/jo-asker-quartet" TargetMode="External"/><Relationship Id="rId858" Type="http://schemas.openxmlformats.org/officeDocument/2006/relationships/hyperlink" Target="http://focomx.focoma.org/music-genre/rock-pop" TargetMode="External"/><Relationship Id="rId1043" Type="http://schemas.openxmlformats.org/officeDocument/2006/relationships/hyperlink" Target="http://focomx.focoma.org/artists/daniel-wheat" TargetMode="External"/><Relationship Id="rId1488" Type="http://schemas.openxmlformats.org/officeDocument/2006/relationships/hyperlink" Target="http://focomx.focoma.org/artists/fat-stallion-0" TargetMode="External"/><Relationship Id="rId620" Type="http://schemas.openxmlformats.org/officeDocument/2006/relationships/hyperlink" Target="http://focomx.focoma.org/music-genre/indie-alternative" TargetMode="External"/><Relationship Id="rId718" Type="http://schemas.openxmlformats.org/officeDocument/2006/relationships/hyperlink" Target="http://focomx.focoma.org/music-genre/metal-punk-hardcore" TargetMode="External"/><Relationship Id="rId925" Type="http://schemas.openxmlformats.org/officeDocument/2006/relationships/hyperlink" Target="http://focomx.focoma.org/artists/whitewater-ramble" TargetMode="External"/><Relationship Id="rId1250" Type="http://schemas.openxmlformats.org/officeDocument/2006/relationships/hyperlink" Target="http://focomx.focoma.org/music-genre/singer-songwriter" TargetMode="External"/><Relationship Id="rId1348" Type="http://schemas.openxmlformats.org/officeDocument/2006/relationships/hyperlink" Target="http://focomx.focoma.org/music-genre/country-bluegrass-americana" TargetMode="External"/><Relationship Id="rId1555" Type="http://schemas.openxmlformats.org/officeDocument/2006/relationships/hyperlink" Target="http://focomx.focoma.org/artists/safekeeper" TargetMode="External"/><Relationship Id="rId1110" Type="http://schemas.openxmlformats.org/officeDocument/2006/relationships/hyperlink" Target="http://focomx.focoma.org/music-genre/singer-songwriter" TargetMode="External"/><Relationship Id="rId1208" Type="http://schemas.openxmlformats.org/officeDocument/2006/relationships/hyperlink" Target="http://focomx.focoma.org/music-genre/blues-jazz" TargetMode="External"/><Relationship Id="rId1415" Type="http://schemas.openxmlformats.org/officeDocument/2006/relationships/hyperlink" Target="http://focomx.focoma.org/artists/yabird" TargetMode="External"/><Relationship Id="rId54" Type="http://schemas.openxmlformats.org/officeDocument/2006/relationships/hyperlink" Target="http://focomx.focoma.org/music-genre/singer-songwrit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burntlips.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dev.focomx.focoma.org/artists/whitewater-ramble-best-tributes" TargetMode="External"/><Relationship Id="rId13" Type="http://schemas.openxmlformats.org/officeDocument/2006/relationships/hyperlink" Target="http://dev.focomx.focoma.org/artists/tom-scharf-government-shutdown" TargetMode="External"/><Relationship Id="rId3" Type="http://schemas.openxmlformats.org/officeDocument/2006/relationships/hyperlink" Target="http://dev.focomx.focoma.org/artists/croma-barn-dance" TargetMode="External"/><Relationship Id="rId7" Type="http://schemas.openxmlformats.org/officeDocument/2006/relationships/hyperlink" Target="http://dev.focomx.focoma.org/artists/steve-manshel" TargetMode="External"/><Relationship Id="rId12" Type="http://schemas.openxmlformats.org/officeDocument/2006/relationships/hyperlink" Target="http://dev.focomx.focoma.org/artists/floor-model" TargetMode="External"/><Relationship Id="rId2" Type="http://schemas.openxmlformats.org/officeDocument/2006/relationships/hyperlink" Target="http://dev.focomx.focoma.org/artists/azanet-rodriguez" TargetMode="External"/><Relationship Id="rId1" Type="http://schemas.openxmlformats.org/officeDocument/2006/relationships/hyperlink" Target="http://dev.focomx.focoma.org/artists/comedy-show-1" TargetMode="External"/><Relationship Id="rId6" Type="http://schemas.openxmlformats.org/officeDocument/2006/relationships/hyperlink" Target="http://dev.focomx.focoma.org/artists/ailments-kevin-bolin" TargetMode="External"/><Relationship Id="rId11" Type="http://schemas.openxmlformats.org/officeDocument/2006/relationships/hyperlink" Target="http://dev.focomx.focoma.org/artists/comedy-show-2" TargetMode="External"/><Relationship Id="rId5" Type="http://schemas.openxmlformats.org/officeDocument/2006/relationships/hyperlink" Target="http://dev.focomx.focoma.org/artists/songwriters-round-justin-roth-danielle-jeff-finlin-bethel-steele" TargetMode="External"/><Relationship Id="rId10" Type="http://schemas.openxmlformats.org/officeDocument/2006/relationships/hyperlink" Target="http://dev.focomx.focoma.org/artists/blakeye" TargetMode="External"/><Relationship Id="rId4" Type="http://schemas.openxmlformats.org/officeDocument/2006/relationships/hyperlink" Target="http://dev.focomx.focoma.org/artists/laser-dome-radiohead" TargetMode="External"/><Relationship Id="rId9" Type="http://schemas.openxmlformats.org/officeDocument/2006/relationships/hyperlink" Target="http://dev.focomx.focoma.org/artists/nollij" TargetMode="External"/><Relationship Id="rId14" Type="http://schemas.openxmlformats.org/officeDocument/2006/relationships/hyperlink" Target="http://dev.focomx.focoma.org/artists/comedy-show-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dev.focomx.focoma.org/artists/space-between-shadows" TargetMode="External"/><Relationship Id="rId13" Type="http://schemas.openxmlformats.org/officeDocument/2006/relationships/hyperlink" Target="http://dev.focomx.focoma.org/artists/laser-dome-queen" TargetMode="External"/><Relationship Id="rId18" Type="http://schemas.openxmlformats.org/officeDocument/2006/relationships/hyperlink" Target="http://dev.focomx.focoma.org/artists/kid-carry" TargetMode="External"/><Relationship Id="rId3" Type="http://schemas.openxmlformats.org/officeDocument/2006/relationships/hyperlink" Target="http://dev.focomx.focoma.org/artists/comedy-show-4" TargetMode="External"/><Relationship Id="rId21" Type="http://schemas.openxmlformats.org/officeDocument/2006/relationships/hyperlink" Target="http://dev.focomx.focoma.org/artists/fierce-bad-rabbit" TargetMode="External"/><Relationship Id="rId7" Type="http://schemas.openxmlformats.org/officeDocument/2006/relationships/hyperlink" Target="http://dev.focomx.focoma.org/artists/lio" TargetMode="External"/><Relationship Id="rId12" Type="http://schemas.openxmlformats.org/officeDocument/2006/relationships/hyperlink" Target="http://dev.focomx.focoma.org/artists/anthony-p-mcglaun-homage-black-music-america" TargetMode="External"/><Relationship Id="rId17" Type="http://schemas.openxmlformats.org/officeDocument/2006/relationships/hyperlink" Target="http://dev.focomx.focoma.org/artists/needle-and-thread" TargetMode="External"/><Relationship Id="rId2" Type="http://schemas.openxmlformats.org/officeDocument/2006/relationships/hyperlink" Target="http://dev.focomx.focoma.org/artists/devils-share" TargetMode="External"/><Relationship Id="rId16" Type="http://schemas.openxmlformats.org/officeDocument/2006/relationships/hyperlink" Target="http://dev.focomx.focoma.org/artists/lil-tree" TargetMode="External"/><Relationship Id="rId20" Type="http://schemas.openxmlformats.org/officeDocument/2006/relationships/hyperlink" Target="http://dev.focomx.focoma.org/artists/5314-film-festival" TargetMode="External"/><Relationship Id="rId1" Type="http://schemas.openxmlformats.org/officeDocument/2006/relationships/hyperlink" Target="http://dev.focomx.focoma.org/artists/fy5" TargetMode="External"/><Relationship Id="rId6" Type="http://schemas.openxmlformats.org/officeDocument/2006/relationships/hyperlink" Target="http://dev.focomx.focoma.org/artists/skydyed" TargetMode="External"/><Relationship Id="rId11" Type="http://schemas.openxmlformats.org/officeDocument/2006/relationships/hyperlink" Target="http://dev.focomx.focoma.org/artists/ren-short" TargetMode="External"/><Relationship Id="rId5" Type="http://schemas.openxmlformats.org/officeDocument/2006/relationships/hyperlink" Target="http://dev.focomx.focoma.org/artists/magnolia-sessions" TargetMode="External"/><Relationship Id="rId15" Type="http://schemas.openxmlformats.org/officeDocument/2006/relationships/hyperlink" Target="http://dev.focomx.focoma.org/artists/songwriters-round-bonnie-sims" TargetMode="External"/><Relationship Id="rId23" Type="http://schemas.openxmlformats.org/officeDocument/2006/relationships/hyperlink" Target="http://dev.focomx.focoma.org/artists/comedy-show-6" TargetMode="External"/><Relationship Id="rId10" Type="http://schemas.openxmlformats.org/officeDocument/2006/relationships/hyperlink" Target="http://dev.focomx.focoma.org/artists/youth-music-collective" TargetMode="External"/><Relationship Id="rId19" Type="http://schemas.openxmlformats.org/officeDocument/2006/relationships/hyperlink" Target="http://dev.focomx.focoma.org/artists/comedy-show-5" TargetMode="External"/><Relationship Id="rId4" Type="http://schemas.openxmlformats.org/officeDocument/2006/relationships/hyperlink" Target="http://dev.focomx.focoma.org/artists/douglas-crowl" TargetMode="External"/><Relationship Id="rId9" Type="http://schemas.openxmlformats.org/officeDocument/2006/relationships/hyperlink" Target="http://dev.focomx.focoma.org/artists/little-kids-rock-lkr" TargetMode="External"/><Relationship Id="rId14" Type="http://schemas.openxmlformats.org/officeDocument/2006/relationships/hyperlink" Target="http://dev.focomx.focoma.org/artists/sunnydale-high" TargetMode="External"/><Relationship Id="rId22" Type="http://schemas.openxmlformats.org/officeDocument/2006/relationships/hyperlink" Target="http://dev.focomx.focoma.org/artists/dubsk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2540"/>
  <sheetViews>
    <sheetView workbookViewId="0">
      <pane ySplit="2" topLeftCell="A3" activePane="bottomLeft" state="frozen"/>
      <selection pane="bottomLeft" activeCell="B4" sqref="B4"/>
    </sheetView>
  </sheetViews>
  <sheetFormatPr defaultColWidth="14.42578125" defaultRowHeight="15.75" customHeight="1"/>
  <cols>
    <col min="1" max="1" width="53.5703125" customWidth="1"/>
    <col min="2" max="2" width="38.85546875" customWidth="1"/>
    <col min="3" max="3" width="25.85546875" customWidth="1"/>
    <col min="4" max="4" width="12" customWidth="1"/>
    <col min="5" max="5" width="51.42578125" customWidth="1"/>
    <col min="6" max="6" width="32.85546875" customWidth="1"/>
    <col min="7" max="7" width="13.42578125" customWidth="1"/>
    <col min="8" max="8" width="42.140625" customWidth="1"/>
    <col min="9" max="9" width="26.42578125" customWidth="1"/>
    <col min="10" max="11" width="16.140625" customWidth="1"/>
    <col min="12" max="12" width="38.42578125" customWidth="1"/>
    <col min="13" max="13" width="44.5703125" customWidth="1"/>
    <col min="14" max="14" width="24.42578125" customWidth="1"/>
  </cols>
  <sheetData>
    <row r="1" spans="1:27">
      <c r="A1" s="500" t="s">
        <v>1</v>
      </c>
      <c r="B1" s="501"/>
      <c r="C1" s="501"/>
      <c r="D1" s="501"/>
      <c r="E1" s="501"/>
      <c r="F1" s="502"/>
      <c r="G1" s="5"/>
      <c r="H1" s="503">
        <v>43946</v>
      </c>
      <c r="I1" s="501"/>
      <c r="J1" s="501"/>
      <c r="K1" s="501"/>
      <c r="L1" s="501"/>
      <c r="M1" s="502"/>
      <c r="N1" s="8"/>
      <c r="O1" s="8"/>
      <c r="P1" s="8"/>
      <c r="Q1" s="8"/>
      <c r="R1" s="8"/>
      <c r="S1" s="8"/>
      <c r="T1" s="8"/>
      <c r="U1" s="8"/>
      <c r="V1" s="8"/>
      <c r="W1" s="8"/>
      <c r="X1" s="8"/>
      <c r="Y1" s="8"/>
      <c r="Z1" s="8"/>
      <c r="AA1" s="8"/>
    </row>
    <row r="2" spans="1:27" ht="12.75">
      <c r="A2" s="14" t="s">
        <v>9</v>
      </c>
      <c r="B2" s="16"/>
      <c r="C2" s="18" t="s">
        <v>18</v>
      </c>
      <c r="D2" s="18" t="s">
        <v>19</v>
      </c>
      <c r="E2" s="18" t="s">
        <v>20</v>
      </c>
      <c r="F2" s="20" t="s">
        <v>21</v>
      </c>
      <c r="G2" s="5"/>
      <c r="H2" s="22" t="s">
        <v>9</v>
      </c>
      <c r="I2" s="23"/>
      <c r="J2" s="26" t="s">
        <v>18</v>
      </c>
      <c r="K2" s="26" t="s">
        <v>19</v>
      </c>
      <c r="L2" s="26" t="s">
        <v>20</v>
      </c>
      <c r="M2" s="30" t="s">
        <v>21</v>
      </c>
      <c r="N2" s="8"/>
      <c r="O2" s="32" t="s">
        <v>26</v>
      </c>
      <c r="P2" s="8"/>
      <c r="Q2" s="8"/>
      <c r="R2" s="8"/>
      <c r="S2" s="8"/>
      <c r="T2" s="8"/>
      <c r="U2" s="8"/>
      <c r="V2" s="8"/>
      <c r="W2" s="8"/>
      <c r="X2" s="8"/>
      <c r="Y2" s="8"/>
      <c r="Z2" s="8"/>
      <c r="AA2" s="8"/>
    </row>
    <row r="3" spans="1:27" ht="12.75">
      <c r="A3" s="34" t="s">
        <v>29</v>
      </c>
      <c r="B3" s="36" t="s">
        <v>32</v>
      </c>
      <c r="C3" s="37">
        <v>1</v>
      </c>
      <c r="D3" s="37">
        <v>1</v>
      </c>
      <c r="E3" s="39" t="s">
        <v>34</v>
      </c>
      <c r="F3" s="41">
        <v>8</v>
      </c>
      <c r="G3" s="43" t="s">
        <v>38</v>
      </c>
      <c r="H3" s="34" t="s">
        <v>29</v>
      </c>
      <c r="I3" s="45"/>
      <c r="J3" s="47">
        <v>1</v>
      </c>
      <c r="K3" s="47">
        <v>1</v>
      </c>
      <c r="L3" s="49" t="s">
        <v>34</v>
      </c>
      <c r="M3" s="51">
        <v>8</v>
      </c>
      <c r="N3" s="8"/>
      <c r="O3" s="8"/>
      <c r="P3" s="8"/>
      <c r="Q3" s="8"/>
      <c r="R3" s="8"/>
      <c r="S3" s="8"/>
      <c r="T3" s="8"/>
      <c r="U3" s="8"/>
      <c r="V3" s="8"/>
      <c r="W3" s="8"/>
      <c r="X3" s="8"/>
      <c r="Y3" s="8"/>
      <c r="Z3" s="8"/>
      <c r="AA3" s="8"/>
    </row>
    <row r="4" spans="1:27" ht="12.75">
      <c r="A4" s="54" t="str">
        <f t="shared" ref="A4:A10" si="0">VLOOKUP(E4,$A$377:$B$2542,2,FALSE)</f>
        <v>(2020) Abe Dashnaw :: 9702144504</v>
      </c>
      <c r="B4" s="57" t="str">
        <f t="shared" ref="B4:B11" si="1">VLOOKUP(E4,$A$377:$C$2542,3,FALSE)</f>
        <v>peopleingeneralband@gmail.com</v>
      </c>
      <c r="C4" s="59">
        <v>0.20833333333333334</v>
      </c>
      <c r="D4" s="59">
        <v>0.2361111111111111</v>
      </c>
      <c r="E4" s="60" t="s">
        <v>61</v>
      </c>
      <c r="F4" s="62" t="s">
        <v>63</v>
      </c>
      <c r="G4" s="43" t="s">
        <v>67</v>
      </c>
      <c r="H4" s="54" t="str">
        <f t="shared" ref="H4:H8" si="2">VLOOKUP(L4,$A$377:$B$3280,2,FALSE)</f>
        <v>(2020) Will Brauch :: 9706902413</v>
      </c>
      <c r="I4" s="57" t="str">
        <f t="shared" ref="I4:I10" si="3">VLOOKUP(L4,$A$377:$C$3280,3,FALSE)</f>
        <v>bluetaboorock@gmail.com</v>
      </c>
      <c r="J4" s="64">
        <v>0.20833333333333334</v>
      </c>
      <c r="K4" s="64">
        <v>0.2361111111111111</v>
      </c>
      <c r="L4" s="66" t="s">
        <v>72</v>
      </c>
      <c r="M4" s="68" t="s">
        <v>63</v>
      </c>
      <c r="N4" s="32"/>
      <c r="O4" s="32" t="s">
        <v>10</v>
      </c>
      <c r="P4" s="8"/>
      <c r="Q4" s="8"/>
      <c r="R4" s="8"/>
      <c r="S4" s="8"/>
      <c r="T4" s="8"/>
      <c r="U4" s="8"/>
      <c r="V4" s="8"/>
      <c r="W4" s="8"/>
      <c r="X4" s="8"/>
      <c r="Y4" s="8"/>
      <c r="Z4" s="8"/>
      <c r="AA4" s="8"/>
    </row>
    <row r="5" spans="1:27" ht="12.75">
      <c r="A5" s="57" t="str">
        <f t="shared" si="0"/>
        <v>(2020) Caleb McFadden :: 3033303397</v>
      </c>
      <c r="B5" s="57" t="str">
        <f t="shared" si="1"/>
        <v>chessatbreakfast@gmail.com</v>
      </c>
      <c r="C5" s="70">
        <v>0.25</v>
      </c>
      <c r="D5" s="70">
        <v>0.27777777777777779</v>
      </c>
      <c r="E5" s="71" t="s">
        <v>78</v>
      </c>
      <c r="F5" s="72" t="s">
        <v>63</v>
      </c>
      <c r="G5" s="43" t="s">
        <v>79</v>
      </c>
      <c r="H5" s="54" t="str">
        <f t="shared" si="2"/>
        <v>(2020) Thom Miller :: 9702192054</v>
      </c>
      <c r="I5" s="57" t="str">
        <f t="shared" si="3"/>
        <v>stilted.band@gmail.com</v>
      </c>
      <c r="J5" s="74">
        <v>0.25</v>
      </c>
      <c r="K5" s="74">
        <v>0.27777777777777779</v>
      </c>
      <c r="L5" s="66" t="s">
        <v>82</v>
      </c>
      <c r="M5" s="68" t="s">
        <v>63</v>
      </c>
      <c r="N5" s="32"/>
      <c r="O5" s="32" t="s">
        <v>10</v>
      </c>
      <c r="P5" s="8"/>
      <c r="Q5" s="8"/>
      <c r="R5" s="8"/>
      <c r="S5" s="8"/>
      <c r="T5" s="8"/>
      <c r="U5" s="8"/>
      <c r="V5" s="8"/>
      <c r="W5" s="8"/>
      <c r="X5" s="8"/>
      <c r="Y5" s="8"/>
      <c r="Z5" s="8"/>
      <c r="AA5" s="8"/>
    </row>
    <row r="6" spans="1:27" ht="12.75">
      <c r="A6" s="54" t="str">
        <f t="shared" si="0"/>
        <v>(2020) Brandon Mann :: 303-444-5816</v>
      </c>
      <c r="B6" s="57" t="str">
        <f t="shared" si="1"/>
        <v>brandon@crescendoartists.com</v>
      </c>
      <c r="C6" s="76">
        <v>0.29166666666666669</v>
      </c>
      <c r="D6" s="76">
        <v>0.31944444444444442</v>
      </c>
      <c r="E6" s="71" t="s">
        <v>84</v>
      </c>
      <c r="F6" s="72" t="s">
        <v>63</v>
      </c>
      <c r="G6" s="43" t="s">
        <v>85</v>
      </c>
      <c r="H6" s="54" t="str">
        <f t="shared" si="2"/>
        <v>(2020) Corey Wright :: 9704493745</v>
      </c>
      <c r="I6" s="57" t="str">
        <f t="shared" si="3"/>
        <v>weareforestsmusic@gmail.com</v>
      </c>
      <c r="J6" s="78">
        <v>0.29166666666666669</v>
      </c>
      <c r="K6" s="78">
        <v>0.31944444444444442</v>
      </c>
      <c r="L6" s="71" t="s">
        <v>90</v>
      </c>
      <c r="M6" s="80" t="s">
        <v>91</v>
      </c>
      <c r="N6" s="8"/>
      <c r="O6" s="8"/>
      <c r="P6" s="8"/>
      <c r="Q6" s="8"/>
      <c r="R6" s="8"/>
      <c r="S6" s="8"/>
      <c r="T6" s="8"/>
      <c r="U6" s="8"/>
      <c r="V6" s="8"/>
      <c r="W6" s="8"/>
      <c r="X6" s="8"/>
      <c r="Y6" s="8"/>
      <c r="Z6" s="8"/>
      <c r="AA6" s="8"/>
    </row>
    <row r="7" spans="1:27" ht="12.75">
      <c r="A7" s="54" t="str">
        <f t="shared" si="0"/>
        <v>(2020) John :: 303-859-9386</v>
      </c>
      <c r="B7" s="57" t="str">
        <f t="shared" si="1"/>
        <v>pinkfuzzband@gmail.com</v>
      </c>
      <c r="C7" s="76">
        <v>0.33333333333333331</v>
      </c>
      <c r="D7" s="76">
        <v>0.3611111111111111</v>
      </c>
      <c r="E7" s="71" t="s">
        <v>93</v>
      </c>
      <c r="F7" s="72" t="s">
        <v>63</v>
      </c>
      <c r="G7" s="43" t="s">
        <v>94</v>
      </c>
      <c r="H7" s="54" t="str">
        <f t="shared" si="2"/>
        <v>(2020) Paul DeHaven :: 7204706461</v>
      </c>
      <c r="I7" s="57" t="str">
        <f t="shared" si="3"/>
        <v>pauldehaven@gmail.com</v>
      </c>
      <c r="J7" s="78">
        <v>0.33333333333333331</v>
      </c>
      <c r="K7" s="78">
        <v>0.3611111111111111</v>
      </c>
      <c r="L7" s="71" t="s">
        <v>97</v>
      </c>
      <c r="M7" s="81" t="s">
        <v>63</v>
      </c>
      <c r="N7" s="32"/>
      <c r="O7" s="82"/>
      <c r="P7" s="8"/>
      <c r="Q7" s="8"/>
      <c r="R7" s="8"/>
      <c r="S7" s="8"/>
      <c r="T7" s="8"/>
      <c r="U7" s="8"/>
      <c r="V7" s="8"/>
      <c r="W7" s="8"/>
      <c r="X7" s="8"/>
      <c r="Y7" s="8"/>
      <c r="Z7" s="8"/>
      <c r="AA7" s="8"/>
    </row>
    <row r="8" spans="1:27" ht="12.75">
      <c r="A8" s="54" t="str">
        <f t="shared" si="0"/>
        <v>(2020) Sean Culliton :: 3038880166</v>
      </c>
      <c r="B8" s="57" t="str">
        <f t="shared" si="1"/>
        <v>booking@retrofette.com</v>
      </c>
      <c r="C8" s="70">
        <v>0.375</v>
      </c>
      <c r="D8" s="70">
        <v>0.40277777777777779</v>
      </c>
      <c r="E8" s="71" t="s">
        <v>100</v>
      </c>
      <c r="F8" s="72" t="s">
        <v>63</v>
      </c>
      <c r="G8" s="43" t="s">
        <v>101</v>
      </c>
      <c r="H8" s="54" t="str">
        <f t="shared" si="2"/>
        <v>(2020) Megan :: 7203333634</v>
      </c>
      <c r="I8" s="57" t="str">
        <f t="shared" si="3"/>
        <v>itsflorea@gmail.com</v>
      </c>
      <c r="J8" s="74">
        <v>0.375</v>
      </c>
      <c r="K8" s="74">
        <v>0.40277777777777779</v>
      </c>
      <c r="L8" s="71" t="s">
        <v>102</v>
      </c>
      <c r="M8" s="81" t="s">
        <v>63</v>
      </c>
      <c r="N8" s="32"/>
      <c r="O8" s="32"/>
      <c r="P8" s="8"/>
      <c r="Q8" s="32"/>
      <c r="R8" s="8"/>
      <c r="S8" s="8"/>
      <c r="T8" s="8"/>
      <c r="U8" s="8"/>
      <c r="V8" s="8"/>
      <c r="W8" s="8"/>
      <c r="X8" s="8"/>
      <c r="Y8" s="8"/>
      <c r="Z8" s="8"/>
      <c r="AA8" s="8"/>
    </row>
    <row r="9" spans="1:27" ht="12.75">
      <c r="A9" s="54" t="str">
        <f t="shared" si="0"/>
        <v>(2020) Rolos Rios :: 9703084035</v>
      </c>
      <c r="B9" s="57" t="str">
        <f t="shared" si="1"/>
        <v>Flydr.Rolos@gmail.com</v>
      </c>
      <c r="C9" s="70">
        <v>0.41666666666666669</v>
      </c>
      <c r="D9" s="70">
        <v>0.44444444444444442</v>
      </c>
      <c r="E9" s="71" t="s">
        <v>104</v>
      </c>
      <c r="F9" s="72" t="s">
        <v>63</v>
      </c>
      <c r="G9" s="43" t="s">
        <v>105</v>
      </c>
      <c r="H9" s="54" t="e">
        <f>VLOOKUP(L9,$A$377:$B$1825,2,FALSE)</f>
        <v>#N/A</v>
      </c>
      <c r="I9" s="57" t="e">
        <f t="shared" si="3"/>
        <v>#N/A</v>
      </c>
      <c r="J9" s="74">
        <v>0.41666666666666669</v>
      </c>
      <c r="K9" s="74">
        <v>0.44444444444444442</v>
      </c>
      <c r="L9" s="71" t="s">
        <v>109</v>
      </c>
      <c r="M9" s="81" t="s">
        <v>63</v>
      </c>
      <c r="N9" s="83" t="s">
        <v>10</v>
      </c>
      <c r="O9" s="32" t="s">
        <v>10</v>
      </c>
      <c r="P9" s="8"/>
      <c r="Q9" s="8"/>
      <c r="R9" s="8"/>
      <c r="S9" s="8"/>
      <c r="T9" s="8"/>
      <c r="U9" s="8"/>
      <c r="V9" s="8"/>
      <c r="W9" s="8"/>
      <c r="X9" s="8"/>
      <c r="Y9" s="8"/>
      <c r="Z9" s="8"/>
      <c r="AA9" s="8"/>
    </row>
    <row r="10" spans="1:27" ht="12.75">
      <c r="A10" s="54" t="str">
        <f t="shared" si="0"/>
        <v>(2020) Miguel Avina :: 7202985215</v>
      </c>
      <c r="B10" s="57" t="str">
        <f t="shared" si="1"/>
        <v>music@retirock.com</v>
      </c>
      <c r="C10" s="84">
        <v>0.45833333333333331</v>
      </c>
      <c r="D10" s="70">
        <v>0.4861111111111111</v>
      </c>
      <c r="E10" s="71" t="s">
        <v>115</v>
      </c>
      <c r="F10" s="72" t="s">
        <v>63</v>
      </c>
      <c r="G10" s="43" t="s">
        <v>116</v>
      </c>
      <c r="H10" s="54" t="str">
        <f t="shared" ref="H10:H11" si="4">VLOOKUP(L10,$A$377:$B$3280,2,FALSE)</f>
        <v>(2020) Margot Sease :: 720-237-6175</v>
      </c>
      <c r="I10" s="57" t="str">
        <f t="shared" si="3"/>
        <v>beaverfeversesh@gmail.com</v>
      </c>
      <c r="J10" s="85">
        <v>0.45833333333333331</v>
      </c>
      <c r="K10" s="74">
        <v>0.4861111111111111</v>
      </c>
      <c r="L10" s="71" t="s">
        <v>118</v>
      </c>
      <c r="M10" s="86" t="s">
        <v>63</v>
      </c>
      <c r="N10" s="8"/>
      <c r="O10" s="8"/>
      <c r="P10" s="8"/>
      <c r="Q10" s="8"/>
      <c r="R10" s="8"/>
      <c r="S10" s="8"/>
      <c r="T10" s="8"/>
      <c r="U10" s="8"/>
      <c r="V10" s="8"/>
      <c r="W10" s="8"/>
      <c r="X10" s="8"/>
      <c r="Y10" s="8"/>
      <c r="Z10" s="8"/>
      <c r="AA10" s="8"/>
    </row>
    <row r="11" spans="1:27" ht="12.75">
      <c r="A11" s="87" t="str">
        <f>VLOOKUP(E11,$A$377:$B$3542,2,FALSE)</f>
        <v>(2020) Jordan :: 9706929983</v>
      </c>
      <c r="B11" s="88" t="str">
        <f t="shared" si="1"/>
        <v>wmindedmusic@gmail.com</v>
      </c>
      <c r="C11" s="89">
        <v>0.5</v>
      </c>
      <c r="D11" s="89">
        <v>4.1666666666666664E-2</v>
      </c>
      <c r="E11" s="90" t="s">
        <v>121</v>
      </c>
      <c r="F11" s="91" t="s">
        <v>63</v>
      </c>
      <c r="G11" s="43" t="s">
        <v>124</v>
      </c>
      <c r="H11" s="87" t="str">
        <f t="shared" si="4"/>
        <v>(2020) Adrienne Rae Ash :: 6366677344</v>
      </c>
      <c r="I11" s="88" t="str">
        <f>VLOOKUP(L11,$A$377:$C$2380,3,FALSE)</f>
        <v>plasmacanvas@gmail.com</v>
      </c>
      <c r="J11" s="89">
        <v>0.5</v>
      </c>
      <c r="K11" s="92">
        <v>4.1666666666666664E-2</v>
      </c>
      <c r="L11" s="90" t="s">
        <v>127</v>
      </c>
      <c r="M11" s="93" t="s">
        <v>63</v>
      </c>
      <c r="N11" s="94" t="s">
        <v>10</v>
      </c>
      <c r="O11" s="8"/>
      <c r="P11" s="8"/>
      <c r="Q11" s="8"/>
      <c r="R11" s="8"/>
      <c r="S11" s="8"/>
      <c r="T11" s="8"/>
      <c r="U11" s="8"/>
      <c r="V11" s="8"/>
      <c r="W11" s="8"/>
      <c r="X11" s="8"/>
      <c r="Y11" s="8"/>
      <c r="Z11" s="8"/>
      <c r="AA11" s="8"/>
    </row>
    <row r="12" spans="1:27" ht="12.75">
      <c r="A12" s="5"/>
      <c r="B12" s="95"/>
      <c r="C12" s="5"/>
      <c r="D12" s="5"/>
      <c r="E12" s="5"/>
      <c r="F12" s="5"/>
      <c r="G12" s="32" t="s">
        <v>130</v>
      </c>
      <c r="H12" s="5"/>
      <c r="I12" s="95"/>
      <c r="J12" s="5"/>
      <c r="K12" s="5"/>
      <c r="L12" s="43"/>
      <c r="M12" s="5"/>
      <c r="N12" s="8"/>
      <c r="O12" s="8"/>
      <c r="P12" s="8"/>
      <c r="Q12" s="8"/>
      <c r="R12" s="8"/>
      <c r="S12" s="8"/>
      <c r="T12" s="8"/>
      <c r="U12" s="8"/>
      <c r="V12" s="8"/>
      <c r="W12" s="8"/>
      <c r="X12" s="8"/>
      <c r="Y12" s="8"/>
      <c r="Z12" s="8"/>
      <c r="AA12" s="8"/>
    </row>
    <row r="13" spans="1:27" ht="12.75">
      <c r="A13" s="96" t="s">
        <v>132</v>
      </c>
      <c r="B13" s="36" t="s">
        <v>32</v>
      </c>
      <c r="C13" s="47">
        <v>1</v>
      </c>
      <c r="D13" s="47">
        <v>1</v>
      </c>
      <c r="E13" s="49" t="s">
        <v>135</v>
      </c>
      <c r="F13" s="51">
        <v>3</v>
      </c>
      <c r="G13" s="43" t="s">
        <v>136</v>
      </c>
      <c r="H13" s="97" t="s">
        <v>132</v>
      </c>
      <c r="I13" s="98"/>
      <c r="J13" s="37">
        <v>1</v>
      </c>
      <c r="K13" s="37">
        <v>1</v>
      </c>
      <c r="L13" s="39" t="s">
        <v>10</v>
      </c>
      <c r="M13" s="41">
        <v>7</v>
      </c>
      <c r="N13" s="32" t="s">
        <v>10</v>
      </c>
      <c r="O13" s="8"/>
      <c r="P13" s="8"/>
      <c r="Q13" s="8"/>
      <c r="R13" s="8"/>
      <c r="S13" s="8"/>
      <c r="T13" s="8"/>
      <c r="U13" s="8"/>
      <c r="V13" s="8"/>
      <c r="W13" s="8"/>
      <c r="X13" s="8"/>
      <c r="Y13" s="8"/>
      <c r="Z13" s="8"/>
      <c r="AA13" s="8"/>
    </row>
    <row r="14" spans="1:27" ht="12.75">
      <c r="A14" s="99"/>
      <c r="B14" s="100"/>
      <c r="C14" s="101"/>
      <c r="D14" s="101"/>
      <c r="E14" s="102"/>
      <c r="F14" s="103"/>
      <c r="G14" s="43" t="s">
        <v>141</v>
      </c>
      <c r="H14" s="105" t="e">
        <f t="shared" ref="H14:H15" si="5">VLOOKUP(L14,$A$377:$B$380,2,FALSE)</f>
        <v>#N/A</v>
      </c>
      <c r="I14" s="106" t="e">
        <f t="shared" ref="I14:I15" si="6">VLOOKUP(L14,$A$377:$C$380,3,FALSE)</f>
        <v>#N/A</v>
      </c>
      <c r="J14" s="107">
        <v>0.5</v>
      </c>
      <c r="K14" s="107">
        <v>0.375</v>
      </c>
      <c r="L14" s="108" t="s">
        <v>148</v>
      </c>
      <c r="M14" s="109"/>
      <c r="N14" s="110" t="s">
        <v>10</v>
      </c>
      <c r="O14" s="32"/>
      <c r="P14" s="8"/>
      <c r="Q14" s="8"/>
      <c r="R14" s="8"/>
      <c r="S14" s="8"/>
      <c r="T14" s="8"/>
      <c r="U14" s="8"/>
      <c r="V14" s="8"/>
      <c r="W14" s="8"/>
      <c r="X14" s="8"/>
      <c r="Y14" s="8"/>
      <c r="Z14" s="8"/>
      <c r="AA14" s="8"/>
    </row>
    <row r="15" spans="1:27" ht="12.75">
      <c r="A15" s="54" t="e">
        <f t="shared" ref="A15:A18" si="7">VLOOKUP(E15,$A$377:$B$2542,2,FALSE)</f>
        <v>#N/A</v>
      </c>
      <c r="B15" s="57" t="e">
        <f t="shared" ref="B15:B18" si="8">VLOOKUP(E15,$A$377:$C$2542,3,FALSE)</f>
        <v>#N/A</v>
      </c>
      <c r="C15" s="111">
        <v>0.20833333333333334</v>
      </c>
      <c r="D15" s="111">
        <v>0.375</v>
      </c>
      <c r="E15" s="108" t="s">
        <v>148</v>
      </c>
      <c r="F15" s="109" t="s">
        <v>10</v>
      </c>
      <c r="G15" s="43" t="s">
        <v>154</v>
      </c>
      <c r="H15" s="54" t="e">
        <f t="shared" si="5"/>
        <v>#N/A</v>
      </c>
      <c r="I15" s="57" t="e">
        <f t="shared" si="6"/>
        <v>#N/A</v>
      </c>
      <c r="J15" s="112">
        <v>0.5</v>
      </c>
      <c r="K15" s="112">
        <v>8.3333333333333329E-2</v>
      </c>
      <c r="L15" s="113" t="s">
        <v>156</v>
      </c>
      <c r="M15" s="86" t="s">
        <v>157</v>
      </c>
      <c r="N15" s="32" t="s">
        <v>10</v>
      </c>
      <c r="O15" s="32" t="s">
        <v>10</v>
      </c>
      <c r="P15" s="8"/>
      <c r="Q15" s="8"/>
      <c r="R15" s="8"/>
      <c r="S15" s="8"/>
      <c r="T15" s="8"/>
      <c r="U15" s="8"/>
      <c r="V15" s="8"/>
      <c r="W15" s="8"/>
      <c r="X15" s="8"/>
      <c r="Y15" s="8"/>
      <c r="Z15" s="8"/>
      <c r="AA15" s="8"/>
    </row>
    <row r="16" spans="1:27" ht="12.75">
      <c r="A16" s="54" t="e">
        <f t="shared" si="7"/>
        <v>#N/A</v>
      </c>
      <c r="B16" s="57" t="e">
        <f t="shared" si="8"/>
        <v>#N/A</v>
      </c>
      <c r="C16" s="74">
        <v>0.25</v>
      </c>
      <c r="D16" s="74">
        <v>0.27083333333333331</v>
      </c>
      <c r="E16" s="114"/>
      <c r="F16" s="115" t="s">
        <v>10</v>
      </c>
      <c r="G16" s="43" t="s">
        <v>161</v>
      </c>
      <c r="H16" s="54" t="str">
        <f>VLOOKUP(L16,$A$377:$B$3280,2,FALSE)</f>
        <v>(2020) Clint Willcox :: 9709888018</v>
      </c>
      <c r="I16" s="57" t="str">
        <f>VLOOKUP(L16,$A$377:$C$3380,3,FALSE)</f>
        <v>willcactus@gmail.com</v>
      </c>
      <c r="J16" s="116">
        <v>0.10416666666666667</v>
      </c>
      <c r="K16" s="116">
        <v>0.14583333333333334</v>
      </c>
      <c r="L16" s="117" t="s">
        <v>164</v>
      </c>
      <c r="M16" s="118" t="s">
        <v>10</v>
      </c>
      <c r="N16" s="32" t="s">
        <v>10</v>
      </c>
      <c r="O16" s="32" t="s">
        <v>10</v>
      </c>
      <c r="P16" s="8"/>
      <c r="Q16" s="8"/>
      <c r="R16" s="8"/>
      <c r="S16" s="8"/>
      <c r="T16" s="8"/>
      <c r="U16" s="8"/>
      <c r="V16" s="8"/>
      <c r="W16" s="8"/>
      <c r="X16" s="8"/>
      <c r="Y16" s="8"/>
      <c r="Z16" s="8"/>
      <c r="AA16" s="8"/>
    </row>
    <row r="17" spans="1:27" ht="12.75">
      <c r="A17" s="54" t="e">
        <f t="shared" si="7"/>
        <v>#N/A</v>
      </c>
      <c r="B17" s="57" t="e">
        <f t="shared" si="8"/>
        <v>#N/A</v>
      </c>
      <c r="C17" s="74">
        <v>0.29166666666666669</v>
      </c>
      <c r="D17" s="74">
        <v>0.3125</v>
      </c>
      <c r="E17" s="114"/>
      <c r="F17" s="115" t="s">
        <v>10</v>
      </c>
      <c r="G17" s="43" t="s">
        <v>65</v>
      </c>
      <c r="H17" s="54" t="e">
        <f>VLOOKUP(L17,$A$377:$B$3380,2,FALSE)</f>
        <v>#N/A</v>
      </c>
      <c r="I17" s="57" t="e">
        <f>VLOOKUP(L17,$A$377:$C$3650,3,FALSE)</f>
        <v>#N/A</v>
      </c>
      <c r="J17" s="74">
        <v>0.16666666666666666</v>
      </c>
      <c r="K17" s="74">
        <v>0.1875</v>
      </c>
      <c r="L17" s="114"/>
      <c r="M17" s="115" t="s">
        <v>10</v>
      </c>
      <c r="N17" s="32"/>
      <c r="O17" s="32" t="s">
        <v>10</v>
      </c>
      <c r="P17" s="8"/>
      <c r="Q17" s="8"/>
      <c r="R17" s="8"/>
      <c r="S17" s="8"/>
      <c r="T17" s="8"/>
      <c r="U17" s="8"/>
      <c r="V17" s="8"/>
      <c r="W17" s="8"/>
      <c r="X17" s="8"/>
      <c r="Y17" s="8"/>
      <c r="Z17" s="8"/>
      <c r="AA17" s="8"/>
    </row>
    <row r="18" spans="1:27" ht="12.75">
      <c r="A18" s="119" t="e">
        <f t="shared" si="7"/>
        <v>#N/A</v>
      </c>
      <c r="B18" s="120" t="e">
        <f t="shared" si="8"/>
        <v>#N/A</v>
      </c>
      <c r="C18" s="121">
        <v>0.375</v>
      </c>
      <c r="D18" s="121">
        <v>0.40625</v>
      </c>
      <c r="E18" s="122"/>
      <c r="F18" s="123" t="s">
        <v>10</v>
      </c>
      <c r="G18" s="32"/>
      <c r="H18" s="54" t="e">
        <f>VLOOKUP(L18,$A$377:$B$3280,2,FALSE)</f>
        <v>#N/A</v>
      </c>
      <c r="I18" s="57" t="e">
        <f>VLOOKUP(L18,$A$377:$C$3280,3,FALSE)</f>
        <v>#N/A</v>
      </c>
      <c r="J18" s="74">
        <v>0.20833333333333334</v>
      </c>
      <c r="K18" s="74">
        <v>0.22916666666666666</v>
      </c>
      <c r="L18" s="114"/>
      <c r="M18" s="115" t="s">
        <v>10</v>
      </c>
      <c r="N18" s="8"/>
      <c r="O18" s="32" t="s">
        <v>10</v>
      </c>
      <c r="P18" s="8"/>
      <c r="Q18" s="8"/>
      <c r="R18" s="8"/>
      <c r="S18" s="8"/>
      <c r="T18" s="8"/>
      <c r="U18" s="8"/>
      <c r="V18" s="8"/>
      <c r="W18" s="8"/>
      <c r="X18" s="8"/>
      <c r="Y18" s="8"/>
      <c r="Z18" s="8"/>
      <c r="AA18" s="8"/>
    </row>
    <row r="19" spans="1:27" ht="12.75">
      <c r="A19" s="119" t="e">
        <f t="shared" ref="A19:A20" si="9">VLOOKUP(E19,$A$377:$B$1392,2,FALSE)</f>
        <v>#N/A</v>
      </c>
      <c r="B19" s="120" t="e">
        <f t="shared" ref="B19:B20" si="10">VLOOKUP(E19,$A$377:$C$1392,3,FALSE)</f>
        <v>#N/A</v>
      </c>
      <c r="C19" s="121">
        <v>0.42708333333333331</v>
      </c>
      <c r="D19" s="121">
        <v>0.45833333333333331</v>
      </c>
      <c r="E19" s="122"/>
      <c r="F19" s="123" t="s">
        <v>10</v>
      </c>
      <c r="G19" s="43"/>
      <c r="H19" s="54" t="e">
        <f>VLOOKUP(L19,$A$377:$B$380,2,FALSE)</f>
        <v>#N/A</v>
      </c>
      <c r="I19" s="57" t="e">
        <f>VLOOKUP(L19,$A$377:$C$380,3,FALSE)</f>
        <v>#N/A</v>
      </c>
      <c r="J19" s="74">
        <v>0.25</v>
      </c>
      <c r="K19" s="74">
        <v>0.27083333333333331</v>
      </c>
      <c r="L19" s="114"/>
      <c r="M19" s="115" t="s">
        <v>10</v>
      </c>
      <c r="N19" s="32"/>
      <c r="O19" s="32" t="s">
        <v>10</v>
      </c>
      <c r="P19" s="8"/>
      <c r="Q19" s="8"/>
      <c r="R19" s="8"/>
      <c r="S19" s="8"/>
      <c r="T19" s="8"/>
      <c r="U19" s="8"/>
      <c r="V19" s="8"/>
      <c r="W19" s="8"/>
      <c r="X19" s="8"/>
      <c r="Y19" s="8"/>
      <c r="Z19" s="8"/>
      <c r="AA19" s="8"/>
    </row>
    <row r="20" spans="1:27" ht="12.75">
      <c r="A20" s="124" t="e">
        <f t="shared" si="9"/>
        <v>#N/A</v>
      </c>
      <c r="B20" s="125" t="e">
        <f t="shared" si="10"/>
        <v>#N/A</v>
      </c>
      <c r="C20" s="126">
        <v>0.47916666666666669</v>
      </c>
      <c r="D20" s="127">
        <v>2.0833333333333332E-2</v>
      </c>
      <c r="E20" s="122"/>
      <c r="F20" s="128" t="s">
        <v>10</v>
      </c>
      <c r="G20" s="129" t="s">
        <v>187</v>
      </c>
      <c r="H20" s="54" t="e">
        <f>VLOOKUP(L20,$A$377:$B$3280,2,FALSE)</f>
        <v>#N/A</v>
      </c>
      <c r="I20" s="57" t="e">
        <f>VLOOKUP(L20,$A$377:$C$3280,3,FALSE)</f>
        <v>#N/A</v>
      </c>
      <c r="J20" s="74">
        <v>0.29166666666666669</v>
      </c>
      <c r="K20" s="70">
        <v>0.3125</v>
      </c>
      <c r="L20" s="114"/>
      <c r="M20" s="115" t="s">
        <v>10</v>
      </c>
      <c r="N20" s="8"/>
      <c r="O20" s="32" t="s">
        <v>10</v>
      </c>
      <c r="P20" s="8"/>
      <c r="Q20" s="8"/>
      <c r="R20" s="8"/>
      <c r="S20" s="8"/>
      <c r="T20" s="8"/>
      <c r="U20" s="8"/>
      <c r="V20" s="8"/>
      <c r="W20" s="8"/>
      <c r="X20" s="8"/>
      <c r="Y20" s="8"/>
      <c r="Z20" s="8"/>
      <c r="AA20" s="8"/>
    </row>
    <row r="21" spans="1:27" ht="12.75">
      <c r="A21" s="130"/>
      <c r="B21" s="95"/>
      <c r="C21" s="131"/>
      <c r="D21" s="131"/>
      <c r="E21" s="43"/>
      <c r="F21" s="131"/>
      <c r="H21" s="132"/>
      <c r="I21" s="133"/>
      <c r="J21" s="134"/>
      <c r="K21" s="134"/>
      <c r="L21" s="135"/>
      <c r="M21" s="134"/>
      <c r="N21" s="32"/>
      <c r="O21" s="8"/>
      <c r="P21" s="8"/>
      <c r="Q21" s="8"/>
      <c r="R21" s="8"/>
      <c r="S21" s="8"/>
      <c r="T21" s="8"/>
      <c r="U21" s="8"/>
      <c r="V21" s="8"/>
      <c r="W21" s="8"/>
      <c r="X21" s="8"/>
      <c r="Y21" s="8"/>
      <c r="Z21" s="8"/>
      <c r="AA21" s="8"/>
    </row>
    <row r="22" spans="1:27" ht="12.75">
      <c r="A22" s="130"/>
      <c r="B22" s="95"/>
      <c r="C22" s="131"/>
      <c r="D22" s="131"/>
      <c r="E22" s="43"/>
      <c r="F22" s="131"/>
      <c r="H22" s="136"/>
      <c r="I22" s="137"/>
      <c r="J22" s="138"/>
      <c r="K22" s="138"/>
      <c r="L22" s="139"/>
      <c r="M22" s="138"/>
      <c r="N22" s="32"/>
      <c r="O22" s="8"/>
      <c r="P22" s="8"/>
      <c r="Q22" s="8"/>
      <c r="R22" s="8"/>
      <c r="S22" s="8"/>
      <c r="T22" s="8"/>
      <c r="U22" s="8"/>
      <c r="V22" s="8"/>
      <c r="W22" s="8"/>
      <c r="X22" s="8"/>
      <c r="Y22" s="8"/>
      <c r="Z22" s="8"/>
      <c r="AA22" s="8"/>
    </row>
    <row r="23" spans="1:27" ht="12.75">
      <c r="A23" s="140" t="s">
        <v>196</v>
      </c>
      <c r="B23" s="141" t="s">
        <v>32</v>
      </c>
      <c r="C23" s="142">
        <v>1</v>
      </c>
      <c r="D23" s="142">
        <v>1</v>
      </c>
      <c r="E23" s="143"/>
      <c r="F23" s="144">
        <v>4</v>
      </c>
      <c r="G23" s="129" t="s">
        <v>200</v>
      </c>
      <c r="H23" s="145" t="s">
        <v>196</v>
      </c>
      <c r="I23" s="146"/>
      <c r="J23" s="142">
        <v>1</v>
      </c>
      <c r="K23" s="142">
        <v>1</v>
      </c>
      <c r="L23" s="143"/>
      <c r="M23" s="144">
        <v>10</v>
      </c>
      <c r="N23" s="32" t="s">
        <v>10</v>
      </c>
      <c r="O23" s="8"/>
      <c r="P23" s="8"/>
      <c r="Q23" s="8"/>
      <c r="R23" s="8"/>
      <c r="S23" s="8"/>
      <c r="T23" s="8"/>
      <c r="U23" s="8"/>
      <c r="V23" s="8"/>
      <c r="W23" s="8"/>
      <c r="X23" s="8"/>
      <c r="Y23" s="8"/>
      <c r="Z23" s="8"/>
      <c r="AA23" s="8"/>
    </row>
    <row r="24" spans="1:27" ht="12.75">
      <c r="A24" s="147"/>
      <c r="B24" s="149"/>
      <c r="C24" s="101"/>
      <c r="D24" s="101"/>
      <c r="E24" s="150"/>
      <c r="F24" s="151"/>
      <c r="H24" s="54" t="str">
        <f t="shared" ref="H24:H27" si="11">VLOOKUP(L24,$A$377:$B$3380,2,FALSE)</f>
        <v>(2020) Eric Skjerseth :: 970-391-1933</v>
      </c>
      <c r="I24" s="57" t="str">
        <f t="shared" ref="I24:I27" si="12">VLOOKUP(L24,$A$377:$C$3280,3,FALSE)</f>
        <v>erics@gmail.com</v>
      </c>
      <c r="J24" s="64">
        <v>0.53125</v>
      </c>
      <c r="K24" s="64">
        <v>6.25E-2</v>
      </c>
      <c r="L24" s="152">
        <v>0.52361111111111114</v>
      </c>
      <c r="M24" s="109" t="s">
        <v>210</v>
      </c>
      <c r="N24" s="32" t="s">
        <v>10</v>
      </c>
      <c r="O24" s="32"/>
      <c r="P24" s="8"/>
      <c r="Q24" s="8"/>
      <c r="R24" s="8"/>
      <c r="S24" s="8"/>
      <c r="T24" s="8"/>
      <c r="U24" s="8"/>
      <c r="V24" s="8"/>
      <c r="W24" s="8"/>
      <c r="X24" s="8"/>
      <c r="Y24" s="8"/>
      <c r="Z24" s="8"/>
      <c r="AA24" s="8"/>
    </row>
    <row r="25" spans="1:27" ht="12.75">
      <c r="A25" s="99" t="e">
        <f t="shared" ref="A25:A29" si="13">VLOOKUP(E25,$A$377:$B$2542,2,FALSE)</f>
        <v>#N/A</v>
      </c>
      <c r="B25" s="100" t="e">
        <f t="shared" ref="B25:B31" si="14">VLOOKUP(E25,$A$377:$C$2542,3,FALSE)</f>
        <v>#N/A</v>
      </c>
      <c r="C25" s="101">
        <v>0.1875</v>
      </c>
      <c r="D25" s="101">
        <v>0.21875</v>
      </c>
      <c r="E25" s="150"/>
      <c r="F25" s="123" t="s">
        <v>10</v>
      </c>
      <c r="H25" s="54" t="str">
        <f t="shared" si="11"/>
        <v>(2020) Robert Wilson :: 970-215-9193</v>
      </c>
      <c r="I25" s="57" t="str">
        <f t="shared" si="12"/>
        <v>rjwilson1625@gmail.com</v>
      </c>
      <c r="J25" s="74">
        <v>8.3333333333333329E-2</v>
      </c>
      <c r="K25" s="74">
        <v>0.11458333333333333</v>
      </c>
      <c r="L25" s="71" t="s">
        <v>214</v>
      </c>
      <c r="M25" s="72" t="s">
        <v>216</v>
      </c>
      <c r="N25" s="32" t="s">
        <v>10</v>
      </c>
      <c r="O25" s="32" t="s">
        <v>10</v>
      </c>
      <c r="P25" s="8"/>
      <c r="Q25" s="8"/>
      <c r="R25" s="8"/>
      <c r="S25" s="8"/>
      <c r="T25" s="8"/>
      <c r="U25" s="8"/>
      <c r="V25" s="8"/>
      <c r="W25" s="8"/>
      <c r="X25" s="8"/>
      <c r="Y25" s="8"/>
      <c r="Z25" s="8"/>
      <c r="AA25" s="8"/>
    </row>
    <row r="26" spans="1:27" ht="12.75">
      <c r="A26" s="119" t="e">
        <f t="shared" si="13"/>
        <v>#N/A</v>
      </c>
      <c r="B26" s="120" t="e">
        <f t="shared" si="14"/>
        <v>#N/A</v>
      </c>
      <c r="C26" s="121">
        <v>0.23958333333333334</v>
      </c>
      <c r="D26" s="121">
        <v>0.27083333333333331</v>
      </c>
      <c r="E26" s="150"/>
      <c r="F26" s="123" t="s">
        <v>10</v>
      </c>
      <c r="H26" s="54" t="str">
        <f t="shared" si="11"/>
        <v>(2020) Kenzi Everitt :: 720-333-1704</v>
      </c>
      <c r="I26" s="57" t="str">
        <f t="shared" si="12"/>
        <v>admin@jeffcramer.com</v>
      </c>
      <c r="J26" s="74">
        <v>0.13541666666666666</v>
      </c>
      <c r="K26" s="74">
        <v>0.16666666666666666</v>
      </c>
      <c r="L26" s="66" t="s">
        <v>218</v>
      </c>
      <c r="M26" s="115" t="s">
        <v>216</v>
      </c>
      <c r="N26" s="32"/>
      <c r="O26" s="32"/>
      <c r="P26" s="8"/>
      <c r="Q26" s="8"/>
      <c r="R26" s="8"/>
      <c r="S26" s="8"/>
      <c r="T26" s="8"/>
      <c r="U26" s="8"/>
      <c r="V26" s="8"/>
      <c r="W26" s="8"/>
      <c r="X26" s="8"/>
      <c r="Y26" s="8"/>
      <c r="Z26" s="8"/>
      <c r="AA26" s="8"/>
    </row>
    <row r="27" spans="1:27" ht="12.75">
      <c r="A27" s="119" t="e">
        <f t="shared" si="13"/>
        <v>#N/A</v>
      </c>
      <c r="B27" s="120" t="e">
        <f t="shared" si="14"/>
        <v>#N/A</v>
      </c>
      <c r="C27" s="121">
        <v>0.29166666666666669</v>
      </c>
      <c r="D27" s="121">
        <v>0.32291666666666669</v>
      </c>
      <c r="E27" s="150"/>
      <c r="F27" s="123" t="s">
        <v>10</v>
      </c>
      <c r="H27" s="54" t="str">
        <f t="shared" si="11"/>
        <v>(2018) Mehgan :: 9704125151</v>
      </c>
      <c r="I27" s="57" t="str">
        <f t="shared" si="12"/>
        <v>meg.castor@gmail.com</v>
      </c>
      <c r="J27" s="74">
        <v>0.1875</v>
      </c>
      <c r="K27" s="74">
        <v>0.21875</v>
      </c>
      <c r="L27" s="71" t="s">
        <v>219</v>
      </c>
      <c r="M27" s="72" t="s">
        <v>216</v>
      </c>
      <c r="N27" s="32"/>
      <c r="O27" s="32" t="s">
        <v>10</v>
      </c>
      <c r="P27" s="8"/>
      <c r="Q27" s="8"/>
      <c r="R27" s="8"/>
      <c r="S27" s="8"/>
      <c r="T27" s="8"/>
      <c r="U27" s="8"/>
      <c r="V27" s="8"/>
      <c r="W27" s="8"/>
      <c r="X27" s="8"/>
      <c r="Y27" s="8"/>
      <c r="Z27" s="8"/>
      <c r="AA27" s="8"/>
    </row>
    <row r="28" spans="1:27" ht="12.75">
      <c r="A28" s="54" t="str">
        <f t="shared" si="13"/>
        <v>(2020) Alfonzo or Jeanne Dworak (manager) :: 303-956-6609</v>
      </c>
      <c r="B28" s="57" t="str">
        <f t="shared" si="14"/>
        <v>alfonzoplaystheblues@gmail.com</v>
      </c>
      <c r="C28" s="74">
        <v>0.34375</v>
      </c>
      <c r="D28" s="74">
        <v>0.375</v>
      </c>
      <c r="E28" s="71" t="s">
        <v>220</v>
      </c>
      <c r="F28" s="72" t="s">
        <v>216</v>
      </c>
      <c r="H28" s="153" t="s">
        <v>221</v>
      </c>
      <c r="I28" s="154" t="s">
        <v>224</v>
      </c>
      <c r="J28" s="74">
        <v>0.23958333333333334</v>
      </c>
      <c r="K28" s="74">
        <v>0.27083333333333331</v>
      </c>
      <c r="L28" s="71" t="s">
        <v>227</v>
      </c>
      <c r="M28" s="72" t="s">
        <v>228</v>
      </c>
      <c r="N28" s="32"/>
      <c r="O28" s="32" t="s">
        <v>10</v>
      </c>
      <c r="P28" s="8"/>
      <c r="Q28" s="8"/>
      <c r="R28" s="8"/>
      <c r="S28" s="8"/>
      <c r="T28" s="8"/>
      <c r="U28" s="8"/>
      <c r="V28" s="8"/>
      <c r="W28" s="8"/>
      <c r="X28" s="8"/>
      <c r="Y28" s="8"/>
      <c r="Z28" s="8"/>
      <c r="AA28" s="8"/>
    </row>
    <row r="29" spans="1:27" ht="12.75">
      <c r="A29" s="54" t="str">
        <f t="shared" si="13"/>
        <v>(2020) Brian Adams :: 970-420-7267</v>
      </c>
      <c r="B29" s="57" t="str">
        <f t="shared" si="14"/>
        <v>littlewoodsllc@aol.com</v>
      </c>
      <c r="C29" s="74">
        <v>0.39583333333333331</v>
      </c>
      <c r="D29" s="74">
        <v>0.42708333333333331</v>
      </c>
      <c r="E29" s="113" t="s">
        <v>230</v>
      </c>
      <c r="F29" s="86" t="s">
        <v>216</v>
      </c>
      <c r="G29" s="5"/>
      <c r="H29" s="54" t="str">
        <f t="shared" ref="H29:H33" si="15">VLOOKUP(L29,$A$377:$B$3380,2,FALSE)</f>
        <v>(2020) Taylor Shuck :: 7196507636</v>
      </c>
      <c r="I29" s="57" t="str">
        <f t="shared" ref="I29:I33" si="16">VLOOKUP(L29,$A$377:$C$3280,3,FALSE)</f>
        <v>tayshuck@gmail.com</v>
      </c>
      <c r="J29" s="74">
        <v>0.29166666666666669</v>
      </c>
      <c r="K29" s="74">
        <v>0.32291666666666669</v>
      </c>
      <c r="L29" s="71" t="s">
        <v>231</v>
      </c>
      <c r="M29" s="72" t="s">
        <v>232</v>
      </c>
      <c r="N29" s="32"/>
      <c r="O29" s="32" t="s">
        <v>10</v>
      </c>
      <c r="P29" s="8"/>
      <c r="Q29" s="8"/>
      <c r="R29" s="8"/>
      <c r="S29" s="8"/>
      <c r="T29" s="8"/>
      <c r="U29" s="8"/>
      <c r="V29" s="8"/>
      <c r="W29" s="8"/>
      <c r="X29" s="8"/>
      <c r="Y29" s="8"/>
      <c r="Z29" s="8"/>
      <c r="AA29" s="8"/>
    </row>
    <row r="30" spans="1:27" ht="12.75">
      <c r="A30" s="54" t="str">
        <f>VLOOKUP(E30,$A$377:$B$3542,2,FALSE)</f>
        <v>(2020) Gabe Neymark :: 3035876017</v>
      </c>
      <c r="B30" s="57" t="str">
        <f t="shared" si="14"/>
        <v>thegreatsalmonfamine@gmail.com</v>
      </c>
      <c r="C30" s="74">
        <v>0.44791666666666669</v>
      </c>
      <c r="D30" s="74">
        <v>0.47916666666666669</v>
      </c>
      <c r="E30" s="71" t="s">
        <v>236</v>
      </c>
      <c r="F30" s="72" t="s">
        <v>216</v>
      </c>
      <c r="G30" s="5"/>
      <c r="H30" s="54" t="str">
        <f t="shared" si="15"/>
        <v>(2020) Laura Stratton :: 9707085058</v>
      </c>
      <c r="I30" s="57" t="str">
        <f t="shared" si="16"/>
        <v>foxfeathermusic@gmail.com</v>
      </c>
      <c r="J30" s="74">
        <v>0.34375</v>
      </c>
      <c r="K30" s="74">
        <v>0.375</v>
      </c>
      <c r="L30" s="71" t="s">
        <v>237</v>
      </c>
      <c r="M30" s="72" t="s">
        <v>228</v>
      </c>
      <c r="N30" s="32"/>
      <c r="O30" s="32" t="s">
        <v>10</v>
      </c>
      <c r="P30" s="8"/>
      <c r="Q30" s="8"/>
      <c r="R30" s="8"/>
      <c r="S30" s="8"/>
      <c r="T30" s="8"/>
      <c r="U30" s="8"/>
      <c r="V30" s="8"/>
      <c r="W30" s="8"/>
      <c r="X30" s="8"/>
      <c r="Y30" s="8"/>
      <c r="Z30" s="8"/>
      <c r="AA30" s="8"/>
    </row>
    <row r="31" spans="1:27">
      <c r="A31" s="87" t="str">
        <f>VLOOKUP(E31,$A$377:$B$2542,2,FALSE)</f>
        <v>(2020) Michael Kirkpatrick :: 9703106409</v>
      </c>
      <c r="B31" s="88" t="str">
        <f t="shared" si="14"/>
        <v>kirkpatrickmusic@gmail.com</v>
      </c>
      <c r="C31" s="92">
        <v>0.5</v>
      </c>
      <c r="D31" s="155">
        <v>4.1666666666666664E-2</v>
      </c>
      <c r="E31" s="90" t="s">
        <v>241</v>
      </c>
      <c r="F31" s="157" t="s">
        <v>242</v>
      </c>
      <c r="G31" s="43" t="s">
        <v>10</v>
      </c>
      <c r="H31" s="54" t="str">
        <f t="shared" si="15"/>
        <v>(2020) Liz Barnez :: 9709880674</v>
      </c>
      <c r="I31" s="57" t="str">
        <f t="shared" si="16"/>
        <v>lizbarnez@gmail.com</v>
      </c>
      <c r="J31" s="74">
        <v>0.39583333333333331</v>
      </c>
      <c r="K31" s="74">
        <v>0.42708333333333331</v>
      </c>
      <c r="L31" s="71" t="s">
        <v>246</v>
      </c>
      <c r="M31" s="159" t="s">
        <v>228</v>
      </c>
      <c r="N31" s="32"/>
      <c r="O31" s="32"/>
      <c r="P31" s="8"/>
      <c r="Q31" s="8"/>
      <c r="R31" s="8"/>
      <c r="S31" s="8"/>
      <c r="T31" s="8"/>
      <c r="U31" s="8"/>
      <c r="V31" s="8"/>
      <c r="W31" s="8"/>
      <c r="X31" s="8"/>
      <c r="Y31" s="8"/>
      <c r="Z31" s="8"/>
      <c r="AA31" s="8"/>
    </row>
    <row r="32" spans="1:27" ht="12.75">
      <c r="A32" s="5"/>
      <c r="B32" s="5"/>
      <c r="C32" s="5"/>
      <c r="D32" s="5"/>
      <c r="E32" s="129"/>
      <c r="F32" s="5"/>
      <c r="G32" s="5"/>
      <c r="H32" s="54" t="str">
        <f t="shared" si="15"/>
        <v>(2020) Ryan Chrys :: 3034897457</v>
      </c>
      <c r="I32" s="57" t="str">
        <f t="shared" si="16"/>
        <v>spilloutmusic@yahoo.com</v>
      </c>
      <c r="J32" s="74">
        <v>0.44791666666666669</v>
      </c>
      <c r="K32" s="74">
        <v>0.47916666666666669</v>
      </c>
      <c r="L32" s="71" t="s">
        <v>248</v>
      </c>
      <c r="M32" s="72" t="s">
        <v>228</v>
      </c>
      <c r="N32" s="32" t="s">
        <v>10</v>
      </c>
      <c r="O32" s="32"/>
      <c r="P32" s="8"/>
      <c r="Q32" s="8"/>
      <c r="R32" s="8"/>
      <c r="S32" s="8"/>
      <c r="T32" s="8"/>
      <c r="U32" s="8"/>
      <c r="V32" s="8"/>
      <c r="W32" s="8"/>
      <c r="X32" s="8"/>
      <c r="Y32" s="8"/>
      <c r="Z32" s="8"/>
      <c r="AA32" s="8"/>
    </row>
    <row r="33" spans="1:27" ht="12.75">
      <c r="A33" s="130"/>
      <c r="B33" s="5"/>
      <c r="C33" s="131"/>
      <c r="D33" s="131"/>
      <c r="E33" s="43"/>
      <c r="F33" s="160"/>
      <c r="G33" s="5"/>
      <c r="H33" s="87" t="str">
        <f t="shared" si="15"/>
        <v>(2020) Bevin Luna :: 970-237-1636</v>
      </c>
      <c r="I33" s="88" t="str">
        <f t="shared" si="16"/>
        <v>bevinlunamusic@gmail.com</v>
      </c>
      <c r="J33" s="92">
        <v>0.5</v>
      </c>
      <c r="K33" s="155">
        <v>4.1666666666666664E-2</v>
      </c>
      <c r="L33" s="90" t="s">
        <v>225</v>
      </c>
      <c r="M33" s="161" t="s">
        <v>210</v>
      </c>
      <c r="N33" s="8"/>
      <c r="O33" s="8"/>
      <c r="P33" s="8"/>
      <c r="Q33" s="8"/>
      <c r="R33" s="8"/>
      <c r="S33" s="8"/>
      <c r="T33" s="8"/>
      <c r="U33" s="8"/>
      <c r="V33" s="8"/>
      <c r="W33" s="8"/>
      <c r="X33" s="8"/>
      <c r="Y33" s="8"/>
      <c r="Z33" s="8"/>
      <c r="AA33" s="8"/>
    </row>
    <row r="34" spans="1:27" ht="12.75">
      <c r="A34" s="130"/>
      <c r="B34" s="5"/>
      <c r="C34" s="131"/>
      <c r="D34" s="131"/>
      <c r="E34" s="32"/>
      <c r="F34" s="160"/>
      <c r="G34" s="5"/>
      <c r="H34" s="130"/>
      <c r="I34" s="5"/>
      <c r="J34" s="131"/>
      <c r="K34" s="131"/>
      <c r="L34" s="43"/>
      <c r="M34" s="160"/>
      <c r="N34" s="8"/>
      <c r="O34" s="8"/>
      <c r="P34" s="8"/>
      <c r="Q34" s="8"/>
      <c r="R34" s="8"/>
      <c r="S34" s="8"/>
      <c r="T34" s="8"/>
      <c r="U34" s="8"/>
      <c r="V34" s="8"/>
      <c r="W34" s="8"/>
      <c r="X34" s="8"/>
      <c r="Y34" s="8"/>
      <c r="Z34" s="8"/>
      <c r="AA34" s="8"/>
    </row>
    <row r="35" spans="1:27" ht="12.75">
      <c r="A35" s="97" t="s">
        <v>251</v>
      </c>
      <c r="B35" s="49" t="s">
        <v>252</v>
      </c>
      <c r="C35" s="37">
        <v>1</v>
      </c>
      <c r="D35" s="37">
        <v>1</v>
      </c>
      <c r="E35" s="49" t="s">
        <v>253</v>
      </c>
      <c r="F35" s="41">
        <v>4</v>
      </c>
      <c r="G35" s="5"/>
      <c r="H35" s="97" t="s">
        <v>251</v>
      </c>
      <c r="I35" s="49" t="s">
        <v>252</v>
      </c>
      <c r="J35" s="37">
        <v>1</v>
      </c>
      <c r="K35" s="37">
        <v>1</v>
      </c>
      <c r="L35" s="49" t="s">
        <v>10</v>
      </c>
      <c r="M35" s="41">
        <v>4</v>
      </c>
      <c r="N35" s="8"/>
      <c r="O35" s="8"/>
      <c r="P35" s="8"/>
      <c r="Q35" s="8"/>
      <c r="R35" s="8"/>
      <c r="S35" s="8"/>
      <c r="T35" s="8"/>
      <c r="U35" s="8"/>
      <c r="V35" s="8"/>
      <c r="W35" s="8"/>
      <c r="X35" s="8"/>
      <c r="Y35" s="8"/>
      <c r="Z35" s="8"/>
      <c r="AA35" s="8"/>
    </row>
    <row r="36" spans="1:27" ht="12.75">
      <c r="A36" s="100" t="e">
        <f t="shared" ref="A36:A41" si="17">VLOOKUP(E36,$A$377:$B$2542,2,FALSE)</f>
        <v>#N/A</v>
      </c>
      <c r="B36" s="120" t="e">
        <f t="shared" ref="B36:B41" si="18">VLOOKUP(E36,$A$377:$C$2542,3,FALSE)</f>
        <v>#N/A</v>
      </c>
      <c r="C36" s="101">
        <v>0.1875</v>
      </c>
      <c r="D36" s="101">
        <v>0.21875</v>
      </c>
      <c r="E36" s="163" t="s">
        <v>10</v>
      </c>
      <c r="F36" s="103" t="s">
        <v>10</v>
      </c>
      <c r="G36" s="5"/>
      <c r="H36" s="100" t="e">
        <f t="shared" ref="H36:H41" si="19">VLOOKUP(L36,$A$377:$B$2542,2,FALSE)</f>
        <v>#N/A</v>
      </c>
      <c r="I36" s="120" t="e">
        <f t="shared" ref="I36:I41" si="20">VLOOKUP(L36,$A$377:$C$2542,3,FALSE)</f>
        <v>#N/A</v>
      </c>
      <c r="J36" s="101">
        <v>0.1875</v>
      </c>
      <c r="K36" s="101">
        <v>0.21875</v>
      </c>
      <c r="L36" s="163" t="s">
        <v>10</v>
      </c>
      <c r="M36" s="103" t="s">
        <v>10</v>
      </c>
      <c r="N36" s="8"/>
      <c r="O36" s="32"/>
      <c r="P36" s="8"/>
      <c r="Q36" s="8"/>
      <c r="R36" s="8"/>
      <c r="S36" s="8"/>
      <c r="T36" s="8"/>
      <c r="U36" s="8"/>
      <c r="V36" s="8"/>
      <c r="W36" s="8"/>
      <c r="X36" s="8"/>
      <c r="Y36" s="8"/>
      <c r="Z36" s="8"/>
      <c r="AA36" s="8"/>
    </row>
    <row r="37" spans="1:27" ht="12.75">
      <c r="A37" s="54" t="str">
        <f t="shared" si="17"/>
        <v>(2020) Douglas Crowl :: 970-590-7416</v>
      </c>
      <c r="B37" s="57" t="str">
        <f t="shared" si="18"/>
        <v>devilssharecolo@gmail.com</v>
      </c>
      <c r="C37" s="74">
        <v>0.25</v>
      </c>
      <c r="D37" s="74">
        <v>0.28125</v>
      </c>
      <c r="E37" s="71" t="s">
        <v>257</v>
      </c>
      <c r="F37" s="72" t="s">
        <v>258</v>
      </c>
      <c r="G37" s="43"/>
      <c r="H37" s="54" t="str">
        <f t="shared" si="19"/>
        <v>(2020) Rico :: 7193620708</v>
      </c>
      <c r="I37" s="57" t="str">
        <f t="shared" si="20"/>
        <v>ricosharecords@gmail.com</v>
      </c>
      <c r="J37" s="74">
        <v>0.25</v>
      </c>
      <c r="K37" s="74">
        <v>0.28125</v>
      </c>
      <c r="L37" s="71" t="s">
        <v>259</v>
      </c>
      <c r="M37" s="115" t="s">
        <v>216</v>
      </c>
      <c r="N37" s="32"/>
      <c r="O37" s="32" t="s">
        <v>10</v>
      </c>
      <c r="P37" s="8"/>
      <c r="Q37" s="8"/>
      <c r="R37" s="8"/>
      <c r="S37" s="8"/>
      <c r="T37" s="8"/>
      <c r="U37" s="8"/>
      <c r="V37" s="8"/>
      <c r="W37" s="8"/>
      <c r="X37" s="8"/>
      <c r="Y37" s="8"/>
      <c r="Z37" s="8"/>
      <c r="AA37" s="8"/>
    </row>
    <row r="38" spans="1:27" ht="12.75">
      <c r="A38" s="54" t="str">
        <f t="shared" si="17"/>
        <v>(2020) Courtney Whitehead :: 7205187812</v>
      </c>
      <c r="B38" s="57" t="str">
        <f t="shared" si="18"/>
        <v>bisonbone@gmail.com</v>
      </c>
      <c r="C38" s="74">
        <v>0.30208333333333331</v>
      </c>
      <c r="D38" s="74">
        <v>0.33333333333333331</v>
      </c>
      <c r="E38" s="71" t="s">
        <v>245</v>
      </c>
      <c r="F38" s="72" t="s">
        <v>216</v>
      </c>
      <c r="G38" s="43" t="s">
        <v>10</v>
      </c>
      <c r="H38" s="54" t="str">
        <f t="shared" si="19"/>
        <v>(2019) Amol Kitwadkar :: 7733835677</v>
      </c>
      <c r="I38" s="57" t="str">
        <f t="shared" si="20"/>
        <v>unifieddiversityfoco@gmail.com</v>
      </c>
      <c r="J38" s="74">
        <v>0.30208333333333331</v>
      </c>
      <c r="K38" s="74">
        <v>0.33333333333333331</v>
      </c>
      <c r="L38" s="71" t="s">
        <v>260</v>
      </c>
      <c r="M38" s="115" t="s">
        <v>216</v>
      </c>
      <c r="N38" s="32"/>
      <c r="O38" s="32" t="s">
        <v>10</v>
      </c>
      <c r="P38" s="8"/>
      <c r="Q38" s="8"/>
      <c r="R38" s="8"/>
      <c r="S38" s="8"/>
      <c r="T38" s="8"/>
      <c r="U38" s="8"/>
      <c r="V38" s="8"/>
      <c r="W38" s="8"/>
      <c r="X38" s="8"/>
      <c r="Y38" s="8"/>
      <c r="Z38" s="8"/>
      <c r="AA38" s="8"/>
    </row>
    <row r="39" spans="1:27" ht="12.75">
      <c r="A39" s="54" t="str">
        <f t="shared" si="17"/>
        <v>(2020) Patrick Sites :: 9706311889</v>
      </c>
      <c r="B39" s="57" t="str">
        <f t="shared" si="18"/>
        <v>patsites@comcast.net</v>
      </c>
      <c r="C39" s="74">
        <v>0.35416666666666669</v>
      </c>
      <c r="D39" s="74">
        <v>0.38541666666666669</v>
      </c>
      <c r="E39" s="71" t="s">
        <v>264</v>
      </c>
      <c r="F39" s="72" t="s">
        <v>258</v>
      </c>
      <c r="G39" s="43"/>
      <c r="H39" s="54" t="str">
        <f t="shared" si="19"/>
        <v>(2020) Shaun Garin :: 4104403574</v>
      </c>
      <c r="I39" s="57" t="str">
        <f t="shared" si="20"/>
        <v>shaun.garin@gmail.com</v>
      </c>
      <c r="J39" s="74">
        <v>0.35416666666666669</v>
      </c>
      <c r="K39" s="74">
        <v>0.38541666666666669</v>
      </c>
      <c r="L39" s="71" t="s">
        <v>184</v>
      </c>
      <c r="M39" s="115" t="s">
        <v>216</v>
      </c>
      <c r="N39" s="32"/>
      <c r="O39" s="32" t="s">
        <v>10</v>
      </c>
      <c r="P39" s="8"/>
      <c r="Q39" s="8"/>
      <c r="R39" s="8"/>
      <c r="S39" s="8"/>
      <c r="T39" s="8"/>
      <c r="U39" s="8"/>
      <c r="V39" s="8"/>
      <c r="W39" s="8"/>
      <c r="X39" s="8"/>
      <c r="Y39" s="8"/>
      <c r="Z39" s="8"/>
      <c r="AA39" s="8"/>
    </row>
    <row r="40" spans="1:27" ht="12.75">
      <c r="A40" s="54" t="str">
        <f t="shared" si="17"/>
        <v>(2020) Brian Johanson :: 970-217-6156</v>
      </c>
      <c r="B40" s="57" t="str">
        <f t="shared" si="18"/>
        <v>sugarbritchesmusic@gmail.com</v>
      </c>
      <c r="C40" s="74">
        <v>0.40625</v>
      </c>
      <c r="D40" s="85">
        <v>0.44791666666666669</v>
      </c>
      <c r="E40" s="71" t="s">
        <v>266</v>
      </c>
      <c r="F40" s="72" t="s">
        <v>258</v>
      </c>
      <c r="G40" s="5"/>
      <c r="H40" s="54" t="str">
        <f t="shared" si="19"/>
        <v>(2020) Zach Brake :: 9703727962</v>
      </c>
      <c r="I40" s="57" t="str">
        <f t="shared" si="20"/>
        <v>guerrillafanfarebrass@gmail.com</v>
      </c>
      <c r="J40" s="74">
        <v>0.40625</v>
      </c>
      <c r="K40" s="85">
        <v>0.44791666666666669</v>
      </c>
      <c r="L40" s="71" t="s">
        <v>267</v>
      </c>
      <c r="M40" s="115" t="s">
        <v>216</v>
      </c>
      <c r="N40" s="32"/>
      <c r="O40" s="8"/>
      <c r="P40" s="8"/>
      <c r="Q40" s="8"/>
      <c r="R40" s="8"/>
      <c r="S40" s="8"/>
      <c r="T40" s="8"/>
      <c r="U40" s="8"/>
      <c r="V40" s="8"/>
      <c r="W40" s="8"/>
      <c r="X40" s="8"/>
      <c r="Y40" s="8"/>
      <c r="Z40" s="8"/>
      <c r="AA40" s="8"/>
    </row>
    <row r="41" spans="1:27" ht="12.75">
      <c r="A41" s="124" t="e">
        <f t="shared" si="17"/>
        <v>#N/A</v>
      </c>
      <c r="B41" s="125" t="e">
        <f t="shared" si="18"/>
        <v>#N/A</v>
      </c>
      <c r="C41" s="126">
        <v>0.4375</v>
      </c>
      <c r="D41" s="164" t="s">
        <v>268</v>
      </c>
      <c r="E41" s="165" t="s">
        <v>10</v>
      </c>
      <c r="F41" s="166" t="s">
        <v>10</v>
      </c>
      <c r="G41" s="110" t="s">
        <v>10</v>
      </c>
      <c r="H41" s="124" t="e">
        <f t="shared" si="19"/>
        <v>#N/A</v>
      </c>
      <c r="I41" s="125" t="e">
        <f t="shared" si="20"/>
        <v>#N/A</v>
      </c>
      <c r="J41" s="126">
        <v>0.44791666666666669</v>
      </c>
      <c r="K41" s="126">
        <v>0.45833333333333331</v>
      </c>
      <c r="L41" s="165" t="s">
        <v>10</v>
      </c>
      <c r="M41" s="166" t="s">
        <v>10</v>
      </c>
      <c r="N41" s="32"/>
      <c r="O41" s="8"/>
      <c r="P41" s="8"/>
      <c r="Q41" s="8"/>
      <c r="R41" s="8"/>
      <c r="S41" s="8"/>
      <c r="T41" s="8"/>
      <c r="U41" s="8"/>
      <c r="V41" s="8"/>
      <c r="W41" s="8"/>
      <c r="X41" s="8"/>
      <c r="Y41" s="8"/>
      <c r="Z41" s="8"/>
      <c r="AA41" s="8"/>
    </row>
    <row r="42" spans="1:27" ht="12.75">
      <c r="A42" s="130"/>
      <c r="B42" s="5"/>
      <c r="C42" s="131"/>
      <c r="D42" s="131"/>
      <c r="E42" s="43"/>
      <c r="F42" s="160"/>
      <c r="G42" s="5"/>
      <c r="H42" s="130"/>
      <c r="I42" s="5"/>
      <c r="J42" s="131"/>
      <c r="K42" s="131"/>
      <c r="L42" s="43"/>
      <c r="M42" s="160"/>
      <c r="N42" s="8"/>
      <c r="O42" s="8"/>
      <c r="P42" s="8"/>
      <c r="Q42" s="8"/>
      <c r="R42" s="8"/>
      <c r="S42" s="8"/>
      <c r="T42" s="8"/>
      <c r="U42" s="8"/>
      <c r="V42" s="8"/>
      <c r="W42" s="8"/>
      <c r="X42" s="8"/>
      <c r="Y42" s="8"/>
      <c r="Z42" s="8"/>
      <c r="AA42" s="8"/>
    </row>
    <row r="43" spans="1:27" ht="12.75">
      <c r="A43" s="130"/>
      <c r="B43" s="5"/>
      <c r="C43" s="131"/>
      <c r="D43" s="131"/>
      <c r="E43" s="43"/>
      <c r="F43" s="160"/>
      <c r="G43" s="5"/>
      <c r="H43" s="136"/>
      <c r="I43" s="167"/>
      <c r="J43" s="138"/>
      <c r="K43" s="138"/>
      <c r="L43" s="139"/>
      <c r="M43" s="168"/>
      <c r="N43" s="8"/>
      <c r="O43" s="8"/>
      <c r="P43" s="8"/>
      <c r="Q43" s="8"/>
      <c r="R43" s="8"/>
      <c r="S43" s="8"/>
      <c r="T43" s="8"/>
      <c r="U43" s="8"/>
      <c r="V43" s="8"/>
      <c r="W43" s="8"/>
      <c r="X43" s="8"/>
      <c r="Y43" s="8"/>
      <c r="Z43" s="8"/>
      <c r="AA43" s="8"/>
    </row>
    <row r="44" spans="1:27" ht="12.75">
      <c r="A44" s="97" t="s">
        <v>272</v>
      </c>
      <c r="B44" s="170" t="s">
        <v>32</v>
      </c>
      <c r="C44" s="37">
        <v>1</v>
      </c>
      <c r="D44" s="37">
        <v>1</v>
      </c>
      <c r="E44" s="49" t="s">
        <v>275</v>
      </c>
      <c r="F44" s="41">
        <v>6</v>
      </c>
      <c r="G44" s="5"/>
      <c r="H44" s="140" t="s">
        <v>272</v>
      </c>
      <c r="I44" s="171" t="s">
        <v>32</v>
      </c>
      <c r="J44" s="172">
        <v>1</v>
      </c>
      <c r="K44" s="172">
        <v>1</v>
      </c>
      <c r="L44" s="173" t="s">
        <v>275</v>
      </c>
      <c r="M44" s="174">
        <v>8</v>
      </c>
      <c r="N44" s="8"/>
      <c r="O44" s="8"/>
      <c r="P44" s="8"/>
      <c r="Q44" s="8"/>
      <c r="R44" s="8"/>
      <c r="S44" s="8"/>
      <c r="T44" s="8"/>
      <c r="U44" s="8"/>
      <c r="V44" s="8"/>
      <c r="W44" s="8"/>
      <c r="X44" s="8"/>
      <c r="Y44" s="8"/>
      <c r="Z44" s="8"/>
      <c r="AA44" s="8"/>
    </row>
    <row r="45" spans="1:27" ht="12.75">
      <c r="A45" s="106" t="str">
        <f t="shared" ref="A45:A50" si="21">VLOOKUP(E45,$A$377:$B$2542,2,FALSE)</f>
        <v>(2020) Peter Knudson :: 9704437119</v>
      </c>
      <c r="B45" s="57" t="str">
        <f t="shared" ref="B45:B50" si="22">VLOOKUP(E45,$A$377:$C$2542,3,FALSE)</f>
        <v>peterdrum15@gmail.com</v>
      </c>
      <c r="C45" s="64">
        <v>0.1875</v>
      </c>
      <c r="D45" s="64">
        <v>0.21875</v>
      </c>
      <c r="E45" s="71" t="s">
        <v>278</v>
      </c>
      <c r="F45" s="109" t="s">
        <v>216</v>
      </c>
      <c r="G45" s="5"/>
      <c r="H45" s="54" t="e">
        <f t="shared" ref="H45:H52" si="23">VLOOKUP(L45,$A$377:$B$3380,2,FALSE)</f>
        <v>#N/A</v>
      </c>
      <c r="I45" s="57" t="e">
        <f t="shared" ref="I45:I52" si="24">VLOOKUP(L45,$A$377:$C$3380,3,FALSE)</f>
        <v>#N/A</v>
      </c>
      <c r="J45" s="64">
        <v>8.3333333333333329E-2</v>
      </c>
      <c r="K45" s="64">
        <v>0.11458333333333333</v>
      </c>
      <c r="L45" s="71" t="s">
        <v>280</v>
      </c>
      <c r="M45" s="175" t="s">
        <v>216</v>
      </c>
      <c r="N45" s="8"/>
      <c r="O45" s="32"/>
      <c r="P45" s="8"/>
      <c r="Q45" s="8"/>
      <c r="R45" s="8"/>
      <c r="S45" s="8"/>
      <c r="T45" s="8"/>
      <c r="U45" s="8"/>
      <c r="V45" s="8"/>
      <c r="W45" s="8"/>
      <c r="X45" s="8"/>
      <c r="Y45" s="8"/>
      <c r="Z45" s="8"/>
      <c r="AA45" s="8"/>
    </row>
    <row r="46" spans="1:27" ht="12.75">
      <c r="A46" s="54" t="str">
        <f t="shared" si="21"/>
        <v>(2020) Roger James :: 7208811233</v>
      </c>
      <c r="B46" s="57" t="str">
        <f t="shared" si="22"/>
        <v>rogerjames@yahoo.com</v>
      </c>
      <c r="C46" s="74">
        <v>0.23958333333333334</v>
      </c>
      <c r="D46" s="74">
        <v>0.27083333333333331</v>
      </c>
      <c r="E46" s="71" t="s">
        <v>283</v>
      </c>
      <c r="F46" s="72" t="s">
        <v>216</v>
      </c>
      <c r="G46" s="43"/>
      <c r="H46" s="54" t="str">
        <f t="shared" si="23"/>
        <v>(2020) Chris Kresge :: 970-217-6753</v>
      </c>
      <c r="I46" s="57" t="str">
        <f t="shared" si="24"/>
        <v>chriskmusic@comcast.net</v>
      </c>
      <c r="J46" s="74">
        <v>0.13541666666666666</v>
      </c>
      <c r="K46" s="74">
        <v>0.16666666666666666</v>
      </c>
      <c r="L46" s="71" t="s">
        <v>284</v>
      </c>
      <c r="M46" s="115" t="s">
        <v>216</v>
      </c>
      <c r="N46" s="32"/>
      <c r="O46" s="32" t="s">
        <v>10</v>
      </c>
      <c r="P46" s="8"/>
      <c r="Q46" s="8"/>
      <c r="R46" s="8"/>
      <c r="S46" s="8"/>
      <c r="T46" s="8"/>
      <c r="U46" s="8"/>
      <c r="V46" s="8"/>
      <c r="W46" s="8"/>
      <c r="X46" s="8"/>
      <c r="Y46" s="8"/>
      <c r="Z46" s="8"/>
      <c r="AA46" s="8"/>
    </row>
    <row r="47" spans="1:27" ht="12.75">
      <c r="A47" s="54" t="e">
        <f t="shared" si="21"/>
        <v>#N/A</v>
      </c>
      <c r="B47" s="57" t="e">
        <f t="shared" si="22"/>
        <v>#N/A</v>
      </c>
      <c r="C47" s="70">
        <v>0.29166666666666669</v>
      </c>
      <c r="D47" s="74">
        <v>0.33333333333333331</v>
      </c>
      <c r="E47" s="71" t="s">
        <v>287</v>
      </c>
      <c r="F47" s="72" t="s">
        <v>63</v>
      </c>
      <c r="G47" s="43" t="s">
        <v>10</v>
      </c>
      <c r="H47" s="54" t="str">
        <f t="shared" si="23"/>
        <v>(2020) Dale Kern :: 6154747283</v>
      </c>
      <c r="I47" s="57" t="str">
        <f t="shared" si="24"/>
        <v>dalekern42@gmail.com</v>
      </c>
      <c r="J47" s="74">
        <v>0.1875</v>
      </c>
      <c r="K47" s="74">
        <v>0.21875</v>
      </c>
      <c r="L47" s="71" t="s">
        <v>288</v>
      </c>
      <c r="M47" s="115" t="s">
        <v>216</v>
      </c>
      <c r="N47" s="32" t="s">
        <v>10</v>
      </c>
      <c r="O47" s="32" t="s">
        <v>10</v>
      </c>
      <c r="P47" s="8"/>
      <c r="Q47" s="8"/>
      <c r="R47" s="8"/>
      <c r="S47" s="8"/>
      <c r="T47" s="8"/>
      <c r="U47" s="8"/>
      <c r="V47" s="8"/>
      <c r="W47" s="8"/>
      <c r="X47" s="8"/>
      <c r="Y47" s="8"/>
      <c r="Z47" s="8"/>
      <c r="AA47" s="8"/>
    </row>
    <row r="48" spans="1:27" ht="12.75">
      <c r="A48" s="54" t="str">
        <f t="shared" si="21"/>
        <v>(2020) Tyler Thompson :: 806-239-7232</v>
      </c>
      <c r="B48" s="57" t="str">
        <f t="shared" si="22"/>
        <v>tyler51184@yahoo.com</v>
      </c>
      <c r="C48" s="74">
        <v>0.35416666666666669</v>
      </c>
      <c r="D48" s="74">
        <v>0.38541666666666669</v>
      </c>
      <c r="E48" s="71" t="s">
        <v>290</v>
      </c>
      <c r="F48" s="72" t="s">
        <v>216</v>
      </c>
      <c r="G48" s="43"/>
      <c r="H48" s="54" t="str">
        <f t="shared" si="23"/>
        <v>(2020) Aras Buntinas :: 847-514-5000</v>
      </c>
      <c r="I48" s="57" t="str">
        <f t="shared" si="24"/>
        <v>abuntinas@newbelgium.com</v>
      </c>
      <c r="J48" s="74">
        <v>0.23958333333333334</v>
      </c>
      <c r="K48" s="74">
        <v>0.27083333333333331</v>
      </c>
      <c r="L48" s="71" t="s">
        <v>291</v>
      </c>
      <c r="M48" s="72" t="s">
        <v>216</v>
      </c>
      <c r="N48" s="32"/>
      <c r="O48" s="32" t="s">
        <v>10</v>
      </c>
      <c r="P48" s="8"/>
      <c r="Q48" s="8"/>
      <c r="R48" s="8"/>
      <c r="S48" s="8"/>
      <c r="T48" s="8"/>
      <c r="U48" s="8"/>
      <c r="V48" s="8"/>
      <c r="W48" s="8"/>
      <c r="X48" s="8"/>
      <c r="Y48" s="8"/>
      <c r="Z48" s="8"/>
      <c r="AA48" s="8"/>
    </row>
    <row r="49" spans="1:27" ht="12.75">
      <c r="A49" s="54" t="str">
        <f t="shared" si="21"/>
        <v>(2020) Sasha Stone :: 9705818861</v>
      </c>
      <c r="B49" s="57" t="str">
        <f t="shared" si="22"/>
        <v>sashastoneband@gmail.com</v>
      </c>
      <c r="C49" s="74">
        <v>0.40625</v>
      </c>
      <c r="D49" s="74">
        <v>0.4375</v>
      </c>
      <c r="E49" s="71" t="s">
        <v>294</v>
      </c>
      <c r="F49" s="72" t="s">
        <v>216</v>
      </c>
      <c r="G49" s="5"/>
      <c r="H49" s="54" t="e">
        <f t="shared" si="23"/>
        <v>#N/A</v>
      </c>
      <c r="I49" s="57" t="e">
        <f t="shared" si="24"/>
        <v>#N/A</v>
      </c>
      <c r="J49" s="70">
        <v>0.29166666666666669</v>
      </c>
      <c r="K49" s="74">
        <v>0.33333333333333331</v>
      </c>
      <c r="L49" s="71" t="s">
        <v>287</v>
      </c>
      <c r="M49" s="118" t="s">
        <v>295</v>
      </c>
      <c r="N49" s="32"/>
      <c r="O49" s="8"/>
      <c r="P49" s="8"/>
      <c r="Q49" s="8"/>
      <c r="R49" s="8"/>
      <c r="S49" s="8"/>
      <c r="T49" s="8"/>
      <c r="U49" s="8"/>
      <c r="V49" s="8"/>
      <c r="W49" s="8"/>
      <c r="X49" s="8"/>
      <c r="Y49" s="8"/>
      <c r="Z49" s="8"/>
      <c r="AA49" s="8"/>
    </row>
    <row r="50" spans="1:27" ht="12.75">
      <c r="A50" s="87" t="str">
        <f t="shared" si="21"/>
        <v>(2020) Chewie (David Rothenberg) :: 847-373-4886</v>
      </c>
      <c r="B50" s="88" t="str">
        <f t="shared" si="22"/>
        <v>blindalleyfc@gmail.com</v>
      </c>
      <c r="C50" s="92">
        <v>0.45833333333333331</v>
      </c>
      <c r="D50" s="92">
        <v>0.48958333333333331</v>
      </c>
      <c r="E50" s="90" t="s">
        <v>263</v>
      </c>
      <c r="F50" s="176" t="s">
        <v>216</v>
      </c>
      <c r="G50" s="110" t="s">
        <v>10</v>
      </c>
      <c r="H50" s="54" t="str">
        <f t="shared" si="23"/>
        <v>(2020) Shawna Stratton :: 9704053135</v>
      </c>
      <c r="I50" s="57" t="str">
        <f t="shared" si="24"/>
        <v>southtocedars@gmail.com</v>
      </c>
      <c r="J50" s="74">
        <v>0.35416666666666669</v>
      </c>
      <c r="K50" s="74">
        <v>0.38541666666666669</v>
      </c>
      <c r="L50" s="71" t="s">
        <v>302</v>
      </c>
      <c r="M50" s="115" t="s">
        <v>216</v>
      </c>
      <c r="N50" s="32"/>
      <c r="O50" s="8"/>
      <c r="P50" s="8"/>
      <c r="Q50" s="8"/>
      <c r="R50" s="8"/>
      <c r="S50" s="8"/>
      <c r="T50" s="8"/>
      <c r="U50" s="8"/>
      <c r="V50" s="8"/>
      <c r="W50" s="8"/>
      <c r="X50" s="8"/>
      <c r="Y50" s="8"/>
      <c r="Z50" s="8"/>
      <c r="AA50" s="8"/>
    </row>
    <row r="51" spans="1:27" ht="12.75">
      <c r="A51" s="5"/>
      <c r="B51" s="95"/>
      <c r="C51" s="5"/>
      <c r="D51" s="5"/>
      <c r="E51" s="43"/>
      <c r="F51" s="5"/>
      <c r="G51" s="5"/>
      <c r="H51" s="54" t="str">
        <f t="shared" si="23"/>
        <v>(2020) Jasmine Rochelle :: 919-525-9906</v>
      </c>
      <c r="I51" s="57" t="str">
        <f t="shared" si="24"/>
        <v>oldpinepr@gmail.com</v>
      </c>
      <c r="J51" s="74">
        <v>0.40625</v>
      </c>
      <c r="K51" s="74">
        <v>0.4375</v>
      </c>
      <c r="L51" s="71" t="s">
        <v>303</v>
      </c>
      <c r="M51" s="115" t="s">
        <v>216</v>
      </c>
      <c r="N51" s="32"/>
      <c r="O51" s="8"/>
      <c r="P51" s="8"/>
      <c r="Q51" s="8"/>
      <c r="R51" s="8"/>
      <c r="S51" s="8"/>
      <c r="T51" s="8"/>
      <c r="U51" s="8"/>
      <c r="V51" s="8"/>
      <c r="W51" s="8"/>
      <c r="X51" s="8"/>
      <c r="Y51" s="8"/>
      <c r="Z51" s="8"/>
      <c r="AA51" s="8"/>
    </row>
    <row r="52" spans="1:27" ht="12.75">
      <c r="A52" s="43"/>
      <c r="B52" s="95"/>
      <c r="C52" s="5"/>
      <c r="D52" s="5"/>
      <c r="E52" s="43"/>
      <c r="F52" s="5"/>
      <c r="G52" s="5"/>
      <c r="H52" s="87" t="str">
        <f t="shared" si="23"/>
        <v>(2020) Riley Ann :: 6082143816</v>
      </c>
      <c r="I52" s="88" t="str">
        <f t="shared" si="24"/>
        <v>thecatcallsband@gmail.com</v>
      </c>
      <c r="J52" s="92">
        <v>0.45833333333333331</v>
      </c>
      <c r="K52" s="92">
        <v>0.48958333333333331</v>
      </c>
      <c r="L52" s="177" t="s">
        <v>304</v>
      </c>
      <c r="M52" s="178" t="s">
        <v>216</v>
      </c>
      <c r="N52" s="179"/>
      <c r="O52" s="8"/>
      <c r="P52" s="8"/>
      <c r="Q52" s="8"/>
      <c r="R52" s="8"/>
      <c r="S52" s="8"/>
      <c r="T52" s="8"/>
      <c r="U52" s="8"/>
      <c r="V52" s="8"/>
      <c r="W52" s="8"/>
      <c r="X52" s="8"/>
      <c r="Y52" s="8"/>
      <c r="Z52" s="8"/>
      <c r="AA52" s="8"/>
    </row>
    <row r="53" spans="1:27" ht="12.75">
      <c r="A53" s="43"/>
      <c r="B53" s="95"/>
      <c r="C53" s="5"/>
      <c r="D53" s="5"/>
      <c r="E53" s="43"/>
      <c r="F53" s="5"/>
      <c r="G53" s="5"/>
      <c r="H53" s="43"/>
      <c r="I53" s="95"/>
      <c r="J53" s="5"/>
      <c r="K53" s="5"/>
      <c r="L53" s="43"/>
      <c r="M53" s="5"/>
      <c r="N53" s="179"/>
      <c r="O53" s="8"/>
      <c r="P53" s="8"/>
      <c r="Q53" s="8"/>
      <c r="R53" s="8"/>
      <c r="S53" s="8"/>
      <c r="T53" s="8"/>
      <c r="U53" s="8"/>
      <c r="V53" s="8"/>
      <c r="W53" s="8"/>
      <c r="X53" s="8"/>
      <c r="Y53" s="8"/>
      <c r="Z53" s="8"/>
      <c r="AA53" s="8"/>
    </row>
    <row r="54" spans="1:27" ht="12.75">
      <c r="A54" s="130"/>
      <c r="B54" s="95"/>
      <c r="C54" s="131"/>
      <c r="D54" s="131"/>
      <c r="E54" s="43"/>
      <c r="F54" s="160"/>
      <c r="G54" s="5"/>
      <c r="H54" s="130"/>
      <c r="I54" s="95"/>
      <c r="J54" s="131"/>
      <c r="K54" s="131"/>
      <c r="L54" s="43"/>
      <c r="M54" s="160"/>
      <c r="N54" s="8"/>
      <c r="O54" s="8"/>
      <c r="P54" s="8"/>
      <c r="Q54" s="8"/>
      <c r="R54" s="8"/>
      <c r="S54" s="8"/>
      <c r="T54" s="8"/>
      <c r="U54" s="8"/>
      <c r="V54" s="8"/>
      <c r="W54" s="8"/>
      <c r="X54" s="8"/>
      <c r="Y54" s="8"/>
      <c r="Z54" s="8"/>
      <c r="AA54" s="8"/>
    </row>
    <row r="55" spans="1:27" ht="12.75">
      <c r="A55" s="97" t="s">
        <v>308</v>
      </c>
      <c r="B55" s="98"/>
      <c r="C55" s="37">
        <v>1</v>
      </c>
      <c r="D55" s="37">
        <v>1</v>
      </c>
      <c r="E55" s="49" t="s">
        <v>10</v>
      </c>
      <c r="F55" s="41">
        <v>6</v>
      </c>
      <c r="G55" s="5"/>
      <c r="H55" s="34" t="s">
        <v>309</v>
      </c>
      <c r="I55" s="45"/>
      <c r="J55" s="37">
        <v>1</v>
      </c>
      <c r="K55" s="37">
        <v>1</v>
      </c>
      <c r="L55" s="39" t="s">
        <v>311</v>
      </c>
      <c r="M55" s="41">
        <v>8</v>
      </c>
      <c r="N55" s="8"/>
      <c r="O55" s="8"/>
      <c r="P55" s="8"/>
      <c r="Q55" s="8"/>
      <c r="R55" s="8"/>
      <c r="S55" s="8"/>
      <c r="T55" s="8"/>
      <c r="U55" s="8"/>
      <c r="V55" s="8"/>
      <c r="W55" s="8"/>
      <c r="X55" s="8"/>
      <c r="Y55" s="8"/>
      <c r="Z55" s="8"/>
      <c r="AA55" s="8"/>
    </row>
    <row r="56" spans="1:27" ht="12.75">
      <c r="A56" s="105" t="str">
        <f t="shared" ref="A56:A61" si="25">VLOOKUP(E56,$A$377:$B$2542,2,FALSE)</f>
        <v>(2020) Timo Massa :: 9702198110</v>
      </c>
      <c r="B56" s="106" t="str">
        <f t="shared" ref="B56:B61" si="26">VLOOKUP(E56,$A$377:$C$2542,3,FALSE)</f>
        <v>timomassa@gmail.com</v>
      </c>
      <c r="C56" s="64">
        <v>0.22916666666666666</v>
      </c>
      <c r="D56" s="64">
        <v>0.26041666666666669</v>
      </c>
      <c r="E56" s="71" t="s">
        <v>316</v>
      </c>
      <c r="F56" s="109" t="s">
        <v>318</v>
      </c>
      <c r="G56" s="110" t="s">
        <v>10</v>
      </c>
      <c r="H56" s="119" t="e">
        <f>VLOOKUP(L56,$A$377:$B$380,2,FALSE)</f>
        <v>#N/A</v>
      </c>
      <c r="I56" s="120" t="e">
        <f>VLOOKUP(L56,$A$377:$C$380,3,FALSE)</f>
        <v>#N/A</v>
      </c>
      <c r="J56" s="101">
        <v>6.25E-2</v>
      </c>
      <c r="K56" s="101">
        <v>0.10416666666666667</v>
      </c>
      <c r="L56" s="102" t="s">
        <v>319</v>
      </c>
      <c r="M56" s="103" t="s">
        <v>10</v>
      </c>
      <c r="N56" s="32" t="s">
        <v>10</v>
      </c>
      <c r="O56" s="32" t="s">
        <v>10</v>
      </c>
      <c r="P56" s="8"/>
      <c r="Q56" s="8"/>
      <c r="R56" s="8"/>
      <c r="S56" s="8"/>
      <c r="T56" s="8"/>
      <c r="U56" s="8"/>
      <c r="V56" s="8"/>
      <c r="W56" s="8"/>
      <c r="X56" s="8"/>
      <c r="Y56" s="8"/>
      <c r="Z56" s="8"/>
      <c r="AA56" s="8"/>
    </row>
    <row r="57" spans="1:27" ht="22.5">
      <c r="A57" s="54" t="str">
        <f t="shared" si="25"/>
        <v>(2020) Forrest Carlson :: 970-213-3219</v>
      </c>
      <c r="B57" s="57" t="str">
        <f t="shared" si="26"/>
        <v>tightmusicfoco@gmail.com</v>
      </c>
      <c r="C57" s="74">
        <v>0.28125</v>
      </c>
      <c r="D57" s="74">
        <v>0.3125</v>
      </c>
      <c r="E57" s="71" t="s">
        <v>321</v>
      </c>
      <c r="F57" s="72" t="s">
        <v>258</v>
      </c>
      <c r="G57" s="115"/>
      <c r="H57" s="54" t="str">
        <f t="shared" ref="H57:H64" si="27">VLOOKUP(L57,$A$377:$B$3380,2,FALSE)</f>
        <v>(2020) Seth Wolfe :: (970) 430-3380</v>
      </c>
      <c r="I57" s="57" t="str">
        <f t="shared" ref="I57:I64" si="28">VLOOKUP(L57,$A$377:$C$3380,3,FALSE)</f>
        <v>greengreen1472@gmail.com</v>
      </c>
      <c r="J57" s="74">
        <v>0.125</v>
      </c>
      <c r="K57" s="74">
        <v>0.15625</v>
      </c>
      <c r="L57" s="181" t="s">
        <v>323</v>
      </c>
      <c r="M57" s="115" t="s">
        <v>258</v>
      </c>
      <c r="N57" s="110" t="s">
        <v>325</v>
      </c>
      <c r="O57" s="32" t="s">
        <v>10</v>
      </c>
      <c r="P57" s="8"/>
      <c r="Q57" s="8"/>
      <c r="R57" s="8"/>
      <c r="S57" s="8"/>
      <c r="T57" s="8"/>
      <c r="U57" s="8"/>
      <c r="V57" s="8"/>
      <c r="W57" s="8"/>
      <c r="X57" s="8"/>
      <c r="Y57" s="8"/>
      <c r="Z57" s="8"/>
      <c r="AA57" s="8"/>
    </row>
    <row r="58" spans="1:27" ht="12.75">
      <c r="A58" s="54" t="str">
        <f t="shared" si="25"/>
        <v>(2020) Shane Zweygardt :: (720) 352-2344</v>
      </c>
      <c r="B58" s="57" t="str">
        <f t="shared" si="26"/>
        <v>zweygoat@gmail.com</v>
      </c>
      <c r="C58" s="74">
        <v>0.33333333333333331</v>
      </c>
      <c r="D58" s="74">
        <v>0.36458333333333331</v>
      </c>
      <c r="E58" s="71" t="s">
        <v>326</v>
      </c>
      <c r="F58" s="72" t="s">
        <v>258</v>
      </c>
      <c r="G58" s="5"/>
      <c r="H58" s="54" t="str">
        <f t="shared" si="27"/>
        <v>(2020) Bran Schneider :: 9706909128</v>
      </c>
      <c r="I58" s="57" t="str">
        <f t="shared" si="28"/>
        <v>branschneider@hotmail.com</v>
      </c>
      <c r="J58" s="74">
        <v>0.17708333333333334</v>
      </c>
      <c r="K58" s="74">
        <v>0.20833333333333334</v>
      </c>
      <c r="L58" s="71" t="s">
        <v>328</v>
      </c>
      <c r="M58" s="86" t="s">
        <v>258</v>
      </c>
      <c r="N58" s="32" t="s">
        <v>10</v>
      </c>
      <c r="O58" s="32" t="s">
        <v>10</v>
      </c>
      <c r="P58" s="8"/>
      <c r="Q58" s="8"/>
      <c r="R58" s="8"/>
      <c r="S58" s="8"/>
      <c r="T58" s="8"/>
      <c r="U58" s="8"/>
      <c r="V58" s="8"/>
      <c r="W58" s="8"/>
      <c r="X58" s="8"/>
      <c r="Y58" s="8"/>
      <c r="Z58" s="8"/>
      <c r="AA58" s="8"/>
    </row>
    <row r="59" spans="1:27" ht="12.75">
      <c r="A59" s="54" t="str">
        <f t="shared" si="25"/>
        <v>(2020) Jonah Bartels :: 3035797119</v>
      </c>
      <c r="B59" s="57" t="str">
        <f t="shared" si="26"/>
        <v>oneflewwest303@gmail.com</v>
      </c>
      <c r="C59" s="74">
        <v>0.38541666666666669</v>
      </c>
      <c r="D59" s="74">
        <v>0.41666666666666669</v>
      </c>
      <c r="E59" s="71" t="s">
        <v>330</v>
      </c>
      <c r="F59" s="72" t="s">
        <v>318</v>
      </c>
      <c r="G59" s="5"/>
      <c r="H59" s="54" t="e">
        <f t="shared" si="27"/>
        <v>#N/A</v>
      </c>
      <c r="I59" s="57" t="e">
        <f t="shared" si="28"/>
        <v>#N/A</v>
      </c>
      <c r="J59" s="74">
        <v>0.22916666666666666</v>
      </c>
      <c r="K59" s="74">
        <v>0.26041666666666669</v>
      </c>
      <c r="L59" s="71" t="s">
        <v>331</v>
      </c>
      <c r="M59" s="72" t="s">
        <v>258</v>
      </c>
      <c r="N59" s="32" t="s">
        <v>332</v>
      </c>
      <c r="O59" s="32"/>
      <c r="P59" s="8"/>
      <c r="Q59" s="8"/>
      <c r="R59" s="8"/>
      <c r="S59" s="8"/>
      <c r="T59" s="8"/>
      <c r="U59" s="8"/>
      <c r="V59" s="8"/>
      <c r="W59" s="8"/>
      <c r="X59" s="8"/>
      <c r="Y59" s="8"/>
      <c r="Z59" s="8"/>
      <c r="AA59" s="8"/>
    </row>
    <row r="60" spans="1:27" ht="12.75">
      <c r="A60" s="54" t="str">
        <f t="shared" si="25"/>
        <v>(2020) Spencer Townshend Hughes :: 323-774-3366</v>
      </c>
      <c r="B60" s="57" t="str">
        <f t="shared" si="26"/>
        <v>spencer@thehollow.com</v>
      </c>
      <c r="C60" s="74">
        <v>0.4375</v>
      </c>
      <c r="D60" s="74">
        <v>0.46875</v>
      </c>
      <c r="E60" s="71" t="s">
        <v>334</v>
      </c>
      <c r="F60" s="81" t="s">
        <v>258</v>
      </c>
      <c r="G60" s="43" t="s">
        <v>10</v>
      </c>
      <c r="H60" s="54" t="str">
        <f t="shared" si="27"/>
        <v>(2020) Josh Rivera :: 720-276-0847</v>
      </c>
      <c r="I60" s="57" t="str">
        <f t="shared" si="28"/>
        <v>joshua.david.rivera@gmail.com</v>
      </c>
      <c r="J60" s="74">
        <v>0.28125</v>
      </c>
      <c r="K60" s="74">
        <v>0.3125</v>
      </c>
      <c r="L60" s="71" t="s">
        <v>335</v>
      </c>
      <c r="M60" s="81" t="s">
        <v>258</v>
      </c>
      <c r="N60" s="185" t="s">
        <v>336</v>
      </c>
      <c r="O60" s="32"/>
      <c r="P60" s="8"/>
      <c r="Q60" s="8"/>
      <c r="R60" s="8"/>
      <c r="S60" s="8"/>
      <c r="T60" s="8"/>
      <c r="U60" s="8"/>
      <c r="V60" s="8"/>
      <c r="W60" s="8"/>
      <c r="X60" s="8"/>
      <c r="Y60" s="8"/>
      <c r="Z60" s="8"/>
      <c r="AA60" s="8"/>
    </row>
    <row r="61" spans="1:27" ht="12.75">
      <c r="A61" s="87" t="str">
        <f t="shared" si="25"/>
        <v>(2020) Jeremy Jrock Michael :: 9703084224</v>
      </c>
      <c r="B61" s="88" t="str">
        <f t="shared" si="26"/>
        <v>Fyfmanagement@gmail.com</v>
      </c>
      <c r="C61" s="186">
        <v>0.48958333333333331</v>
      </c>
      <c r="D61" s="186">
        <v>0.52083333333333337</v>
      </c>
      <c r="E61" s="90" t="s">
        <v>339</v>
      </c>
      <c r="F61" s="176" t="s">
        <v>258</v>
      </c>
      <c r="G61" s="43"/>
      <c r="H61" s="54" t="str">
        <f t="shared" si="27"/>
        <v>(2020) Garey Kennebrew :: 7205928224</v>
      </c>
      <c r="I61" s="57" t="str">
        <f t="shared" si="28"/>
        <v>rp@2mx2.com</v>
      </c>
      <c r="J61" s="74">
        <v>0.33333333333333331</v>
      </c>
      <c r="K61" s="74">
        <v>0.36458333333333331</v>
      </c>
      <c r="L61" s="71" t="s">
        <v>59</v>
      </c>
      <c r="M61" s="72" t="s">
        <v>318</v>
      </c>
      <c r="O61" s="8"/>
      <c r="P61" s="8"/>
      <c r="Q61" s="8"/>
      <c r="R61" s="8"/>
      <c r="S61" s="8"/>
      <c r="T61" s="8"/>
      <c r="U61" s="8"/>
      <c r="V61" s="8"/>
      <c r="W61" s="8"/>
      <c r="X61" s="8"/>
      <c r="Y61" s="8"/>
      <c r="Z61" s="8"/>
      <c r="AA61" s="8"/>
    </row>
    <row r="62" spans="1:27" ht="12.75">
      <c r="A62" s="154" t="s">
        <v>10</v>
      </c>
      <c r="B62" s="154" t="s">
        <v>10</v>
      </c>
      <c r="C62" s="160" t="s">
        <v>10</v>
      </c>
      <c r="D62" s="187" t="s">
        <v>10</v>
      </c>
      <c r="E62" s="117"/>
      <c r="F62" s="117"/>
      <c r="G62" s="5" t="s">
        <v>10</v>
      </c>
      <c r="H62" s="54" t="str">
        <f t="shared" si="27"/>
        <v>(2020) Sarah Joelle Hoffenberg :: 406-422-8921</v>
      </c>
      <c r="I62" s="57" t="str">
        <f t="shared" si="28"/>
        <v>sarahjoelle@gmail.com</v>
      </c>
      <c r="J62" s="74">
        <v>0.38541666666666669</v>
      </c>
      <c r="K62" s="74">
        <v>0.41666666666666669</v>
      </c>
      <c r="L62" s="71" t="s">
        <v>145</v>
      </c>
      <c r="M62" s="72" t="s">
        <v>258</v>
      </c>
      <c r="N62" s="32"/>
      <c r="O62" s="32"/>
      <c r="P62" s="8"/>
      <c r="Q62" s="8"/>
      <c r="R62" s="8"/>
      <c r="S62" s="8"/>
      <c r="T62" s="8"/>
      <c r="U62" s="8"/>
      <c r="V62" s="8"/>
      <c r="W62" s="8"/>
      <c r="X62" s="8"/>
      <c r="Y62" s="8"/>
      <c r="Z62" s="8"/>
      <c r="AA62" s="8"/>
    </row>
    <row r="63" spans="1:27">
      <c r="A63" s="188"/>
      <c r="B63" s="43"/>
      <c r="C63" s="160"/>
      <c r="D63" s="131"/>
      <c r="E63" s="43" t="s">
        <v>10</v>
      </c>
      <c r="F63" s="160"/>
      <c r="G63" s="8"/>
      <c r="H63" s="54" t="str">
        <f t="shared" si="27"/>
        <v>(2020) Cory Clarke :: 303-885-9325</v>
      </c>
      <c r="I63" s="57" t="str">
        <f t="shared" si="28"/>
        <v>kinddubrecords@gmail.com</v>
      </c>
      <c r="J63" s="74">
        <v>0.4375</v>
      </c>
      <c r="K63" s="74">
        <v>0.46875</v>
      </c>
      <c r="L63" s="71" t="s">
        <v>344</v>
      </c>
      <c r="M63" s="72" t="s">
        <v>258</v>
      </c>
      <c r="N63" s="32"/>
      <c r="O63" s="32"/>
      <c r="P63" s="8"/>
      <c r="Q63" s="8"/>
      <c r="R63" s="8"/>
      <c r="S63" s="8"/>
      <c r="T63" s="8"/>
      <c r="U63" s="8"/>
      <c r="V63" s="8"/>
      <c r="W63" s="8"/>
      <c r="X63" s="8"/>
      <c r="Y63" s="8"/>
      <c r="Z63" s="8"/>
      <c r="AA63" s="8"/>
    </row>
    <row r="64" spans="1:27" ht="12.75">
      <c r="A64" s="32"/>
      <c r="B64" s="189"/>
      <c r="D64" s="187" t="s">
        <v>10</v>
      </c>
      <c r="E64" s="43"/>
      <c r="F64" s="160"/>
      <c r="G64" s="5"/>
      <c r="H64" s="54" t="str">
        <f t="shared" si="27"/>
        <v>(2020) Brian Kittrell :: 5134776379</v>
      </c>
      <c r="I64" s="57" t="str">
        <f t="shared" si="28"/>
        <v>kittrell.brian@gmail.com</v>
      </c>
      <c r="J64" s="190">
        <v>0.48958333333333331</v>
      </c>
      <c r="K64" s="190">
        <v>0.52083333333333337</v>
      </c>
      <c r="L64" s="90" t="s">
        <v>347</v>
      </c>
      <c r="M64" s="72" t="s">
        <v>348</v>
      </c>
      <c r="N64" s="32"/>
      <c r="O64" s="32"/>
      <c r="P64" s="8"/>
      <c r="Q64" s="8"/>
      <c r="R64" s="8"/>
      <c r="S64" s="8"/>
      <c r="T64" s="8"/>
      <c r="U64" s="8"/>
      <c r="V64" s="8"/>
      <c r="W64" s="8"/>
      <c r="X64" s="8"/>
      <c r="Y64" s="8"/>
      <c r="Z64" s="8"/>
      <c r="AA64" s="8"/>
    </row>
    <row r="65" spans="1:27" ht="12.75">
      <c r="A65" s="130"/>
      <c r="B65" s="189"/>
      <c r="C65" s="160"/>
      <c r="D65" s="160"/>
      <c r="E65" s="43" t="s">
        <v>10</v>
      </c>
      <c r="F65" s="160" t="s">
        <v>10</v>
      </c>
      <c r="G65" s="5"/>
      <c r="H65" s="132"/>
      <c r="I65" s="133"/>
      <c r="J65" s="134"/>
      <c r="K65" s="134"/>
      <c r="L65" s="32"/>
      <c r="M65" s="191"/>
      <c r="N65" s="32"/>
      <c r="O65" s="32"/>
      <c r="P65" s="8"/>
      <c r="Q65" s="8"/>
      <c r="R65" s="8"/>
      <c r="S65" s="8"/>
      <c r="T65" s="8"/>
      <c r="U65" s="8"/>
      <c r="V65" s="8"/>
      <c r="W65" s="8"/>
      <c r="X65" s="8"/>
      <c r="Y65" s="8"/>
      <c r="Z65" s="8"/>
      <c r="AA65" s="8"/>
    </row>
    <row r="66" spans="1:27" ht="12.75">
      <c r="A66" s="192"/>
      <c r="B66" s="95"/>
      <c r="C66" s="131"/>
      <c r="D66" s="131"/>
      <c r="E66" s="43"/>
      <c r="F66" s="193"/>
      <c r="G66" s="5"/>
      <c r="H66" s="130"/>
      <c r="I66" s="95"/>
      <c r="J66" s="131"/>
      <c r="K66" s="131"/>
      <c r="L66" s="43"/>
      <c r="M66" s="194"/>
      <c r="N66" s="8"/>
      <c r="O66" s="32"/>
      <c r="P66" s="8"/>
      <c r="Q66" s="8"/>
      <c r="R66" s="8"/>
      <c r="S66" s="8"/>
      <c r="T66" s="8"/>
      <c r="U66" s="8"/>
      <c r="V66" s="8"/>
      <c r="W66" s="8"/>
      <c r="X66" s="8"/>
      <c r="Y66" s="8"/>
      <c r="Z66" s="8"/>
      <c r="AA66" s="8"/>
    </row>
    <row r="67" spans="1:27" ht="12.75">
      <c r="A67" s="195" t="s">
        <v>351</v>
      </c>
      <c r="B67" s="196"/>
      <c r="C67" s="197"/>
      <c r="D67" s="198"/>
      <c r="E67" s="199" t="s">
        <v>357</v>
      </c>
      <c r="F67" s="200">
        <v>0</v>
      </c>
      <c r="G67" s="201"/>
      <c r="H67" s="195" t="s">
        <v>351</v>
      </c>
      <c r="I67" s="196"/>
      <c r="J67" s="196"/>
      <c r="K67" s="196"/>
      <c r="L67" s="202" t="s">
        <v>360</v>
      </c>
      <c r="M67" s="203">
        <v>0</v>
      </c>
      <c r="N67" s="8"/>
      <c r="O67" s="8"/>
      <c r="P67" s="8"/>
      <c r="Q67" s="8"/>
      <c r="R67" s="8"/>
      <c r="S67" s="8"/>
      <c r="T67" s="8"/>
      <c r="U67" s="8"/>
      <c r="V67" s="8"/>
      <c r="W67" s="8"/>
      <c r="X67" s="8"/>
      <c r="Y67" s="8"/>
      <c r="Z67" s="8"/>
      <c r="AA67" s="8"/>
    </row>
    <row r="68" spans="1:27" ht="12.75">
      <c r="A68" s="119" t="e">
        <f t="shared" ref="A68:A69" si="29">VLOOKUP(E68,$A$377:$B$1392,2,FALSE)</f>
        <v>#N/A</v>
      </c>
      <c r="B68" s="120" t="e">
        <f t="shared" ref="B68:B69" si="30">VLOOKUP(E68,$A$377:$C$1392,3,FALSE)</f>
        <v>#N/A</v>
      </c>
      <c r="C68" s="204">
        <v>0.20833333333333334</v>
      </c>
      <c r="D68" s="204">
        <v>0.23958333333333334</v>
      </c>
      <c r="E68" s="150"/>
      <c r="F68" s="205" t="s">
        <v>364</v>
      </c>
      <c r="G68" s="206" t="s">
        <v>10</v>
      </c>
      <c r="H68" s="99" t="e">
        <f t="shared" ref="H68:H76" si="31">VLOOKUP(L68,$A$377:$B$2380,2,FALSE)</f>
        <v>#N/A</v>
      </c>
      <c r="I68" s="100" t="e">
        <f t="shared" ref="I68:I76" si="32">VLOOKUP(L68,$A$377:$C$2380,3,FALSE)</f>
        <v>#N/A</v>
      </c>
      <c r="J68" s="207">
        <v>0.20833333333333334</v>
      </c>
      <c r="K68" s="207">
        <v>0.23958333333333334</v>
      </c>
      <c r="L68" s="163" t="s">
        <v>368</v>
      </c>
      <c r="M68" s="205" t="s">
        <v>10</v>
      </c>
      <c r="N68" s="32" t="s">
        <v>10</v>
      </c>
      <c r="O68" s="8"/>
      <c r="P68" s="8"/>
      <c r="Q68" s="8"/>
      <c r="R68" s="8"/>
      <c r="S68" s="8"/>
      <c r="T68" s="8"/>
      <c r="U68" s="8"/>
      <c r="V68" s="8"/>
      <c r="W68" s="8"/>
      <c r="X68" s="8"/>
      <c r="Y68" s="8"/>
      <c r="Z68" s="8"/>
      <c r="AA68" s="8"/>
    </row>
    <row r="69" spans="1:27" ht="12.75">
      <c r="A69" s="119" t="e">
        <f t="shared" si="29"/>
        <v>#N/A</v>
      </c>
      <c r="B69" s="120" t="e">
        <f t="shared" si="30"/>
        <v>#N/A</v>
      </c>
      <c r="C69" s="204">
        <v>0.25</v>
      </c>
      <c r="D69" s="204">
        <v>0.28125</v>
      </c>
      <c r="E69" s="150"/>
      <c r="F69" s="208" t="s">
        <v>370</v>
      </c>
      <c r="G69" s="206" t="s">
        <v>10</v>
      </c>
      <c r="H69" s="119" t="e">
        <f t="shared" si="31"/>
        <v>#N/A</v>
      </c>
      <c r="I69" s="120" t="e">
        <f t="shared" si="32"/>
        <v>#N/A</v>
      </c>
      <c r="J69" s="209">
        <v>0.25</v>
      </c>
      <c r="K69" s="209">
        <v>0.28125</v>
      </c>
      <c r="L69" s="163" t="s">
        <v>368</v>
      </c>
      <c r="M69" s="208" t="s">
        <v>10</v>
      </c>
      <c r="N69" s="32" t="s">
        <v>10</v>
      </c>
      <c r="O69" s="8"/>
      <c r="P69" s="8"/>
      <c r="Q69" s="8"/>
      <c r="R69" s="8"/>
      <c r="S69" s="8"/>
      <c r="T69" s="8"/>
      <c r="U69" s="8"/>
      <c r="V69" s="8"/>
      <c r="W69" s="8"/>
      <c r="X69" s="8"/>
      <c r="Y69" s="8"/>
      <c r="Z69" s="8"/>
      <c r="AA69" s="8"/>
    </row>
    <row r="70" spans="1:27" ht="12.75">
      <c r="A70" s="119" t="e">
        <f t="shared" ref="A70:A76" si="33">VLOOKUP(E70,$A$377:$B$2542,2,FALSE)</f>
        <v>#N/A</v>
      </c>
      <c r="B70" s="120" t="e">
        <f t="shared" ref="B70:B73" si="34">VLOOKUP(E70,$A$377:$C$2542,3,FALSE)</f>
        <v>#N/A</v>
      </c>
      <c r="C70" s="209">
        <v>0.26041666666666669</v>
      </c>
      <c r="D70" s="209">
        <v>0.29166666666666669</v>
      </c>
      <c r="E70" s="150"/>
      <c r="F70" s="208" t="s">
        <v>370</v>
      </c>
      <c r="G70" s="210"/>
      <c r="H70" s="119" t="e">
        <f t="shared" si="31"/>
        <v>#N/A</v>
      </c>
      <c r="I70" s="120" t="e">
        <f t="shared" si="32"/>
        <v>#N/A</v>
      </c>
      <c r="J70" s="209">
        <v>0.26041666666666669</v>
      </c>
      <c r="K70" s="209">
        <v>0.29166666666666669</v>
      </c>
      <c r="L70" s="150"/>
      <c r="M70" s="208" t="s">
        <v>368</v>
      </c>
      <c r="N70" s="32" t="s">
        <v>10</v>
      </c>
      <c r="O70" s="8"/>
      <c r="P70" s="8"/>
      <c r="Q70" s="8"/>
      <c r="R70" s="8"/>
      <c r="S70" s="8"/>
      <c r="T70" s="8"/>
      <c r="U70" s="8"/>
      <c r="V70" s="8"/>
      <c r="W70" s="8"/>
      <c r="X70" s="8"/>
      <c r="Y70" s="8"/>
      <c r="Z70" s="8"/>
      <c r="AA70" s="8"/>
    </row>
    <row r="71" spans="1:27" ht="12.75">
      <c r="A71" s="119" t="e">
        <f t="shared" si="33"/>
        <v>#N/A</v>
      </c>
      <c r="B71" s="120" t="e">
        <f t="shared" si="34"/>
        <v>#N/A</v>
      </c>
      <c r="C71" s="209">
        <v>0.3125</v>
      </c>
      <c r="D71" s="209">
        <v>0.34375</v>
      </c>
      <c r="E71" s="150"/>
      <c r="F71" s="208" t="s">
        <v>370</v>
      </c>
      <c r="G71" s="209"/>
      <c r="H71" s="119" t="e">
        <f t="shared" si="31"/>
        <v>#N/A</v>
      </c>
      <c r="I71" s="120" t="e">
        <f t="shared" si="32"/>
        <v>#N/A</v>
      </c>
      <c r="J71" s="209">
        <v>0.3125</v>
      </c>
      <c r="K71" s="209">
        <v>0.34375</v>
      </c>
      <c r="L71" s="150"/>
      <c r="M71" s="208" t="s">
        <v>368</v>
      </c>
      <c r="N71" s="154" t="s">
        <v>10</v>
      </c>
      <c r="O71" s="116"/>
      <c r="P71" s="116"/>
      <c r="Q71" s="57"/>
      <c r="R71" s="57"/>
      <c r="S71" s="116"/>
      <c r="T71" s="116"/>
      <c r="U71" s="54"/>
      <c r="V71" s="54"/>
      <c r="W71" s="116"/>
      <c r="X71" s="116"/>
      <c r="Y71" s="8"/>
      <c r="Z71" s="8"/>
      <c r="AA71" s="8"/>
    </row>
    <row r="72" spans="1:27" ht="12.75">
      <c r="A72" s="119" t="e">
        <f t="shared" si="33"/>
        <v>#N/A</v>
      </c>
      <c r="B72" s="120" t="e">
        <f t="shared" si="34"/>
        <v>#N/A</v>
      </c>
      <c r="C72" s="209">
        <v>0.36458333333333331</v>
      </c>
      <c r="D72" s="209">
        <v>0.39583333333333331</v>
      </c>
      <c r="E72" s="150"/>
      <c r="F72" s="208" t="s">
        <v>10</v>
      </c>
      <c r="G72" s="201"/>
      <c r="H72" s="119" t="e">
        <f t="shared" si="31"/>
        <v>#N/A</v>
      </c>
      <c r="I72" s="120" t="e">
        <f t="shared" si="32"/>
        <v>#N/A</v>
      </c>
      <c r="J72" s="209">
        <v>0.36458333333333331</v>
      </c>
      <c r="K72" s="209">
        <v>0.39583333333333331</v>
      </c>
      <c r="L72" s="150"/>
      <c r="M72" s="208" t="s">
        <v>10</v>
      </c>
      <c r="N72" s="32" t="s">
        <v>10</v>
      </c>
      <c r="O72" s="8"/>
      <c r="P72" s="8"/>
      <c r="Q72" s="8"/>
      <c r="R72" s="8"/>
      <c r="S72" s="8"/>
      <c r="T72" s="8"/>
      <c r="U72" s="8"/>
      <c r="V72" s="8"/>
      <c r="W72" s="8"/>
      <c r="X72" s="8"/>
      <c r="Y72" s="8"/>
      <c r="Z72" s="8"/>
      <c r="AA72" s="8"/>
    </row>
    <row r="73" spans="1:27" ht="12.75">
      <c r="A73" s="119" t="e">
        <f t="shared" si="33"/>
        <v>#N/A</v>
      </c>
      <c r="B73" s="120" t="e">
        <f t="shared" si="34"/>
        <v>#N/A</v>
      </c>
      <c r="C73" s="209">
        <v>0.41666666666666669</v>
      </c>
      <c r="D73" s="209">
        <v>0.45833333333333331</v>
      </c>
      <c r="E73" s="150"/>
      <c r="F73" s="208" t="s">
        <v>378</v>
      </c>
      <c r="G73" s="201"/>
      <c r="H73" s="119" t="e">
        <f t="shared" si="31"/>
        <v>#N/A</v>
      </c>
      <c r="I73" s="120" t="e">
        <f t="shared" si="32"/>
        <v>#N/A</v>
      </c>
      <c r="J73" s="209">
        <v>0.41666666666666669</v>
      </c>
      <c r="K73" s="209">
        <v>0.45833333333333331</v>
      </c>
      <c r="L73" s="150"/>
      <c r="M73" s="208" t="s">
        <v>378</v>
      </c>
      <c r="N73" s="8"/>
      <c r="O73" s="8"/>
      <c r="P73" s="8"/>
      <c r="Q73" s="8"/>
      <c r="R73" s="8"/>
      <c r="S73" s="8"/>
      <c r="T73" s="8"/>
      <c r="U73" s="8"/>
      <c r="V73" s="8"/>
      <c r="W73" s="8"/>
      <c r="X73" s="8"/>
      <c r="Y73" s="8"/>
      <c r="Z73" s="8"/>
      <c r="AA73" s="8"/>
    </row>
    <row r="74" spans="1:27" ht="12.75">
      <c r="A74" s="119" t="e">
        <f t="shared" si="33"/>
        <v>#N/A</v>
      </c>
      <c r="B74" s="120"/>
      <c r="C74" s="209">
        <v>0.45833333333333331</v>
      </c>
      <c r="D74" s="209">
        <v>0.5</v>
      </c>
      <c r="E74" s="150"/>
      <c r="F74" s="208" t="s">
        <v>378</v>
      </c>
      <c r="G74" s="201"/>
      <c r="H74" s="119" t="e">
        <f t="shared" si="31"/>
        <v>#N/A</v>
      </c>
      <c r="I74" s="120" t="e">
        <f t="shared" si="32"/>
        <v>#N/A</v>
      </c>
      <c r="J74" s="209">
        <v>0.45833333333333331</v>
      </c>
      <c r="K74" s="209">
        <v>0.5</v>
      </c>
      <c r="L74" s="150"/>
      <c r="M74" s="208" t="s">
        <v>378</v>
      </c>
      <c r="N74" s="8"/>
      <c r="O74" s="8"/>
      <c r="P74" s="8"/>
      <c r="Q74" s="8"/>
      <c r="R74" s="8"/>
      <c r="S74" s="8"/>
      <c r="T74" s="8"/>
      <c r="U74" s="8"/>
      <c r="V74" s="8"/>
      <c r="W74" s="8"/>
      <c r="X74" s="8"/>
      <c r="Y74" s="8"/>
      <c r="Z74" s="8"/>
      <c r="AA74" s="8"/>
    </row>
    <row r="75" spans="1:27" ht="12.75">
      <c r="A75" s="119" t="e">
        <f t="shared" si="33"/>
        <v>#N/A</v>
      </c>
      <c r="B75" s="120" t="e">
        <f t="shared" ref="B75:B76" si="35">VLOOKUP(E75,$A$377:$C$2542,3,FALSE)</f>
        <v>#N/A</v>
      </c>
      <c r="C75" s="209">
        <v>0.5</v>
      </c>
      <c r="D75" s="209">
        <v>4.1666666666666664E-2</v>
      </c>
      <c r="E75" s="150"/>
      <c r="F75" s="208" t="s">
        <v>378</v>
      </c>
      <c r="G75" s="163" t="s">
        <v>10</v>
      </c>
      <c r="H75" s="119" t="e">
        <f t="shared" si="31"/>
        <v>#N/A</v>
      </c>
      <c r="I75" s="120" t="e">
        <f t="shared" si="32"/>
        <v>#N/A</v>
      </c>
      <c r="J75" s="209">
        <v>0.5</v>
      </c>
      <c r="K75" s="209">
        <v>4.1666666666666664E-2</v>
      </c>
      <c r="L75" s="150"/>
      <c r="M75" s="208" t="s">
        <v>378</v>
      </c>
      <c r="N75" s="32"/>
      <c r="O75" s="8"/>
      <c r="P75" s="8"/>
      <c r="Q75" s="8"/>
      <c r="R75" s="8"/>
      <c r="S75" s="8"/>
      <c r="T75" s="8"/>
      <c r="U75" s="8"/>
      <c r="V75" s="8"/>
      <c r="W75" s="8"/>
      <c r="X75" s="8"/>
      <c r="Y75" s="8"/>
      <c r="Z75" s="8"/>
      <c r="AA75" s="8"/>
    </row>
    <row r="76" spans="1:27" ht="12.75">
      <c r="A76" s="119" t="e">
        <f t="shared" si="33"/>
        <v>#N/A</v>
      </c>
      <c r="B76" s="120" t="e">
        <f t="shared" si="35"/>
        <v>#N/A</v>
      </c>
      <c r="C76" s="209">
        <v>4.1666666666666664E-2</v>
      </c>
      <c r="D76" s="209">
        <v>8.3333333333333329E-2</v>
      </c>
      <c r="E76" s="150"/>
      <c r="F76" s="208" t="s">
        <v>378</v>
      </c>
      <c r="G76" s="201"/>
      <c r="H76" s="124" t="e">
        <f t="shared" si="31"/>
        <v>#N/A</v>
      </c>
      <c r="I76" s="125" t="e">
        <f t="shared" si="32"/>
        <v>#N/A</v>
      </c>
      <c r="J76" s="211">
        <v>4.1666666666666664E-2</v>
      </c>
      <c r="K76" s="211">
        <v>8.3333333333333329E-2</v>
      </c>
      <c r="L76" s="165"/>
      <c r="M76" s="212" t="s">
        <v>378</v>
      </c>
      <c r="N76" s="8"/>
      <c r="O76" s="8"/>
      <c r="P76" s="8"/>
      <c r="Q76" s="8"/>
      <c r="R76" s="8"/>
      <c r="S76" s="8"/>
      <c r="T76" s="8"/>
      <c r="U76" s="8"/>
      <c r="V76" s="8"/>
      <c r="W76" s="8"/>
      <c r="X76" s="8"/>
      <c r="Y76" s="8"/>
      <c r="Z76" s="8"/>
      <c r="AA76" s="8"/>
    </row>
    <row r="77" spans="1:27" ht="12.75">
      <c r="A77" s="132"/>
      <c r="B77" s="133"/>
      <c r="C77" s="134"/>
      <c r="D77" s="134"/>
      <c r="E77" s="135"/>
      <c r="F77" s="213"/>
      <c r="G77" s="5"/>
      <c r="H77" s="130"/>
      <c r="I77" s="95"/>
      <c r="J77" s="131"/>
      <c r="K77" s="131"/>
      <c r="L77" s="43"/>
      <c r="M77" s="194"/>
      <c r="N77" s="32"/>
      <c r="O77" s="32"/>
      <c r="P77" s="8"/>
      <c r="Q77" s="8"/>
      <c r="R77" s="8"/>
      <c r="S77" s="8"/>
      <c r="T77" s="8"/>
      <c r="U77" s="8"/>
      <c r="V77" s="8"/>
      <c r="W77" s="8"/>
      <c r="X77" s="8"/>
      <c r="Y77" s="8"/>
      <c r="Z77" s="8"/>
      <c r="AA77" s="8"/>
    </row>
    <row r="78" spans="1:27" ht="12.75">
      <c r="A78" s="136"/>
      <c r="B78" s="137"/>
      <c r="C78" s="138"/>
      <c r="D78" s="138"/>
      <c r="E78" s="139"/>
      <c r="F78" s="193"/>
      <c r="G78" s="5"/>
      <c r="H78" s="130"/>
      <c r="I78" s="95"/>
      <c r="J78" s="131"/>
      <c r="K78" s="131"/>
      <c r="L78" s="43"/>
      <c r="M78" s="194"/>
      <c r="N78" s="32"/>
      <c r="O78" s="32"/>
      <c r="P78" s="8"/>
      <c r="Q78" s="8"/>
      <c r="R78" s="8"/>
      <c r="S78" s="8"/>
      <c r="T78" s="8"/>
      <c r="U78" s="8"/>
      <c r="V78" s="8"/>
      <c r="W78" s="8"/>
      <c r="X78" s="8"/>
      <c r="Y78" s="8"/>
      <c r="Z78" s="8"/>
      <c r="AA78" s="8"/>
    </row>
    <row r="79" spans="1:27" ht="12.75">
      <c r="A79" s="214" t="s">
        <v>389</v>
      </c>
      <c r="B79" s="215"/>
      <c r="C79" s="216"/>
      <c r="D79" s="217"/>
      <c r="E79" s="218" t="s">
        <v>10</v>
      </c>
      <c r="F79" s="219">
        <v>8</v>
      </c>
      <c r="G79" s="8"/>
      <c r="H79" s="220" t="s">
        <v>389</v>
      </c>
      <c r="I79" s="221"/>
      <c r="J79" s="221"/>
      <c r="K79" s="221"/>
      <c r="L79" s="222" t="s">
        <v>10</v>
      </c>
      <c r="M79" s="223">
        <v>9</v>
      </c>
      <c r="N79" s="8"/>
      <c r="O79" s="8"/>
      <c r="P79" s="8"/>
      <c r="Q79" s="8"/>
      <c r="R79" s="8"/>
      <c r="S79" s="8"/>
      <c r="T79" s="8"/>
      <c r="U79" s="8"/>
      <c r="V79" s="8"/>
      <c r="W79" s="8"/>
      <c r="X79" s="8"/>
      <c r="Y79" s="8"/>
      <c r="Z79" s="8"/>
      <c r="AA79" s="8"/>
    </row>
    <row r="80" spans="1:27" ht="12.75">
      <c r="A80" s="99" t="str">
        <f t="shared" ref="A80:A86" si="36">VLOOKUP(E80,$A$377:$B$2542,2,FALSE)</f>
        <v>(2020) Jeff Birdsall :: 5405505580</v>
      </c>
      <c r="B80" s="99" t="str">
        <f t="shared" ref="B80:B86" si="37">VLOOKUP(E80,$A$377:$C$2542,3,FALSE)</f>
        <v>sicktrickfoco@gmail.com</v>
      </c>
      <c r="C80" s="207">
        <v>0.22916666666666666</v>
      </c>
      <c r="D80" s="207">
        <v>0.26041666666666669</v>
      </c>
      <c r="E80" s="150" t="s">
        <v>407</v>
      </c>
      <c r="F80" s="205" t="s">
        <v>10</v>
      </c>
      <c r="G80" s="8"/>
      <c r="H80" s="105" t="str">
        <f t="shared" ref="H80:H84" si="38">VLOOKUP(L80,$A$377:$B$3380,2,FALSE)</f>
        <v>(2020) Jeremy Jordan :: 5125905784</v>
      </c>
      <c r="I80" s="106" t="str">
        <f t="shared" ref="I80:I88" si="39">VLOOKUP(L80,$A$377:$C$2380,3,FALSE)</f>
        <v>jeremydj13@gmail.com</v>
      </c>
      <c r="J80" s="226">
        <v>0.125</v>
      </c>
      <c r="K80" s="226">
        <v>0.15625</v>
      </c>
      <c r="L80" s="227" t="s">
        <v>415</v>
      </c>
      <c r="M80" s="228" t="s">
        <v>258</v>
      </c>
      <c r="N80" s="32" t="s">
        <v>10</v>
      </c>
      <c r="O80" s="8"/>
      <c r="P80" s="8"/>
      <c r="Q80" s="8"/>
      <c r="R80" s="8"/>
      <c r="S80" s="8"/>
      <c r="T80" s="8"/>
      <c r="U80" s="8"/>
      <c r="V80" s="8"/>
      <c r="W80" s="8"/>
      <c r="X80" s="8"/>
      <c r="Y80" s="8"/>
      <c r="Z80" s="8"/>
      <c r="AA80" s="8"/>
    </row>
    <row r="81" spans="1:27" ht="12.75">
      <c r="A81" s="105" t="str">
        <f t="shared" si="36"/>
        <v>(2020) Troy Mott :: 3034757570</v>
      </c>
      <c r="B81" s="105" t="str">
        <f t="shared" si="37"/>
        <v>troydamott11@gmail.com</v>
      </c>
      <c r="C81" s="226">
        <v>0.17708333333333334</v>
      </c>
      <c r="D81" s="226">
        <v>0.20833333333333334</v>
      </c>
      <c r="E81" s="60" t="s">
        <v>418</v>
      </c>
      <c r="F81" s="86" t="s">
        <v>258</v>
      </c>
      <c r="G81" s="32"/>
      <c r="H81" s="54" t="str">
        <f t="shared" si="38"/>
        <v>(2020) Will Lamperes :: 970-214-1150</v>
      </c>
      <c r="I81" s="57" t="str">
        <f t="shared" si="39"/>
        <v>ssapsux@gmail.com</v>
      </c>
      <c r="J81" s="116">
        <v>0.17708333333333334</v>
      </c>
      <c r="K81" s="116">
        <v>0.20833333333333334</v>
      </c>
      <c r="L81" s="117" t="s">
        <v>419</v>
      </c>
      <c r="M81" s="118" t="s">
        <v>258</v>
      </c>
      <c r="N81" s="32"/>
      <c r="O81" s="8"/>
      <c r="P81" s="8"/>
      <c r="Q81" s="8"/>
      <c r="R81" s="8"/>
      <c r="S81" s="8"/>
      <c r="T81" s="8"/>
      <c r="U81" s="8"/>
      <c r="V81" s="8"/>
      <c r="W81" s="8"/>
      <c r="X81" s="8"/>
      <c r="Y81" s="8"/>
      <c r="Z81" s="8"/>
      <c r="AA81" s="8"/>
    </row>
    <row r="82" spans="1:27" ht="12.75">
      <c r="A82" s="57" t="str">
        <f t="shared" si="36"/>
        <v>(2020) Eli Hubbard :: 9705902687</v>
      </c>
      <c r="B82" s="57" t="str">
        <f t="shared" si="37"/>
        <v>poinciana.band@gmail.com</v>
      </c>
      <c r="C82" s="116">
        <v>0.22916666666666666</v>
      </c>
      <c r="D82" s="116">
        <v>0.26041666666666669</v>
      </c>
      <c r="E82" s="71" t="s">
        <v>421</v>
      </c>
      <c r="F82" s="86" t="s">
        <v>258</v>
      </c>
      <c r="G82" s="8"/>
      <c r="H82" s="54" t="str">
        <f t="shared" si="38"/>
        <v>(2020) Stacy Sevelin :: 9512061618</v>
      </c>
      <c r="I82" s="57" t="str">
        <f t="shared" si="39"/>
        <v>stacymsevelin@gmail.com</v>
      </c>
      <c r="J82" s="116">
        <v>0.22916666666666666</v>
      </c>
      <c r="K82" s="116">
        <v>0.26041666666666669</v>
      </c>
      <c r="L82" s="71" t="s">
        <v>422</v>
      </c>
      <c r="M82" s="86" t="s">
        <v>258</v>
      </c>
      <c r="N82" s="32"/>
      <c r="O82" s="8"/>
      <c r="P82" s="8"/>
      <c r="Q82" s="8"/>
      <c r="R82" s="8"/>
      <c r="S82" s="8"/>
      <c r="T82" s="8"/>
      <c r="U82" s="8"/>
      <c r="V82" s="8"/>
      <c r="W82" s="8"/>
      <c r="X82" s="8"/>
      <c r="Y82" s="8"/>
      <c r="Z82" s="8"/>
      <c r="AA82" s="8"/>
    </row>
    <row r="83" spans="1:27" ht="12.75">
      <c r="A83" s="54" t="str">
        <f t="shared" si="36"/>
        <v>(2020) Jake Robinson :: 7208380466</v>
      </c>
      <c r="B83" s="54" t="str">
        <f t="shared" si="37"/>
        <v>robinzud@gmail.com</v>
      </c>
      <c r="C83" s="116">
        <v>0.28125</v>
      </c>
      <c r="D83" s="116">
        <v>0.3125</v>
      </c>
      <c r="E83" s="71" t="s">
        <v>423</v>
      </c>
      <c r="F83" s="86" t="s">
        <v>258</v>
      </c>
      <c r="G83" s="8"/>
      <c r="H83" s="54" t="str">
        <f t="shared" si="38"/>
        <v>(2020) Ian Schroff :: 9706317618</v>
      </c>
      <c r="I83" s="57" t="str">
        <f t="shared" si="39"/>
        <v>booking@sorryjoel.com</v>
      </c>
      <c r="J83" s="116">
        <v>0.28125</v>
      </c>
      <c r="K83" s="116">
        <v>0.3125</v>
      </c>
      <c r="L83" s="71" t="s">
        <v>426</v>
      </c>
      <c r="M83" s="86" t="s">
        <v>258</v>
      </c>
      <c r="N83" s="32"/>
      <c r="O83" s="8"/>
      <c r="P83" s="8"/>
      <c r="Q83" s="8"/>
      <c r="R83" s="8"/>
      <c r="S83" s="8"/>
      <c r="T83" s="8"/>
      <c r="U83" s="8"/>
      <c r="V83" s="8"/>
      <c r="W83" s="8"/>
      <c r="X83" s="8"/>
      <c r="Y83" s="8"/>
      <c r="Z83" s="8"/>
      <c r="AA83" s="8"/>
    </row>
    <row r="84" spans="1:27" ht="12.75">
      <c r="A84" s="54" t="str">
        <f t="shared" si="36"/>
        <v>(2020) Jack Douglas :: 404-606-2056</v>
      </c>
      <c r="B84" s="54" t="str">
        <f t="shared" si="37"/>
        <v>jackdoug1993@gmail.com</v>
      </c>
      <c r="C84" s="116">
        <v>0.33333333333333331</v>
      </c>
      <c r="D84" s="116">
        <v>0.36458333333333331</v>
      </c>
      <c r="E84" s="71" t="s">
        <v>427</v>
      </c>
      <c r="F84" s="86" t="s">
        <v>258</v>
      </c>
      <c r="G84" s="110"/>
      <c r="H84" s="54" t="str">
        <f t="shared" si="38"/>
        <v>(2020) Sam Thaler :: 3035501462</v>
      </c>
      <c r="I84" s="57" t="str">
        <f t="shared" si="39"/>
        <v>thalermgmt@gmail.com</v>
      </c>
      <c r="J84" s="116">
        <v>0.33333333333333331</v>
      </c>
      <c r="K84" s="116">
        <v>0.36458333333333331</v>
      </c>
      <c r="L84" s="71" t="s">
        <v>428</v>
      </c>
      <c r="M84" s="86" t="s">
        <v>258</v>
      </c>
      <c r="N84" s="8"/>
      <c r="O84" s="8"/>
      <c r="P84" s="8"/>
      <c r="Q84" s="8"/>
      <c r="R84" s="8"/>
      <c r="S84" s="8"/>
      <c r="T84" s="8"/>
      <c r="U84" s="8"/>
      <c r="V84" s="8"/>
      <c r="W84" s="8"/>
      <c r="X84" s="8"/>
      <c r="Y84" s="8"/>
      <c r="Z84" s="8"/>
      <c r="AA84" s="8"/>
    </row>
    <row r="85" spans="1:27" ht="12.75">
      <c r="A85" s="54" t="str">
        <f t="shared" si="36"/>
        <v>(2019) Jared Meyer :: 3036816885</v>
      </c>
      <c r="B85" s="54" t="str">
        <f t="shared" si="37"/>
        <v>thesicklyhecks@gmail.com</v>
      </c>
      <c r="C85" s="116">
        <v>0.38541666666666669</v>
      </c>
      <c r="D85" s="116">
        <v>0.41666666666666669</v>
      </c>
      <c r="E85" s="71" t="s">
        <v>431</v>
      </c>
      <c r="F85" s="229" t="s">
        <v>258</v>
      </c>
      <c r="G85" s="32" t="s">
        <v>435</v>
      </c>
      <c r="H85" s="54" t="str">
        <f t="shared" ref="H85:H88" si="40">VLOOKUP(L85,$A$377:$B$2380,2,FALSE)</f>
        <v>(2020) Brett Schreiber :: 9702182491</v>
      </c>
      <c r="I85" s="57" t="str">
        <f t="shared" si="39"/>
        <v>bpschreiber@gmail.com</v>
      </c>
      <c r="J85" s="116">
        <v>0.38541666666666669</v>
      </c>
      <c r="K85" s="116">
        <v>0.41666666666666669</v>
      </c>
      <c r="L85" s="71" t="s">
        <v>437</v>
      </c>
      <c r="M85" s="86" t="s">
        <v>258</v>
      </c>
      <c r="N85" s="154"/>
      <c r="O85" s="116"/>
      <c r="P85" s="116"/>
      <c r="Q85" s="57"/>
      <c r="R85" s="57"/>
      <c r="S85" s="116"/>
      <c r="T85" s="116"/>
      <c r="U85" s="57"/>
      <c r="V85" s="57"/>
      <c r="W85" s="116"/>
      <c r="X85" s="116"/>
      <c r="Y85" s="8"/>
      <c r="Z85" s="8"/>
      <c r="AA85" s="8"/>
    </row>
    <row r="86" spans="1:27" ht="12.75">
      <c r="A86" s="54" t="str">
        <f t="shared" si="36"/>
        <v>(2020) Jared Meyer :: 3036816885</v>
      </c>
      <c r="B86" s="54" t="str">
        <f t="shared" si="37"/>
        <v>ampacommunity@gmail.com</v>
      </c>
      <c r="C86" s="116">
        <v>0.4375</v>
      </c>
      <c r="D86" s="116">
        <v>0.46875</v>
      </c>
      <c r="E86" s="71" t="s">
        <v>438</v>
      </c>
      <c r="F86" s="86" t="s">
        <v>258</v>
      </c>
      <c r="G86" s="8"/>
      <c r="H86" s="54" t="e">
        <f t="shared" si="40"/>
        <v>#N/A</v>
      </c>
      <c r="I86" s="57" t="e">
        <f t="shared" si="39"/>
        <v>#N/A</v>
      </c>
      <c r="J86" s="116">
        <v>0.4375</v>
      </c>
      <c r="K86" s="116">
        <v>0.46875</v>
      </c>
      <c r="L86" s="66" t="s">
        <v>439</v>
      </c>
      <c r="M86" s="230" t="s">
        <v>258</v>
      </c>
      <c r="N86" s="32" t="s">
        <v>82</v>
      </c>
      <c r="O86" s="8"/>
      <c r="P86" s="8"/>
      <c r="Q86" s="8"/>
      <c r="R86" s="8"/>
      <c r="S86" s="8"/>
      <c r="T86" s="8"/>
      <c r="U86" s="8"/>
      <c r="V86" s="8"/>
      <c r="W86" s="8"/>
      <c r="X86" s="8"/>
      <c r="Y86" s="8"/>
      <c r="Z86" s="8"/>
      <c r="AA86" s="8"/>
    </row>
    <row r="87" spans="1:27" ht="12.75">
      <c r="A87" s="54" t="e">
        <f t="shared" ref="A87:A88" si="41">VLOOKUP(E87,$A$377:$B$2380,2,FALSE)</f>
        <v>#N/A</v>
      </c>
      <c r="B87" s="57" t="e">
        <f t="shared" ref="B87:B88" si="42">VLOOKUP(E87,$A$377:$C$2380,3,FALSE)</f>
        <v>#N/A</v>
      </c>
      <c r="C87" s="116">
        <v>0.47916666666666669</v>
      </c>
      <c r="D87" s="116">
        <v>0.52083333333333337</v>
      </c>
      <c r="E87" s="71" t="s">
        <v>443</v>
      </c>
      <c r="F87" s="86" t="s">
        <v>444</v>
      </c>
      <c r="G87" s="32" t="s">
        <v>445</v>
      </c>
      <c r="H87" s="54" t="str">
        <f t="shared" si="40"/>
        <v>(2020) Jim McTernan :: 7196611774</v>
      </c>
      <c r="I87" s="57" t="str">
        <f t="shared" si="39"/>
        <v>j_mcternan@yahoo.com</v>
      </c>
      <c r="J87" s="116">
        <v>0.47916666666666669</v>
      </c>
      <c r="K87" s="116">
        <v>0.52083333333333337</v>
      </c>
      <c r="L87" s="71" t="s">
        <v>446</v>
      </c>
      <c r="M87" s="86" t="s">
        <v>63</v>
      </c>
      <c r="N87" s="8"/>
      <c r="O87" s="8"/>
      <c r="P87" s="8"/>
      <c r="Q87" s="8"/>
      <c r="R87" s="8"/>
      <c r="S87" s="8"/>
      <c r="T87" s="8"/>
      <c r="U87" s="8"/>
      <c r="V87" s="8"/>
      <c r="W87" s="8"/>
      <c r="X87" s="8"/>
      <c r="Y87" s="8"/>
      <c r="Z87" s="8"/>
      <c r="AA87" s="8"/>
    </row>
    <row r="88" spans="1:27" ht="12.75">
      <c r="A88" s="87" t="e">
        <f t="shared" si="41"/>
        <v>#N/A</v>
      </c>
      <c r="B88" s="88" t="e">
        <f t="shared" si="42"/>
        <v>#N/A</v>
      </c>
      <c r="C88" s="231">
        <v>0.52083333333333337</v>
      </c>
      <c r="D88" s="231">
        <v>6.25E-2</v>
      </c>
      <c r="E88" s="90" t="s">
        <v>448</v>
      </c>
      <c r="F88" s="91" t="s">
        <v>444</v>
      </c>
      <c r="G88" s="32" t="s">
        <v>445</v>
      </c>
      <c r="H88" s="87" t="str">
        <f t="shared" si="40"/>
        <v>(2020) Mike McTernan :: 970-305-0886</v>
      </c>
      <c r="I88" s="88" t="str">
        <f t="shared" si="39"/>
        <v>mikepmct@gmail.com</v>
      </c>
      <c r="J88" s="231">
        <v>0.52083333333333337</v>
      </c>
      <c r="K88" s="231">
        <v>6.25E-2</v>
      </c>
      <c r="L88" s="90" t="s">
        <v>449</v>
      </c>
      <c r="M88" s="91" t="s">
        <v>63</v>
      </c>
      <c r="N88" s="8"/>
      <c r="O88" s="8"/>
      <c r="P88" s="8"/>
      <c r="Q88" s="8"/>
      <c r="R88" s="8"/>
      <c r="S88" s="8"/>
      <c r="T88" s="8"/>
      <c r="U88" s="8"/>
      <c r="V88" s="8"/>
      <c r="W88" s="8"/>
      <c r="X88" s="8"/>
      <c r="Y88" s="8"/>
      <c r="Z88" s="8"/>
      <c r="AA88" s="8"/>
    </row>
    <row r="89" spans="1:27" ht="12.75">
      <c r="A89" s="192"/>
      <c r="B89" s="95"/>
      <c r="C89" s="131"/>
      <c r="D89" s="131"/>
      <c r="E89" s="43"/>
      <c r="F89" s="131"/>
      <c r="G89" s="5"/>
      <c r="H89" s="130"/>
      <c r="I89" s="95"/>
      <c r="J89" s="131"/>
      <c r="K89" s="131"/>
      <c r="L89" s="43"/>
      <c r="M89" s="131"/>
      <c r="N89" s="8"/>
      <c r="O89" s="32"/>
      <c r="P89" s="8"/>
      <c r="Q89" s="8"/>
      <c r="R89" s="8"/>
      <c r="S89" s="8"/>
      <c r="T89" s="8"/>
      <c r="U89" s="8"/>
      <c r="V89" s="8"/>
      <c r="W89" s="8"/>
      <c r="X89" s="8"/>
      <c r="Y89" s="8"/>
      <c r="Z89" s="8"/>
      <c r="AA89" s="8"/>
    </row>
    <row r="90" spans="1:27" ht="12.75">
      <c r="A90" s="192"/>
      <c r="B90" s="95"/>
      <c r="C90" s="131"/>
      <c r="D90" s="131"/>
      <c r="E90" s="43"/>
      <c r="F90" s="131"/>
      <c r="G90" s="8"/>
      <c r="H90" s="130"/>
      <c r="I90" s="95"/>
      <c r="J90" s="131"/>
      <c r="K90" s="131"/>
      <c r="L90" s="43"/>
      <c r="M90" s="131"/>
      <c r="N90" s="8"/>
      <c r="O90" s="8"/>
      <c r="P90" s="8"/>
      <c r="Q90" s="8"/>
      <c r="R90" s="8"/>
      <c r="S90" s="8"/>
      <c r="T90" s="8"/>
      <c r="U90" s="8"/>
      <c r="V90" s="8"/>
      <c r="W90" s="8"/>
      <c r="X90" s="8"/>
      <c r="Y90" s="8"/>
      <c r="Z90" s="8"/>
      <c r="AA90" s="8"/>
    </row>
    <row r="91" spans="1:27" ht="12.75">
      <c r="A91" s="96" t="s">
        <v>453</v>
      </c>
      <c r="B91" s="232"/>
      <c r="C91" s="232"/>
      <c r="D91" s="233"/>
      <c r="E91" s="218"/>
      <c r="F91" s="234">
        <v>6</v>
      </c>
      <c r="G91" s="8"/>
      <c r="H91" s="96" t="s">
        <v>453</v>
      </c>
      <c r="I91" s="232"/>
      <c r="J91" s="232"/>
      <c r="K91" s="232"/>
      <c r="L91" s="218" t="s">
        <v>10</v>
      </c>
      <c r="M91" s="234">
        <v>6</v>
      </c>
      <c r="N91" s="32" t="s">
        <v>10</v>
      </c>
      <c r="O91" s="8"/>
      <c r="P91" s="8"/>
      <c r="Q91" s="8"/>
      <c r="R91" s="8"/>
      <c r="S91" s="8"/>
      <c r="T91" s="8"/>
      <c r="U91" s="8"/>
      <c r="V91" s="8"/>
      <c r="W91" s="8"/>
      <c r="X91" s="8"/>
      <c r="Y91" s="8"/>
      <c r="Z91" s="8"/>
      <c r="AA91" s="8"/>
    </row>
    <row r="92" spans="1:27" ht="12.75">
      <c r="A92" s="105" t="str">
        <f t="shared" ref="A92:A97" si="43">VLOOKUP(E92,$A$377:$B$2542,2,FALSE)</f>
        <v>(2020) jimmy kwangwari :: 3082495002</v>
      </c>
      <c r="B92" s="105" t="str">
        <f t="shared" ref="B92:B97" si="44">VLOOKUP(E92,$A$377:$C$2542,3,FALSE)</f>
        <v>jimmykwangwari@outlook.com</v>
      </c>
      <c r="C92" s="226">
        <v>0.22916666666666666</v>
      </c>
      <c r="D92" s="226">
        <v>0.26041666666666669</v>
      </c>
      <c r="E92" s="71" t="s">
        <v>179</v>
      </c>
      <c r="F92" s="62" t="s">
        <v>459</v>
      </c>
      <c r="G92" s="8"/>
      <c r="H92" s="54" t="str">
        <f t="shared" ref="H92:H97" si="45">VLOOKUP(L92,$A$377:$B$2380,2,FALSE)</f>
        <v>(2020) Matt Smiley :: 540-255-2081</v>
      </c>
      <c r="I92" s="57" t="str">
        <f t="shared" ref="I92:I97" si="46">VLOOKUP(L92,$A$377:$C$2380,3,FALSE)</f>
        <v>1smileymn@gmail.com</v>
      </c>
      <c r="J92" s="226">
        <v>0.22916666666666666</v>
      </c>
      <c r="K92" s="226">
        <v>0.26041666666666669</v>
      </c>
      <c r="L92" s="71" t="s">
        <v>123</v>
      </c>
      <c r="M92" s="62" t="s">
        <v>216</v>
      </c>
      <c r="N92" s="32"/>
      <c r="O92" s="8"/>
      <c r="P92" s="8"/>
      <c r="Q92" s="8"/>
      <c r="R92" s="8"/>
      <c r="S92" s="8"/>
      <c r="T92" s="8"/>
      <c r="U92" s="8"/>
      <c r="V92" s="8"/>
      <c r="W92" s="8"/>
      <c r="X92" s="8"/>
      <c r="Y92" s="8"/>
      <c r="Z92" s="8"/>
      <c r="AA92" s="8"/>
    </row>
    <row r="93" spans="1:27" ht="12.75">
      <c r="A93" s="54" t="str">
        <f t="shared" si="43"/>
        <v>(2020) Michael Roy :: 9704309410</v>
      </c>
      <c r="B93" s="54" t="str">
        <f t="shared" si="44"/>
        <v>whoisroygbiv@icloud.com</v>
      </c>
      <c r="C93" s="116">
        <v>0.28125</v>
      </c>
      <c r="D93" s="116">
        <v>0.3125</v>
      </c>
      <c r="E93" s="71" t="s">
        <v>464</v>
      </c>
      <c r="F93" s="86" t="s">
        <v>445</v>
      </c>
      <c r="G93" s="110"/>
      <c r="H93" s="54" t="str">
        <f t="shared" si="45"/>
        <v>(2020) Lorna Floyd :: 970-231-4830</v>
      </c>
      <c r="I93" s="57" t="str">
        <f t="shared" si="46"/>
        <v>Lornafloyd@aol.com</v>
      </c>
      <c r="J93" s="116">
        <v>0.28125</v>
      </c>
      <c r="K93" s="116">
        <v>0.3125</v>
      </c>
      <c r="L93" s="71" t="s">
        <v>467</v>
      </c>
      <c r="M93" s="86" t="s">
        <v>216</v>
      </c>
      <c r="N93" s="8"/>
      <c r="O93" s="8"/>
      <c r="P93" s="8"/>
      <c r="Q93" s="8"/>
      <c r="R93" s="8"/>
      <c r="S93" s="8"/>
      <c r="T93" s="8"/>
      <c r="U93" s="8"/>
      <c r="V93" s="8"/>
      <c r="W93" s="8"/>
      <c r="X93" s="8"/>
      <c r="Y93" s="8"/>
      <c r="Z93" s="8"/>
      <c r="AA93" s="8"/>
    </row>
    <row r="94" spans="1:27" ht="12.75">
      <c r="A94" s="54" t="str">
        <f t="shared" si="43"/>
        <v>(2020) Aubrey Mable :: 3037263938</v>
      </c>
      <c r="B94" s="54" t="str">
        <f t="shared" si="44"/>
        <v>lvdymusic@gmail.com</v>
      </c>
      <c r="C94" s="116">
        <v>0.33333333333333331</v>
      </c>
      <c r="D94" s="116">
        <v>0.36458333333333331</v>
      </c>
      <c r="E94" s="71" t="s">
        <v>469</v>
      </c>
      <c r="F94" s="86" t="s">
        <v>216</v>
      </c>
      <c r="G94" s="116"/>
      <c r="H94" s="54" t="str">
        <f t="shared" si="45"/>
        <v>(2020) Sarah Pumpian :: 4256918575</v>
      </c>
      <c r="I94" s="57" t="str">
        <f t="shared" si="46"/>
        <v>spacebetweenshadowsmusic@gmail.com</v>
      </c>
      <c r="J94" s="116">
        <v>0.33333333333333331</v>
      </c>
      <c r="K94" s="116">
        <v>0.36458333333333331</v>
      </c>
      <c r="L94" s="71" t="s">
        <v>470</v>
      </c>
      <c r="M94" s="86" t="s">
        <v>216</v>
      </c>
      <c r="N94" s="154"/>
      <c r="O94" s="116"/>
      <c r="P94" s="116"/>
      <c r="Q94" s="57"/>
      <c r="R94" s="57"/>
      <c r="S94" s="116"/>
      <c r="T94" s="116"/>
      <c r="U94" s="57"/>
      <c r="V94" s="57"/>
      <c r="W94" s="116"/>
      <c r="X94" s="116"/>
      <c r="Y94" s="8"/>
      <c r="Z94" s="8"/>
      <c r="AA94" s="8"/>
    </row>
    <row r="95" spans="1:27" ht="12.75">
      <c r="A95" s="54" t="str">
        <f t="shared" si="43"/>
        <v>(2020) Mitchell Coyle :: (559)486-9041</v>
      </c>
      <c r="B95" s="54" t="str">
        <f t="shared" si="44"/>
        <v>mitchellcanrap@gmail.com</v>
      </c>
      <c r="C95" s="116">
        <v>0.38541666666666669</v>
      </c>
      <c r="D95" s="116">
        <v>0.41666666666666669</v>
      </c>
      <c r="E95" s="71" t="s">
        <v>472</v>
      </c>
      <c r="F95" s="229" t="s">
        <v>216</v>
      </c>
      <c r="G95" s="8"/>
      <c r="H95" s="54" t="str">
        <f t="shared" si="45"/>
        <v>(2020) Willie Dornfeld :: 203-815-6065</v>
      </c>
      <c r="I95" s="57" t="str">
        <f t="shared" si="46"/>
        <v>bigbrooklynmusic@gmail.com</v>
      </c>
      <c r="J95" s="116">
        <v>0.38541666666666669</v>
      </c>
      <c r="K95" s="116">
        <v>0.41666666666666669</v>
      </c>
      <c r="L95" s="71" t="s">
        <v>99</v>
      </c>
      <c r="M95" s="229" t="s">
        <v>216</v>
      </c>
      <c r="N95" s="8"/>
      <c r="O95" s="8"/>
      <c r="P95" s="8"/>
      <c r="Q95" s="8"/>
      <c r="R95" s="8"/>
      <c r="S95" s="8"/>
      <c r="T95" s="8"/>
      <c r="U95" s="8"/>
      <c r="V95" s="8"/>
      <c r="W95" s="8"/>
      <c r="X95" s="8"/>
      <c r="Y95" s="8"/>
      <c r="Z95" s="8"/>
      <c r="AA95" s="8"/>
    </row>
    <row r="96" spans="1:27" ht="12.75">
      <c r="A96" s="54" t="str">
        <f t="shared" si="43"/>
        <v>(2020) Peter Warekois :: 8052100373</v>
      </c>
      <c r="B96" s="54" t="str">
        <f t="shared" si="44"/>
        <v>sycdvk@gmail.com</v>
      </c>
      <c r="C96" s="116">
        <v>0.4375</v>
      </c>
      <c r="D96" s="116">
        <v>0.46875</v>
      </c>
      <c r="E96" s="71" t="s">
        <v>475</v>
      </c>
      <c r="F96" s="86" t="s">
        <v>216</v>
      </c>
      <c r="G96" s="8"/>
      <c r="H96" s="54" t="str">
        <f t="shared" si="45"/>
        <v>(2020) Andrew Vogt :: 9706319164</v>
      </c>
      <c r="I96" s="57" t="str">
        <f t="shared" si="46"/>
        <v>andrew@drewsblues.com</v>
      </c>
      <c r="J96" s="116">
        <v>0.4375</v>
      </c>
      <c r="K96" s="116">
        <v>0.46875</v>
      </c>
      <c r="L96" s="71" t="s">
        <v>199</v>
      </c>
      <c r="M96" s="229" t="s">
        <v>216</v>
      </c>
      <c r="N96" s="8"/>
      <c r="O96" s="8"/>
      <c r="P96" s="8"/>
      <c r="Q96" s="8"/>
      <c r="R96" s="8"/>
      <c r="S96" s="8"/>
      <c r="T96" s="8"/>
      <c r="U96" s="8"/>
      <c r="V96" s="8"/>
      <c r="W96" s="8"/>
      <c r="X96" s="8"/>
      <c r="Y96" s="8"/>
      <c r="Z96" s="8"/>
      <c r="AA96" s="8"/>
    </row>
    <row r="97" spans="1:27" ht="12.75">
      <c r="A97" s="88" t="str">
        <f t="shared" si="43"/>
        <v>(2020) Diego Felix :: 9704120633</v>
      </c>
      <c r="B97" s="88" t="str">
        <f t="shared" si="44"/>
        <v>fullmetalsounds@gmail.com</v>
      </c>
      <c r="C97" s="236" t="s">
        <v>476</v>
      </c>
      <c r="D97" s="231">
        <v>0.52083333333333337</v>
      </c>
      <c r="E97" s="237" t="s">
        <v>482</v>
      </c>
      <c r="F97" s="238" t="s">
        <v>216</v>
      </c>
      <c r="G97" s="5"/>
      <c r="H97" s="87" t="str">
        <f t="shared" si="45"/>
        <v>(2020) Chris Weller :: 970-402-2952</v>
      </c>
      <c r="I97" s="88" t="str">
        <f t="shared" si="46"/>
        <v>chris.t.weller@gmail.com</v>
      </c>
      <c r="J97" s="231">
        <v>0.47916666666666669</v>
      </c>
      <c r="K97" s="231">
        <v>0.52083333333333337</v>
      </c>
      <c r="L97" s="90" t="s">
        <v>147</v>
      </c>
      <c r="M97" s="91" t="s">
        <v>483</v>
      </c>
      <c r="N97" s="8"/>
      <c r="O97" s="32"/>
      <c r="P97" s="8"/>
      <c r="Q97" s="8"/>
      <c r="R97" s="8"/>
      <c r="S97" s="8"/>
      <c r="T97" s="8"/>
      <c r="U97" s="8"/>
      <c r="V97" s="8"/>
      <c r="W97" s="8"/>
      <c r="X97" s="8"/>
      <c r="Y97" s="8"/>
      <c r="Z97" s="8"/>
      <c r="AA97" s="8"/>
    </row>
    <row r="98" spans="1:27" ht="12.75">
      <c r="A98" s="192"/>
      <c r="B98" s="95"/>
      <c r="C98" s="131"/>
      <c r="D98" s="131"/>
      <c r="E98" s="43"/>
      <c r="F98" s="134"/>
      <c r="G98" s="5"/>
      <c r="H98" s="130"/>
      <c r="I98" s="95"/>
      <c r="J98" s="131"/>
      <c r="K98" s="131"/>
      <c r="L98" s="43"/>
      <c r="M98" s="131"/>
      <c r="N98" s="8"/>
      <c r="O98" s="32"/>
      <c r="P98" s="8"/>
      <c r="Q98" s="8"/>
      <c r="R98" s="8"/>
      <c r="S98" s="8"/>
      <c r="T98" s="8"/>
      <c r="U98" s="8"/>
      <c r="V98" s="8"/>
      <c r="W98" s="8"/>
      <c r="X98" s="8"/>
      <c r="Y98" s="8"/>
      <c r="Z98" s="8"/>
      <c r="AA98" s="8"/>
    </row>
    <row r="99" spans="1:27" ht="12.75">
      <c r="A99" s="192"/>
      <c r="B99" s="95"/>
      <c r="C99" s="131"/>
      <c r="D99" s="131"/>
      <c r="E99" s="43"/>
      <c r="F99" s="138"/>
      <c r="G99" s="5"/>
      <c r="H99" s="130"/>
      <c r="I99" s="95"/>
      <c r="J99" s="131"/>
      <c r="K99" s="131"/>
      <c r="L99" s="43"/>
      <c r="M99" s="131"/>
      <c r="N99" s="8"/>
      <c r="O99" s="32" t="s">
        <v>10</v>
      </c>
      <c r="P99" s="8"/>
      <c r="Q99" s="8"/>
      <c r="R99" s="8"/>
      <c r="S99" s="8"/>
      <c r="T99" s="8"/>
      <c r="U99" s="8"/>
      <c r="V99" s="8"/>
      <c r="W99" s="8"/>
      <c r="X99" s="8"/>
      <c r="Y99" s="8"/>
      <c r="Z99" s="8"/>
      <c r="AA99" s="8"/>
    </row>
    <row r="100" spans="1:27" ht="12.75">
      <c r="A100" s="97" t="s">
        <v>487</v>
      </c>
      <c r="B100" s="98"/>
      <c r="C100" s="37">
        <v>1</v>
      </c>
      <c r="D100" s="37">
        <v>1</v>
      </c>
      <c r="E100" s="39" t="s">
        <v>10</v>
      </c>
      <c r="F100" s="144">
        <v>5</v>
      </c>
      <c r="G100" s="5"/>
      <c r="H100" s="97" t="s">
        <v>487</v>
      </c>
      <c r="I100" s="98"/>
      <c r="J100" s="37">
        <v>1</v>
      </c>
      <c r="K100" s="37">
        <v>1</v>
      </c>
      <c r="L100" s="39" t="s">
        <v>10</v>
      </c>
      <c r="M100" s="239">
        <v>5</v>
      </c>
      <c r="N100" s="240"/>
      <c r="O100" s="32" t="s">
        <v>10</v>
      </c>
      <c r="P100" s="8"/>
      <c r="Q100" s="8"/>
      <c r="R100" s="8"/>
      <c r="S100" s="8"/>
      <c r="T100" s="8"/>
      <c r="U100" s="8"/>
      <c r="V100" s="8"/>
      <c r="W100" s="8"/>
      <c r="X100" s="8"/>
      <c r="Y100" s="8"/>
      <c r="Z100" s="8"/>
      <c r="AA100" s="8"/>
    </row>
    <row r="101" spans="1:27" ht="12.75">
      <c r="A101" s="99" t="e">
        <f t="shared" ref="A101:A106" si="47">VLOOKUP(E101,$A$377:$B$2542,2,FALSE)</f>
        <v>#N/A</v>
      </c>
      <c r="B101" s="99" t="e">
        <f t="shared" ref="B101:B106" si="48">VLOOKUP(E101,$A$377:$C$2542,3,FALSE)</f>
        <v>#N/A</v>
      </c>
      <c r="C101" s="241">
        <v>0.14583333333333334</v>
      </c>
      <c r="D101" s="101">
        <v>0.13541666666666666</v>
      </c>
      <c r="E101" s="242" t="s">
        <v>10</v>
      </c>
      <c r="F101" s="103" t="s">
        <v>10</v>
      </c>
      <c r="G101" s="43" t="s">
        <v>10</v>
      </c>
      <c r="H101" s="99" t="e">
        <f t="shared" ref="H101:H106" si="49">VLOOKUP(L101,$A$377:$B$2380,2,FALSE)</f>
        <v>#N/A</v>
      </c>
      <c r="I101" s="100" t="e">
        <f t="shared" ref="I101:I106" si="50">VLOOKUP(L101,$A$377:$C$2380,3,FALSE)</f>
        <v>#N/A</v>
      </c>
      <c r="J101" s="241">
        <v>0.14583333333333334</v>
      </c>
      <c r="K101" s="241">
        <v>0.17708333333333334</v>
      </c>
      <c r="L101" s="150"/>
      <c r="M101" s="242" t="s">
        <v>10</v>
      </c>
      <c r="N101" s="243" t="s">
        <v>10</v>
      </c>
      <c r="O101" s="32" t="s">
        <v>10</v>
      </c>
      <c r="P101" s="8"/>
      <c r="Q101" s="8"/>
      <c r="R101" s="8"/>
      <c r="S101" s="8"/>
      <c r="T101" s="8"/>
      <c r="U101" s="8"/>
      <c r="V101" s="8"/>
      <c r="W101" s="8"/>
      <c r="X101" s="8"/>
      <c r="Y101" s="8"/>
      <c r="Z101" s="8"/>
      <c r="AA101" s="8"/>
    </row>
    <row r="102" spans="1:27" ht="12.75">
      <c r="A102" s="54" t="str">
        <f t="shared" si="47"/>
        <v>(2017) Michael Kirkpatrick :: 970-310-6409</v>
      </c>
      <c r="B102" s="54" t="str">
        <f t="shared" si="48"/>
        <v>kirkpatrickmusic@gmail.com</v>
      </c>
      <c r="C102" s="74">
        <v>0.14583333333333334</v>
      </c>
      <c r="D102" s="74">
        <v>0.17708333333333334</v>
      </c>
      <c r="E102" s="71" t="s">
        <v>497</v>
      </c>
      <c r="F102" s="86" t="s">
        <v>63</v>
      </c>
      <c r="G102" s="5"/>
      <c r="H102" s="54" t="str">
        <f t="shared" si="49"/>
        <v>(2020) Evan Forsythe :: 320-761-7172</v>
      </c>
      <c r="I102" s="57" t="str">
        <f t="shared" si="50"/>
        <v>esfors@rams.colostate.edu</v>
      </c>
      <c r="J102" s="74">
        <v>0.14583333333333334</v>
      </c>
      <c r="K102" s="74">
        <v>0.17708333333333334</v>
      </c>
      <c r="L102" s="117" t="s">
        <v>498</v>
      </c>
      <c r="M102" s="117" t="s">
        <v>63</v>
      </c>
      <c r="N102" s="240" t="s">
        <v>10</v>
      </c>
      <c r="O102" s="8"/>
      <c r="P102" s="8"/>
      <c r="Q102" s="8"/>
      <c r="R102" s="8"/>
      <c r="S102" s="8"/>
      <c r="T102" s="8"/>
      <c r="U102" s="8"/>
      <c r="V102" s="8"/>
      <c r="W102" s="8"/>
      <c r="X102" s="8"/>
      <c r="Y102" s="8"/>
      <c r="Z102" s="8"/>
      <c r="AA102" s="8"/>
    </row>
    <row r="103" spans="1:27" ht="12.75">
      <c r="A103" s="54" t="str">
        <f t="shared" si="47"/>
        <v>(2020) Eric Straumanis :: 970-231-0340</v>
      </c>
      <c r="B103" s="54" t="str">
        <f t="shared" si="48"/>
        <v>estraumanis@gmail.com</v>
      </c>
      <c r="C103" s="74">
        <v>0.19791666666666666</v>
      </c>
      <c r="D103" s="74">
        <v>0.22916666666666666</v>
      </c>
      <c r="E103" s="71" t="s">
        <v>499</v>
      </c>
      <c r="F103" s="72" t="s">
        <v>228</v>
      </c>
      <c r="G103" s="5" t="s">
        <v>10</v>
      </c>
      <c r="H103" s="54" t="e">
        <f t="shared" si="49"/>
        <v>#N/A</v>
      </c>
      <c r="I103" s="57" t="e">
        <f t="shared" si="50"/>
        <v>#N/A</v>
      </c>
      <c r="J103" s="74">
        <v>0.19791666666666666</v>
      </c>
      <c r="K103" s="74">
        <v>0.22916666666666666</v>
      </c>
      <c r="L103" s="71" t="s">
        <v>500</v>
      </c>
      <c r="M103" s="71" t="s">
        <v>63</v>
      </c>
      <c r="N103" s="240" t="s">
        <v>10</v>
      </c>
      <c r="O103" s="8"/>
      <c r="P103" s="8"/>
      <c r="Q103" s="8"/>
      <c r="R103" s="8"/>
      <c r="S103" s="8"/>
      <c r="T103" s="8"/>
      <c r="U103" s="8"/>
      <c r="V103" s="8"/>
      <c r="W103" s="8"/>
      <c r="X103" s="8"/>
      <c r="Y103" s="8"/>
      <c r="Z103" s="8"/>
      <c r="AA103" s="8"/>
    </row>
    <row r="104" spans="1:27" ht="12.75">
      <c r="A104" s="54" t="str">
        <f t="shared" si="47"/>
        <v>(2020) Chris Carter :: 7204806523</v>
      </c>
      <c r="B104" s="54" t="str">
        <f t="shared" si="48"/>
        <v>chris@venturestill.com</v>
      </c>
      <c r="C104" s="74">
        <v>0.25</v>
      </c>
      <c r="D104" s="74">
        <v>0.28125</v>
      </c>
      <c r="E104" s="71" t="s">
        <v>501</v>
      </c>
      <c r="F104" s="72" t="s">
        <v>228</v>
      </c>
      <c r="G104" s="43"/>
      <c r="H104" s="54" t="str">
        <f t="shared" si="49"/>
        <v>(2020) Anthony Arras Mihaly :: 8013363879</v>
      </c>
      <c r="I104" s="57" t="str">
        <f t="shared" si="50"/>
        <v>tonymihaly@gmail.com</v>
      </c>
      <c r="J104" s="74">
        <v>0.25</v>
      </c>
      <c r="K104" s="74">
        <v>0.28125</v>
      </c>
      <c r="L104" s="117" t="s">
        <v>502</v>
      </c>
      <c r="M104" s="117" t="s">
        <v>63</v>
      </c>
      <c r="N104" s="240"/>
      <c r="O104" s="8"/>
      <c r="P104" s="8"/>
      <c r="Q104" s="8"/>
      <c r="R104" s="8"/>
      <c r="S104" s="8"/>
      <c r="T104" s="8"/>
      <c r="U104" s="8"/>
      <c r="V104" s="8"/>
      <c r="W104" s="8"/>
      <c r="X104" s="8"/>
      <c r="Y104" s="8"/>
      <c r="Z104" s="8"/>
      <c r="AA104" s="8"/>
    </row>
    <row r="105" spans="1:27" ht="12.75">
      <c r="A105" s="54" t="str">
        <f t="shared" si="47"/>
        <v>(2020) Don Bartlett :: 7737934434</v>
      </c>
      <c r="B105" s="54" t="str">
        <f t="shared" si="48"/>
        <v>don@nodooragency.com</v>
      </c>
      <c r="C105" s="74">
        <v>0.30208333333333331</v>
      </c>
      <c r="D105" s="74">
        <v>0.33333333333333331</v>
      </c>
      <c r="E105" s="66" t="s">
        <v>506</v>
      </c>
      <c r="F105" s="244" t="s">
        <v>228</v>
      </c>
      <c r="G105" s="5"/>
      <c r="H105" s="54" t="str">
        <f t="shared" si="49"/>
        <v>(2020) Jess Pabst :: 3194049237</v>
      </c>
      <c r="I105" s="57" t="str">
        <f t="shared" si="50"/>
        <v>Booking@hunterjamesandthetitanic.com</v>
      </c>
      <c r="J105" s="74">
        <v>0.30208333333333331</v>
      </c>
      <c r="K105" s="74">
        <v>0.33333333333333331</v>
      </c>
      <c r="L105" s="71" t="s">
        <v>507</v>
      </c>
      <c r="M105" s="71" t="s">
        <v>63</v>
      </c>
      <c r="N105" s="240"/>
      <c r="O105" s="8"/>
      <c r="P105" s="8"/>
      <c r="Q105" s="8"/>
      <c r="R105" s="8"/>
      <c r="S105" s="8"/>
      <c r="T105" s="8"/>
      <c r="U105" s="8"/>
      <c r="V105" s="8"/>
      <c r="W105" s="8"/>
      <c r="X105" s="8"/>
      <c r="Y105" s="8"/>
      <c r="Z105" s="8"/>
      <c r="AA105" s="8"/>
    </row>
    <row r="106" spans="1:27" ht="12.75">
      <c r="A106" s="87" t="str">
        <f t="shared" si="47"/>
        <v>(2020) Dayton Stone :: 4254023791</v>
      </c>
      <c r="B106" s="87" t="str">
        <f t="shared" si="48"/>
        <v>dstoneandthetones@gmail.com</v>
      </c>
      <c r="C106" s="89">
        <v>0.35416666666666669</v>
      </c>
      <c r="D106" s="89">
        <v>0.39583333333333331</v>
      </c>
      <c r="E106" s="90" t="s">
        <v>508</v>
      </c>
      <c r="F106" s="161" t="s">
        <v>228</v>
      </c>
      <c r="G106" s="8"/>
      <c r="H106" s="87" t="str">
        <f t="shared" si="49"/>
        <v>(2020) Blake Brown :: 9704029852</v>
      </c>
      <c r="I106" s="88" t="str">
        <f t="shared" si="50"/>
        <v>blakewarrenbrown@gmail.com</v>
      </c>
      <c r="J106" s="89">
        <v>0.35416666666666669</v>
      </c>
      <c r="K106" s="89">
        <v>0.39583333333333331</v>
      </c>
      <c r="L106" s="90" t="s">
        <v>509</v>
      </c>
      <c r="M106" s="90" t="s">
        <v>63</v>
      </c>
      <c r="N106" s="245"/>
      <c r="O106" s="8"/>
      <c r="P106" s="8"/>
      <c r="Q106" s="8"/>
      <c r="R106" s="8"/>
      <c r="S106" s="8"/>
      <c r="T106" s="8"/>
      <c r="U106" s="8"/>
      <c r="V106" s="8"/>
      <c r="W106" s="8"/>
      <c r="X106" s="8"/>
      <c r="Y106" s="8"/>
      <c r="Z106" s="8"/>
      <c r="AA106" s="8"/>
    </row>
    <row r="107" spans="1:27" ht="12.75">
      <c r="E107" s="129" t="s">
        <v>10</v>
      </c>
      <c r="G107" s="5"/>
      <c r="N107" s="8"/>
      <c r="O107" s="32" t="s">
        <v>10</v>
      </c>
      <c r="P107" s="8"/>
      <c r="Q107" s="8"/>
      <c r="R107" s="8"/>
      <c r="S107" s="8"/>
      <c r="T107" s="8"/>
      <c r="U107" s="8"/>
      <c r="V107" s="8"/>
      <c r="W107" s="8"/>
      <c r="X107" s="8"/>
      <c r="Y107" s="8"/>
      <c r="Z107" s="8"/>
      <c r="AA107" s="8"/>
    </row>
    <row r="108" spans="1:27" ht="12.75">
      <c r="A108" s="34" t="s">
        <v>510</v>
      </c>
      <c r="B108" s="45"/>
      <c r="C108" s="47">
        <v>1</v>
      </c>
      <c r="D108" s="47">
        <v>1</v>
      </c>
      <c r="E108" s="49" t="s">
        <v>10</v>
      </c>
      <c r="F108" s="51">
        <v>4</v>
      </c>
      <c r="G108" s="5"/>
      <c r="H108" s="34" t="s">
        <v>510</v>
      </c>
      <c r="I108" s="45"/>
      <c r="J108" s="47">
        <v>1</v>
      </c>
      <c r="K108" s="47">
        <v>1</v>
      </c>
      <c r="L108" s="49" t="s">
        <v>10</v>
      </c>
      <c r="M108" s="51">
        <v>2</v>
      </c>
      <c r="N108" s="240"/>
      <c r="O108" s="32" t="s">
        <v>10</v>
      </c>
      <c r="P108" s="8"/>
      <c r="Q108" s="8"/>
      <c r="R108" s="8"/>
      <c r="S108" s="8"/>
      <c r="T108" s="8"/>
      <c r="U108" s="8"/>
      <c r="V108" s="8"/>
      <c r="W108" s="8"/>
      <c r="X108" s="8"/>
      <c r="Y108" s="8"/>
      <c r="Z108" s="8"/>
      <c r="AA108" s="8"/>
    </row>
    <row r="109" spans="1:27" ht="12.75">
      <c r="A109" s="246" t="e">
        <f t="shared" ref="A109:A113" si="51">VLOOKUP(E109,$A$355:$B$1357,2,FALSE)</f>
        <v>#N/A</v>
      </c>
      <c r="B109" s="246" t="e">
        <f t="shared" ref="B109:B113" si="52">VLOOKUP(E109,$A$355:$C$1357,3,FALSE)</f>
        <v>#N/A</v>
      </c>
      <c r="C109" s="241">
        <v>0.20833333333333334</v>
      </c>
      <c r="D109" s="241">
        <v>0.22916666666666666</v>
      </c>
      <c r="E109" s="150"/>
      <c r="F109" s="247" t="s">
        <v>10</v>
      </c>
      <c r="G109" s="43" t="s">
        <v>10</v>
      </c>
      <c r="H109" s="119" t="e">
        <f t="shared" ref="H109:H113" si="53">VLOOKUP(L109,$A$377:$B$2380,2,FALSE)</f>
        <v>#N/A</v>
      </c>
      <c r="I109" s="120" t="e">
        <f t="shared" ref="I109:I113" si="54">VLOOKUP(L109,$A$377:$C$2380,3,FALSE)</f>
        <v>#N/A</v>
      </c>
      <c r="J109" s="101">
        <v>0.5</v>
      </c>
      <c r="K109" s="101">
        <v>6.25E-2</v>
      </c>
      <c r="L109" s="150"/>
      <c r="M109" s="248"/>
      <c r="N109" s="243" t="s">
        <v>10</v>
      </c>
      <c r="O109" s="32" t="s">
        <v>10</v>
      </c>
      <c r="P109" s="8"/>
      <c r="Q109" s="8"/>
      <c r="R109" s="8"/>
      <c r="S109" s="8"/>
      <c r="T109" s="8"/>
      <c r="U109" s="8"/>
      <c r="V109" s="8"/>
      <c r="W109" s="8"/>
      <c r="X109" s="8"/>
      <c r="Y109" s="8"/>
      <c r="Z109" s="8"/>
      <c r="AA109" s="8"/>
    </row>
    <row r="110" spans="1:27" ht="12.75">
      <c r="A110" s="95" t="str">
        <f t="shared" si="51"/>
        <v>(2020) William Kirkwood :: 9704815274</v>
      </c>
      <c r="B110" s="95" t="str">
        <f t="shared" si="52"/>
        <v>William.kirkwood@gmail.com</v>
      </c>
      <c r="C110" s="74">
        <v>0.22916666666666666</v>
      </c>
      <c r="D110" s="74">
        <v>0.26041666666666669</v>
      </c>
      <c r="E110" s="71" t="s">
        <v>362</v>
      </c>
      <c r="F110" s="81" t="s">
        <v>258</v>
      </c>
      <c r="G110" s="5"/>
      <c r="H110" s="54" t="str">
        <f t="shared" si="53"/>
        <v>(2020) Kip Scholl :: 970 416-1414</v>
      </c>
      <c r="I110" s="57" t="str">
        <f t="shared" si="54"/>
        <v>swing@primecom.com</v>
      </c>
      <c r="J110" s="74">
        <v>0.52083333333333337</v>
      </c>
      <c r="K110" s="74">
        <v>8.3333333333333329E-2</v>
      </c>
      <c r="L110" s="71" t="s">
        <v>468</v>
      </c>
      <c r="M110" s="249" t="s">
        <v>216</v>
      </c>
      <c r="N110" s="240" t="s">
        <v>10</v>
      </c>
      <c r="O110" s="8"/>
      <c r="P110" s="8"/>
      <c r="Q110" s="8"/>
      <c r="R110" s="8"/>
      <c r="S110" s="8"/>
      <c r="T110" s="8"/>
      <c r="U110" s="8"/>
      <c r="V110" s="8"/>
      <c r="W110" s="8"/>
      <c r="X110" s="8"/>
      <c r="Y110" s="8"/>
      <c r="Z110" s="8"/>
      <c r="AA110" s="8"/>
    </row>
    <row r="111" spans="1:27" ht="12.75">
      <c r="A111" s="95" t="str">
        <f t="shared" si="51"/>
        <v>(2020) Cindy Siebert :: 970-219-8927</v>
      </c>
      <c r="B111" s="95" t="str">
        <f t="shared" si="52"/>
        <v>emmamarieinfo@gmail.com</v>
      </c>
      <c r="C111" s="74">
        <v>0.27083333333333331</v>
      </c>
      <c r="D111" s="74">
        <v>0.30208333333333331</v>
      </c>
      <c r="E111" s="71" t="s">
        <v>520</v>
      </c>
      <c r="F111" s="81" t="s">
        <v>258</v>
      </c>
      <c r="G111" s="5" t="s">
        <v>10</v>
      </c>
      <c r="H111" s="54" t="str">
        <f t="shared" si="53"/>
        <v>(2020) Alison Cope :: 9702225431</v>
      </c>
      <c r="I111" s="57" t="str">
        <f t="shared" si="54"/>
        <v>falefortcollins@gmail.com</v>
      </c>
      <c r="J111" s="74">
        <v>0.10416666666666667</v>
      </c>
      <c r="K111" s="74">
        <v>0.14583333333333334</v>
      </c>
      <c r="L111" s="71" t="s">
        <v>120</v>
      </c>
      <c r="M111" s="71" t="s">
        <v>216</v>
      </c>
      <c r="N111" s="240" t="s">
        <v>10</v>
      </c>
      <c r="O111" s="8"/>
      <c r="P111" s="8"/>
      <c r="Q111" s="8"/>
      <c r="R111" s="8"/>
      <c r="S111" s="8"/>
      <c r="T111" s="8"/>
      <c r="U111" s="8"/>
      <c r="V111" s="8"/>
      <c r="W111" s="8"/>
      <c r="X111" s="8"/>
      <c r="Y111" s="8"/>
      <c r="Z111" s="8"/>
      <c r="AA111" s="8"/>
    </row>
    <row r="112" spans="1:27" ht="12.75">
      <c r="A112" s="95" t="str">
        <f t="shared" si="51"/>
        <v>(2020) Theo Stilwell :: 9702196934</v>
      </c>
      <c r="B112" s="95" t="str">
        <f t="shared" si="52"/>
        <v>stilwelltheo826@gmail.com</v>
      </c>
      <c r="C112" s="74">
        <v>0.32291666666666669</v>
      </c>
      <c r="D112" s="74">
        <v>0.35416666666666669</v>
      </c>
      <c r="E112" s="71" t="s">
        <v>489</v>
      </c>
      <c r="F112" s="81" t="s">
        <v>258</v>
      </c>
      <c r="G112" s="43"/>
      <c r="H112" s="119" t="e">
        <f t="shared" si="53"/>
        <v>#N/A</v>
      </c>
      <c r="I112" s="120" t="e">
        <f t="shared" si="54"/>
        <v>#N/A</v>
      </c>
      <c r="J112" s="121">
        <v>0.13541666666666666</v>
      </c>
      <c r="K112" s="121">
        <v>0.16666666666666666</v>
      </c>
      <c r="L112" s="150"/>
      <c r="M112" s="150" t="s">
        <v>10</v>
      </c>
      <c r="N112" s="240"/>
      <c r="O112" s="8"/>
      <c r="P112" s="8"/>
      <c r="Q112" s="8"/>
      <c r="R112" s="8"/>
      <c r="S112" s="8"/>
      <c r="T112" s="8"/>
      <c r="U112" s="8"/>
      <c r="V112" s="8"/>
      <c r="W112" s="8"/>
      <c r="X112" s="8"/>
      <c r="Y112" s="8"/>
      <c r="Z112" s="8"/>
      <c r="AA112" s="8"/>
    </row>
    <row r="113" spans="1:27" ht="12.75">
      <c r="A113" s="137" t="str">
        <f t="shared" si="51"/>
        <v>(2020) Jill Kuch :: 9702276540</v>
      </c>
      <c r="B113" s="137" t="str">
        <f t="shared" si="52"/>
        <v>gracekuchmusic@gmail.com</v>
      </c>
      <c r="C113" s="92">
        <v>0.375</v>
      </c>
      <c r="D113" s="89">
        <v>0.41666666666666669</v>
      </c>
      <c r="E113" s="237" t="s">
        <v>522</v>
      </c>
      <c r="F113" s="250" t="s">
        <v>258</v>
      </c>
      <c r="G113" s="5"/>
      <c r="H113" s="119" t="e">
        <f t="shared" si="53"/>
        <v>#N/A</v>
      </c>
      <c r="I113" s="120" t="e">
        <f t="shared" si="54"/>
        <v>#N/A</v>
      </c>
      <c r="J113" s="251">
        <v>0.3125</v>
      </c>
      <c r="K113" s="251">
        <v>0.34375</v>
      </c>
      <c r="L113" s="150"/>
      <c r="M113" s="150" t="s">
        <v>10</v>
      </c>
      <c r="N113" s="240"/>
      <c r="O113" s="8"/>
      <c r="P113" s="8"/>
      <c r="Q113" s="8"/>
      <c r="R113" s="8"/>
      <c r="S113" s="8"/>
      <c r="T113" s="8"/>
      <c r="U113" s="8"/>
      <c r="V113" s="8"/>
      <c r="W113" s="8"/>
      <c r="X113" s="8"/>
      <c r="Y113" s="8"/>
      <c r="Z113" s="8"/>
      <c r="AA113" s="8"/>
    </row>
    <row r="114" spans="1:27" ht="12.75">
      <c r="E114" s="129" t="s">
        <v>10</v>
      </c>
      <c r="G114" s="5"/>
      <c r="N114" s="32"/>
      <c r="O114" s="8"/>
      <c r="P114" s="8"/>
      <c r="Q114" s="8"/>
      <c r="R114" s="8"/>
      <c r="S114" s="8"/>
      <c r="T114" s="8"/>
      <c r="U114" s="8"/>
      <c r="V114" s="8"/>
      <c r="W114" s="8"/>
      <c r="X114" s="8"/>
      <c r="Y114" s="8"/>
      <c r="Z114" s="8"/>
      <c r="AA114" s="8"/>
    </row>
    <row r="115" spans="1:27" ht="12.75">
      <c r="A115" s="34" t="s">
        <v>525</v>
      </c>
      <c r="B115" s="45"/>
      <c r="C115" s="170"/>
      <c r="D115" s="47"/>
      <c r="E115" s="252" t="s">
        <v>10</v>
      </c>
      <c r="F115" s="253">
        <v>0</v>
      </c>
      <c r="G115" s="5"/>
      <c r="H115" s="97" t="s">
        <v>525</v>
      </c>
      <c r="I115" s="98"/>
      <c r="J115" s="254"/>
      <c r="K115" s="37"/>
      <c r="L115" s="108" t="s">
        <v>529</v>
      </c>
      <c r="M115" s="41">
        <v>12</v>
      </c>
      <c r="N115" s="8"/>
      <c r="O115" s="8"/>
      <c r="P115" s="8"/>
      <c r="Q115" s="8"/>
      <c r="R115" s="8"/>
      <c r="S115" s="8"/>
      <c r="T115" s="8"/>
      <c r="U115" s="8"/>
      <c r="V115" s="8"/>
      <c r="W115" s="8"/>
      <c r="X115" s="8"/>
      <c r="Y115" s="8"/>
      <c r="Z115" s="8"/>
      <c r="AA115" s="8"/>
    </row>
    <row r="116" spans="1:27" ht="12.75">
      <c r="A116" s="119" t="e">
        <f>VLOOKUP(E116,$A$377:$B$2542,2,FALSE)</f>
        <v>#N/A</v>
      </c>
      <c r="B116" s="120" t="e">
        <f>VLOOKUP(E116,$A$377:$C$2542,3,FALSE)</f>
        <v>#N/A</v>
      </c>
      <c r="C116" s="101">
        <v>0.29166666666666669</v>
      </c>
      <c r="D116" s="255">
        <v>0.375</v>
      </c>
      <c r="E116" s="150"/>
      <c r="F116" s="175"/>
      <c r="G116" s="5"/>
      <c r="H116" s="54" t="e">
        <f t="shared" ref="H116:H127" si="55">VLOOKUP(L116,$A$377:$B$2380,2,FALSE)</f>
        <v>#N/A</v>
      </c>
      <c r="I116" s="57" t="e">
        <f t="shared" ref="I116:I127" si="56">VLOOKUP(L116,$A$377:$C$2380,3,FALSE)</f>
        <v>#N/A</v>
      </c>
      <c r="J116" s="64">
        <v>0.5</v>
      </c>
      <c r="K116" s="64">
        <v>0.52083333333333337</v>
      </c>
      <c r="L116" s="227" t="s">
        <v>533</v>
      </c>
      <c r="M116" s="175" t="s">
        <v>63</v>
      </c>
      <c r="N116" s="32" t="s">
        <v>10</v>
      </c>
      <c r="O116" s="8"/>
      <c r="P116" s="8"/>
      <c r="Q116" s="8"/>
      <c r="R116" s="8"/>
      <c r="S116" s="8"/>
      <c r="T116" s="8"/>
      <c r="U116" s="8"/>
      <c r="V116" s="8"/>
      <c r="W116" s="8"/>
      <c r="X116" s="8"/>
      <c r="Y116" s="8"/>
      <c r="Z116" s="8"/>
      <c r="AA116" s="8"/>
    </row>
    <row r="117" spans="1:27" ht="12.75">
      <c r="A117" s="119" t="e">
        <f>VLOOKUP(E117,$A$377:$B$380,2,FALSE)</f>
        <v>#N/A</v>
      </c>
      <c r="B117" s="120" t="e">
        <f>VLOOKUP(E117,$A$377:$C$380,3,FALSE)</f>
        <v>#N/A</v>
      </c>
      <c r="C117" s="121">
        <v>0.20833333333333334</v>
      </c>
      <c r="D117" s="121">
        <v>0.33333333333333331</v>
      </c>
      <c r="E117" s="150"/>
      <c r="F117" s="115"/>
      <c r="G117" s="5"/>
      <c r="H117" s="54" t="str">
        <f t="shared" si="55"/>
        <v>(2020) Dr. Ed Cannava :: 303-328-7277</v>
      </c>
      <c r="I117" s="57" t="str">
        <f t="shared" si="56"/>
        <v>ecan11@msn.com</v>
      </c>
      <c r="J117" s="74">
        <v>0.53125</v>
      </c>
      <c r="K117" s="74">
        <v>5.2083333333333336E-2</v>
      </c>
      <c r="L117" s="117" t="s">
        <v>537</v>
      </c>
      <c r="M117" s="115" t="s">
        <v>538</v>
      </c>
      <c r="N117" s="32" t="s">
        <v>10</v>
      </c>
      <c r="O117" s="8"/>
      <c r="P117" s="8"/>
      <c r="Q117" s="8"/>
      <c r="R117" s="8"/>
      <c r="S117" s="8"/>
      <c r="T117" s="8"/>
      <c r="U117" s="8"/>
      <c r="V117" s="8"/>
      <c r="W117" s="8"/>
      <c r="X117" s="8"/>
      <c r="Y117" s="8"/>
      <c r="Z117" s="8"/>
      <c r="AA117" s="8"/>
    </row>
    <row r="118" spans="1:27" ht="12.75">
      <c r="A118" s="119"/>
      <c r="B118" s="120"/>
      <c r="C118" s="121"/>
      <c r="D118" s="121"/>
      <c r="E118" s="150"/>
      <c r="F118" s="115"/>
      <c r="G118" s="5"/>
      <c r="H118" s="54" t="str">
        <f t="shared" si="55"/>
        <v>(2020) Tara L. Sparks :: 970-219-7699</v>
      </c>
      <c r="I118" s="57" t="str">
        <f t="shared" si="56"/>
        <v>tsparks@psdschools.org</v>
      </c>
      <c r="J118" s="74">
        <v>6.25E-2</v>
      </c>
      <c r="K118" s="74">
        <v>8.3333333333333329E-2</v>
      </c>
      <c r="L118" s="117" t="s">
        <v>539</v>
      </c>
      <c r="M118" s="115" t="s">
        <v>63</v>
      </c>
      <c r="N118" s="32"/>
      <c r="O118" s="8"/>
      <c r="P118" s="8"/>
      <c r="Q118" s="8"/>
      <c r="R118" s="8"/>
      <c r="S118" s="8"/>
      <c r="T118" s="8"/>
      <c r="U118" s="8"/>
      <c r="V118" s="8"/>
      <c r="W118" s="8"/>
      <c r="X118" s="8"/>
      <c r="Y118" s="8"/>
      <c r="Z118" s="8"/>
      <c r="AA118" s="8"/>
    </row>
    <row r="119" spans="1:27" ht="12.75">
      <c r="A119" s="119" t="e">
        <f t="shared" ref="A119:A120" si="57">VLOOKUP(E119,$A$377:$B$380,2,FALSE)</f>
        <v>#N/A</v>
      </c>
      <c r="B119" s="120" t="e">
        <f t="shared" ref="B119:B120" si="58">VLOOKUP(E119,$A$377:$C$380,3,FALSE)</f>
        <v>#N/A</v>
      </c>
      <c r="C119" s="121">
        <v>0.29166666666666669</v>
      </c>
      <c r="D119" s="121">
        <v>0.33333333333333331</v>
      </c>
      <c r="E119" s="150"/>
      <c r="F119" s="115"/>
      <c r="G119" s="5"/>
      <c r="H119" s="54" t="str">
        <f t="shared" si="55"/>
        <v>(2020) Geneva Hein :: 9709888052</v>
      </c>
      <c r="I119" s="57" t="str">
        <f t="shared" si="56"/>
        <v>Papergirlandmrmoon@gmail.com</v>
      </c>
      <c r="J119" s="190">
        <v>9.375E-2</v>
      </c>
      <c r="K119" s="85">
        <v>0.11458333333333333</v>
      </c>
      <c r="L119" s="117" t="s">
        <v>546</v>
      </c>
      <c r="M119" s="115" t="s">
        <v>538</v>
      </c>
      <c r="N119" s="256"/>
      <c r="O119" s="8"/>
      <c r="P119" s="8"/>
      <c r="Q119" s="8"/>
      <c r="R119" s="8"/>
      <c r="S119" s="8"/>
      <c r="T119" s="8"/>
      <c r="U119" s="8"/>
      <c r="V119" s="8"/>
      <c r="W119" s="8"/>
      <c r="X119" s="8"/>
      <c r="Y119" s="8"/>
      <c r="Z119" s="8"/>
      <c r="AA119" s="8"/>
    </row>
    <row r="120" spans="1:27" ht="12.75">
      <c r="A120" s="124" t="e">
        <f t="shared" si="57"/>
        <v>#N/A</v>
      </c>
      <c r="B120" s="125" t="e">
        <f t="shared" si="58"/>
        <v>#N/A</v>
      </c>
      <c r="C120" s="257">
        <v>0.22916666666666666</v>
      </c>
      <c r="D120" s="126">
        <v>0.33333333333333331</v>
      </c>
      <c r="E120" s="150"/>
      <c r="F120" s="178"/>
      <c r="G120" s="5"/>
      <c r="H120" s="54" t="str">
        <f t="shared" si="55"/>
        <v>(2020) Kara Straumanis :: 970-231-0325</v>
      </c>
      <c r="I120" s="57" t="str">
        <f t="shared" si="56"/>
        <v>kara.kinneer@gmail.com</v>
      </c>
      <c r="J120" s="190">
        <v>0.125</v>
      </c>
      <c r="K120" s="85">
        <v>0.14583333333333334</v>
      </c>
      <c r="L120" s="117" t="s">
        <v>549</v>
      </c>
      <c r="M120" s="115" t="s">
        <v>483</v>
      </c>
      <c r="N120" s="32" t="s">
        <v>10</v>
      </c>
      <c r="O120" s="8"/>
      <c r="P120" s="8"/>
      <c r="Q120" s="8"/>
      <c r="R120" s="8"/>
      <c r="S120" s="8"/>
      <c r="T120" s="8"/>
      <c r="U120" s="8"/>
      <c r="V120" s="8"/>
      <c r="W120" s="8"/>
      <c r="X120" s="8"/>
      <c r="Y120" s="8"/>
      <c r="Z120" s="8"/>
      <c r="AA120" s="8"/>
    </row>
    <row r="121" spans="1:27" ht="12.75">
      <c r="A121" s="258"/>
      <c r="B121" s="95"/>
      <c r="C121" s="5"/>
      <c r="D121" s="131"/>
      <c r="E121" s="117"/>
      <c r="F121" s="43"/>
      <c r="G121" s="5"/>
      <c r="H121" s="54" t="str">
        <f t="shared" si="55"/>
        <v>(2020) Sean Lamborne :: 7348127470</v>
      </c>
      <c r="I121" s="57" t="str">
        <f t="shared" si="56"/>
        <v>mulewaxmusic@gmail.com</v>
      </c>
      <c r="J121" s="190">
        <v>0.15625</v>
      </c>
      <c r="K121" s="85">
        <v>0.17708333333333334</v>
      </c>
      <c r="L121" s="117" t="s">
        <v>552</v>
      </c>
      <c r="M121" s="115" t="s">
        <v>538</v>
      </c>
      <c r="N121" s="32"/>
      <c r="O121" s="8"/>
      <c r="P121" s="8"/>
      <c r="Q121" s="8"/>
      <c r="R121" s="8"/>
      <c r="S121" s="8"/>
      <c r="T121" s="8"/>
      <c r="U121" s="8"/>
      <c r="V121" s="8"/>
      <c r="W121" s="8"/>
      <c r="X121" s="8"/>
      <c r="Y121" s="8"/>
      <c r="Z121" s="8"/>
      <c r="AA121" s="8"/>
    </row>
    <row r="122" spans="1:27" ht="12.75">
      <c r="A122" s="258"/>
      <c r="B122" s="95"/>
      <c r="C122" s="5"/>
      <c r="D122" s="131"/>
      <c r="E122" s="117"/>
      <c r="F122" s="43"/>
      <c r="G122" s="5"/>
      <c r="H122" s="54" t="str">
        <f t="shared" si="55"/>
        <v>(2020) Todd M Parker :: 9702310746</v>
      </c>
      <c r="I122" s="57" t="str">
        <f t="shared" si="56"/>
        <v>tmparker2000@gmail.com</v>
      </c>
      <c r="J122" s="116">
        <v>0.1875</v>
      </c>
      <c r="K122" s="116">
        <v>0.20833333333333334</v>
      </c>
      <c r="L122" s="117" t="s">
        <v>553</v>
      </c>
      <c r="M122" s="115" t="s">
        <v>483</v>
      </c>
      <c r="N122" s="8"/>
      <c r="O122" s="8"/>
      <c r="P122" s="8"/>
      <c r="Q122" s="8"/>
      <c r="R122" s="8"/>
      <c r="S122" s="8"/>
      <c r="T122" s="8"/>
      <c r="U122" s="8"/>
      <c r="V122" s="8"/>
      <c r="W122" s="8"/>
      <c r="X122" s="8"/>
      <c r="Y122" s="8"/>
      <c r="Z122" s="8"/>
      <c r="AA122" s="8"/>
    </row>
    <row r="123" spans="1:27" ht="12.75">
      <c r="A123" s="258"/>
      <c r="B123" s="95"/>
      <c r="C123" s="5"/>
      <c r="D123" s="131"/>
      <c r="E123" s="117"/>
      <c r="F123" s="43"/>
      <c r="G123" s="5"/>
      <c r="H123" s="54" t="str">
        <f t="shared" si="55"/>
        <v>(2020) Jasmine Faulkner :: 9705846181</v>
      </c>
      <c r="I123" s="57" t="str">
        <f t="shared" si="56"/>
        <v>jasminef@psdschools.org</v>
      </c>
      <c r="J123" s="190">
        <v>0.21875</v>
      </c>
      <c r="K123" s="85">
        <v>0.23958333333333334</v>
      </c>
      <c r="L123" s="117" t="s">
        <v>430</v>
      </c>
      <c r="M123" s="115" t="s">
        <v>63</v>
      </c>
      <c r="N123" s="8"/>
      <c r="O123" s="8"/>
      <c r="P123" s="8"/>
      <c r="Q123" s="8"/>
      <c r="R123" s="8"/>
      <c r="S123" s="8"/>
      <c r="T123" s="8"/>
      <c r="U123" s="8"/>
      <c r="V123" s="8"/>
      <c r="W123" s="8"/>
      <c r="X123" s="8"/>
      <c r="Y123" s="8"/>
      <c r="Z123" s="8"/>
      <c r="AA123" s="8"/>
    </row>
    <row r="124" spans="1:27" ht="12.75">
      <c r="A124" s="258"/>
      <c r="B124" s="95"/>
      <c r="C124" s="5"/>
      <c r="D124" s="131"/>
      <c r="E124" s="117"/>
      <c r="F124" s="43"/>
      <c r="G124" s="5"/>
      <c r="H124" s="54" t="str">
        <f t="shared" si="55"/>
        <v>(2020) Brian Villers :: 9704205477</v>
      </c>
      <c r="I124" s="57" t="str">
        <f t="shared" si="56"/>
        <v>brianvillers@hotmail.com</v>
      </c>
      <c r="J124" s="190">
        <v>0.25</v>
      </c>
      <c r="K124" s="85">
        <v>0.27083333333333331</v>
      </c>
      <c r="L124" s="117" t="s">
        <v>556</v>
      </c>
      <c r="M124" s="115" t="s">
        <v>538</v>
      </c>
      <c r="N124" s="8"/>
      <c r="O124" s="8"/>
      <c r="P124" s="8"/>
      <c r="Q124" s="8"/>
      <c r="R124" s="8"/>
      <c r="S124" s="8"/>
      <c r="T124" s="8"/>
      <c r="U124" s="8"/>
      <c r="V124" s="8"/>
      <c r="W124" s="8"/>
      <c r="X124" s="8"/>
      <c r="Y124" s="8"/>
      <c r="Z124" s="8"/>
      <c r="AA124" s="8"/>
    </row>
    <row r="125" spans="1:27" ht="12.75">
      <c r="A125" s="258"/>
      <c r="B125" s="95"/>
      <c r="C125" s="5"/>
      <c r="D125" s="131"/>
      <c r="E125" s="117"/>
      <c r="F125" s="43"/>
      <c r="G125" s="5"/>
      <c r="H125" s="54" t="e">
        <f t="shared" si="55"/>
        <v>#N/A</v>
      </c>
      <c r="I125" s="57" t="e">
        <f t="shared" si="56"/>
        <v>#N/A</v>
      </c>
      <c r="J125" s="116">
        <v>0.28125</v>
      </c>
      <c r="K125" s="116">
        <v>0.30208333333333331</v>
      </c>
      <c r="L125" s="117" t="s">
        <v>557</v>
      </c>
      <c r="M125" s="115" t="s">
        <v>483</v>
      </c>
      <c r="N125" s="8"/>
      <c r="O125" s="8"/>
      <c r="P125" s="8"/>
      <c r="Q125" s="8"/>
      <c r="R125" s="8"/>
      <c r="S125" s="8"/>
      <c r="T125" s="8"/>
      <c r="U125" s="8"/>
      <c r="V125" s="8"/>
      <c r="W125" s="8"/>
      <c r="X125" s="8"/>
      <c r="Y125" s="8"/>
      <c r="Z125" s="8"/>
      <c r="AA125" s="8"/>
    </row>
    <row r="126" spans="1:27" ht="12.75">
      <c r="A126" s="258"/>
      <c r="B126" s="95"/>
      <c r="C126" s="5"/>
      <c r="D126" s="131"/>
      <c r="E126" s="117"/>
      <c r="F126" s="43"/>
      <c r="G126" s="5"/>
      <c r="H126" s="54" t="str">
        <f t="shared" si="55"/>
        <v>(2020) Annalee Knies :: 9706895306</v>
      </c>
      <c r="I126" s="57" t="str">
        <f t="shared" si="56"/>
        <v>talkmoreonwhednesday@gmail.com</v>
      </c>
      <c r="J126" s="190">
        <v>0.3125</v>
      </c>
      <c r="K126" s="85">
        <v>0.33333333333333331</v>
      </c>
      <c r="L126" s="117" t="s">
        <v>558</v>
      </c>
      <c r="M126" s="115" t="s">
        <v>538</v>
      </c>
      <c r="N126" s="8"/>
      <c r="O126" s="8"/>
      <c r="P126" s="8"/>
      <c r="Q126" s="8"/>
      <c r="R126" s="8"/>
      <c r="S126" s="8"/>
      <c r="T126" s="8"/>
      <c r="U126" s="8"/>
      <c r="V126" s="8"/>
      <c r="W126" s="8"/>
      <c r="X126" s="8"/>
      <c r="Y126" s="8"/>
      <c r="Z126" s="8"/>
      <c r="AA126" s="8"/>
    </row>
    <row r="127" spans="1:27" ht="12.75">
      <c r="A127" s="258"/>
      <c r="B127" s="95"/>
      <c r="C127" s="5"/>
      <c r="D127" s="131"/>
      <c r="E127" s="117"/>
      <c r="F127" s="43"/>
      <c r="G127" s="5"/>
      <c r="H127" s="124" t="e">
        <f t="shared" si="55"/>
        <v>#N/A</v>
      </c>
      <c r="I127" s="125" t="e">
        <f t="shared" si="56"/>
        <v>#N/A</v>
      </c>
      <c r="J127" s="259">
        <v>0.34375</v>
      </c>
      <c r="K127" s="260">
        <v>0.375</v>
      </c>
      <c r="L127" s="165"/>
      <c r="M127" s="128" t="s">
        <v>538</v>
      </c>
      <c r="N127" s="8"/>
      <c r="O127" s="8"/>
      <c r="P127" s="8"/>
      <c r="Q127" s="8"/>
      <c r="R127" s="8"/>
      <c r="S127" s="8"/>
      <c r="T127" s="8"/>
      <c r="U127" s="8"/>
      <c r="V127" s="8"/>
      <c r="W127" s="8"/>
      <c r="X127" s="8"/>
      <c r="Y127" s="8"/>
      <c r="Z127" s="8"/>
      <c r="AA127" s="8"/>
    </row>
    <row r="128" spans="1:27" ht="12.75">
      <c r="A128" s="258"/>
      <c r="B128" s="95"/>
      <c r="C128" s="5"/>
      <c r="D128" s="131"/>
      <c r="E128" s="117"/>
      <c r="F128" s="43"/>
      <c r="G128" s="5"/>
      <c r="H128" s="258"/>
      <c r="I128" s="95"/>
      <c r="M128" s="160"/>
      <c r="N128" s="8"/>
      <c r="O128" s="8"/>
      <c r="P128" s="8"/>
      <c r="Q128" s="8"/>
      <c r="R128" s="8"/>
      <c r="S128" s="8"/>
      <c r="T128" s="8"/>
      <c r="U128" s="8"/>
      <c r="V128" s="8"/>
      <c r="W128" s="8"/>
      <c r="X128" s="8"/>
      <c r="Y128" s="8"/>
      <c r="Z128" s="8"/>
      <c r="AA128" s="8"/>
    </row>
    <row r="129" spans="1:27" ht="12.75">
      <c r="A129" s="258"/>
      <c r="B129" s="95"/>
      <c r="C129" s="5"/>
      <c r="D129" s="131"/>
      <c r="E129" s="43"/>
      <c r="F129" s="160"/>
      <c r="G129" s="5"/>
      <c r="H129" s="258"/>
      <c r="I129" s="95"/>
      <c r="M129" s="160"/>
      <c r="N129" s="32"/>
      <c r="O129" s="8"/>
      <c r="P129" s="8"/>
      <c r="Q129" s="8"/>
      <c r="R129" s="8"/>
      <c r="S129" s="8"/>
      <c r="T129" s="8"/>
      <c r="U129" s="8"/>
      <c r="V129" s="8"/>
      <c r="W129" s="8"/>
      <c r="X129" s="8"/>
      <c r="Y129" s="8"/>
      <c r="Z129" s="8"/>
      <c r="AA129" s="8"/>
    </row>
    <row r="130" spans="1:27" ht="12.75">
      <c r="A130" s="258"/>
      <c r="B130" s="95"/>
      <c r="C130" s="5"/>
      <c r="D130" s="131"/>
      <c r="E130" s="43"/>
      <c r="F130" s="160"/>
      <c r="G130" s="5"/>
      <c r="H130" s="258"/>
      <c r="I130" s="95"/>
      <c r="J130" s="5"/>
      <c r="K130" s="131"/>
      <c r="L130" s="32"/>
      <c r="M130" s="160"/>
      <c r="N130" s="32" t="s">
        <v>10</v>
      </c>
      <c r="O130" s="8"/>
      <c r="P130" s="8"/>
      <c r="Q130" s="8"/>
      <c r="R130" s="8"/>
      <c r="S130" s="8"/>
      <c r="T130" s="8"/>
      <c r="U130" s="8"/>
      <c r="V130" s="8"/>
      <c r="W130" s="8"/>
      <c r="X130" s="8"/>
      <c r="Y130" s="8"/>
      <c r="Z130" s="8"/>
      <c r="AA130" s="8"/>
    </row>
    <row r="131" spans="1:27" ht="12.75">
      <c r="A131" s="97" t="s">
        <v>565</v>
      </c>
      <c r="B131" s="45"/>
      <c r="C131" s="254"/>
      <c r="D131" s="37">
        <v>1</v>
      </c>
      <c r="E131" s="49"/>
      <c r="F131" s="41">
        <v>4</v>
      </c>
      <c r="G131" s="43"/>
      <c r="H131" s="34" t="s">
        <v>565</v>
      </c>
      <c r="I131" s="45"/>
      <c r="J131" s="170"/>
      <c r="K131" s="47">
        <v>1</v>
      </c>
      <c r="L131" s="261" t="s">
        <v>10</v>
      </c>
      <c r="M131" s="41">
        <v>4</v>
      </c>
      <c r="N131" s="32" t="s">
        <v>10</v>
      </c>
      <c r="O131" s="32" t="s">
        <v>10</v>
      </c>
      <c r="P131" s="8"/>
      <c r="Q131" s="8"/>
      <c r="R131" s="8"/>
      <c r="S131" s="8"/>
      <c r="T131" s="8"/>
      <c r="U131" s="8"/>
      <c r="V131" s="8"/>
      <c r="W131" s="8"/>
      <c r="X131" s="8"/>
      <c r="Y131" s="8"/>
      <c r="Z131" s="8"/>
      <c r="AA131" s="8"/>
    </row>
    <row r="132" spans="1:27" ht="12.75">
      <c r="A132" s="105" t="str">
        <f t="shared" ref="A132:A136" si="59">VLOOKUP(E132,$A$377:$B$2542,2,FALSE)</f>
        <v>(2020) Ryan Segal :: 8018087231</v>
      </c>
      <c r="B132" s="106" t="str">
        <f t="shared" ref="B132:B136" si="60">VLOOKUP(E132,$A$377:$C$2542,3,FALSE)</f>
        <v>ryanmatthewsegal@gmail.com</v>
      </c>
      <c r="C132" s="64">
        <v>0.20833333333333334</v>
      </c>
      <c r="D132" s="262">
        <v>0.22916666666666666</v>
      </c>
      <c r="E132" s="71" t="s">
        <v>569</v>
      </c>
      <c r="F132" s="263" t="s">
        <v>570</v>
      </c>
      <c r="G132" s="5"/>
      <c r="H132" s="54" t="str">
        <f t="shared" ref="H132:H136" si="61">VLOOKUP(L132,$A$377:$B$3380,2,FALSE)</f>
        <v>(2020) Bri Long :: 970-689-5146</v>
      </c>
      <c r="I132" s="57" t="str">
        <f t="shared" ref="I132:I136" si="62">VLOOKUP(L132,$A$377:$C$2380,3,FALSE)</f>
        <v>Longevityproductionsco@gmail.com</v>
      </c>
      <c r="J132" s="64">
        <v>0.20833333333333334</v>
      </c>
      <c r="K132" s="262">
        <v>0.22916666666666666</v>
      </c>
      <c r="L132" s="71" t="s">
        <v>572</v>
      </c>
      <c r="M132" s="263" t="s">
        <v>483</v>
      </c>
      <c r="N132" s="32" t="s">
        <v>10</v>
      </c>
      <c r="O132" s="32" t="s">
        <v>10</v>
      </c>
      <c r="P132" s="32"/>
      <c r="Q132" s="32" t="s">
        <v>10</v>
      </c>
      <c r="R132" s="8"/>
      <c r="S132" s="8"/>
      <c r="T132" s="8"/>
      <c r="U132" s="8"/>
      <c r="V132" s="8"/>
      <c r="W132" s="8"/>
      <c r="X132" s="8"/>
      <c r="Y132" s="8"/>
      <c r="Z132" s="8"/>
      <c r="AA132" s="8"/>
    </row>
    <row r="133" spans="1:27" ht="12.75">
      <c r="A133" s="54" t="e">
        <f t="shared" si="59"/>
        <v>#N/A</v>
      </c>
      <c r="B133" s="57" t="e">
        <f t="shared" si="60"/>
        <v>#N/A</v>
      </c>
      <c r="C133" s="74">
        <v>0.23958333333333334</v>
      </c>
      <c r="D133" s="190">
        <v>0.27083333333333331</v>
      </c>
      <c r="E133" s="71" t="s">
        <v>574</v>
      </c>
      <c r="F133" s="72" t="s">
        <v>216</v>
      </c>
      <c r="G133" s="5"/>
      <c r="H133" s="54" t="str">
        <f t="shared" si="61"/>
        <v>(2020) Justin Roth :: 612-961-5089</v>
      </c>
      <c r="I133" s="57" t="str">
        <f t="shared" si="62"/>
        <v>Justin@justinroth.com</v>
      </c>
      <c r="J133" s="74">
        <v>0.23958333333333334</v>
      </c>
      <c r="K133" s="190">
        <v>0.27083333333333331</v>
      </c>
      <c r="L133" s="71" t="s">
        <v>366</v>
      </c>
      <c r="M133" s="264" t="s">
        <v>63</v>
      </c>
      <c r="N133" s="32"/>
      <c r="O133" s="8"/>
      <c r="P133" s="8"/>
      <c r="Q133" s="8"/>
      <c r="R133" s="8"/>
      <c r="S133" s="8"/>
      <c r="T133" s="8"/>
      <c r="U133" s="8"/>
      <c r="V133" s="8"/>
      <c r="W133" s="8"/>
      <c r="X133" s="8"/>
      <c r="Y133" s="8"/>
      <c r="Z133" s="8"/>
      <c r="AA133" s="8"/>
    </row>
    <row r="134" spans="1:27" ht="12.75">
      <c r="A134" s="54" t="str">
        <f t="shared" si="59"/>
        <v>(2020) Anthony Cross :: 970-658-6629</v>
      </c>
      <c r="B134" s="57" t="str">
        <f t="shared" si="60"/>
        <v>stephen.matthew.jones@gmail.com, editor@saltmag.online</v>
      </c>
      <c r="C134" s="74">
        <v>0.29166666666666669</v>
      </c>
      <c r="D134" s="190">
        <v>0.32291666666666669</v>
      </c>
      <c r="E134" s="71" t="s">
        <v>577</v>
      </c>
      <c r="F134" s="72" t="s">
        <v>216</v>
      </c>
      <c r="G134" s="110" t="s">
        <v>10</v>
      </c>
      <c r="H134" s="54" t="str">
        <f t="shared" si="61"/>
        <v>(2020) Ryan Gaudie :: 970-402-5834</v>
      </c>
      <c r="I134" s="57" t="str">
        <f t="shared" si="62"/>
        <v>ryan@vmiwest.com</v>
      </c>
      <c r="J134" s="74">
        <v>0.29166666666666669</v>
      </c>
      <c r="K134" s="190">
        <v>0.32291666666666669</v>
      </c>
      <c r="L134" s="71" t="s">
        <v>578</v>
      </c>
      <c r="M134" s="72" t="s">
        <v>63</v>
      </c>
      <c r="N134" s="32" t="s">
        <v>10</v>
      </c>
      <c r="O134" s="8"/>
      <c r="P134" s="8"/>
      <c r="Q134" s="8"/>
      <c r="R134" s="8"/>
      <c r="S134" s="8"/>
      <c r="T134" s="8"/>
      <c r="U134" s="8"/>
      <c r="V134" s="8"/>
      <c r="W134" s="8"/>
      <c r="X134" s="8"/>
      <c r="Y134" s="8"/>
      <c r="Z134" s="8"/>
      <c r="AA134" s="8"/>
    </row>
    <row r="135" spans="1:27" ht="12.75">
      <c r="A135" s="87" t="str">
        <f t="shared" si="59"/>
        <v>(2020) David Jacoby :: 720.233.3368</v>
      </c>
      <c r="B135" s="88" t="str">
        <f t="shared" si="60"/>
        <v>davidwjacoby@gmail.com</v>
      </c>
      <c r="C135" s="92">
        <v>0.34375</v>
      </c>
      <c r="D135" s="266">
        <v>0.375</v>
      </c>
      <c r="E135" s="71" t="s">
        <v>581</v>
      </c>
      <c r="F135" s="161" t="s">
        <v>216</v>
      </c>
      <c r="G135" s="110" t="s">
        <v>10</v>
      </c>
      <c r="H135" s="54" t="str">
        <f t="shared" si="61"/>
        <v>(2020) Louis Micciullo :: 970 624 9469</v>
      </c>
      <c r="I135" s="57" t="str">
        <f t="shared" si="62"/>
        <v>HYZENBORG@gmail.com</v>
      </c>
      <c r="J135" s="92">
        <v>0.34375</v>
      </c>
      <c r="K135" s="266">
        <v>0.375</v>
      </c>
      <c r="L135" s="117" t="s">
        <v>582</v>
      </c>
      <c r="M135" s="178" t="s">
        <v>258</v>
      </c>
      <c r="N135" s="32"/>
      <c r="O135" s="8"/>
      <c r="P135" s="8"/>
      <c r="Q135" s="8"/>
      <c r="R135" s="8"/>
      <c r="S135" s="8"/>
      <c r="T135" s="8"/>
      <c r="U135" s="8"/>
      <c r="V135" s="8"/>
      <c r="W135" s="8"/>
      <c r="X135" s="8"/>
      <c r="Y135" s="8"/>
      <c r="Z135" s="8"/>
      <c r="AA135" s="8"/>
    </row>
    <row r="136" spans="1:27" ht="12.75">
      <c r="A136" s="119" t="e">
        <f t="shared" si="59"/>
        <v>#N/A</v>
      </c>
      <c r="B136" s="120" t="e">
        <f t="shared" si="60"/>
        <v>#N/A</v>
      </c>
      <c r="C136" s="121">
        <v>0.38541666666666669</v>
      </c>
      <c r="D136" s="268">
        <v>0.41666666666666669</v>
      </c>
      <c r="E136" s="270" t="s">
        <v>585</v>
      </c>
      <c r="F136" s="123" t="s">
        <v>588</v>
      </c>
      <c r="G136" s="5"/>
      <c r="H136" s="119" t="e">
        <f t="shared" si="61"/>
        <v>#N/A</v>
      </c>
      <c r="I136" s="120" t="e">
        <f t="shared" si="62"/>
        <v>#N/A</v>
      </c>
      <c r="J136" s="121">
        <v>0.38541666666666669</v>
      </c>
      <c r="K136" s="268">
        <v>0.41666666666666669</v>
      </c>
      <c r="L136" s="150"/>
      <c r="M136" s="166" t="s">
        <v>588</v>
      </c>
      <c r="N136" s="32" t="s">
        <v>10</v>
      </c>
      <c r="O136" s="8"/>
      <c r="P136" s="8"/>
      <c r="Q136" s="8"/>
      <c r="R136" s="8"/>
      <c r="S136" s="8"/>
      <c r="T136" s="8"/>
      <c r="U136" s="8"/>
      <c r="V136" s="8"/>
      <c r="W136" s="8"/>
      <c r="X136" s="8"/>
      <c r="Y136" s="8"/>
      <c r="Z136" s="8"/>
      <c r="AA136" s="8"/>
    </row>
    <row r="137" spans="1:27" ht="12.75">
      <c r="A137" s="132"/>
      <c r="B137" s="133"/>
      <c r="C137" s="271"/>
      <c r="D137" s="134"/>
      <c r="E137" s="135"/>
      <c r="F137" s="191"/>
      <c r="G137" s="5"/>
      <c r="H137" s="132"/>
      <c r="I137" s="133"/>
      <c r="J137" s="271"/>
      <c r="K137" s="134"/>
      <c r="L137" s="272"/>
      <c r="M137" s="160"/>
      <c r="N137" s="32"/>
      <c r="O137" s="8"/>
      <c r="P137" s="8"/>
      <c r="Q137" s="8"/>
      <c r="R137" s="8"/>
      <c r="S137" s="8"/>
      <c r="T137" s="8"/>
      <c r="U137" s="8"/>
      <c r="V137" s="8"/>
      <c r="W137" s="8"/>
      <c r="X137" s="8"/>
      <c r="Y137" s="8"/>
      <c r="Z137" s="8"/>
      <c r="AA137" s="8"/>
    </row>
    <row r="138" spans="1:27" ht="12.75">
      <c r="A138" s="136"/>
      <c r="B138" s="137"/>
      <c r="C138" s="167"/>
      <c r="D138" s="138"/>
      <c r="E138" s="139"/>
      <c r="F138" s="168"/>
      <c r="G138" s="5"/>
      <c r="H138" s="136"/>
      <c r="I138" s="137"/>
      <c r="J138" s="167"/>
      <c r="K138" s="138"/>
      <c r="L138" s="273"/>
      <c r="M138" s="168"/>
      <c r="N138" s="32" t="s">
        <v>10</v>
      </c>
      <c r="O138" s="8"/>
      <c r="P138" s="8"/>
      <c r="Q138" s="8"/>
      <c r="R138" s="8"/>
      <c r="S138" s="8"/>
      <c r="T138" s="8"/>
      <c r="U138" s="8"/>
      <c r="V138" s="8"/>
      <c r="W138" s="8"/>
      <c r="X138" s="8"/>
      <c r="Y138" s="8"/>
      <c r="Z138" s="8"/>
      <c r="AA138" s="8"/>
    </row>
    <row r="139" spans="1:27" ht="12.75">
      <c r="A139" s="145" t="s">
        <v>590</v>
      </c>
      <c r="B139" s="146"/>
      <c r="C139" s="171"/>
      <c r="D139" s="142"/>
      <c r="E139" s="173"/>
      <c r="F139" s="144">
        <v>0</v>
      </c>
      <c r="G139" s="5"/>
      <c r="H139" s="140" t="s">
        <v>590</v>
      </c>
      <c r="I139" s="274"/>
      <c r="J139" s="171"/>
      <c r="K139" s="142">
        <v>1</v>
      </c>
      <c r="L139" s="113" t="s">
        <v>591</v>
      </c>
      <c r="M139" s="144">
        <v>1</v>
      </c>
      <c r="N139" s="32" t="s">
        <v>10</v>
      </c>
      <c r="O139" s="32"/>
      <c r="P139" s="8"/>
      <c r="Q139" s="8"/>
      <c r="R139" s="8"/>
      <c r="S139" s="8"/>
      <c r="T139" s="8"/>
      <c r="U139" s="8"/>
      <c r="V139" s="8"/>
      <c r="W139" s="8"/>
      <c r="X139" s="8"/>
      <c r="Y139" s="8"/>
      <c r="Z139" s="8"/>
      <c r="AA139" s="8"/>
    </row>
    <row r="140" spans="1:27" ht="12.75">
      <c r="A140" s="99" t="e">
        <f t="shared" ref="A140:A144" si="63">VLOOKUP(E140,$A$377:$B$380,2,FALSE)</f>
        <v>#N/A</v>
      </c>
      <c r="B140" s="100" t="e">
        <f t="shared" ref="B140:B144" si="64">VLOOKUP(E140,$A$377:$C$380,3,FALSE)</f>
        <v>#N/A</v>
      </c>
      <c r="C140" s="101">
        <v>0.20833333333333334</v>
      </c>
      <c r="D140" s="255">
        <v>0.41666666666666669</v>
      </c>
      <c r="E140" s="150"/>
      <c r="F140" s="103" t="s">
        <v>10</v>
      </c>
      <c r="G140" s="43" t="s">
        <v>10</v>
      </c>
      <c r="H140" s="54" t="e">
        <f t="shared" ref="H140:H144" si="65">VLOOKUP(L140,$A$377:$B$2380,2,FALSE)</f>
        <v>#N/A</v>
      </c>
      <c r="I140" s="57" t="e">
        <f t="shared" ref="I140:I144" si="66">VLOOKUP(L140,$A$377:$C$2380,3,FALSE)</f>
        <v>#N/A</v>
      </c>
      <c r="J140" s="275">
        <v>0.20833333333333334</v>
      </c>
      <c r="K140" s="276">
        <v>0.41666666666666669</v>
      </c>
      <c r="L140" s="71" t="s">
        <v>591</v>
      </c>
      <c r="M140" s="72" t="s">
        <v>598</v>
      </c>
      <c r="N140" s="32" t="s">
        <v>10</v>
      </c>
      <c r="O140" s="32" t="s">
        <v>10</v>
      </c>
      <c r="P140" s="8"/>
      <c r="Q140" s="8"/>
      <c r="R140" s="8"/>
      <c r="S140" s="8"/>
      <c r="T140" s="8"/>
      <c r="U140" s="8"/>
      <c r="V140" s="8"/>
      <c r="W140" s="8"/>
      <c r="X140" s="8"/>
      <c r="Y140" s="8"/>
      <c r="Z140" s="8"/>
      <c r="AA140" s="8"/>
    </row>
    <row r="141" spans="1:27" ht="12.75">
      <c r="A141" s="119" t="e">
        <f t="shared" si="63"/>
        <v>#N/A</v>
      </c>
      <c r="B141" s="120" t="e">
        <f t="shared" si="64"/>
        <v>#N/A</v>
      </c>
      <c r="C141" s="121">
        <v>0.25</v>
      </c>
      <c r="D141" s="268">
        <v>0.29166666666666669</v>
      </c>
      <c r="E141" s="150"/>
      <c r="F141" s="123" t="s">
        <v>10</v>
      </c>
      <c r="G141" s="110" t="s">
        <v>10</v>
      </c>
      <c r="H141" s="119" t="e">
        <f t="shared" si="65"/>
        <v>#N/A</v>
      </c>
      <c r="I141" s="120" t="e">
        <f t="shared" si="66"/>
        <v>#N/A</v>
      </c>
      <c r="J141" s="121">
        <v>0.25</v>
      </c>
      <c r="K141" s="268">
        <v>0.29166666666666669</v>
      </c>
      <c r="L141" s="150"/>
      <c r="M141" s="123" t="s">
        <v>10</v>
      </c>
      <c r="N141" s="32" t="s">
        <v>10</v>
      </c>
      <c r="O141" s="8"/>
      <c r="P141" s="8"/>
      <c r="Q141" s="8"/>
      <c r="R141" s="8"/>
      <c r="S141" s="8"/>
      <c r="T141" s="8"/>
      <c r="U141" s="8"/>
      <c r="V141" s="8"/>
      <c r="W141" s="8"/>
      <c r="X141" s="8"/>
      <c r="Y141" s="8"/>
      <c r="Z141" s="8"/>
      <c r="AA141" s="8"/>
    </row>
    <row r="142" spans="1:27" ht="12.75">
      <c r="A142" s="119" t="e">
        <f t="shared" si="63"/>
        <v>#N/A</v>
      </c>
      <c r="B142" s="120" t="e">
        <f t="shared" si="64"/>
        <v>#N/A</v>
      </c>
      <c r="C142" s="277">
        <v>0.29166666666666669</v>
      </c>
      <c r="D142" s="268">
        <v>0.33333333333333331</v>
      </c>
      <c r="E142" s="150"/>
      <c r="F142" s="123" t="s">
        <v>10</v>
      </c>
      <c r="G142" s="110" t="s">
        <v>10</v>
      </c>
      <c r="H142" s="119" t="e">
        <f t="shared" si="65"/>
        <v>#N/A</v>
      </c>
      <c r="I142" s="120" t="e">
        <f t="shared" si="66"/>
        <v>#N/A</v>
      </c>
      <c r="J142" s="277">
        <v>0.29166666666666669</v>
      </c>
      <c r="K142" s="268">
        <v>0.33333333333333331</v>
      </c>
      <c r="L142" s="150"/>
      <c r="M142" s="123" t="s">
        <v>10</v>
      </c>
      <c r="N142" s="32" t="s">
        <v>10</v>
      </c>
      <c r="O142" s="8"/>
      <c r="P142" s="8"/>
      <c r="Q142" s="8"/>
      <c r="R142" s="8"/>
      <c r="S142" s="8"/>
      <c r="T142" s="8"/>
      <c r="U142" s="8"/>
      <c r="V142" s="8"/>
      <c r="W142" s="8"/>
      <c r="X142" s="8"/>
      <c r="Y142" s="8"/>
      <c r="Z142" s="8"/>
      <c r="AA142" s="8"/>
    </row>
    <row r="143" spans="1:27" ht="12.75">
      <c r="A143" s="119" t="e">
        <f t="shared" si="63"/>
        <v>#N/A</v>
      </c>
      <c r="B143" s="120" t="e">
        <f t="shared" si="64"/>
        <v>#N/A</v>
      </c>
      <c r="C143" s="277">
        <v>0.33333333333333331</v>
      </c>
      <c r="D143" s="268">
        <v>0.375</v>
      </c>
      <c r="E143" s="150"/>
      <c r="F143" s="123" t="s">
        <v>10</v>
      </c>
      <c r="G143" s="279" t="s">
        <v>10</v>
      </c>
      <c r="H143" s="119" t="e">
        <f t="shared" si="65"/>
        <v>#N/A</v>
      </c>
      <c r="I143" s="120" t="e">
        <f t="shared" si="66"/>
        <v>#N/A</v>
      </c>
      <c r="J143" s="277">
        <v>0.33333333333333331</v>
      </c>
      <c r="K143" s="268">
        <v>0.375</v>
      </c>
      <c r="L143" s="150"/>
      <c r="M143" s="123" t="s">
        <v>10</v>
      </c>
      <c r="N143" s="32" t="s">
        <v>10</v>
      </c>
      <c r="O143" s="8"/>
      <c r="P143" s="8"/>
      <c r="Q143" s="8"/>
      <c r="R143" s="8"/>
      <c r="S143" s="8"/>
      <c r="T143" s="8"/>
      <c r="U143" s="8"/>
      <c r="V143" s="8"/>
      <c r="W143" s="8"/>
      <c r="X143" s="8"/>
      <c r="Y143" s="8"/>
      <c r="Z143" s="8"/>
      <c r="AA143" s="8"/>
    </row>
    <row r="144" spans="1:27" ht="12.75">
      <c r="A144" s="124" t="e">
        <f t="shared" si="63"/>
        <v>#N/A</v>
      </c>
      <c r="B144" s="125" t="e">
        <f t="shared" si="64"/>
        <v>#N/A</v>
      </c>
      <c r="C144" s="126">
        <v>0.375</v>
      </c>
      <c r="D144" s="260">
        <v>0.41666666666666669</v>
      </c>
      <c r="E144" s="165"/>
      <c r="F144" s="212" t="s">
        <v>10</v>
      </c>
      <c r="G144" s="8"/>
      <c r="H144" s="119" t="e">
        <f t="shared" si="65"/>
        <v>#N/A</v>
      </c>
      <c r="I144" s="120" t="e">
        <f t="shared" si="66"/>
        <v>#N/A</v>
      </c>
      <c r="J144" s="121">
        <v>0.375</v>
      </c>
      <c r="K144" s="277">
        <v>0.41666666666666669</v>
      </c>
      <c r="L144" s="150"/>
      <c r="M144" s="208" t="s">
        <v>10</v>
      </c>
      <c r="N144" s="8"/>
      <c r="O144" s="8"/>
      <c r="P144" s="8"/>
      <c r="Q144" s="8"/>
      <c r="R144" s="8"/>
      <c r="S144" s="8"/>
      <c r="T144" s="8"/>
      <c r="U144" s="8"/>
      <c r="V144" s="8"/>
      <c r="W144" s="8"/>
      <c r="X144" s="8"/>
      <c r="Y144" s="8"/>
      <c r="Z144" s="8"/>
      <c r="AA144" s="8"/>
    </row>
    <row r="145" spans="1:27" ht="19.5" customHeight="1">
      <c r="G145" s="5"/>
      <c r="N145" s="8"/>
      <c r="O145" s="8"/>
      <c r="P145" s="8"/>
      <c r="Q145" s="8"/>
      <c r="R145" s="8"/>
      <c r="S145" s="8"/>
      <c r="T145" s="8"/>
      <c r="U145" s="8"/>
      <c r="V145" s="8"/>
      <c r="W145" s="8"/>
      <c r="X145" s="8"/>
      <c r="Y145" s="8"/>
      <c r="Z145" s="8"/>
      <c r="AA145" s="8"/>
    </row>
    <row r="146" spans="1:27" ht="19.5" customHeight="1">
      <c r="A146" s="97" t="s">
        <v>604</v>
      </c>
      <c r="B146" s="98"/>
      <c r="C146" s="37">
        <v>1</v>
      </c>
      <c r="D146" s="37">
        <v>1</v>
      </c>
      <c r="E146" s="39" t="s">
        <v>10</v>
      </c>
      <c r="F146" s="41">
        <v>5</v>
      </c>
      <c r="G146" s="43" t="s">
        <v>10</v>
      </c>
      <c r="H146" s="97" t="s">
        <v>605</v>
      </c>
      <c r="I146" s="98"/>
      <c r="J146" s="37">
        <v>1</v>
      </c>
      <c r="K146" s="37">
        <v>1</v>
      </c>
      <c r="L146" s="39" t="s">
        <v>10</v>
      </c>
      <c r="M146" s="41">
        <v>5</v>
      </c>
      <c r="N146" s="8"/>
      <c r="O146" s="8"/>
      <c r="P146" s="8"/>
      <c r="Q146" s="8"/>
      <c r="R146" s="8"/>
      <c r="S146" s="8"/>
      <c r="T146" s="8"/>
      <c r="U146" s="8"/>
      <c r="V146" s="8"/>
      <c r="W146" s="8"/>
      <c r="X146" s="8"/>
      <c r="Y146" s="8"/>
      <c r="Z146" s="8"/>
      <c r="AA146" s="8"/>
    </row>
    <row r="147" spans="1:27" ht="19.5" customHeight="1">
      <c r="A147" s="105" t="str">
        <f t="shared" ref="A147:A151" si="67">VLOOKUP(E147,$A$377:$B$2542,2,FALSE)</f>
        <v>(2020) Rosann Winn :: (970) 227-3900</v>
      </c>
      <c r="B147" s="106" t="str">
        <f t="shared" ref="B147:B151" si="68">VLOOKUP(E147,$A$377:$C$2542,3,FALSE)</f>
        <v>rosannwinnmusic@gmail.com</v>
      </c>
      <c r="C147" s="280">
        <v>0.16666666666666666</v>
      </c>
      <c r="D147" s="280">
        <v>0.19791666666666666</v>
      </c>
      <c r="E147" s="60" t="s">
        <v>463</v>
      </c>
      <c r="F147" s="281" t="s">
        <v>216</v>
      </c>
      <c r="G147" s="110" t="s">
        <v>10</v>
      </c>
      <c r="H147" s="105" t="str">
        <f t="shared" ref="H147:H151" si="69">VLOOKUP(L147,$A$377:$B$2380,2,FALSE)</f>
        <v>(2020) Shannon Fitzsimmons :: (970)214-6889</v>
      </c>
      <c r="I147" s="106" t="str">
        <f t="shared" ref="I147:I151" si="70">VLOOKUP(L147,$A$377:$C$2380,3,FALSE)</f>
        <v>shannonkatemusic@gmail.com</v>
      </c>
      <c r="J147" s="280">
        <v>0.16666666666666666</v>
      </c>
      <c r="K147" s="280">
        <v>0.19791666666666666</v>
      </c>
      <c r="L147" s="282" t="s">
        <v>610</v>
      </c>
      <c r="M147" s="283" t="s">
        <v>216</v>
      </c>
      <c r="N147" s="8"/>
      <c r="O147" s="8"/>
      <c r="P147" s="8"/>
      <c r="Q147" s="8"/>
      <c r="R147" s="8"/>
      <c r="S147" s="8"/>
      <c r="T147" s="8"/>
      <c r="U147" s="8"/>
      <c r="V147" s="8"/>
      <c r="W147" s="8"/>
      <c r="X147" s="8"/>
      <c r="Y147" s="8"/>
      <c r="Z147" s="8"/>
      <c r="AA147" s="8"/>
    </row>
    <row r="148" spans="1:27" ht="19.5" customHeight="1">
      <c r="A148" s="54" t="str">
        <f t="shared" si="67"/>
        <v>(2020) Christopher Ford :: 5158225142</v>
      </c>
      <c r="B148" s="57" t="str">
        <f t="shared" si="68"/>
        <v>ctconquered@gmail.com</v>
      </c>
      <c r="C148" s="78">
        <v>0.21875</v>
      </c>
      <c r="D148" s="78">
        <v>0.25</v>
      </c>
      <c r="E148" s="71" t="s">
        <v>277</v>
      </c>
      <c r="F148" s="81" t="s">
        <v>216</v>
      </c>
      <c r="G148" s="5"/>
      <c r="H148" s="54" t="str">
        <f t="shared" si="69"/>
        <v>(2020) Tim Hanauer :: 970 490 1449</v>
      </c>
      <c r="I148" s="57" t="str">
        <f t="shared" si="70"/>
        <v>tim@timhanauer.com</v>
      </c>
      <c r="J148" s="78">
        <v>0.21875</v>
      </c>
      <c r="K148" s="78">
        <v>0.25</v>
      </c>
      <c r="L148" s="71" t="s">
        <v>530</v>
      </c>
      <c r="M148" s="81" t="s">
        <v>216</v>
      </c>
      <c r="N148" s="8"/>
      <c r="O148" s="8"/>
      <c r="P148" s="8"/>
      <c r="Q148" s="8"/>
      <c r="R148" s="8"/>
      <c r="S148" s="8"/>
      <c r="T148" s="8"/>
      <c r="U148" s="8"/>
      <c r="V148" s="8"/>
      <c r="W148" s="8"/>
      <c r="X148" s="8"/>
      <c r="Y148" s="8"/>
      <c r="Z148" s="8"/>
      <c r="AA148" s="8"/>
    </row>
    <row r="149" spans="1:27" ht="19.5" customHeight="1">
      <c r="A149" s="54" t="e">
        <f t="shared" si="67"/>
        <v>#N/A</v>
      </c>
      <c r="B149" s="57" t="e">
        <f t="shared" si="68"/>
        <v>#N/A</v>
      </c>
      <c r="C149" s="74">
        <v>0.27083333333333331</v>
      </c>
      <c r="D149" s="74">
        <v>0.30208333333333331</v>
      </c>
      <c r="E149" s="66" t="s">
        <v>615</v>
      </c>
      <c r="F149" s="68" t="s">
        <v>63</v>
      </c>
      <c r="G149" s="43" t="s">
        <v>10</v>
      </c>
      <c r="H149" s="54" t="str">
        <f t="shared" si="69"/>
        <v>(2020) Paul DeHaven :: 7204706461</v>
      </c>
      <c r="I149" s="57" t="str">
        <f t="shared" si="70"/>
        <v>pauldehaven@gmail.com</v>
      </c>
      <c r="J149" s="74">
        <v>0.27083333333333331</v>
      </c>
      <c r="K149" s="74">
        <v>0.30208333333333331</v>
      </c>
      <c r="L149" s="71" t="s">
        <v>616</v>
      </c>
      <c r="M149" s="81" t="s">
        <v>63</v>
      </c>
      <c r="N149" s="43"/>
      <c r="O149" s="8"/>
      <c r="P149" s="8"/>
      <c r="Q149" s="8"/>
      <c r="R149" s="8"/>
      <c r="S149" s="8"/>
      <c r="T149" s="8"/>
      <c r="U149" s="8"/>
      <c r="V149" s="8"/>
      <c r="W149" s="8"/>
      <c r="X149" s="8"/>
      <c r="Y149" s="8"/>
      <c r="Z149" s="8"/>
      <c r="AA149" s="8"/>
    </row>
    <row r="150" spans="1:27" ht="19.5" customHeight="1">
      <c r="A150" s="54" t="e">
        <f t="shared" si="67"/>
        <v>#N/A</v>
      </c>
      <c r="B150" s="57" t="e">
        <f t="shared" si="68"/>
        <v>#N/A</v>
      </c>
      <c r="C150" s="74">
        <v>0.32291666666666669</v>
      </c>
      <c r="D150" s="74">
        <v>0.35416666666666669</v>
      </c>
      <c r="E150" s="66" t="s">
        <v>617</v>
      </c>
      <c r="F150" s="68" t="s">
        <v>63</v>
      </c>
      <c r="G150" s="43" t="s">
        <v>10</v>
      </c>
      <c r="H150" s="54" t="str">
        <f t="shared" si="69"/>
        <v>(2020) Zoe Berman :: 8603311340</v>
      </c>
      <c r="I150" s="57" t="str">
        <f t="shared" si="70"/>
        <v>zoebermanmusic@gmail.com</v>
      </c>
      <c r="J150" s="74">
        <v>0.32291666666666669</v>
      </c>
      <c r="K150" s="74">
        <v>0.35416666666666669</v>
      </c>
      <c r="L150" s="71" t="s">
        <v>587</v>
      </c>
      <c r="M150" s="81" t="s">
        <v>216</v>
      </c>
      <c r="N150" s="8"/>
      <c r="O150" s="8"/>
      <c r="P150" s="8"/>
      <c r="Q150" s="8"/>
      <c r="R150" s="8"/>
      <c r="S150" s="8"/>
      <c r="T150" s="8"/>
      <c r="U150" s="8"/>
      <c r="V150" s="8"/>
      <c r="W150" s="8"/>
      <c r="X150" s="8"/>
      <c r="Y150" s="8"/>
      <c r="Z150" s="8"/>
      <c r="AA150" s="8"/>
    </row>
    <row r="151" spans="1:27" ht="19.5" customHeight="1">
      <c r="A151" s="87" t="str">
        <f t="shared" si="67"/>
        <v>(2020) Terri Stewart :: 3039891764</v>
      </c>
      <c r="B151" s="88" t="str">
        <f t="shared" si="68"/>
        <v>Terri@stewartmgmt.com</v>
      </c>
      <c r="C151" s="92">
        <v>0.375</v>
      </c>
      <c r="D151" s="92">
        <v>0.40625</v>
      </c>
      <c r="E151" s="90" t="s">
        <v>442</v>
      </c>
      <c r="F151" s="161" t="s">
        <v>228</v>
      </c>
      <c r="G151" s="256" t="s">
        <v>10</v>
      </c>
      <c r="H151" s="87" t="str">
        <f t="shared" si="69"/>
        <v>(2020) Bethel Steele :: 6074233504</v>
      </c>
      <c r="I151" s="88" t="str">
        <f t="shared" si="70"/>
        <v>bethel@bethelsteele.com</v>
      </c>
      <c r="J151" s="92">
        <v>0.375</v>
      </c>
      <c r="K151" s="92">
        <v>0.40625</v>
      </c>
      <c r="L151" s="90" t="s">
        <v>222</v>
      </c>
      <c r="M151" s="161" t="s">
        <v>620</v>
      </c>
      <c r="N151" s="8"/>
      <c r="O151" s="8"/>
      <c r="P151" s="8"/>
      <c r="Q151" s="8"/>
      <c r="R151" s="8"/>
      <c r="S151" s="8"/>
      <c r="T151" s="8"/>
      <c r="U151" s="8"/>
      <c r="V151" s="8"/>
      <c r="W151" s="8"/>
      <c r="X151" s="8"/>
      <c r="Y151" s="8"/>
      <c r="Z151" s="8"/>
      <c r="AA151" s="8"/>
    </row>
    <row r="152" spans="1:27" ht="19.5" customHeight="1">
      <c r="A152" s="285"/>
      <c r="B152" s="189"/>
      <c r="C152" s="43"/>
      <c r="D152" s="131"/>
      <c r="E152" s="43" t="s">
        <v>79</v>
      </c>
      <c r="F152" s="160"/>
      <c r="G152" s="5"/>
      <c r="H152" s="285"/>
      <c r="I152" s="189"/>
      <c r="J152" s="117"/>
      <c r="K152" s="131"/>
      <c r="L152" s="43"/>
      <c r="M152" s="160"/>
      <c r="N152" s="5"/>
      <c r="O152" s="8"/>
      <c r="P152" s="8"/>
      <c r="Q152" s="8"/>
      <c r="R152" s="8"/>
      <c r="S152" s="8"/>
      <c r="T152" s="8"/>
      <c r="U152" s="8"/>
      <c r="V152" s="8"/>
      <c r="W152" s="8"/>
      <c r="X152" s="8"/>
      <c r="Y152" s="8"/>
      <c r="Z152" s="8"/>
      <c r="AA152" s="8"/>
    </row>
    <row r="153" spans="1:27" ht="12.75">
      <c r="A153" s="285"/>
      <c r="B153" s="189"/>
      <c r="C153" s="43"/>
      <c r="D153" s="131"/>
      <c r="E153" s="43"/>
      <c r="F153" s="160"/>
      <c r="G153" s="5"/>
      <c r="H153" s="285"/>
      <c r="I153" s="189"/>
      <c r="J153" s="117"/>
      <c r="K153" s="131"/>
      <c r="L153" s="43"/>
      <c r="M153" s="160"/>
      <c r="N153" s="5"/>
      <c r="O153" s="8"/>
      <c r="P153" s="8"/>
      <c r="Q153" s="8"/>
      <c r="R153" s="8"/>
      <c r="S153" s="8"/>
      <c r="T153" s="8"/>
      <c r="U153" s="8"/>
      <c r="V153" s="8"/>
      <c r="W153" s="8"/>
      <c r="X153" s="8"/>
      <c r="Y153" s="8"/>
      <c r="Z153" s="8"/>
      <c r="AA153" s="8"/>
    </row>
    <row r="154" spans="1:27" ht="12.75">
      <c r="A154" s="286" t="s">
        <v>621</v>
      </c>
      <c r="B154" s="36"/>
      <c r="C154" s="39" t="s">
        <v>10</v>
      </c>
      <c r="D154" s="37">
        <v>1</v>
      </c>
      <c r="E154" s="49" t="s">
        <v>623</v>
      </c>
      <c r="F154" s="41">
        <v>5</v>
      </c>
      <c r="G154" s="5"/>
      <c r="H154" s="286" t="s">
        <v>621</v>
      </c>
      <c r="I154" s="287"/>
      <c r="J154" s="288" t="s">
        <v>10</v>
      </c>
      <c r="K154" s="47">
        <v>1</v>
      </c>
      <c r="L154" s="49" t="s">
        <v>623</v>
      </c>
      <c r="M154" s="51">
        <v>5</v>
      </c>
      <c r="N154" s="289"/>
      <c r="O154" s="32"/>
      <c r="P154" s="8"/>
      <c r="Q154" s="8"/>
      <c r="R154" s="8"/>
      <c r="S154" s="8"/>
      <c r="T154" s="8"/>
      <c r="U154" s="8"/>
      <c r="V154" s="8"/>
      <c r="W154" s="8"/>
      <c r="X154" s="8"/>
      <c r="Y154" s="8"/>
      <c r="Z154" s="8"/>
      <c r="AA154" s="8"/>
    </row>
    <row r="155" spans="1:27" ht="12.75">
      <c r="A155" s="54" t="str">
        <f t="shared" ref="A155:A159" si="71">VLOOKUP(E155,$A$377:$B$2542,2,FALSE)</f>
        <v>(2020) Jo Asker :: 208-305-3682</v>
      </c>
      <c r="B155" s="57" t="str">
        <f t="shared" ref="B155:B159" si="72">VLOOKUP(E155,$A$377:$C$2542,3,FALSE)</f>
        <v>jasker1020@gmail.com</v>
      </c>
      <c r="C155" s="64">
        <v>0.28125</v>
      </c>
      <c r="D155" s="64">
        <v>0.3125</v>
      </c>
      <c r="E155" s="71" t="s">
        <v>625</v>
      </c>
      <c r="F155" s="109" t="s">
        <v>216</v>
      </c>
      <c r="G155" s="43" t="s">
        <v>10</v>
      </c>
      <c r="H155" s="54" t="str">
        <f t="shared" ref="H155:H159" si="73">VLOOKUP(L155,$A$377:$B$2380,2,FALSE)</f>
        <v>(2020) Jesarae Dale :: 9707877726</v>
      </c>
      <c r="I155" s="57" t="str">
        <f t="shared" ref="I155:I159" si="74">VLOOKUP(L155,$A$377:$C$2380,3,FALSE)</f>
        <v>jesaraejoyce@gmail.com</v>
      </c>
      <c r="J155" s="64">
        <v>0.28125</v>
      </c>
      <c r="K155" s="64">
        <v>0.3125</v>
      </c>
      <c r="L155" s="71" t="s">
        <v>628</v>
      </c>
      <c r="M155" s="109" t="s">
        <v>483</v>
      </c>
      <c r="N155" s="243" t="s">
        <v>10</v>
      </c>
      <c r="O155" s="32" t="s">
        <v>10</v>
      </c>
      <c r="P155" s="8"/>
      <c r="Q155" s="8"/>
      <c r="R155" s="8"/>
      <c r="S155" s="8"/>
      <c r="T155" s="8"/>
      <c r="U155" s="8"/>
      <c r="V155" s="8"/>
      <c r="W155" s="8"/>
      <c r="X155" s="8"/>
      <c r="Y155" s="8"/>
      <c r="Z155" s="8"/>
      <c r="AA155" s="8"/>
    </row>
    <row r="156" spans="1:27" ht="12.75">
      <c r="A156" s="54" t="str">
        <f t="shared" si="71"/>
        <v>(2020) Chuck Landgraf :: 970-222-9432</v>
      </c>
      <c r="B156" s="57" t="str">
        <f t="shared" si="72"/>
        <v>lcharles18@msn.com</v>
      </c>
      <c r="C156" s="70">
        <v>0.33333333333333331</v>
      </c>
      <c r="D156" s="74">
        <v>0.36458333333333331</v>
      </c>
      <c r="E156" s="71" t="s">
        <v>629</v>
      </c>
      <c r="F156" s="72" t="s">
        <v>242</v>
      </c>
      <c r="G156" s="290" t="s">
        <v>10</v>
      </c>
      <c r="H156" s="54" t="str">
        <f t="shared" si="73"/>
        <v>(2020) Kayla :: 3035216482</v>
      </c>
      <c r="I156" s="57" t="str">
        <f t="shared" si="74"/>
        <v>kaylamarque.music@gmail.com</v>
      </c>
      <c r="J156" s="70">
        <v>0.33333333333333331</v>
      </c>
      <c r="K156" s="74">
        <v>0.36458333333333331</v>
      </c>
      <c r="L156" s="66" t="s">
        <v>630</v>
      </c>
      <c r="M156" s="115" t="s">
        <v>216</v>
      </c>
      <c r="N156" s="289"/>
      <c r="O156" s="32" t="s">
        <v>10</v>
      </c>
      <c r="P156" s="8"/>
      <c r="Q156" s="8"/>
      <c r="R156" s="8"/>
      <c r="S156" s="8"/>
      <c r="T156" s="8"/>
      <c r="U156" s="8"/>
      <c r="V156" s="8"/>
      <c r="W156" s="8"/>
      <c r="X156" s="8"/>
      <c r="Y156" s="8"/>
      <c r="Z156" s="8"/>
      <c r="AA156" s="8"/>
    </row>
    <row r="157" spans="1:27" ht="12.75">
      <c r="A157" s="54" t="str">
        <f t="shared" si="71"/>
        <v>(2020) Achilles :: 970-218-9124</v>
      </c>
      <c r="B157" s="57" t="str">
        <f t="shared" si="72"/>
        <v>Carloszero37@hotmail.com</v>
      </c>
      <c r="C157" s="70">
        <v>0.38541666666666669</v>
      </c>
      <c r="D157" s="70">
        <v>0.41666666666666669</v>
      </c>
      <c r="E157" s="66" t="s">
        <v>92</v>
      </c>
      <c r="F157" s="244" t="s">
        <v>216</v>
      </c>
      <c r="G157" s="43" t="s">
        <v>79</v>
      </c>
      <c r="H157" s="54" t="str">
        <f t="shared" si="73"/>
        <v>(2020) Javi :: 7205503713</v>
      </c>
      <c r="I157" s="57" t="str">
        <f t="shared" si="74"/>
        <v>javi@eljavimusic.com</v>
      </c>
      <c r="J157" s="70">
        <v>0.38541666666666669</v>
      </c>
      <c r="K157" s="70">
        <v>0.41666666666666669</v>
      </c>
      <c r="L157" s="66" t="s">
        <v>117</v>
      </c>
      <c r="M157" s="115" t="s">
        <v>216</v>
      </c>
      <c r="N157" s="289"/>
      <c r="O157" s="8"/>
      <c r="P157" s="8"/>
      <c r="Q157" s="8"/>
      <c r="R157" s="8"/>
      <c r="S157" s="8"/>
      <c r="T157" s="8"/>
      <c r="U157" s="8"/>
      <c r="V157" s="8"/>
      <c r="W157" s="8"/>
      <c r="X157" s="8"/>
      <c r="Y157" s="8"/>
      <c r="Z157" s="8"/>
      <c r="AA157" s="8"/>
    </row>
    <row r="158" spans="1:27" ht="12.75">
      <c r="A158" s="54" t="str">
        <f t="shared" si="71"/>
        <v>(2020) Glen Manna :: 970-980-6871</v>
      </c>
      <c r="B158" s="57" t="str">
        <f t="shared" si="72"/>
        <v>mannabass@gmail.com</v>
      </c>
      <c r="C158" s="70">
        <v>0.4375</v>
      </c>
      <c r="D158" s="70">
        <v>0.46875</v>
      </c>
      <c r="E158" s="71" t="s">
        <v>632</v>
      </c>
      <c r="F158" s="72" t="s">
        <v>216</v>
      </c>
      <c r="G158" s="279" t="s">
        <v>633</v>
      </c>
      <c r="H158" s="54" t="str">
        <f t="shared" si="73"/>
        <v>(2020) Katy Iengo :: 9708215728</v>
      </c>
      <c r="I158" s="57" t="str">
        <f t="shared" si="74"/>
        <v>fancybitsmusic@gmail.com</v>
      </c>
      <c r="J158" s="70">
        <v>0.4375</v>
      </c>
      <c r="K158" s="70">
        <v>0.46875</v>
      </c>
      <c r="L158" s="71" t="s">
        <v>634</v>
      </c>
      <c r="M158" s="72" t="s">
        <v>216</v>
      </c>
      <c r="N158" s="32"/>
      <c r="O158" s="8"/>
      <c r="P158" s="8"/>
      <c r="Q158" s="8"/>
      <c r="R158" s="8"/>
      <c r="S158" s="8"/>
      <c r="T158" s="8"/>
      <c r="U158" s="8"/>
      <c r="V158" s="8"/>
      <c r="W158" s="8"/>
      <c r="X158" s="8"/>
      <c r="Y158" s="8"/>
      <c r="Z158" s="8"/>
      <c r="AA158" s="8"/>
    </row>
    <row r="159" spans="1:27" ht="12.75">
      <c r="A159" s="87" t="str">
        <f t="shared" si="71"/>
        <v>(2020) Dana Collins :: 9702220914</v>
      </c>
      <c r="B159" s="88" t="str">
        <f t="shared" si="72"/>
        <v>booking@briandavidcollins.com</v>
      </c>
      <c r="C159" s="89">
        <v>0.48958333333333331</v>
      </c>
      <c r="D159" s="155">
        <v>2.0833333333333332E-2</v>
      </c>
      <c r="E159" s="90" t="s">
        <v>256</v>
      </c>
      <c r="F159" s="161" t="s">
        <v>216</v>
      </c>
      <c r="G159" s="8"/>
      <c r="H159" s="87" t="str">
        <f t="shared" si="73"/>
        <v>(2020) Josh Vogeler :: 9702315244</v>
      </c>
      <c r="I159" s="88" t="str">
        <f t="shared" si="74"/>
        <v>joshvmusic@hotmail.com</v>
      </c>
      <c r="J159" s="89">
        <v>0.48958333333333331</v>
      </c>
      <c r="K159" s="155">
        <v>2.0833333333333332E-2</v>
      </c>
      <c r="L159" s="237" t="s">
        <v>638</v>
      </c>
      <c r="M159" s="178" t="s">
        <v>216</v>
      </c>
      <c r="N159" s="8"/>
      <c r="O159" s="8"/>
      <c r="P159" s="8"/>
      <c r="Q159" s="8"/>
      <c r="R159" s="8"/>
      <c r="S159" s="8"/>
      <c r="T159" s="8"/>
      <c r="U159" s="8"/>
      <c r="V159" s="8"/>
      <c r="W159" s="8"/>
      <c r="X159" s="8"/>
      <c r="Y159" s="8"/>
      <c r="Z159" s="8"/>
      <c r="AA159" s="8"/>
    </row>
    <row r="160" spans="1:27" ht="12.75">
      <c r="G160" s="8"/>
      <c r="L160" s="129"/>
      <c r="N160" s="8"/>
      <c r="O160" s="8"/>
      <c r="P160" s="8"/>
      <c r="Q160" s="8"/>
      <c r="R160" s="8"/>
      <c r="S160" s="8"/>
      <c r="T160" s="8"/>
      <c r="U160" s="8"/>
      <c r="V160" s="8"/>
      <c r="W160" s="8"/>
      <c r="X160" s="8"/>
      <c r="Y160" s="8"/>
      <c r="Z160" s="8"/>
      <c r="AA160" s="8"/>
    </row>
    <row r="161" spans="1:27" ht="1.5" customHeight="1">
      <c r="E161" s="273"/>
      <c r="G161" s="5"/>
      <c r="L161" s="129" t="s">
        <v>10</v>
      </c>
      <c r="N161" s="8"/>
      <c r="O161" s="8"/>
      <c r="P161" s="8"/>
      <c r="Q161" s="8"/>
      <c r="R161" s="8"/>
      <c r="S161" s="8"/>
      <c r="T161" s="8"/>
      <c r="U161" s="8"/>
      <c r="V161" s="8"/>
      <c r="W161" s="8"/>
      <c r="X161" s="8"/>
      <c r="Y161" s="8"/>
      <c r="Z161" s="8"/>
      <c r="AA161" s="8"/>
    </row>
    <row r="162" spans="1:27" ht="1.5" customHeight="1">
      <c r="A162" s="97" t="s">
        <v>639</v>
      </c>
      <c r="B162" s="98"/>
      <c r="C162" s="37">
        <v>1</v>
      </c>
      <c r="D162" s="37">
        <v>1</v>
      </c>
      <c r="E162" s="49" t="s">
        <v>640</v>
      </c>
      <c r="F162" s="41">
        <v>7</v>
      </c>
      <c r="G162" s="43" t="s">
        <v>10</v>
      </c>
      <c r="H162" s="34" t="s">
        <v>639</v>
      </c>
      <c r="I162" s="45"/>
      <c r="J162" s="37">
        <v>1</v>
      </c>
      <c r="K162" s="37">
        <v>1</v>
      </c>
      <c r="L162" s="39" t="s">
        <v>640</v>
      </c>
      <c r="M162" s="41">
        <v>7</v>
      </c>
      <c r="N162" s="8"/>
      <c r="O162" s="8"/>
      <c r="P162" s="8"/>
      <c r="Q162" s="8"/>
      <c r="R162" s="8"/>
      <c r="S162" s="8"/>
      <c r="T162" s="8"/>
      <c r="U162" s="8"/>
      <c r="V162" s="8"/>
      <c r="W162" s="8"/>
      <c r="X162" s="8"/>
      <c r="Y162" s="8"/>
      <c r="Z162" s="8"/>
      <c r="AA162" s="8"/>
    </row>
    <row r="163" spans="1:27" ht="1.5" customHeight="1">
      <c r="A163" s="54" t="str">
        <f t="shared" ref="A163:A169" si="75">VLOOKUP(E163,$A$377:$B$2542,2,FALSE)</f>
        <v>(2020) Jeremy Jrock Michael :: 9703084224</v>
      </c>
      <c r="B163" s="105" t="str">
        <f t="shared" ref="B163:B169" si="76">VLOOKUP(E163,$A$377:$C$2542,3,FALSE)</f>
        <v>Fyfmanagement@gmail.com</v>
      </c>
      <c r="C163" s="280">
        <v>0.25</v>
      </c>
      <c r="D163" s="280">
        <v>0.28125</v>
      </c>
      <c r="E163" s="71" t="s">
        <v>644</v>
      </c>
      <c r="F163" s="281" t="s">
        <v>258</v>
      </c>
      <c r="G163" s="110" t="s">
        <v>10</v>
      </c>
      <c r="H163" s="54" t="str">
        <f t="shared" ref="H163:H169" si="77">VLOOKUP(L163,$A$377:$B$2380,2,FALSE)</f>
        <v>(2020) Lindsey OBrien :: 9703889639</v>
      </c>
      <c r="I163" s="57" t="str">
        <f t="shared" ref="I163:I169" si="78">VLOOKUP(L163,$A$377:$C$2380,3,FALSE)</f>
        <v>lindsey.obrien@gmail.com</v>
      </c>
      <c r="J163" s="280">
        <v>0.25</v>
      </c>
      <c r="K163" s="280">
        <v>0.28125</v>
      </c>
      <c r="L163" s="71" t="s">
        <v>649</v>
      </c>
      <c r="M163" s="281" t="s">
        <v>63</v>
      </c>
      <c r="N163" s="8"/>
      <c r="O163" s="8"/>
      <c r="P163" s="8"/>
      <c r="Q163" s="8"/>
      <c r="R163" s="8"/>
      <c r="S163" s="8"/>
      <c r="T163" s="8"/>
      <c r="U163" s="8"/>
      <c r="V163" s="8"/>
      <c r="W163" s="8"/>
      <c r="X163" s="8"/>
      <c r="Y163" s="8"/>
      <c r="Z163" s="8"/>
      <c r="AA163" s="8"/>
    </row>
    <row r="164" spans="1:27" ht="1.5" customHeight="1">
      <c r="A164" s="54" t="str">
        <f t="shared" si="75"/>
        <v>(2020) Mike Trujillo :: 307-760-9526</v>
      </c>
      <c r="B164" s="54" t="str">
        <f t="shared" si="76"/>
        <v>thetrujilloco@gmail.com</v>
      </c>
      <c r="C164" s="78">
        <v>0.29166666666666669</v>
      </c>
      <c r="D164" s="78">
        <v>0.32291666666666669</v>
      </c>
      <c r="E164" s="66" t="s">
        <v>650</v>
      </c>
      <c r="F164" s="68" t="s">
        <v>63</v>
      </c>
      <c r="G164" s="5"/>
      <c r="H164" s="54" t="str">
        <f t="shared" si="77"/>
        <v>(On File) Josh Scheer :: 970-237-2628</v>
      </c>
      <c r="I164" s="57" t="str">
        <f t="shared" si="78"/>
        <v>pandasandpeople@gmail.com</v>
      </c>
      <c r="J164" s="78">
        <v>0.29166666666666669</v>
      </c>
      <c r="K164" s="78">
        <v>0.32291666666666669</v>
      </c>
      <c r="L164" s="71" t="s">
        <v>651</v>
      </c>
      <c r="M164" s="72" t="s">
        <v>63</v>
      </c>
      <c r="N164" s="8"/>
      <c r="O164" s="8"/>
      <c r="P164" s="8"/>
      <c r="Q164" s="8"/>
      <c r="R164" s="8"/>
      <c r="S164" s="8"/>
      <c r="T164" s="8"/>
      <c r="U164" s="8"/>
      <c r="V164" s="8"/>
      <c r="W164" s="8"/>
      <c r="X164" s="8"/>
      <c r="Y164" s="8"/>
      <c r="Z164" s="8"/>
      <c r="AA164" s="8"/>
    </row>
    <row r="165" spans="1:27" ht="1.5" customHeight="1">
      <c r="A165" s="54" t="str">
        <f t="shared" si="75"/>
        <v>(2020) Clint Petrun :: 9706314068</v>
      </c>
      <c r="B165" s="54" t="str">
        <f t="shared" si="76"/>
        <v>clintpetrun@hotmail.com</v>
      </c>
      <c r="C165" s="74">
        <v>0.33333333333333331</v>
      </c>
      <c r="D165" s="74">
        <v>0.36458333333333331</v>
      </c>
      <c r="E165" s="71" t="s">
        <v>654</v>
      </c>
      <c r="F165" s="81" t="s">
        <v>216</v>
      </c>
      <c r="G165" s="43"/>
      <c r="H165" s="54" t="str">
        <f t="shared" si="77"/>
        <v>(2020) Mike Clark :: 719-661-1580</v>
      </c>
      <c r="I165" s="57" t="str">
        <f t="shared" si="78"/>
        <v>ghostofmikec@gmail.com</v>
      </c>
      <c r="J165" s="74">
        <v>0.33333333333333331</v>
      </c>
      <c r="K165" s="74">
        <v>0.36458333333333331</v>
      </c>
      <c r="L165" s="71" t="s">
        <v>655</v>
      </c>
      <c r="M165" s="81" t="s">
        <v>63</v>
      </c>
      <c r="N165" s="43"/>
      <c r="O165" s="8"/>
      <c r="P165" s="8"/>
      <c r="Q165" s="8"/>
      <c r="R165" s="8"/>
      <c r="S165" s="8"/>
      <c r="T165" s="8"/>
      <c r="U165" s="8"/>
      <c r="V165" s="8"/>
      <c r="W165" s="8"/>
      <c r="X165" s="8"/>
      <c r="Y165" s="8"/>
      <c r="Z165" s="8"/>
      <c r="AA165" s="8"/>
    </row>
    <row r="166" spans="1:27" ht="1.5" customHeight="1">
      <c r="A166" s="54" t="str">
        <f t="shared" si="75"/>
        <v>(2020) Matan Birnbaum :: 9709994121</v>
      </c>
      <c r="B166" s="54" t="str">
        <f t="shared" si="76"/>
        <v>mydogatechad@gmail.com</v>
      </c>
      <c r="C166" s="74">
        <v>0.375</v>
      </c>
      <c r="D166" s="74">
        <v>0.40625</v>
      </c>
      <c r="E166" s="71" t="s">
        <v>656</v>
      </c>
      <c r="F166" s="81" t="s">
        <v>63</v>
      </c>
      <c r="G166" s="43" t="s">
        <v>10</v>
      </c>
      <c r="H166" s="54" t="str">
        <f t="shared" si="77"/>
        <v>(2020) Christian Nyzio :: 9708897017</v>
      </c>
      <c r="I166" s="57" t="str">
        <f t="shared" si="78"/>
        <v>nightshadesbandusa@gmail.com</v>
      </c>
      <c r="J166" s="74">
        <v>0.375</v>
      </c>
      <c r="K166" s="74">
        <v>0.40625</v>
      </c>
      <c r="L166" s="71" t="s">
        <v>657</v>
      </c>
      <c r="M166" s="291" t="s">
        <v>63</v>
      </c>
      <c r="N166" s="8"/>
      <c r="O166" s="8"/>
      <c r="P166" s="8"/>
      <c r="Q166" s="8"/>
      <c r="R166" s="8"/>
      <c r="S166" s="8"/>
      <c r="T166" s="8"/>
      <c r="U166" s="8"/>
      <c r="V166" s="8"/>
      <c r="W166" s="8"/>
      <c r="X166" s="8"/>
      <c r="Y166" s="8"/>
      <c r="Z166" s="8"/>
      <c r="AA166" s="8"/>
    </row>
    <row r="167" spans="1:27" ht="1.5" customHeight="1">
      <c r="A167" s="54" t="str">
        <f t="shared" si="75"/>
        <v>(2020) Rachael Michaels :: 7024155385</v>
      </c>
      <c r="B167" s="54" t="str">
        <f t="shared" si="76"/>
        <v>spirettesband@gmail.com</v>
      </c>
      <c r="C167" s="74">
        <v>0.41666666666666669</v>
      </c>
      <c r="D167" s="74">
        <v>0.44791666666666669</v>
      </c>
      <c r="E167" s="71" t="s">
        <v>660</v>
      </c>
      <c r="F167" s="72" t="s">
        <v>63</v>
      </c>
      <c r="G167" s="5"/>
      <c r="H167" s="54" t="str">
        <f t="shared" si="77"/>
        <v>(2020) Graham Good :: 7208393945</v>
      </c>
      <c r="I167" s="57" t="str">
        <f t="shared" si="78"/>
        <v>thepaintersmusicfoco@gmail.com</v>
      </c>
      <c r="J167" s="74">
        <v>0.41666666666666669</v>
      </c>
      <c r="K167" s="74">
        <v>0.44791666666666669</v>
      </c>
      <c r="L167" s="71" t="s">
        <v>661</v>
      </c>
      <c r="M167" s="81" t="s">
        <v>63</v>
      </c>
      <c r="N167" s="32"/>
      <c r="O167" s="8"/>
      <c r="P167" s="8"/>
      <c r="Q167" s="8"/>
      <c r="R167" s="8"/>
      <c r="S167" s="8"/>
      <c r="T167" s="8"/>
      <c r="U167" s="8"/>
      <c r="V167" s="8"/>
      <c r="W167" s="8"/>
      <c r="X167" s="8"/>
      <c r="Y167" s="8"/>
      <c r="Z167" s="8"/>
      <c r="AA167" s="8"/>
    </row>
    <row r="168" spans="1:27" ht="1.5" customHeight="1">
      <c r="A168" s="54" t="str">
        <f t="shared" si="75"/>
        <v>(2020) Jessi Reed :: 206-450-0005</v>
      </c>
      <c r="B168" s="54" t="str">
        <f t="shared" si="76"/>
        <v>robertshredford@gmail.com</v>
      </c>
      <c r="C168" s="74">
        <v>0.45833333333333331</v>
      </c>
      <c r="D168" s="74">
        <v>0.48958333333333331</v>
      </c>
      <c r="E168" s="71" t="s">
        <v>662</v>
      </c>
      <c r="F168" s="81" t="s">
        <v>63</v>
      </c>
      <c r="G168" s="5"/>
      <c r="H168" s="54" t="str">
        <f t="shared" si="77"/>
        <v>(2020) Joshua Abeyta :: 720-908-7180</v>
      </c>
      <c r="I168" s="57" t="str">
        <f t="shared" si="78"/>
        <v>losmocochetes@gmail.com</v>
      </c>
      <c r="J168" s="74">
        <v>0.45833333333333331</v>
      </c>
      <c r="K168" s="74">
        <v>0.48958333333333331</v>
      </c>
      <c r="L168" s="71" t="s">
        <v>149</v>
      </c>
      <c r="M168" s="86" t="s">
        <v>63</v>
      </c>
      <c r="N168" s="32"/>
      <c r="O168" s="8"/>
      <c r="P168" s="8"/>
      <c r="Q168" s="8"/>
      <c r="R168" s="8"/>
      <c r="S168" s="8"/>
      <c r="T168" s="8"/>
      <c r="U168" s="8"/>
      <c r="V168" s="8"/>
      <c r="W168" s="8"/>
      <c r="X168" s="8"/>
      <c r="Y168" s="8"/>
      <c r="Z168" s="8"/>
      <c r="AA168" s="8"/>
    </row>
    <row r="169" spans="1:27" ht="1.5" customHeight="1">
      <c r="A169" s="54" t="str">
        <f t="shared" si="75"/>
        <v>(2020) Charlie Maddocks :: 970-212-6556</v>
      </c>
      <c r="B169" s="87" t="str">
        <f t="shared" si="76"/>
        <v>holdfastbandco@gmail.com</v>
      </c>
      <c r="C169" s="89">
        <v>0.5</v>
      </c>
      <c r="D169" s="92">
        <v>4.1666666666666664E-2</v>
      </c>
      <c r="E169" s="90" t="s">
        <v>663</v>
      </c>
      <c r="F169" s="176" t="s">
        <v>63</v>
      </c>
      <c r="G169" s="5"/>
      <c r="H169" s="87" t="e">
        <f t="shared" si="77"/>
        <v>#N/A</v>
      </c>
      <c r="I169" s="88" t="e">
        <f t="shared" si="78"/>
        <v>#N/A</v>
      </c>
      <c r="J169" s="89">
        <v>0.5</v>
      </c>
      <c r="K169" s="92">
        <v>4.1666666666666664E-2</v>
      </c>
      <c r="L169" s="90" t="s">
        <v>664</v>
      </c>
      <c r="M169" s="176" t="s">
        <v>63</v>
      </c>
      <c r="N169" s="8"/>
      <c r="O169" s="8"/>
      <c r="P169" s="8"/>
      <c r="Q169" s="8"/>
      <c r="R169" s="8"/>
      <c r="S169" s="8"/>
      <c r="T169" s="8"/>
      <c r="U169" s="8"/>
      <c r="V169" s="8"/>
      <c r="W169" s="8"/>
      <c r="X169" s="8"/>
      <c r="Y169" s="8"/>
      <c r="Z169" s="8"/>
      <c r="AA169" s="8"/>
    </row>
    <row r="170" spans="1:27" ht="1.5" customHeight="1">
      <c r="A170" s="292"/>
      <c r="B170" s="293"/>
      <c r="E170" s="292"/>
      <c r="F170" s="292"/>
      <c r="G170" s="5"/>
      <c r="H170" s="292"/>
      <c r="I170" s="292"/>
      <c r="J170" s="292"/>
      <c r="K170" s="292"/>
      <c r="L170" s="294"/>
      <c r="M170" s="294"/>
      <c r="N170" s="8"/>
      <c r="O170" s="8"/>
      <c r="P170" s="8"/>
      <c r="Q170" s="8"/>
      <c r="R170" s="8"/>
      <c r="S170" s="8"/>
      <c r="T170" s="8"/>
      <c r="U170" s="8"/>
      <c r="V170" s="8"/>
      <c r="W170" s="8"/>
      <c r="X170" s="8"/>
      <c r="Y170" s="8"/>
      <c r="Z170" s="8"/>
      <c r="AA170" s="8"/>
    </row>
    <row r="171" spans="1:27" ht="1.5" customHeight="1">
      <c r="A171" s="292"/>
      <c r="B171" s="293"/>
      <c r="E171" s="292"/>
      <c r="F171" s="292"/>
      <c r="G171" s="5"/>
      <c r="H171" s="292"/>
      <c r="I171" s="292"/>
      <c r="J171" s="292"/>
      <c r="K171" s="292"/>
      <c r="L171" s="294"/>
      <c r="M171" s="294"/>
      <c r="N171" s="8"/>
      <c r="O171" s="8"/>
      <c r="P171" s="8"/>
      <c r="Q171" s="8"/>
      <c r="R171" s="8"/>
      <c r="S171" s="8"/>
      <c r="T171" s="8"/>
      <c r="U171" s="8"/>
      <c r="V171" s="8"/>
      <c r="W171" s="8"/>
      <c r="X171" s="8"/>
      <c r="Y171" s="8"/>
      <c r="Z171" s="8"/>
      <c r="AA171" s="8"/>
    </row>
    <row r="172" spans="1:27" ht="12.75">
      <c r="A172" s="292"/>
      <c r="B172" s="293"/>
      <c r="E172" s="292"/>
      <c r="F172" s="292"/>
      <c r="G172" s="5"/>
      <c r="H172" s="292"/>
      <c r="I172" s="292"/>
      <c r="J172" s="292"/>
      <c r="K172" s="292"/>
      <c r="L172" s="294" t="s">
        <v>10</v>
      </c>
      <c r="M172" s="294" t="s">
        <v>10</v>
      </c>
      <c r="N172" s="8"/>
      <c r="O172" s="8"/>
      <c r="P172" s="8"/>
      <c r="Q172" s="8"/>
      <c r="R172" s="8"/>
      <c r="S172" s="8"/>
      <c r="T172" s="8"/>
      <c r="U172" s="8"/>
      <c r="V172" s="8"/>
      <c r="W172" s="8"/>
      <c r="X172" s="8"/>
      <c r="Y172" s="8"/>
      <c r="Z172" s="8"/>
      <c r="AA172" s="8"/>
    </row>
    <row r="173" spans="1:27" ht="12.75">
      <c r="A173" s="97" t="s">
        <v>667</v>
      </c>
      <c r="B173" s="98"/>
      <c r="C173" s="295"/>
      <c r="D173" s="295"/>
      <c r="E173" s="39" t="s">
        <v>670</v>
      </c>
      <c r="F173" s="41">
        <v>5</v>
      </c>
      <c r="G173" s="5"/>
      <c r="H173" s="97" t="s">
        <v>667</v>
      </c>
      <c r="I173" s="98"/>
      <c r="J173" s="37">
        <v>1</v>
      </c>
      <c r="K173" s="37">
        <v>1</v>
      </c>
      <c r="L173" s="39" t="s">
        <v>10</v>
      </c>
      <c r="M173" s="239">
        <v>7</v>
      </c>
      <c r="N173" s="243"/>
      <c r="O173" s="32" t="s">
        <v>10</v>
      </c>
      <c r="P173" s="8"/>
      <c r="Q173" s="8"/>
      <c r="R173" s="8"/>
      <c r="S173" s="8"/>
      <c r="T173" s="8"/>
      <c r="U173" s="8"/>
      <c r="V173" s="8"/>
      <c r="W173" s="8"/>
      <c r="X173" s="8"/>
      <c r="Y173" s="8"/>
      <c r="Z173" s="8"/>
      <c r="AA173" s="8"/>
    </row>
    <row r="174" spans="1:27" ht="12.75">
      <c r="A174" s="105" t="str">
        <f t="shared" ref="A174:A178" si="79">VLOOKUP(E174,$A$377:$B$2542,2,FALSE)</f>
        <v>(2020) Benjamin Buttice :: 9702156877</v>
      </c>
      <c r="B174" s="106" t="str">
        <f t="shared" ref="B174:B178" si="80">VLOOKUP(E174,$A$377:$C$2542,3,FALSE)</f>
        <v>benjaminbuttice@gmail.com</v>
      </c>
      <c r="C174" s="64">
        <v>0.20833333333333334</v>
      </c>
      <c r="D174" s="64">
        <v>0.23958333333333334</v>
      </c>
      <c r="E174" s="227" t="s">
        <v>675</v>
      </c>
      <c r="F174" s="175" t="s">
        <v>10</v>
      </c>
      <c r="G174" s="43"/>
      <c r="H174" s="105" t="str">
        <f t="shared" ref="H174:H179" si="81">VLOOKUP(L174,$A$377:$B$2380,2,FALSE)</f>
        <v>(2020) Annalee Knies :: 7026895306</v>
      </c>
      <c r="I174" s="106" t="str">
        <f t="shared" ref="I174:I179" si="82">VLOOKUP(L174,$A$377:$C$2380,3,FALSE)</f>
        <v>akkatlinnplaysgames@gmail.com</v>
      </c>
      <c r="J174" s="64">
        <v>0.10416666666666667</v>
      </c>
      <c r="K174" s="64">
        <v>0.13541666666666666</v>
      </c>
      <c r="L174" s="227" t="s">
        <v>677</v>
      </c>
      <c r="M174" s="283" t="s">
        <v>10</v>
      </c>
      <c r="N174" s="296"/>
      <c r="O174" s="32" t="s">
        <v>10</v>
      </c>
      <c r="P174" s="8"/>
      <c r="Q174" s="8"/>
      <c r="R174" s="8"/>
      <c r="S174" s="8"/>
      <c r="T174" s="8"/>
      <c r="U174" s="8"/>
      <c r="V174" s="8"/>
      <c r="W174" s="8"/>
      <c r="X174" s="8"/>
      <c r="Y174" s="8"/>
      <c r="Z174" s="8"/>
      <c r="AA174" s="8"/>
    </row>
    <row r="175" spans="1:27" ht="12.75">
      <c r="A175" s="297" t="str">
        <f t="shared" si="79"/>
        <v>(2020) Justin Camilli :: 505-379-2105</v>
      </c>
      <c r="B175" s="95" t="str">
        <f t="shared" si="80"/>
        <v>downtimeforever@gmail.com</v>
      </c>
      <c r="C175" s="70">
        <v>0.26041666666666669</v>
      </c>
      <c r="D175" s="70">
        <v>0.29166666666666669</v>
      </c>
      <c r="E175" s="43" t="s">
        <v>608</v>
      </c>
      <c r="F175" s="115" t="s">
        <v>10</v>
      </c>
      <c r="G175" s="43"/>
      <c r="H175" s="54" t="str">
        <f t="shared" si="81"/>
        <v>(2020) Joel Ryan :: 9702196138</v>
      </c>
      <c r="I175" s="57" t="str">
        <f t="shared" si="82"/>
        <v>luminousbass@yahoo.com</v>
      </c>
      <c r="J175" s="74">
        <v>0.15625</v>
      </c>
      <c r="K175" s="74">
        <v>0.1875</v>
      </c>
      <c r="L175" s="117" t="s">
        <v>249</v>
      </c>
      <c r="M175" s="298" t="s">
        <v>10</v>
      </c>
      <c r="N175" s="32"/>
      <c r="O175" s="8"/>
      <c r="P175" s="8"/>
      <c r="Q175" s="8"/>
      <c r="R175" s="8"/>
      <c r="S175" s="8"/>
      <c r="T175" s="8"/>
      <c r="U175" s="8"/>
      <c r="V175" s="8"/>
      <c r="W175" s="8"/>
      <c r="X175" s="8"/>
      <c r="Y175" s="8"/>
      <c r="Z175" s="8"/>
      <c r="AA175" s="8"/>
    </row>
    <row r="176" spans="1:27" ht="12.75">
      <c r="A176" s="297" t="str">
        <f t="shared" si="79"/>
        <v>(2020) Seth Kent :: 7208386100</v>
      </c>
      <c r="B176" s="95" t="str">
        <f t="shared" si="80"/>
        <v>seth@alrightx2.com</v>
      </c>
      <c r="C176" s="70">
        <v>0.3125</v>
      </c>
      <c r="D176" s="70">
        <v>0.34375</v>
      </c>
      <c r="E176" s="299" t="s">
        <v>680</v>
      </c>
      <c r="F176" s="298" t="s">
        <v>10</v>
      </c>
      <c r="G176" s="43"/>
      <c r="H176" s="54" t="str">
        <f t="shared" si="81"/>
        <v>(2020) Edie Lundeen :: (323) 445-2007</v>
      </c>
      <c r="I176" s="57" t="str">
        <f t="shared" si="82"/>
        <v>edie@blackdogmm.com</v>
      </c>
      <c r="J176" s="74">
        <v>0.20833333333333334</v>
      </c>
      <c r="K176" s="74">
        <v>0.23958333333333334</v>
      </c>
      <c r="L176" s="117" t="s">
        <v>681</v>
      </c>
      <c r="M176" s="298"/>
      <c r="N176" s="32"/>
      <c r="O176" s="8"/>
      <c r="P176" s="8"/>
      <c r="Q176" s="8"/>
      <c r="R176" s="8"/>
      <c r="S176" s="8"/>
      <c r="T176" s="8"/>
      <c r="U176" s="8"/>
      <c r="V176" s="8"/>
      <c r="W176" s="8"/>
      <c r="X176" s="8"/>
      <c r="Y176" s="8"/>
      <c r="Z176" s="8"/>
      <c r="AA176" s="8"/>
    </row>
    <row r="177" spans="1:27" ht="12.75">
      <c r="A177" s="297" t="str">
        <f t="shared" si="79"/>
        <v>(2020) Nile Otte :: 860-510-1965</v>
      </c>
      <c r="B177" s="95" t="str">
        <f t="shared" si="80"/>
        <v>stargarbage.music@gmail.com</v>
      </c>
      <c r="C177" s="70">
        <v>0.36458333333333331</v>
      </c>
      <c r="D177" s="70">
        <v>0.39583333333333331</v>
      </c>
      <c r="E177" s="299" t="s">
        <v>682</v>
      </c>
      <c r="F177" s="115"/>
      <c r="G177" s="43"/>
      <c r="H177" s="54" t="str">
        <f t="shared" si="81"/>
        <v>(2020) Oliver Hollloway :: 303-596-6697</v>
      </c>
      <c r="I177" s="57" t="str">
        <f t="shared" si="82"/>
        <v>knucklepups@gmail.com</v>
      </c>
      <c r="J177" s="74">
        <v>0.26041666666666669</v>
      </c>
      <c r="K177" s="74">
        <v>0.29166666666666669</v>
      </c>
      <c r="L177" s="117" t="s">
        <v>684</v>
      </c>
      <c r="M177" s="298"/>
      <c r="N177" s="32"/>
      <c r="O177" s="8"/>
      <c r="P177" s="8"/>
      <c r="Q177" s="8"/>
      <c r="R177" s="8"/>
      <c r="S177" s="8"/>
      <c r="T177" s="8"/>
      <c r="U177" s="8"/>
      <c r="V177" s="8"/>
      <c r="W177" s="8"/>
      <c r="X177" s="8"/>
      <c r="Y177" s="8"/>
      <c r="Z177" s="8"/>
      <c r="AA177" s="8"/>
    </row>
    <row r="178" spans="1:27" ht="12.75">
      <c r="A178" s="300" t="str">
        <f t="shared" si="79"/>
        <v>(2020) Scotty Saunders :: 8646502503</v>
      </c>
      <c r="B178" s="137" t="str">
        <f t="shared" si="80"/>
        <v>instantempireband@gmail.com</v>
      </c>
      <c r="C178" s="89">
        <v>0.41666666666666669</v>
      </c>
      <c r="D178" s="89">
        <v>0.44791666666666669</v>
      </c>
      <c r="E178" s="301" t="s">
        <v>686</v>
      </c>
      <c r="F178" s="302" t="s">
        <v>10</v>
      </c>
      <c r="G178" s="43"/>
      <c r="H178" s="54" t="str">
        <f t="shared" si="81"/>
        <v>(2020) Michelle Rocqet :: 9707648115</v>
      </c>
      <c r="I178" s="57" t="str">
        <f t="shared" si="82"/>
        <v>themilkblossoms@gmail.com</v>
      </c>
      <c r="J178" s="74">
        <v>0.3125</v>
      </c>
      <c r="K178" s="74">
        <v>0.34375</v>
      </c>
      <c r="L178" s="117" t="s">
        <v>688</v>
      </c>
      <c r="M178" s="298" t="s">
        <v>10</v>
      </c>
      <c r="N178" s="32"/>
      <c r="O178" s="8"/>
      <c r="P178" s="8"/>
      <c r="Q178" s="8"/>
      <c r="R178" s="8"/>
      <c r="S178" s="8"/>
      <c r="T178" s="8"/>
      <c r="U178" s="8"/>
      <c r="V178" s="8"/>
      <c r="W178" s="8"/>
      <c r="X178" s="8"/>
      <c r="Y178" s="8"/>
      <c r="Z178" s="8"/>
      <c r="AA178" s="8"/>
    </row>
    <row r="179" spans="1:27" ht="12.75">
      <c r="A179" s="129" t="s">
        <v>10</v>
      </c>
      <c r="E179" s="129"/>
      <c r="G179" s="5"/>
      <c r="H179" s="54" t="str">
        <f t="shared" si="81"/>
        <v>(2020) Ilya Litoshik :: 7205305832</v>
      </c>
      <c r="I179" s="57" t="str">
        <f t="shared" si="82"/>
        <v>turvyorganband@gmail.com</v>
      </c>
      <c r="J179" s="74">
        <v>0.36458333333333331</v>
      </c>
      <c r="K179" s="74">
        <v>0.39583333333333331</v>
      </c>
      <c r="L179" s="117" t="s">
        <v>689</v>
      </c>
      <c r="M179" s="298"/>
      <c r="N179" s="32"/>
      <c r="O179" s="8"/>
      <c r="P179" s="8"/>
      <c r="Q179" s="8"/>
      <c r="R179" s="8"/>
      <c r="S179" s="8"/>
      <c r="T179" s="8"/>
      <c r="U179" s="8"/>
      <c r="V179" s="8"/>
      <c r="W179" s="8"/>
      <c r="X179" s="8"/>
      <c r="Y179" s="8"/>
      <c r="Z179" s="8"/>
      <c r="AA179" s="8"/>
    </row>
    <row r="180" spans="1:27" ht="12.75">
      <c r="A180" s="154" t="s">
        <v>10</v>
      </c>
      <c r="B180" s="129"/>
      <c r="C180" s="117" t="s">
        <v>10</v>
      </c>
      <c r="D180" s="154" t="s">
        <v>10</v>
      </c>
      <c r="E180" s="129"/>
      <c r="G180" s="5"/>
      <c r="H180" s="87" t="str">
        <f>VLOOKUP(L180,$A$377:$B$2542,2,FALSE)</f>
        <v>(2020) Chris Fruci :: 9366895349</v>
      </c>
      <c r="I180" s="88" t="str">
        <f>VLOOKUP(L180,$A$377:$C$2542,3,FALSE)</f>
        <v>compasscavern@gmail.com</v>
      </c>
      <c r="J180" s="92">
        <v>0.41666666666666669</v>
      </c>
      <c r="K180" s="92">
        <v>0.44791666666666669</v>
      </c>
      <c r="L180" s="177" t="s">
        <v>474</v>
      </c>
      <c r="M180" s="302" t="s">
        <v>10</v>
      </c>
      <c r="N180" s="32"/>
      <c r="O180" s="8"/>
      <c r="P180" s="8"/>
      <c r="Q180" s="8"/>
      <c r="R180" s="8"/>
      <c r="S180" s="8"/>
      <c r="T180" s="8"/>
      <c r="U180" s="8"/>
      <c r="V180" s="8"/>
      <c r="W180" s="8"/>
      <c r="X180" s="8"/>
      <c r="Y180" s="8"/>
      <c r="Z180" s="8"/>
      <c r="AA180" s="8"/>
    </row>
    <row r="181" spans="1:27" ht="17.25" customHeight="1">
      <c r="A181" s="285"/>
      <c r="B181" s="154"/>
      <c r="C181" s="117"/>
      <c r="D181" s="43"/>
      <c r="E181" s="117"/>
      <c r="F181" s="129"/>
      <c r="G181" s="5"/>
      <c r="H181" s="57"/>
      <c r="I181" s="57"/>
      <c r="J181" s="74"/>
      <c r="K181" s="74"/>
      <c r="L181" s="32"/>
      <c r="M181" s="43"/>
      <c r="N181" s="8"/>
      <c r="O181" s="8"/>
      <c r="P181" s="8"/>
      <c r="Q181" s="8"/>
      <c r="R181" s="8"/>
      <c r="S181" s="8"/>
      <c r="T181" s="8"/>
      <c r="U181" s="8"/>
      <c r="V181" s="8"/>
      <c r="W181" s="8"/>
      <c r="X181" s="8"/>
      <c r="Y181" s="8"/>
      <c r="Z181" s="8"/>
      <c r="AA181" s="8"/>
    </row>
    <row r="182" spans="1:27" ht="12.75">
      <c r="A182" s="294"/>
      <c r="B182" s="294"/>
      <c r="D182" s="292"/>
      <c r="E182" s="32"/>
      <c r="F182" s="129"/>
      <c r="G182" s="5"/>
      <c r="H182" s="292"/>
      <c r="I182" s="292"/>
      <c r="J182" s="292"/>
      <c r="K182" s="292"/>
      <c r="L182" s="294"/>
      <c r="M182" s="292"/>
      <c r="N182" s="8"/>
      <c r="O182" s="8"/>
      <c r="P182" s="8"/>
      <c r="Q182" s="8"/>
      <c r="R182" s="8"/>
      <c r="S182" s="8"/>
      <c r="T182" s="8"/>
      <c r="U182" s="8"/>
      <c r="V182" s="8"/>
      <c r="W182" s="8"/>
      <c r="X182" s="8"/>
      <c r="Y182" s="8"/>
      <c r="Z182" s="8"/>
      <c r="AA182" s="8"/>
    </row>
    <row r="183" spans="1:27" ht="12.75">
      <c r="G183" s="5"/>
      <c r="N183" s="8"/>
      <c r="O183" s="8"/>
      <c r="P183" s="8"/>
      <c r="Q183" s="8"/>
      <c r="R183" s="8"/>
      <c r="S183" s="8"/>
      <c r="T183" s="8"/>
      <c r="U183" s="8"/>
      <c r="V183" s="8"/>
      <c r="W183" s="8"/>
      <c r="X183" s="8"/>
      <c r="Y183" s="8"/>
      <c r="Z183" s="8"/>
      <c r="AA183" s="8"/>
    </row>
    <row r="184" spans="1:27" ht="12.75">
      <c r="A184" s="97" t="s">
        <v>693</v>
      </c>
      <c r="B184" s="254" t="s">
        <v>32</v>
      </c>
      <c r="C184" s="37">
        <v>1</v>
      </c>
      <c r="D184" s="37">
        <v>1</v>
      </c>
      <c r="E184" s="39"/>
      <c r="F184" s="41">
        <v>5</v>
      </c>
      <c r="G184" s="5"/>
      <c r="H184" s="34" t="s">
        <v>693</v>
      </c>
      <c r="I184" s="170" t="s">
        <v>32</v>
      </c>
      <c r="J184" s="47">
        <v>1</v>
      </c>
      <c r="K184" s="47">
        <v>1</v>
      </c>
      <c r="L184" s="49" t="s">
        <v>10</v>
      </c>
      <c r="M184" s="51">
        <v>5</v>
      </c>
      <c r="N184" s="8"/>
      <c r="O184" s="32" t="s">
        <v>10</v>
      </c>
      <c r="P184" s="8"/>
      <c r="Q184" s="8"/>
      <c r="R184" s="8"/>
      <c r="S184" s="8"/>
      <c r="T184" s="8"/>
      <c r="U184" s="8"/>
      <c r="V184" s="8"/>
      <c r="W184" s="8"/>
      <c r="X184" s="8"/>
      <c r="Y184" s="8"/>
      <c r="Z184" s="8"/>
      <c r="AA184" s="8"/>
    </row>
    <row r="185" spans="1:27" ht="12.75">
      <c r="A185" s="54" t="e">
        <f t="shared" ref="A185:A189" si="83">VLOOKUP(E185,$A$377:$B$2542,2,FALSE)</f>
        <v>#N/A</v>
      </c>
      <c r="B185" s="57" t="e">
        <f t="shared" ref="B185:B189" si="84">VLOOKUP(E185,$A$377:$C$2542,3,FALSE)</f>
        <v>#N/A</v>
      </c>
      <c r="C185" s="111">
        <v>0.20833333333333334</v>
      </c>
      <c r="D185" s="59">
        <v>0.27083333333333331</v>
      </c>
      <c r="E185" s="108" t="s">
        <v>700</v>
      </c>
      <c r="F185" s="175" t="s">
        <v>228</v>
      </c>
      <c r="G185" s="5"/>
      <c r="H185" s="54" t="e">
        <f t="shared" ref="H185:H189" si="85">VLOOKUP(L185,$A$377:$B$2380,2,FALSE)</f>
        <v>#N/A</v>
      </c>
      <c r="I185" s="57" t="e">
        <f t="shared" ref="I185:I189" si="86">VLOOKUP(L185,$A$377:$C$2380,3,FALSE)</f>
        <v>#N/A</v>
      </c>
      <c r="J185" s="64">
        <v>0.20833333333333334</v>
      </c>
      <c r="K185" s="59">
        <v>0.27083333333333331</v>
      </c>
      <c r="L185" s="71" t="s">
        <v>701</v>
      </c>
      <c r="M185" s="62" t="s">
        <v>228</v>
      </c>
      <c r="N185" s="32"/>
      <c r="O185" s="32" t="s">
        <v>10</v>
      </c>
      <c r="P185" s="8"/>
      <c r="Q185" s="8"/>
      <c r="R185" s="8"/>
      <c r="S185" s="8"/>
      <c r="T185" s="8"/>
      <c r="U185" s="8"/>
      <c r="V185" s="8"/>
      <c r="W185" s="8"/>
      <c r="X185" s="8"/>
      <c r="Y185" s="8"/>
      <c r="Z185" s="8"/>
      <c r="AA185" s="8"/>
    </row>
    <row r="186" spans="1:27" ht="12.75">
      <c r="A186" s="54" t="str">
        <f t="shared" si="83"/>
        <v>(2020) Michael Olson :: 9702197713</v>
      </c>
      <c r="B186" s="57" t="str">
        <f t="shared" si="84"/>
        <v>fretlessman71@gmail.com</v>
      </c>
      <c r="C186" s="70">
        <v>0.29166666666666669</v>
      </c>
      <c r="D186" s="70">
        <v>0.32291666666666669</v>
      </c>
      <c r="E186" s="71" t="s">
        <v>547</v>
      </c>
      <c r="F186" s="115" t="s">
        <v>258</v>
      </c>
      <c r="G186" s="43"/>
      <c r="H186" s="54" t="str">
        <f t="shared" si="85"/>
        <v>(2020) Rachel Irvin :: 3038865112</v>
      </c>
      <c r="I186" s="57" t="str">
        <f t="shared" si="86"/>
        <v>rlirvinmusic@gmail.com</v>
      </c>
      <c r="J186" s="70">
        <v>0.29166666666666669</v>
      </c>
      <c r="K186" s="70">
        <v>0.32291666666666669</v>
      </c>
      <c r="L186" s="66" t="s">
        <v>704</v>
      </c>
      <c r="M186" s="244" t="s">
        <v>258</v>
      </c>
      <c r="N186" s="32" t="s">
        <v>706</v>
      </c>
      <c r="O186" s="32" t="s">
        <v>10</v>
      </c>
      <c r="P186" s="8"/>
      <c r="Q186" s="8"/>
      <c r="R186" s="8"/>
      <c r="S186" s="8"/>
      <c r="T186" s="8"/>
      <c r="U186" s="8"/>
      <c r="V186" s="8"/>
      <c r="W186" s="8"/>
      <c r="X186" s="8"/>
      <c r="Y186" s="8"/>
      <c r="Z186" s="8"/>
      <c r="AA186" s="8"/>
    </row>
    <row r="187" spans="1:27" ht="12.75">
      <c r="A187" s="54" t="str">
        <f t="shared" si="83"/>
        <v>(2020) jason d hicks :: 3036677495</v>
      </c>
      <c r="B187" s="57" t="str">
        <f t="shared" si="84"/>
        <v>elbeardos@aol.com</v>
      </c>
      <c r="C187" s="70">
        <v>0.34375</v>
      </c>
      <c r="D187" s="70">
        <v>0.375</v>
      </c>
      <c r="E187" s="66" t="s">
        <v>707</v>
      </c>
      <c r="F187" s="115" t="s">
        <v>228</v>
      </c>
      <c r="G187" s="5"/>
      <c r="H187" s="54" t="str">
        <f t="shared" si="85"/>
        <v>(2019) Megan :: 3035947971</v>
      </c>
      <c r="I187" s="57" t="str">
        <f t="shared" si="86"/>
        <v>megan@meganburtt.com</v>
      </c>
      <c r="J187" s="70">
        <v>0.34375</v>
      </c>
      <c r="K187" s="70">
        <v>0.375</v>
      </c>
      <c r="L187" s="71" t="s">
        <v>708</v>
      </c>
      <c r="M187" s="72" t="s">
        <v>228</v>
      </c>
      <c r="N187" s="32" t="s">
        <v>10</v>
      </c>
      <c r="O187" s="8"/>
      <c r="P187" s="8"/>
      <c r="Q187" s="8"/>
      <c r="R187" s="8"/>
      <c r="S187" s="8"/>
      <c r="T187" s="8"/>
      <c r="U187" s="8"/>
      <c r="V187" s="8"/>
      <c r="W187" s="8"/>
      <c r="X187" s="8"/>
      <c r="Y187" s="8"/>
      <c r="Z187" s="8"/>
      <c r="AA187" s="8"/>
    </row>
    <row r="188" spans="1:27" ht="12.75">
      <c r="A188" s="54" t="str">
        <f t="shared" si="83"/>
        <v>(2020) Ren Short :: (970) 222-2471</v>
      </c>
      <c r="B188" s="57" t="str">
        <f t="shared" si="84"/>
        <v>ren.elizabeth.music@gmail.com</v>
      </c>
      <c r="C188" s="70">
        <v>0.39583333333333331</v>
      </c>
      <c r="D188" s="74">
        <v>0.42708333333333331</v>
      </c>
      <c r="E188" s="71" t="s">
        <v>710</v>
      </c>
      <c r="F188" s="298" t="s">
        <v>258</v>
      </c>
      <c r="G188" s="5"/>
      <c r="H188" s="54" t="str">
        <f t="shared" si="85"/>
        <v>(2020) Brennan Mackey :: (585) 746-7074</v>
      </c>
      <c r="I188" s="57" t="str">
        <f t="shared" si="86"/>
        <v>Brennan@kingcardinal.com</v>
      </c>
      <c r="J188" s="70">
        <v>0.39583333333333331</v>
      </c>
      <c r="K188" s="74">
        <v>0.42708333333333331</v>
      </c>
      <c r="L188" s="71" t="s">
        <v>711</v>
      </c>
      <c r="M188" s="86" t="s">
        <v>228</v>
      </c>
      <c r="N188" s="32"/>
      <c r="O188" s="8"/>
      <c r="P188" s="8"/>
      <c r="Q188" s="8"/>
      <c r="R188" s="8"/>
      <c r="S188" s="8"/>
      <c r="T188" s="8"/>
      <c r="U188" s="8"/>
      <c r="V188" s="8"/>
      <c r="W188" s="8"/>
      <c r="X188" s="8"/>
      <c r="Y188" s="8"/>
      <c r="Z188" s="8"/>
      <c r="AA188" s="8"/>
    </row>
    <row r="189" spans="1:27" ht="12.75">
      <c r="A189" s="54" t="str">
        <f t="shared" si="83"/>
        <v>(2020) Dave Jensen :: 757-593-8732</v>
      </c>
      <c r="B189" s="57" t="str">
        <f t="shared" si="84"/>
        <v>dave.jensen.guitar@gmail.com</v>
      </c>
      <c r="C189" s="74">
        <v>0.44791666666666669</v>
      </c>
      <c r="D189" s="74">
        <v>0.48958333333333331</v>
      </c>
      <c r="E189" s="71" t="s">
        <v>271</v>
      </c>
      <c r="F189" s="298" t="s">
        <v>258</v>
      </c>
      <c r="G189" s="5"/>
      <c r="H189" s="54" t="str">
        <f t="shared" si="85"/>
        <v>(2020) Mike Clark :: 719-661-1580</v>
      </c>
      <c r="I189" s="57" t="str">
        <f t="shared" si="86"/>
        <v>theriverarkansas@gmail.com</v>
      </c>
      <c r="J189" s="74">
        <v>0.44791666666666669</v>
      </c>
      <c r="K189" s="74">
        <v>0.48958333333333331</v>
      </c>
      <c r="L189" s="71" t="s">
        <v>713</v>
      </c>
      <c r="M189" s="81" t="s">
        <v>63</v>
      </c>
      <c r="N189" s="43"/>
      <c r="O189" s="5"/>
      <c r="P189" s="5"/>
      <c r="Q189" s="5"/>
      <c r="R189" s="5"/>
      <c r="S189" s="5"/>
      <c r="T189" s="5"/>
      <c r="U189" s="5"/>
      <c r="V189" s="5"/>
      <c r="W189" s="5"/>
      <c r="X189" s="5"/>
      <c r="Y189" s="5"/>
      <c r="Z189" s="5"/>
      <c r="AA189" s="5"/>
    </row>
    <row r="190" spans="1:27" ht="12.75">
      <c r="A190" s="304"/>
      <c r="B190" s="304"/>
      <c r="C190" s="304"/>
      <c r="D190" s="304"/>
      <c r="E190" s="305"/>
      <c r="F190" s="304"/>
      <c r="G190" s="5"/>
      <c r="H190" s="304"/>
      <c r="I190" s="304"/>
      <c r="J190" s="304"/>
      <c r="K190" s="304"/>
      <c r="L190" s="304"/>
      <c r="M190" s="304"/>
      <c r="N190" s="5"/>
      <c r="O190" s="5"/>
      <c r="P190" s="5"/>
      <c r="Q190" s="5"/>
      <c r="R190" s="5"/>
      <c r="S190" s="5"/>
      <c r="T190" s="5"/>
      <c r="U190" s="5"/>
      <c r="V190" s="5"/>
      <c r="W190" s="5"/>
      <c r="X190" s="5"/>
      <c r="Y190" s="5"/>
      <c r="Z190" s="5"/>
      <c r="AA190" s="5"/>
    </row>
    <row r="191" spans="1:27" ht="12.75">
      <c r="A191" s="306"/>
      <c r="B191" s="306"/>
      <c r="C191" s="306"/>
      <c r="D191" s="306"/>
      <c r="E191" s="307"/>
      <c r="F191" s="306"/>
      <c r="G191" s="5"/>
      <c r="H191" s="306"/>
      <c r="I191" s="306"/>
      <c r="J191" s="306"/>
      <c r="K191" s="306"/>
      <c r="L191" s="306"/>
      <c r="M191" s="306"/>
      <c r="N191" s="5"/>
      <c r="O191" s="5"/>
      <c r="P191" s="5"/>
      <c r="Q191" s="5"/>
      <c r="R191" s="5"/>
      <c r="S191" s="5"/>
      <c r="T191" s="5"/>
      <c r="U191" s="5"/>
      <c r="V191" s="5"/>
      <c r="W191" s="5"/>
      <c r="X191" s="5"/>
      <c r="Y191" s="5"/>
      <c r="Z191" s="5"/>
      <c r="AA191" s="5"/>
    </row>
    <row r="192" spans="1:27" ht="12.75">
      <c r="A192" s="308" t="s">
        <v>718</v>
      </c>
      <c r="B192" s="170"/>
      <c r="C192" s="170"/>
      <c r="D192" s="170"/>
      <c r="E192" s="49" t="s">
        <v>10</v>
      </c>
      <c r="F192" s="252">
        <v>4</v>
      </c>
      <c r="G192" s="5"/>
      <c r="H192" s="286" t="s">
        <v>718</v>
      </c>
      <c r="I192" s="254"/>
      <c r="J192" s="254"/>
      <c r="K192" s="254"/>
      <c r="L192" s="49"/>
      <c r="M192" s="281">
        <v>7</v>
      </c>
      <c r="N192" s="8"/>
      <c r="O192" s="32" t="s">
        <v>10</v>
      </c>
      <c r="P192" s="8"/>
      <c r="Q192" s="8"/>
      <c r="R192" s="8"/>
      <c r="S192" s="8"/>
      <c r="T192" s="8"/>
      <c r="U192" s="8"/>
      <c r="V192" s="8"/>
      <c r="W192" s="8"/>
      <c r="X192" s="8"/>
      <c r="Y192" s="8"/>
      <c r="Z192" s="8"/>
      <c r="AA192" s="8"/>
    </row>
    <row r="193" spans="1:27" ht="12.75">
      <c r="A193" s="105" t="str">
        <f t="shared" ref="A193:A196" si="87">VLOOKUP(E193,$A$377:$B$2542,2,FALSE)</f>
        <v>(2020) Mouse :: 970-988-4135</v>
      </c>
      <c r="B193" s="106" t="str">
        <f t="shared" ref="B193:B196" si="88">VLOOKUP(E193,$A$377:$C$2542,3,FALSE)</f>
        <v>the_commoners@hotmail.com</v>
      </c>
      <c r="C193" s="64">
        <v>0.23958333333333334</v>
      </c>
      <c r="D193" s="64">
        <v>0.27083333333333331</v>
      </c>
      <c r="E193" s="66" t="s">
        <v>189</v>
      </c>
      <c r="F193" s="175" t="s">
        <v>538</v>
      </c>
      <c r="G193" s="43"/>
      <c r="H193" s="54" t="e">
        <f t="shared" ref="H193:H199" si="89">VLOOKUP(L193,$A$377:$B$2380,2,FALSE)</f>
        <v>#N/A</v>
      </c>
      <c r="I193" s="57" t="e">
        <f t="shared" ref="I193:I199" si="90">VLOOKUP(L193,$A$377:$C$2380,3,FALSE)</f>
        <v>#N/A</v>
      </c>
      <c r="J193" s="64">
        <v>8.3333333333333329E-2</v>
      </c>
      <c r="K193" s="64">
        <v>0.11458333333333333</v>
      </c>
      <c r="L193" s="114"/>
      <c r="M193" s="283" t="s">
        <v>725</v>
      </c>
      <c r="N193" s="32"/>
      <c r="O193" s="32" t="s">
        <v>10</v>
      </c>
      <c r="P193" s="8"/>
      <c r="Q193" s="8"/>
      <c r="R193" s="8"/>
      <c r="S193" s="8"/>
      <c r="T193" s="8"/>
      <c r="U193" s="8"/>
      <c r="V193" s="8"/>
      <c r="W193" s="8"/>
      <c r="X193" s="8"/>
      <c r="Y193" s="8"/>
      <c r="Z193" s="8"/>
      <c r="AA193" s="8"/>
    </row>
    <row r="194" spans="1:27" ht="12.75">
      <c r="A194" s="54" t="str">
        <f t="shared" si="87"/>
        <v>(2020) Andy Tatro :: 9702224044</v>
      </c>
      <c r="B194" s="57" t="str">
        <f t="shared" si="88"/>
        <v>contactthreeshots@gmail.com</v>
      </c>
      <c r="C194" s="70">
        <v>0.29166666666666669</v>
      </c>
      <c r="D194" s="70">
        <v>0.32291666666666669</v>
      </c>
      <c r="E194" s="66" t="s">
        <v>727</v>
      </c>
      <c r="F194" s="115" t="s">
        <v>258</v>
      </c>
      <c r="G194" s="43"/>
      <c r="H194" s="54" t="str">
        <f t="shared" si="89"/>
        <v>(2020) Craig Trumbo :: 970-413-3379</v>
      </c>
      <c r="I194" s="57" t="str">
        <f t="shared" si="90"/>
        <v>ctrumbo@mac.com</v>
      </c>
      <c r="J194" s="74">
        <v>0.125</v>
      </c>
      <c r="K194" s="74">
        <v>0.15625</v>
      </c>
      <c r="L194" s="71" t="s">
        <v>728</v>
      </c>
      <c r="M194" s="81" t="s">
        <v>258</v>
      </c>
      <c r="N194" s="8"/>
      <c r="O194" s="8"/>
      <c r="P194" s="8"/>
      <c r="Q194" s="8"/>
      <c r="R194" s="8"/>
      <c r="S194" s="8"/>
      <c r="T194" s="8"/>
      <c r="U194" s="8"/>
      <c r="V194" s="8"/>
      <c r="W194" s="8"/>
      <c r="X194" s="8"/>
      <c r="Y194" s="8"/>
      <c r="Z194" s="8"/>
      <c r="AA194" s="8"/>
    </row>
    <row r="195" spans="1:27">
      <c r="A195" s="54" t="str">
        <f t="shared" si="87"/>
        <v>(2020) Erik Lunde :: 970-568-8084</v>
      </c>
      <c r="B195" s="57" t="str">
        <f t="shared" si="88"/>
        <v>eriklunde@mac.com</v>
      </c>
      <c r="C195" s="74">
        <v>0.34375</v>
      </c>
      <c r="D195" s="70">
        <v>0.375</v>
      </c>
      <c r="E195" s="66" t="s">
        <v>333</v>
      </c>
      <c r="F195" s="115" t="s">
        <v>228</v>
      </c>
      <c r="G195" s="5"/>
      <c r="H195" s="54" t="str">
        <f t="shared" si="89"/>
        <v>(2020) Brian J Hull :: 9704127852</v>
      </c>
      <c r="I195" s="57" t="str">
        <f t="shared" si="90"/>
        <v>hullspeak@gmail.com</v>
      </c>
      <c r="J195" s="74">
        <v>0.17708333333333334</v>
      </c>
      <c r="K195" s="74">
        <v>0.20833333333333334</v>
      </c>
      <c r="L195" s="71" t="s">
        <v>731</v>
      </c>
      <c r="M195" s="309" t="s">
        <v>258</v>
      </c>
      <c r="N195" s="32" t="s">
        <v>733</v>
      </c>
      <c r="O195" s="8"/>
      <c r="P195" s="8"/>
      <c r="Q195" s="8"/>
      <c r="R195" s="8"/>
      <c r="S195" s="8"/>
      <c r="T195" s="8"/>
      <c r="U195" s="8"/>
      <c r="V195" s="8"/>
      <c r="W195" s="8"/>
      <c r="X195" s="8"/>
      <c r="Y195" s="8"/>
      <c r="Z195" s="8"/>
      <c r="AA195" s="8"/>
    </row>
    <row r="196" spans="1:27" ht="12.75">
      <c r="A196" s="87" t="str">
        <f t="shared" si="87"/>
        <v>(2020) Jason S Russell :: 757-771-8266</v>
      </c>
      <c r="B196" s="88" t="str">
        <f t="shared" si="88"/>
        <v>booking@crescentcityband.com</v>
      </c>
      <c r="C196" s="89">
        <v>0.39583333333333331</v>
      </c>
      <c r="D196" s="92">
        <v>0.42708333333333331</v>
      </c>
      <c r="E196" s="90" t="s">
        <v>519</v>
      </c>
      <c r="F196" s="176" t="s">
        <v>258</v>
      </c>
      <c r="G196" s="5"/>
      <c r="H196" s="54" t="str">
        <f t="shared" si="89"/>
        <v>(2020) J Shogren :: 307-760-3369</v>
      </c>
      <c r="I196" s="57" t="str">
        <f t="shared" si="90"/>
        <v>jshogrenshanghaid@gmail.com</v>
      </c>
      <c r="J196" s="74">
        <v>0.22916666666666666</v>
      </c>
      <c r="K196" s="74">
        <v>0.27083333333333331</v>
      </c>
      <c r="L196" s="71" t="s">
        <v>735</v>
      </c>
      <c r="M196" s="86" t="s">
        <v>258</v>
      </c>
      <c r="N196" s="32"/>
      <c r="O196" s="8"/>
      <c r="P196" s="8"/>
      <c r="Q196" s="8"/>
      <c r="R196" s="8"/>
      <c r="S196" s="8"/>
      <c r="T196" s="8"/>
      <c r="U196" s="8"/>
      <c r="V196" s="8"/>
      <c r="W196" s="8"/>
      <c r="X196" s="8"/>
      <c r="Y196" s="8"/>
      <c r="Z196" s="8"/>
      <c r="AA196" s="8"/>
    </row>
    <row r="197" spans="1:27" ht="12.75">
      <c r="A197" s="154" t="s">
        <v>10</v>
      </c>
      <c r="B197" s="129"/>
      <c r="C197" s="191" t="s">
        <v>10</v>
      </c>
      <c r="D197" s="191" t="s">
        <v>10</v>
      </c>
      <c r="E197" s="129" t="s">
        <v>10</v>
      </c>
      <c r="G197" s="5"/>
      <c r="H197" s="54" t="str">
        <f t="shared" si="89"/>
        <v>(2020) Christopher Watkins Lamb :: 9706586793</v>
      </c>
      <c r="I197" s="57" t="str">
        <f t="shared" si="90"/>
        <v>crispywatkins@gmail.com</v>
      </c>
      <c r="J197" s="70">
        <v>0.29166666666666669</v>
      </c>
      <c r="K197" s="70">
        <v>0.32291666666666669</v>
      </c>
      <c r="L197" s="66" t="s">
        <v>736</v>
      </c>
      <c r="M197" s="298" t="s">
        <v>258</v>
      </c>
      <c r="N197" s="32" t="s">
        <v>10</v>
      </c>
      <c r="O197" s="8"/>
      <c r="P197" s="8"/>
      <c r="Q197" s="8"/>
      <c r="R197" s="8"/>
      <c r="S197" s="8"/>
      <c r="T197" s="8"/>
      <c r="U197" s="8"/>
      <c r="V197" s="8"/>
      <c r="W197" s="8"/>
      <c r="X197" s="8"/>
      <c r="Y197" s="8"/>
      <c r="Z197" s="8"/>
      <c r="AA197" s="8"/>
    </row>
    <row r="198" spans="1:27" ht="12.75">
      <c r="A198" s="285" t="s">
        <v>10</v>
      </c>
      <c r="B198" s="154"/>
      <c r="C198" s="117" t="s">
        <v>10</v>
      </c>
      <c r="D198" s="43"/>
      <c r="E198" s="117"/>
      <c r="F198" s="129"/>
      <c r="G198" s="5"/>
      <c r="H198" s="54" t="str">
        <f t="shared" si="89"/>
        <v>(2020) Jackson Clarendon :: 3077525493</v>
      </c>
      <c r="I198" s="57" t="str">
        <f t="shared" si="90"/>
        <v>jacksonc345@gmail.com</v>
      </c>
      <c r="J198" s="74">
        <v>0.34375</v>
      </c>
      <c r="K198" s="70">
        <v>0.375</v>
      </c>
      <c r="L198" s="71" t="s">
        <v>737</v>
      </c>
      <c r="M198" s="81" t="s">
        <v>258</v>
      </c>
      <c r="N198" s="5"/>
      <c r="O198" s="5"/>
      <c r="P198" s="5"/>
      <c r="Q198" s="5"/>
      <c r="R198" s="5"/>
      <c r="S198" s="5"/>
      <c r="T198" s="5"/>
      <c r="U198" s="5"/>
      <c r="V198" s="5"/>
      <c r="W198" s="5"/>
      <c r="X198" s="5"/>
      <c r="Y198" s="5"/>
      <c r="Z198" s="5"/>
      <c r="AA198" s="5"/>
    </row>
    <row r="199" spans="1:27">
      <c r="A199" s="292"/>
      <c r="B199" s="32"/>
      <c r="C199" s="292"/>
      <c r="D199" s="292"/>
      <c r="E199" s="43"/>
      <c r="F199" s="292"/>
      <c r="G199" s="5"/>
      <c r="H199" s="87" t="str">
        <f t="shared" si="89"/>
        <v>(2020) Kelly Keeler :: 970-402-0046</v>
      </c>
      <c r="I199" s="88" t="str">
        <f t="shared" si="90"/>
        <v>kellykeelermonier@gmail.com</v>
      </c>
      <c r="J199" s="89">
        <v>0.39583333333333331</v>
      </c>
      <c r="K199" s="92">
        <v>0.42708333333333331</v>
      </c>
      <c r="L199" s="237" t="s">
        <v>738</v>
      </c>
      <c r="M199" s="310" t="s">
        <v>258</v>
      </c>
      <c r="N199" s="311"/>
      <c r="O199" s="5"/>
      <c r="P199" s="5"/>
      <c r="Q199" s="5"/>
      <c r="R199" s="5"/>
      <c r="S199" s="5"/>
      <c r="T199" s="5"/>
      <c r="U199" s="5"/>
      <c r="V199" s="5"/>
      <c r="W199" s="5"/>
      <c r="X199" s="5"/>
      <c r="Y199" s="5"/>
      <c r="Z199" s="5"/>
      <c r="AA199" s="5"/>
    </row>
    <row r="200" spans="1:27" ht="12.75">
      <c r="A200" s="312"/>
      <c r="B200" s="95"/>
      <c r="C200" s="131"/>
      <c r="D200" s="131"/>
      <c r="E200" s="43"/>
      <c r="F200" s="131"/>
      <c r="G200" s="5"/>
      <c r="H200" s="312"/>
      <c r="I200" s="95"/>
      <c r="J200" s="131"/>
      <c r="K200" s="131"/>
      <c r="L200" s="5"/>
      <c r="M200" s="131"/>
      <c r="N200" s="5"/>
      <c r="O200" s="5"/>
      <c r="P200" s="5"/>
      <c r="Q200" s="5"/>
      <c r="R200" s="5"/>
      <c r="S200" s="5"/>
      <c r="T200" s="5"/>
      <c r="U200" s="5"/>
      <c r="V200" s="5"/>
      <c r="W200" s="5"/>
      <c r="X200" s="5"/>
      <c r="Y200" s="5"/>
      <c r="Z200" s="5"/>
      <c r="AA200" s="5"/>
    </row>
    <row r="201" spans="1:27" ht="12.75">
      <c r="A201" s="312"/>
      <c r="B201" s="95"/>
      <c r="C201" s="131"/>
      <c r="D201" s="131"/>
      <c r="E201" s="299"/>
      <c r="F201" s="131"/>
      <c r="G201" s="5"/>
      <c r="H201" s="313"/>
      <c r="I201" s="137"/>
      <c r="J201" s="138"/>
      <c r="K201" s="138"/>
      <c r="L201" s="167"/>
      <c r="M201" s="138"/>
      <c r="N201" s="5"/>
      <c r="O201" s="5"/>
      <c r="P201" s="5"/>
      <c r="Q201" s="5"/>
      <c r="R201" s="5"/>
      <c r="S201" s="5"/>
      <c r="T201" s="5"/>
      <c r="U201" s="5"/>
      <c r="V201" s="5"/>
      <c r="W201" s="5"/>
      <c r="X201" s="5"/>
      <c r="Y201" s="5"/>
      <c r="Z201" s="5"/>
      <c r="AA201" s="5"/>
    </row>
    <row r="202" spans="1:27" ht="12.75">
      <c r="A202" s="308" t="s">
        <v>740</v>
      </c>
      <c r="B202" s="45"/>
      <c r="C202" s="47">
        <v>1</v>
      </c>
      <c r="D202" s="47">
        <v>1</v>
      </c>
      <c r="E202" s="49" t="s">
        <v>742</v>
      </c>
      <c r="F202" s="314">
        <v>4</v>
      </c>
      <c r="G202" s="315"/>
      <c r="H202" s="316" t="s">
        <v>740</v>
      </c>
      <c r="I202" s="274"/>
      <c r="J202" s="172">
        <v>1</v>
      </c>
      <c r="K202" s="172">
        <v>1</v>
      </c>
      <c r="L202" s="173" t="s">
        <v>743</v>
      </c>
      <c r="M202" s="317">
        <v>4</v>
      </c>
      <c r="N202" s="318" t="s">
        <v>10</v>
      </c>
      <c r="O202" s="43" t="s">
        <v>10</v>
      </c>
      <c r="P202" s="5"/>
      <c r="Q202" s="5"/>
      <c r="R202" s="5"/>
      <c r="S202" s="5"/>
      <c r="T202" s="5"/>
      <c r="U202" s="5"/>
      <c r="V202" s="5"/>
      <c r="W202" s="5"/>
      <c r="X202" s="5"/>
      <c r="Y202" s="5"/>
      <c r="Z202" s="5"/>
      <c r="AA202" s="5"/>
    </row>
    <row r="203" spans="1:27" ht="12.75">
      <c r="A203" s="105" t="str">
        <f t="shared" ref="A203:A206" si="91">VLOOKUP(E203,$A$377:$B$2542,2,FALSE)</f>
        <v>(2020) Josh M Beard :: 9703918509</v>
      </c>
      <c r="B203" s="106" t="str">
        <f t="shared" ref="B203:B206" si="92">VLOOKUP(E203,$A$377:$C$2542,3,FALSE)</f>
        <v>joshmbeard@gmail.com</v>
      </c>
      <c r="C203" s="59">
        <v>0.33333333333333331</v>
      </c>
      <c r="D203" s="59">
        <v>0.36458333333333331</v>
      </c>
      <c r="E203" s="71" t="s">
        <v>749</v>
      </c>
      <c r="F203" s="319" t="s">
        <v>228</v>
      </c>
      <c r="G203" s="5"/>
      <c r="H203" s="54" t="str">
        <f t="shared" ref="H203:H206" si="93">VLOOKUP(L203,$A$377:$B$3280,2,FALSE)</f>
        <v>(2020) Amy Martin :: 7202978909</v>
      </c>
      <c r="I203" s="57" t="str">
        <f t="shared" ref="I203:I206" si="94">VLOOKUP(L203,$A$377:$C$2380,3,FALSE)</f>
        <v>Amy1757@comcast.net</v>
      </c>
      <c r="J203" s="59">
        <v>0.33333333333333331</v>
      </c>
      <c r="K203" s="59">
        <v>0.36458333333333331</v>
      </c>
      <c r="L203" s="66" t="s">
        <v>753</v>
      </c>
      <c r="M203" s="283" t="s">
        <v>228</v>
      </c>
      <c r="N203" s="5"/>
      <c r="O203" s="5" t="s">
        <v>10</v>
      </c>
      <c r="P203" s="5"/>
      <c r="Q203" s="5"/>
      <c r="R203" s="5"/>
      <c r="S203" s="5"/>
      <c r="T203" s="5"/>
      <c r="U203" s="5"/>
      <c r="V203" s="5"/>
      <c r="W203" s="5"/>
      <c r="X203" s="5"/>
      <c r="Y203" s="5"/>
      <c r="Z203" s="5"/>
      <c r="AA203" s="5"/>
    </row>
    <row r="204" spans="1:27" ht="12.75">
      <c r="A204" s="54" t="str">
        <f t="shared" si="91"/>
        <v>(2020) Justin Maike :: kingeddieband@gmail.com</v>
      </c>
      <c r="B204" s="57" t="str">
        <f t="shared" si="92"/>
        <v>kingeddieband@gmail.com</v>
      </c>
      <c r="C204" s="70">
        <v>0.38541666666666669</v>
      </c>
      <c r="D204" s="70">
        <v>0.41666666666666669</v>
      </c>
      <c r="E204" s="66" t="s">
        <v>755</v>
      </c>
      <c r="F204" s="320" t="s">
        <v>228</v>
      </c>
      <c r="G204" s="5"/>
      <c r="H204" s="54" t="str">
        <f t="shared" si="93"/>
        <v>(2020) Evan Cook :: 3077608103</v>
      </c>
      <c r="I204" s="57" t="str">
        <f t="shared" si="94"/>
        <v>Evco307@yahoo.com</v>
      </c>
      <c r="J204" s="70">
        <v>0.38541666666666669</v>
      </c>
      <c r="K204" s="70">
        <v>0.41666666666666669</v>
      </c>
      <c r="L204" s="71" t="s">
        <v>757</v>
      </c>
      <c r="M204" s="81" t="s">
        <v>228</v>
      </c>
      <c r="N204" s="5" t="s">
        <v>10</v>
      </c>
      <c r="O204" s="5"/>
      <c r="P204" s="5"/>
      <c r="Q204" s="5"/>
      <c r="R204" s="5"/>
      <c r="S204" s="5"/>
      <c r="T204" s="5"/>
      <c r="U204" s="5"/>
      <c r="V204" s="5"/>
      <c r="W204" s="5"/>
      <c r="X204" s="5"/>
      <c r="Y204" s="5"/>
      <c r="Z204" s="5"/>
      <c r="AA204" s="5"/>
    </row>
    <row r="205" spans="1:27" ht="12.75">
      <c r="A205" s="54" t="str">
        <f t="shared" si="91"/>
        <v>(2020) Virginia :: 9703051256</v>
      </c>
      <c r="B205" s="57" t="str">
        <f t="shared" si="92"/>
        <v>spragvf@gmail.com</v>
      </c>
      <c r="C205" s="70">
        <v>0.4375</v>
      </c>
      <c r="D205" s="70">
        <v>0.46875</v>
      </c>
      <c r="E205" s="117" t="s">
        <v>203</v>
      </c>
      <c r="F205" s="320" t="s">
        <v>228</v>
      </c>
      <c r="G205" s="43"/>
      <c r="H205" s="54" t="str">
        <f t="shared" si="93"/>
        <v>(2020) Jack :: 615-767-3349</v>
      </c>
      <c r="I205" s="57" t="str">
        <f t="shared" si="94"/>
        <v>jack@redtruckmusic.com</v>
      </c>
      <c r="J205" s="70">
        <v>0.4375</v>
      </c>
      <c r="K205" s="70">
        <v>0.46875</v>
      </c>
      <c r="L205" s="71" t="s">
        <v>758</v>
      </c>
      <c r="M205" s="143" t="s">
        <v>228</v>
      </c>
      <c r="N205" s="94"/>
      <c r="O205" s="95"/>
      <c r="P205" s="5"/>
      <c r="Q205" s="5"/>
      <c r="R205" s="5"/>
      <c r="S205" s="5"/>
      <c r="T205" s="5"/>
      <c r="U205" s="5"/>
      <c r="V205" s="5"/>
      <c r="W205" s="5"/>
      <c r="X205" s="5"/>
      <c r="Y205" s="5"/>
      <c r="Z205" s="5"/>
      <c r="AA205" s="5"/>
    </row>
    <row r="206" spans="1:27" ht="12.75">
      <c r="A206" s="87" t="str">
        <f t="shared" si="91"/>
        <v>(2020) Steve Jones :: 970-658-6629</v>
      </c>
      <c r="B206" s="88" t="str">
        <f t="shared" si="92"/>
        <v>blackmoonhowlband@gmail.com</v>
      </c>
      <c r="C206" s="89">
        <v>0.48958333333333331</v>
      </c>
      <c r="D206" s="92">
        <v>0.52083333333333337</v>
      </c>
      <c r="E206" s="90" t="s">
        <v>254</v>
      </c>
      <c r="F206" s="321" t="s">
        <v>228</v>
      </c>
      <c r="G206" s="32"/>
      <c r="H206" s="87" t="str">
        <f t="shared" si="93"/>
        <v>(2020) Mike McGraw :: 720-621-9155</v>
      </c>
      <c r="I206" s="88" t="str">
        <f t="shared" si="94"/>
        <v>sharkdreamsmusic@gmail.com</v>
      </c>
      <c r="J206" s="89">
        <v>0.48958333333333331</v>
      </c>
      <c r="K206" s="92">
        <v>0.52083333333333337</v>
      </c>
      <c r="L206" s="237" t="s">
        <v>761</v>
      </c>
      <c r="M206" s="302" t="s">
        <v>228</v>
      </c>
      <c r="N206" s="8"/>
      <c r="O206" s="8"/>
      <c r="P206" s="8"/>
      <c r="Q206" s="8"/>
      <c r="R206" s="8"/>
      <c r="S206" s="8"/>
      <c r="T206" s="8"/>
      <c r="U206" s="8"/>
      <c r="V206" s="8"/>
      <c r="W206" s="8"/>
      <c r="X206" s="8"/>
      <c r="Y206" s="8"/>
      <c r="Z206" s="8"/>
      <c r="AA206" s="8"/>
    </row>
    <row r="207" spans="1:27" ht="12.75">
      <c r="E207" s="129"/>
      <c r="G207" s="32"/>
      <c r="N207" s="8"/>
      <c r="O207" s="8"/>
      <c r="P207" s="8"/>
      <c r="Q207" s="8"/>
      <c r="R207" s="8"/>
      <c r="S207" s="8"/>
      <c r="T207" s="8"/>
      <c r="U207" s="8"/>
      <c r="V207" s="8"/>
      <c r="W207" s="8"/>
      <c r="X207" s="8"/>
      <c r="Y207" s="8"/>
      <c r="Z207" s="8"/>
      <c r="AA207" s="8"/>
    </row>
    <row r="208" spans="1:27" ht="12.75">
      <c r="E208" s="129"/>
      <c r="G208" s="5"/>
      <c r="N208" s="8"/>
      <c r="O208" s="8"/>
      <c r="P208" s="8"/>
      <c r="Q208" s="8"/>
      <c r="R208" s="8"/>
      <c r="S208" s="8"/>
      <c r="T208" s="8"/>
      <c r="U208" s="8"/>
      <c r="V208" s="8"/>
      <c r="W208" s="8"/>
      <c r="X208" s="8"/>
      <c r="Y208" s="8"/>
      <c r="Z208" s="8"/>
      <c r="AA208" s="8"/>
    </row>
    <row r="209" spans="1:27" ht="12.75">
      <c r="A209" s="130"/>
      <c r="B209" s="95"/>
      <c r="C209" s="131"/>
      <c r="D209" s="131"/>
      <c r="E209" s="43"/>
      <c r="F209" s="194"/>
      <c r="G209" s="5"/>
      <c r="H209" s="136"/>
      <c r="I209" s="95"/>
      <c r="J209" s="131"/>
      <c r="K209" s="131"/>
      <c r="L209" s="43"/>
      <c r="M209" s="194"/>
      <c r="N209" s="110" t="s">
        <v>10</v>
      </c>
      <c r="O209" s="5"/>
      <c r="P209" s="5"/>
      <c r="Q209" s="5"/>
      <c r="R209" s="5"/>
      <c r="S209" s="5"/>
      <c r="T209" s="5"/>
      <c r="U209" s="5"/>
      <c r="V209" s="5"/>
      <c r="W209" s="5"/>
      <c r="X209" s="5"/>
      <c r="Y209" s="5"/>
      <c r="Z209" s="5"/>
      <c r="AA209" s="5"/>
    </row>
    <row r="210" spans="1:27" ht="12.75">
      <c r="A210" s="286" t="s">
        <v>762</v>
      </c>
      <c r="B210" s="98"/>
      <c r="C210" s="37" t="s">
        <v>10</v>
      </c>
      <c r="D210" s="37" t="s">
        <v>10</v>
      </c>
      <c r="E210" s="39"/>
      <c r="F210" s="281">
        <v>1</v>
      </c>
      <c r="G210" s="315"/>
      <c r="H210" s="323" t="s">
        <v>762</v>
      </c>
      <c r="I210" s="45"/>
      <c r="J210" s="47">
        <v>1</v>
      </c>
      <c r="K210" s="47">
        <v>1</v>
      </c>
      <c r="L210" s="324"/>
      <c r="M210" s="252">
        <v>3</v>
      </c>
      <c r="N210" s="43" t="s">
        <v>10</v>
      </c>
      <c r="O210" s="325"/>
      <c r="P210" s="326"/>
      <c r="Q210" s="326"/>
      <c r="R210" s="326"/>
      <c r="S210" s="326"/>
      <c r="T210" s="5"/>
      <c r="U210" s="5"/>
      <c r="V210" s="5"/>
      <c r="W210" s="5"/>
      <c r="X210" s="5"/>
      <c r="Y210" s="5"/>
      <c r="Z210" s="5"/>
      <c r="AA210" s="5"/>
    </row>
    <row r="211" spans="1:27" ht="12.75">
      <c r="A211" s="327" t="e">
        <f>VLOOKUP(E211,$A$369:$B$377,2,FALSE)</f>
        <v>#N/A</v>
      </c>
      <c r="B211" s="328" t="s">
        <v>10</v>
      </c>
      <c r="C211" s="329" t="s">
        <v>10</v>
      </c>
      <c r="D211" s="329" t="s">
        <v>10</v>
      </c>
      <c r="E211" s="248" t="s">
        <v>10</v>
      </c>
      <c r="F211" s="330" t="s">
        <v>10</v>
      </c>
      <c r="G211" s="315"/>
      <c r="H211" s="54" t="e">
        <f t="shared" ref="H211:H213" si="95">VLOOKUP(L211,$A$377:$B$2380,2,FALSE)</f>
        <v>#N/A</v>
      </c>
      <c r="I211" s="57" t="e">
        <f t="shared" ref="I211:I213" si="96">VLOOKUP(L211,$A$377:$C$2380,3,FALSE)</f>
        <v>#N/A</v>
      </c>
      <c r="J211" s="64">
        <v>6.25E-2</v>
      </c>
      <c r="K211" s="64">
        <v>0.10416666666666667</v>
      </c>
      <c r="L211" s="71" t="s">
        <v>775</v>
      </c>
      <c r="M211" s="283"/>
      <c r="N211" s="43"/>
      <c r="O211" s="5"/>
      <c r="P211" s="5"/>
      <c r="Q211" s="5"/>
      <c r="R211" s="5"/>
      <c r="S211" s="5"/>
      <c r="T211" s="5"/>
      <c r="U211" s="5"/>
      <c r="V211" s="5"/>
      <c r="W211" s="5"/>
      <c r="X211" s="5"/>
      <c r="Y211" s="5"/>
      <c r="Z211" s="5"/>
      <c r="AA211" s="5"/>
    </row>
    <row r="212" spans="1:27">
      <c r="A212" s="54" t="str">
        <f>VLOOKUP(E212,$A$377:$B$2542,2,FALSE)</f>
        <v>(2020) DJ Alf :: 303-861-7425</v>
      </c>
      <c r="B212" s="57" t="str">
        <f>VLOOKUP(E212,$A$377:$C$2542,3,FALSE)</f>
        <v>alf933@gmail.com</v>
      </c>
      <c r="C212" s="64">
        <v>0.16666666666666666</v>
      </c>
      <c r="D212" s="64">
        <v>0.29166666666666669</v>
      </c>
      <c r="E212" s="311" t="s">
        <v>778</v>
      </c>
      <c r="F212" s="175" t="s">
        <v>10</v>
      </c>
      <c r="G212" s="315"/>
      <c r="H212" s="54" t="str">
        <f t="shared" si="95"/>
        <v>(2020) John Lindenbaum :: 415-577-3313</v>
      </c>
      <c r="I212" s="57" t="str">
        <f t="shared" si="96"/>
        <v>nadalands@gmail.com</v>
      </c>
      <c r="J212" s="74">
        <v>0.14583333333333334</v>
      </c>
      <c r="K212" s="74">
        <v>0.1875</v>
      </c>
      <c r="L212" s="71" t="s">
        <v>416</v>
      </c>
      <c r="M212" s="298" t="s">
        <v>216</v>
      </c>
      <c r="N212" s="110"/>
      <c r="O212" s="43"/>
      <c r="P212" s="5"/>
      <c r="Q212" s="5"/>
      <c r="R212" s="5"/>
      <c r="S212" s="5"/>
      <c r="T212" s="5"/>
      <c r="U212" s="5"/>
      <c r="V212" s="5"/>
      <c r="W212" s="5"/>
      <c r="X212" s="5"/>
      <c r="Y212" s="5"/>
      <c r="Z212" s="5"/>
      <c r="AA212" s="5"/>
    </row>
    <row r="213" spans="1:27" ht="12.75">
      <c r="A213" s="124" t="e">
        <f>VLOOKUP(E213,$A$377:$B$1139,2,FALSE)</f>
        <v>#N/A</v>
      </c>
      <c r="B213" s="124" t="e">
        <f>VLOOKUP(E213,$A$377:$C$1139,3,FALSE)</f>
        <v>#N/A</v>
      </c>
      <c r="C213" s="257"/>
      <c r="D213" s="257"/>
      <c r="E213" s="165" t="s">
        <v>10</v>
      </c>
      <c r="F213" s="128" t="s">
        <v>10</v>
      </c>
      <c r="G213" s="5"/>
      <c r="H213" s="87" t="str">
        <f t="shared" si="95"/>
        <v>(2020) Wolf :: 9703908089</v>
      </c>
      <c r="I213" s="88" t="str">
        <f t="shared" si="96"/>
        <v>wolfvanelfmand@gmail.com</v>
      </c>
      <c r="J213" s="92">
        <v>0.22916666666666666</v>
      </c>
      <c r="K213" s="92">
        <v>0.27083333333333331</v>
      </c>
      <c r="L213" s="237" t="s">
        <v>780</v>
      </c>
      <c r="M213" s="331" t="s">
        <v>781</v>
      </c>
      <c r="N213" s="32"/>
      <c r="O213" s="8"/>
      <c r="P213" s="8"/>
      <c r="Q213" s="8"/>
      <c r="R213" s="8"/>
      <c r="S213" s="8"/>
      <c r="T213" s="8"/>
      <c r="U213" s="8"/>
      <c r="V213" s="8"/>
      <c r="W213" s="8"/>
      <c r="X213" s="8"/>
      <c r="Y213" s="8"/>
      <c r="Z213" s="8"/>
      <c r="AA213" s="8"/>
    </row>
    <row r="214" spans="1:27" ht="12.75">
      <c r="A214" s="258"/>
      <c r="B214" s="95"/>
      <c r="C214" s="5"/>
      <c r="D214" s="131"/>
      <c r="E214" s="43"/>
      <c r="F214" s="160"/>
      <c r="G214" s="5"/>
      <c r="H214" s="258"/>
      <c r="I214" s="95"/>
      <c r="J214" s="5"/>
      <c r="K214" s="131"/>
      <c r="L214" s="32"/>
      <c r="M214" s="160"/>
      <c r="N214" s="8"/>
      <c r="O214" s="8"/>
      <c r="P214" s="8"/>
      <c r="Q214" s="8"/>
      <c r="R214" s="8"/>
      <c r="S214" s="8"/>
      <c r="T214" s="8"/>
      <c r="U214" s="8"/>
      <c r="V214" s="8"/>
      <c r="W214" s="8"/>
      <c r="X214" s="8"/>
      <c r="Y214" s="8"/>
      <c r="Z214" s="8"/>
      <c r="AA214" s="8"/>
    </row>
    <row r="215" spans="1:27" ht="12.75">
      <c r="A215" s="258"/>
      <c r="B215" s="95"/>
      <c r="C215" s="5"/>
      <c r="D215" s="131"/>
      <c r="E215" s="43"/>
      <c r="F215" s="160"/>
      <c r="G215" s="5"/>
      <c r="H215" s="258"/>
      <c r="I215" s="95"/>
      <c r="J215" s="5"/>
      <c r="K215" s="131"/>
      <c r="L215" s="32"/>
      <c r="M215" s="160"/>
      <c r="N215" s="5"/>
      <c r="O215" s="5"/>
      <c r="P215" s="5"/>
      <c r="Q215" s="5"/>
      <c r="R215" s="5"/>
      <c r="S215" s="5"/>
      <c r="T215" s="5"/>
      <c r="U215" s="5"/>
      <c r="V215" s="5"/>
      <c r="W215" s="5"/>
      <c r="X215" s="5"/>
      <c r="Y215" s="5"/>
      <c r="Z215" s="5"/>
      <c r="AA215" s="5"/>
    </row>
    <row r="216" spans="1:27" ht="12.75">
      <c r="A216" s="286" t="s">
        <v>784</v>
      </c>
      <c r="B216" s="98"/>
      <c r="C216" s="37" t="s">
        <v>10</v>
      </c>
      <c r="D216" s="37" t="s">
        <v>10</v>
      </c>
      <c r="E216" s="49" t="s">
        <v>785</v>
      </c>
      <c r="F216" s="281">
        <v>3</v>
      </c>
      <c r="G216" s="43"/>
      <c r="H216" s="308" t="s">
        <v>784</v>
      </c>
      <c r="I216" s="45"/>
      <c r="J216" s="47">
        <v>1</v>
      </c>
      <c r="K216" s="47">
        <v>1</v>
      </c>
      <c r="L216" s="49" t="s">
        <v>785</v>
      </c>
      <c r="M216" s="252">
        <v>3</v>
      </c>
      <c r="N216" s="43"/>
      <c r="O216" s="325" t="s">
        <v>10</v>
      </c>
      <c r="P216" s="326"/>
      <c r="Q216" s="326"/>
      <c r="R216" s="326"/>
      <c r="S216" s="326"/>
      <c r="T216" s="5"/>
      <c r="U216" s="5"/>
      <c r="V216" s="5"/>
      <c r="W216" s="5"/>
      <c r="X216" s="5"/>
      <c r="Y216" s="5"/>
      <c r="Z216" s="5"/>
      <c r="AA216" s="5"/>
    </row>
    <row r="217" spans="1:27" ht="12.75">
      <c r="A217" s="105" t="str">
        <f t="shared" ref="A217:A219" si="97">VLOOKUP(E217,$A$377:$B$2542,2,FALSE)</f>
        <v>(2020) Mouse :: 970-988-4135</v>
      </c>
      <c r="B217" s="106" t="str">
        <f t="shared" ref="B217:B219" si="98">VLOOKUP(E217,$A$377:$C$2542,3,FALSE)</f>
        <v>the_commoners@hotmail.com</v>
      </c>
      <c r="C217" s="64">
        <v>0.14583333333333334</v>
      </c>
      <c r="D217" s="64">
        <v>0.1875</v>
      </c>
      <c r="E217" s="332" t="s">
        <v>189</v>
      </c>
      <c r="F217" s="333" t="s">
        <v>789</v>
      </c>
      <c r="G217" s="43"/>
      <c r="H217" s="119" t="e">
        <f>VLOOKUP(L217,$A$377:$B$2380,2,FALSE)</f>
        <v>#N/A</v>
      </c>
      <c r="I217" s="120" t="e">
        <f>VLOOKUP(L217,$A$377:$C$2380,3,FALSE)</f>
        <v>#N/A</v>
      </c>
      <c r="J217" s="101">
        <v>5.2083333333333336E-2</v>
      </c>
      <c r="K217" s="101">
        <v>9.375E-2</v>
      </c>
      <c r="L217" s="150"/>
      <c r="M217" s="247" t="s">
        <v>10</v>
      </c>
      <c r="N217" s="5"/>
      <c r="O217" s="5"/>
      <c r="P217" s="5"/>
      <c r="Q217" s="5"/>
      <c r="R217" s="5"/>
      <c r="S217" s="5"/>
      <c r="T217" s="5"/>
      <c r="U217" s="5"/>
      <c r="V217" s="5"/>
      <c r="W217" s="5"/>
      <c r="X217" s="5"/>
      <c r="Y217" s="5"/>
      <c r="Z217" s="5"/>
      <c r="AA217" s="5"/>
    </row>
    <row r="218" spans="1:27" ht="12.75">
      <c r="A218" s="54" t="str">
        <f t="shared" si="97"/>
        <v>(2020) Will Crossland :: 7202900149</v>
      </c>
      <c r="B218" s="57" t="str">
        <f t="shared" si="98"/>
        <v>info@diggband.com</v>
      </c>
      <c r="C218" s="74">
        <v>0.20833333333333334</v>
      </c>
      <c r="D218" s="74">
        <v>0.23958333333333334</v>
      </c>
      <c r="E218" s="71" t="s">
        <v>794</v>
      </c>
      <c r="F218" s="86" t="s">
        <v>242</v>
      </c>
      <c r="H218" s="54" t="str">
        <f t="shared" ref="H218:H220" si="99">VLOOKUP(L218,$A$377:$B$3380,2,FALSE)</f>
        <v>(2020) David Lawrence :: 9737874502</v>
      </c>
      <c r="I218" s="57" t="str">
        <f t="shared" ref="I218:I220" si="100">VLOOKUP(L218,$A$377:$C$3380,3,FALSE)</f>
        <v>lapompejazz@gmail.com</v>
      </c>
      <c r="J218" s="74">
        <v>0.10416666666666667</v>
      </c>
      <c r="K218" s="74">
        <v>0.14583333333333334</v>
      </c>
      <c r="L218" s="117" t="s">
        <v>796</v>
      </c>
      <c r="M218" s="298" t="s">
        <v>538</v>
      </c>
      <c r="N218" s="43"/>
      <c r="O218" s="5"/>
      <c r="P218" s="5"/>
      <c r="Q218" s="5"/>
      <c r="R218" s="5"/>
      <c r="S218" s="5"/>
      <c r="T218" s="5"/>
      <c r="U218" s="5"/>
      <c r="V218" s="5"/>
      <c r="W218" s="5"/>
      <c r="X218" s="5"/>
      <c r="Y218" s="5"/>
      <c r="Z218" s="5"/>
      <c r="AA218" s="5"/>
    </row>
    <row r="219" spans="1:27" ht="12.75">
      <c r="A219" s="87" t="str">
        <f t="shared" si="97"/>
        <v>(2020) Brandon Heffernan :: 248-207-6323</v>
      </c>
      <c r="B219" s="88" t="str">
        <f t="shared" si="98"/>
        <v>waxbandit.music@gmail.com</v>
      </c>
      <c r="C219" s="266">
        <v>0.26041666666666669</v>
      </c>
      <c r="D219" s="92">
        <v>0.3125</v>
      </c>
      <c r="E219" s="90" t="s">
        <v>797</v>
      </c>
      <c r="F219" s="334" t="s">
        <v>242</v>
      </c>
      <c r="G219" s="5"/>
      <c r="H219" s="54" t="e">
        <f t="shared" si="99"/>
        <v>#N/A</v>
      </c>
      <c r="I219" s="57" t="e">
        <f t="shared" si="100"/>
        <v>#N/A</v>
      </c>
      <c r="J219" s="85">
        <v>0.1875</v>
      </c>
      <c r="K219" s="74">
        <v>0.22916666666666666</v>
      </c>
      <c r="L219" s="114"/>
      <c r="M219" s="298" t="s">
        <v>800</v>
      </c>
      <c r="N219" s="5"/>
      <c r="O219" s="5"/>
      <c r="P219" s="5"/>
      <c r="Q219" s="5"/>
      <c r="R219" s="5"/>
      <c r="S219" s="5"/>
      <c r="T219" s="5"/>
      <c r="U219" s="5"/>
      <c r="V219" s="5"/>
      <c r="W219" s="5"/>
      <c r="X219" s="5"/>
      <c r="Y219" s="5"/>
      <c r="Z219" s="5"/>
      <c r="AA219" s="5"/>
    </row>
    <row r="220" spans="1:27" ht="12.75">
      <c r="A220" s="335" t="e">
        <f>VLOOKUP(E220,$A$369:$B$377,2,FALSE)</f>
        <v>#N/A</v>
      </c>
      <c r="B220" s="336" t="e">
        <f>VLOOKUP(E220,$A$298:$D$377,4,FALSE)</f>
        <v>#N/A</v>
      </c>
      <c r="C220" s="121">
        <v>0.27083333333333331</v>
      </c>
      <c r="D220" s="121">
        <v>0.3125</v>
      </c>
      <c r="E220" s="337" t="s">
        <v>10</v>
      </c>
      <c r="F220" s="338" t="s">
        <v>10</v>
      </c>
      <c r="G220" s="5"/>
      <c r="H220" s="87" t="str">
        <f t="shared" si="99"/>
        <v>(2020) Sean Waters :: 970-221-3638</v>
      </c>
      <c r="I220" s="88" t="str">
        <f t="shared" si="100"/>
        <v>woodstackrecords@gmail.com</v>
      </c>
      <c r="J220" s="92">
        <v>0.27083333333333331</v>
      </c>
      <c r="K220" s="92">
        <v>0.3125</v>
      </c>
      <c r="L220" s="90" t="s">
        <v>806</v>
      </c>
      <c r="M220" s="176" t="s">
        <v>807</v>
      </c>
      <c r="N220" s="8"/>
      <c r="O220" s="8"/>
      <c r="P220" s="8"/>
      <c r="Q220" s="8"/>
      <c r="R220" s="8"/>
      <c r="S220" s="8"/>
      <c r="T220" s="8"/>
      <c r="U220" s="8"/>
      <c r="V220" s="8"/>
      <c r="W220" s="8"/>
      <c r="X220" s="8"/>
      <c r="Y220" s="8"/>
      <c r="Z220" s="8"/>
      <c r="AA220" s="8"/>
    </row>
    <row r="221" spans="1:27" ht="12.75">
      <c r="A221" s="258"/>
      <c r="B221" s="95"/>
      <c r="C221" s="5"/>
      <c r="D221" s="131"/>
      <c r="E221" s="43"/>
      <c r="F221" s="160"/>
      <c r="G221" s="5"/>
      <c r="H221" s="258"/>
      <c r="I221" s="95"/>
      <c r="J221" s="5"/>
      <c r="K221" s="131"/>
      <c r="L221" s="32"/>
      <c r="M221" s="160"/>
      <c r="N221" s="8"/>
      <c r="O221" s="8"/>
      <c r="P221" s="8"/>
      <c r="Q221" s="8"/>
      <c r="R221" s="8"/>
      <c r="S221" s="8"/>
      <c r="T221" s="8"/>
      <c r="U221" s="8"/>
      <c r="V221" s="8"/>
      <c r="W221" s="8"/>
      <c r="X221" s="8"/>
      <c r="Y221" s="8"/>
      <c r="Z221" s="8"/>
      <c r="AA221" s="8"/>
    </row>
    <row r="222" spans="1:27" ht="12.75">
      <c r="A222" s="258"/>
      <c r="B222" s="95"/>
      <c r="C222" s="5"/>
      <c r="D222" s="131"/>
      <c r="E222" s="43"/>
      <c r="F222" s="160"/>
      <c r="G222" s="5"/>
      <c r="H222" s="258"/>
      <c r="I222" s="95"/>
      <c r="J222" s="5"/>
      <c r="K222" s="131"/>
      <c r="L222" s="32"/>
      <c r="M222" s="160"/>
      <c r="N222" s="8"/>
      <c r="O222" s="8"/>
      <c r="P222" s="8"/>
      <c r="Q222" s="8"/>
      <c r="R222" s="8"/>
      <c r="S222" s="8"/>
      <c r="T222" s="8"/>
      <c r="U222" s="8"/>
      <c r="V222" s="8"/>
      <c r="W222" s="8"/>
      <c r="X222" s="8"/>
      <c r="Y222" s="8"/>
      <c r="Z222" s="8"/>
      <c r="AA222" s="8"/>
    </row>
    <row r="223" spans="1:27" ht="12.75">
      <c r="A223" s="34" t="s">
        <v>810</v>
      </c>
      <c r="B223" s="45"/>
      <c r="C223" s="47">
        <v>1</v>
      </c>
      <c r="D223" s="47">
        <v>1</v>
      </c>
      <c r="E223" s="49" t="s">
        <v>10</v>
      </c>
      <c r="F223" s="51">
        <v>2</v>
      </c>
      <c r="G223" s="5"/>
      <c r="H223" s="34" t="s">
        <v>810</v>
      </c>
      <c r="I223" s="45"/>
      <c r="J223" s="47">
        <v>1</v>
      </c>
      <c r="K223" s="47">
        <v>1</v>
      </c>
      <c r="L223" s="49" t="s">
        <v>10</v>
      </c>
      <c r="M223" s="314">
        <v>3</v>
      </c>
      <c r="N223" s="32"/>
      <c r="O223" s="32" t="s">
        <v>10</v>
      </c>
      <c r="P223" s="8"/>
      <c r="Q223" s="8"/>
      <c r="R223" s="8"/>
      <c r="S223" s="8"/>
      <c r="T223" s="8"/>
      <c r="U223" s="8"/>
      <c r="V223" s="8"/>
      <c r="W223" s="8"/>
      <c r="X223" s="8"/>
      <c r="Y223" s="8"/>
      <c r="Z223" s="8"/>
      <c r="AA223" s="8"/>
    </row>
    <row r="224" spans="1:27" ht="12.75">
      <c r="A224" s="105" t="str">
        <f>VLOOKUP(E224,$A$377:$B$2542,2,FALSE)</f>
        <v>(2020) Dave Wisbon :: 9704027047</v>
      </c>
      <c r="B224" s="106" t="str">
        <f>VLOOKUP(E224,$A$377:$C$2542,3,FALSE)</f>
        <v>dwisbon@gmail.com</v>
      </c>
      <c r="C224" s="59">
        <v>0.15625</v>
      </c>
      <c r="D224" s="59">
        <v>0.1875</v>
      </c>
      <c r="E224" s="71" t="s">
        <v>813</v>
      </c>
      <c r="F224" s="109" t="s">
        <v>242</v>
      </c>
      <c r="G224" s="5"/>
      <c r="H224" s="54" t="str">
        <f t="shared" ref="H224:H226" si="101">VLOOKUP(L224,$A$377:$B$3380,2,FALSE)</f>
        <v>(2020) Matt Mahern :: 970 218 9854</v>
      </c>
      <c r="I224" s="57" t="str">
        <f t="shared" ref="I224:I226" si="102">VLOOKUP(L224,$A$377:$C$3380,3,FALSE)</f>
        <v>Mattmahern78@gmail.com</v>
      </c>
      <c r="J224" s="59">
        <v>8.3333333333333329E-2</v>
      </c>
      <c r="K224" s="59">
        <v>0.125</v>
      </c>
      <c r="L224" s="71" t="s">
        <v>815</v>
      </c>
      <c r="M224" s="109" t="s">
        <v>318</v>
      </c>
      <c r="N224" s="32" t="s">
        <v>10</v>
      </c>
      <c r="O224" s="32" t="s">
        <v>10</v>
      </c>
      <c r="P224" s="8"/>
      <c r="Q224" s="8"/>
      <c r="R224" s="8"/>
      <c r="S224" s="8"/>
      <c r="T224" s="8"/>
      <c r="U224" s="8"/>
      <c r="V224" s="8"/>
      <c r="W224" s="8"/>
      <c r="X224" s="8"/>
      <c r="Y224" s="8"/>
      <c r="Z224" s="8"/>
      <c r="AA224" s="8"/>
    </row>
    <row r="225" spans="1:27" ht="14.25">
      <c r="A225" s="339" t="s">
        <v>816</v>
      </c>
      <c r="B225" s="340" t="s">
        <v>818</v>
      </c>
      <c r="C225" s="89">
        <v>0.20833333333333334</v>
      </c>
      <c r="D225" s="89">
        <v>0.25</v>
      </c>
      <c r="E225" s="90" t="s">
        <v>820</v>
      </c>
      <c r="F225" s="91" t="s">
        <v>228</v>
      </c>
      <c r="G225" s="5"/>
      <c r="H225" s="54" t="str">
        <f t="shared" si="101"/>
        <v>(2020) Jon C. Gray :: 970-829-6563</v>
      </c>
      <c r="I225" s="57" t="str">
        <f t="shared" si="102"/>
        <v>jongray494@yahoo.com</v>
      </c>
      <c r="J225" s="70">
        <v>0.14583333333333334</v>
      </c>
      <c r="K225" s="70">
        <v>0.1875</v>
      </c>
      <c r="L225" s="66" t="s">
        <v>821</v>
      </c>
      <c r="M225" s="244" t="s">
        <v>822</v>
      </c>
      <c r="N225" s="32" t="s">
        <v>85</v>
      </c>
      <c r="O225" s="32" t="s">
        <v>10</v>
      </c>
      <c r="P225" s="8"/>
      <c r="Q225" s="8"/>
      <c r="R225" s="8"/>
      <c r="S225" s="8"/>
      <c r="T225" s="8"/>
      <c r="U225" s="8"/>
      <c r="V225" s="8"/>
      <c r="W225" s="8"/>
      <c r="X225" s="8"/>
      <c r="Y225" s="8"/>
      <c r="Z225" s="8"/>
      <c r="AA225" s="8"/>
    </row>
    <row r="226" spans="1:27" ht="12.75">
      <c r="A226" s="5"/>
      <c r="B226" s="95"/>
      <c r="C226" s="5"/>
      <c r="D226" s="5"/>
      <c r="E226" s="117" t="s">
        <v>10</v>
      </c>
      <c r="F226" s="5"/>
      <c r="G226" s="8"/>
      <c r="H226" s="87" t="e">
        <f t="shared" si="101"/>
        <v>#N/A</v>
      </c>
      <c r="I226" s="88" t="e">
        <f t="shared" si="102"/>
        <v>#N/A</v>
      </c>
      <c r="J226" s="89">
        <v>0.20833333333333334</v>
      </c>
      <c r="K226" s="89">
        <v>0.25</v>
      </c>
      <c r="L226" s="90" t="s">
        <v>13</v>
      </c>
      <c r="M226" s="161" t="s">
        <v>63</v>
      </c>
      <c r="N226" s="8"/>
      <c r="O226" s="8"/>
      <c r="P226" s="8"/>
      <c r="Q226" s="32"/>
      <c r="R226" s="8"/>
      <c r="S226" s="8"/>
      <c r="T226" s="8"/>
      <c r="U226" s="8"/>
      <c r="V226" s="8"/>
      <c r="W226" s="8"/>
      <c r="X226" s="8"/>
      <c r="Y226" s="8"/>
      <c r="Z226" s="8"/>
      <c r="AA226" s="8"/>
    </row>
    <row r="227" spans="1:27" ht="12.75">
      <c r="E227" s="129"/>
      <c r="G227" s="8"/>
      <c r="L227" s="129" t="s">
        <v>10</v>
      </c>
      <c r="N227" s="8"/>
      <c r="O227" s="8"/>
      <c r="P227" s="8"/>
      <c r="Q227" s="32" t="s">
        <v>10</v>
      </c>
      <c r="R227" s="8"/>
      <c r="S227" s="8"/>
      <c r="T227" s="8"/>
      <c r="U227" s="8"/>
      <c r="V227" s="8"/>
      <c r="W227" s="8"/>
      <c r="X227" s="8"/>
      <c r="Y227" s="8"/>
      <c r="Z227" s="8"/>
      <c r="AA227" s="8"/>
    </row>
    <row r="228" spans="1:27" ht="12.75">
      <c r="E228" s="129"/>
      <c r="G228" s="5"/>
      <c r="N228" s="5"/>
      <c r="O228" s="5"/>
      <c r="P228" s="5"/>
      <c r="Q228" s="5"/>
      <c r="R228" s="5"/>
      <c r="S228" s="5"/>
      <c r="T228" s="5"/>
      <c r="U228" s="5"/>
      <c r="V228" s="5"/>
      <c r="W228" s="5"/>
      <c r="X228" s="5"/>
      <c r="Y228" s="5"/>
      <c r="Z228" s="5"/>
      <c r="AA228" s="5"/>
    </row>
    <row r="229" spans="1:27" ht="12.75">
      <c r="A229" s="308" t="s">
        <v>824</v>
      </c>
      <c r="B229" s="45"/>
      <c r="C229" s="37" t="s">
        <v>10</v>
      </c>
      <c r="D229" s="37" t="s">
        <v>10</v>
      </c>
      <c r="E229" s="49" t="s">
        <v>826</v>
      </c>
      <c r="F229" s="281">
        <v>8</v>
      </c>
      <c r="G229" s="110" t="s">
        <v>10</v>
      </c>
      <c r="H229" s="286" t="s">
        <v>824</v>
      </c>
      <c r="I229" s="98"/>
      <c r="J229" s="37">
        <v>1</v>
      </c>
      <c r="K229" s="37">
        <v>1</v>
      </c>
      <c r="L229" s="39" t="s">
        <v>827</v>
      </c>
      <c r="M229" s="281">
        <v>9</v>
      </c>
      <c r="N229" s="43" t="s">
        <v>10</v>
      </c>
      <c r="O229" s="5"/>
      <c r="P229" s="5"/>
      <c r="Q229" s="5"/>
      <c r="R229" s="5"/>
      <c r="S229" s="5"/>
      <c r="T229" s="5"/>
      <c r="U229" s="5"/>
      <c r="V229" s="5"/>
      <c r="W229" s="5"/>
      <c r="X229" s="5"/>
      <c r="Y229" s="5"/>
      <c r="Z229" s="5"/>
      <c r="AA229" s="5"/>
    </row>
    <row r="230" spans="1:27" ht="12.75">
      <c r="A230" s="54" t="str">
        <f t="shared" ref="A230:A237" si="103">VLOOKUP(E230,$A$377:$B$2542,2,FALSE)</f>
        <v>(2020) Steve Sanzone :: 9704493744</v>
      </c>
      <c r="B230" s="57" t="str">
        <f t="shared" ref="B230:B237" si="104">VLOOKUP(E230,$A$377:$C$2542,3,FALSE)</f>
        <v>steve.sanzone91@icloud.com</v>
      </c>
      <c r="C230" s="107">
        <v>0.33333333333333331</v>
      </c>
      <c r="D230" s="107">
        <v>0.375</v>
      </c>
      <c r="E230" s="71" t="s">
        <v>828</v>
      </c>
      <c r="F230" s="283" t="s">
        <v>570</v>
      </c>
      <c r="G230" s="110"/>
      <c r="H230" s="54" t="e">
        <f t="shared" ref="H230:H238" si="105">VLOOKUP(L230,$A$377:$B$3380,2,FALSE)</f>
        <v>#N/A</v>
      </c>
      <c r="I230" s="57" t="e">
        <f t="shared" ref="I230:I238" si="106">VLOOKUP(L230,$A$377:$C$3380,3,FALSE)</f>
        <v>#N/A</v>
      </c>
      <c r="J230" s="226">
        <v>0.22916666666666666</v>
      </c>
      <c r="K230" s="226">
        <v>0.3125</v>
      </c>
      <c r="L230" s="71" t="s">
        <v>527</v>
      </c>
      <c r="M230" s="81" t="s">
        <v>832</v>
      </c>
      <c r="N230" s="5"/>
      <c r="O230" s="5"/>
      <c r="P230" s="5"/>
      <c r="Q230" s="5"/>
      <c r="R230" s="5"/>
      <c r="S230" s="5"/>
      <c r="T230" s="5"/>
      <c r="U230" s="5"/>
      <c r="V230" s="5"/>
      <c r="W230" s="5"/>
      <c r="X230" s="5"/>
      <c r="Y230" s="5"/>
      <c r="Z230" s="5"/>
      <c r="AA230" s="5"/>
    </row>
    <row r="231" spans="1:27" ht="12.75">
      <c r="A231" s="54" t="str">
        <f t="shared" si="103"/>
        <v>(2020) Kyle Poisson :: 9702748692</v>
      </c>
      <c r="B231" s="57" t="str">
        <f t="shared" si="104"/>
        <v>kylepoisson@live.com</v>
      </c>
      <c r="C231" s="275">
        <v>0.33333333333333331</v>
      </c>
      <c r="D231" s="275">
        <v>0.375</v>
      </c>
      <c r="E231" s="71" t="s">
        <v>833</v>
      </c>
      <c r="F231" s="298" t="s">
        <v>483</v>
      </c>
      <c r="G231" s="110" t="s">
        <v>10</v>
      </c>
      <c r="H231" s="54" t="str">
        <f t="shared" si="105"/>
        <v>(2020) Bri Long :: 970-689-5146</v>
      </c>
      <c r="I231" s="57" t="str">
        <f t="shared" si="106"/>
        <v>Longevityproductionsco@gmail.com</v>
      </c>
      <c r="J231" s="275">
        <v>0.33333333333333331</v>
      </c>
      <c r="K231" s="275">
        <v>0.375</v>
      </c>
      <c r="L231" s="71" t="s">
        <v>834</v>
      </c>
      <c r="M231" s="81" t="s">
        <v>570</v>
      </c>
      <c r="N231" s="5" t="s">
        <v>10</v>
      </c>
      <c r="O231" s="5"/>
      <c r="P231" s="5"/>
      <c r="Q231" s="5"/>
      <c r="R231" s="5"/>
      <c r="S231" s="5"/>
      <c r="T231" s="5"/>
      <c r="U231" s="5"/>
      <c r="V231" s="5"/>
      <c r="W231" s="5"/>
      <c r="X231" s="5"/>
      <c r="Y231" s="5"/>
      <c r="Z231" s="5"/>
      <c r="AA231" s="5"/>
    </row>
    <row r="232" spans="1:27" ht="12.75">
      <c r="A232" s="54" t="str">
        <f t="shared" si="103"/>
        <v>(2020) Karlyle P Walker :: 9702228401</v>
      </c>
      <c r="B232" s="57" t="str">
        <f t="shared" si="104"/>
        <v>karlyle@lifebloomcreative.com</v>
      </c>
      <c r="C232" s="275">
        <v>0.375</v>
      </c>
      <c r="D232" s="275">
        <v>0.41666666666666669</v>
      </c>
      <c r="E232" s="71" t="s">
        <v>837</v>
      </c>
      <c r="F232" s="298" t="s">
        <v>838</v>
      </c>
      <c r="G232" s="110"/>
      <c r="H232" s="54" t="str">
        <f t="shared" si="105"/>
        <v>(2020) Chris Comisar :: 5137661002</v>
      </c>
      <c r="I232" s="57" t="str">
        <f t="shared" si="106"/>
        <v>ccomisar@gmail.com</v>
      </c>
      <c r="J232" s="275">
        <v>0.33333333333333331</v>
      </c>
      <c r="K232" s="275">
        <v>0.375</v>
      </c>
      <c r="L232" s="71" t="s">
        <v>840</v>
      </c>
      <c r="M232" s="81" t="s">
        <v>483</v>
      </c>
      <c r="N232" s="5"/>
      <c r="O232" s="5"/>
      <c r="P232" s="5"/>
      <c r="Q232" s="5"/>
      <c r="R232" s="5"/>
      <c r="S232" s="5"/>
      <c r="T232" s="5"/>
      <c r="U232" s="5"/>
      <c r="V232" s="5"/>
      <c r="W232" s="5"/>
      <c r="X232" s="5"/>
      <c r="Y232" s="5"/>
      <c r="Z232" s="5"/>
      <c r="AA232" s="5"/>
    </row>
    <row r="233" spans="1:27" ht="12.75">
      <c r="A233" s="54" t="str">
        <f t="shared" si="103"/>
        <v>(2020) Bri Long :: 970-689-5146</v>
      </c>
      <c r="B233" s="57" t="str">
        <f t="shared" si="104"/>
        <v>Longevityproductionsco@gmail.com</v>
      </c>
      <c r="C233" s="275">
        <v>0.375</v>
      </c>
      <c r="D233" s="275">
        <v>0.41666666666666669</v>
      </c>
      <c r="E233" s="71" t="s">
        <v>842</v>
      </c>
      <c r="F233" s="298" t="s">
        <v>570</v>
      </c>
      <c r="G233" s="5"/>
      <c r="H233" s="54" t="str">
        <f t="shared" si="105"/>
        <v>(2020) Branden OGrady :: 3072750255</v>
      </c>
      <c r="I233" s="57" t="str">
        <f t="shared" si="106"/>
        <v>thebogzilla@gmail.com</v>
      </c>
      <c r="J233" s="275">
        <v>0.375</v>
      </c>
      <c r="K233" s="275">
        <v>0.41666666666666669</v>
      </c>
      <c r="L233" s="71" t="s">
        <v>843</v>
      </c>
      <c r="M233" s="81" t="s">
        <v>570</v>
      </c>
      <c r="N233" s="5"/>
      <c r="O233" s="5"/>
      <c r="P233" s="5"/>
      <c r="Q233" s="5"/>
      <c r="R233" s="5"/>
      <c r="S233" s="5"/>
      <c r="T233" s="5"/>
      <c r="U233" s="5"/>
      <c r="V233" s="5"/>
      <c r="W233" s="5"/>
      <c r="X233" s="5"/>
      <c r="Y233" s="5"/>
      <c r="Z233" s="5"/>
      <c r="AA233" s="5"/>
    </row>
    <row r="234" spans="1:27" ht="12.75">
      <c r="A234" s="54" t="str">
        <f t="shared" si="103"/>
        <v>(2020) Bill Mastre :: 3035968439</v>
      </c>
      <c r="B234" s="57" t="str">
        <f t="shared" si="104"/>
        <v>householdfoco@gmail.com</v>
      </c>
      <c r="C234" s="275">
        <v>0.41666666666666669</v>
      </c>
      <c r="D234" s="275">
        <v>0.45833333333333331</v>
      </c>
      <c r="E234" s="71" t="s">
        <v>844</v>
      </c>
      <c r="F234" s="298" t="s">
        <v>483</v>
      </c>
      <c r="G234" s="5"/>
      <c r="H234" s="54" t="str">
        <f t="shared" si="105"/>
        <v>(2020) Bill Mastre :: 3035968439</v>
      </c>
      <c r="I234" s="57" t="str">
        <f t="shared" si="106"/>
        <v>householdfoco@gmail.com</v>
      </c>
      <c r="J234" s="275">
        <v>0.375</v>
      </c>
      <c r="K234" s="275">
        <v>0.41666666666666669</v>
      </c>
      <c r="L234" s="71" t="s">
        <v>845</v>
      </c>
      <c r="M234" s="81" t="s">
        <v>483</v>
      </c>
      <c r="N234" s="5"/>
      <c r="O234" s="5"/>
      <c r="P234" s="5"/>
      <c r="Q234" s="5"/>
      <c r="R234" s="5"/>
      <c r="S234" s="5"/>
      <c r="T234" s="5"/>
      <c r="U234" s="5"/>
      <c r="V234" s="5"/>
      <c r="W234" s="5"/>
      <c r="X234" s="5"/>
      <c r="Y234" s="5"/>
      <c r="Z234" s="5"/>
      <c r="AA234" s="5"/>
    </row>
    <row r="235" spans="1:27" ht="12.75">
      <c r="A235" s="54" t="str">
        <f t="shared" si="103"/>
        <v>(2020) Bri Long :: 970-689-5146</v>
      </c>
      <c r="B235" s="57" t="str">
        <f t="shared" si="104"/>
        <v>Longevityproductionsco@gmail.com</v>
      </c>
      <c r="C235" s="275">
        <v>0.41666666666666669</v>
      </c>
      <c r="D235" s="275">
        <v>0.45833333333333331</v>
      </c>
      <c r="E235" s="71" t="s">
        <v>846</v>
      </c>
      <c r="F235" s="298" t="s">
        <v>570</v>
      </c>
      <c r="G235" s="342"/>
      <c r="H235" s="54" t="str">
        <f t="shared" si="105"/>
        <v>(2020) Mandi Lix :: 9706851040</v>
      </c>
      <c r="I235" s="57" t="str">
        <f t="shared" si="106"/>
        <v>mlix@comcast.net</v>
      </c>
      <c r="J235" s="275">
        <v>0.41666666666666669</v>
      </c>
      <c r="K235" s="275">
        <v>0.45833333333333331</v>
      </c>
      <c r="L235" s="71" t="s">
        <v>847</v>
      </c>
      <c r="M235" s="81" t="s">
        <v>63</v>
      </c>
      <c r="N235" s="5"/>
      <c r="O235" s="5"/>
      <c r="P235" s="5"/>
      <c r="Q235" s="5"/>
      <c r="R235" s="5"/>
      <c r="S235" s="5"/>
      <c r="T235" s="5"/>
      <c r="U235" s="5"/>
      <c r="V235" s="5"/>
      <c r="W235" s="5"/>
      <c r="X235" s="5"/>
      <c r="Y235" s="5"/>
      <c r="Z235" s="5"/>
      <c r="AA235" s="5"/>
    </row>
    <row r="236" spans="1:27" ht="12.75">
      <c r="A236" s="54" t="str">
        <f t="shared" si="103"/>
        <v>(2020) Andrew Lopez :: 720-590-0627</v>
      </c>
      <c r="B236" s="57" t="str">
        <f t="shared" si="104"/>
        <v>ampdfw@gmail.com</v>
      </c>
      <c r="C236" s="275">
        <v>0.45833333333333331</v>
      </c>
      <c r="D236" s="275">
        <v>0.5</v>
      </c>
      <c r="E236" s="71" t="s">
        <v>600</v>
      </c>
      <c r="F236" s="298" t="s">
        <v>483</v>
      </c>
      <c r="G236" s="5"/>
      <c r="H236" s="54" t="str">
        <f t="shared" si="105"/>
        <v>(2020) Sean Hall :: 7193316657</v>
      </c>
      <c r="I236" s="57" t="str">
        <f t="shared" si="106"/>
        <v>wadadadubz@gmail.com</v>
      </c>
      <c r="J236" s="275">
        <v>0.41666666666666669</v>
      </c>
      <c r="K236" s="275">
        <v>0.45833333333333331</v>
      </c>
      <c r="L236" s="71" t="s">
        <v>848</v>
      </c>
      <c r="M236" s="81" t="s">
        <v>483</v>
      </c>
      <c r="N236" s="5"/>
      <c r="O236" s="5"/>
      <c r="P236" s="5"/>
      <c r="Q236" s="5"/>
      <c r="R236" s="5"/>
      <c r="S236" s="5"/>
      <c r="T236" s="5"/>
      <c r="U236" s="5"/>
      <c r="V236" s="5"/>
      <c r="W236" s="5"/>
      <c r="X236" s="5"/>
      <c r="Y236" s="5"/>
      <c r="Z236" s="5"/>
      <c r="AA236" s="5"/>
    </row>
    <row r="237" spans="1:27" ht="12.75">
      <c r="A237" s="87" t="str">
        <f t="shared" si="103"/>
        <v>(2020) Bill Mastre :: 3035968439</v>
      </c>
      <c r="B237" s="88" t="str">
        <f t="shared" si="104"/>
        <v>householdfoco@gmail.com</v>
      </c>
      <c r="C237" s="343">
        <v>0.45833333333333331</v>
      </c>
      <c r="D237" s="343">
        <v>0.5</v>
      </c>
      <c r="E237" s="90" t="s">
        <v>849</v>
      </c>
      <c r="F237" s="302" t="s">
        <v>483</v>
      </c>
      <c r="G237" s="5"/>
      <c r="H237" s="54" t="str">
        <f t="shared" si="105"/>
        <v>(2020) Kyle Channell :: 9708001825</v>
      </c>
      <c r="I237" s="57" t="str">
        <f t="shared" si="106"/>
        <v>kyle.channell@gmail.com</v>
      </c>
      <c r="J237" s="275">
        <v>0.45833333333333331</v>
      </c>
      <c r="K237" s="275">
        <v>0.5</v>
      </c>
      <c r="L237" s="71" t="s">
        <v>594</v>
      </c>
      <c r="M237" s="81" t="s">
        <v>483</v>
      </c>
      <c r="N237" s="8"/>
      <c r="O237" s="8"/>
      <c r="P237" s="8"/>
      <c r="Q237" s="8"/>
      <c r="R237" s="8"/>
      <c r="S237" s="8"/>
      <c r="T237" s="8"/>
      <c r="U237" s="8"/>
      <c r="V237" s="8"/>
      <c r="W237" s="8"/>
      <c r="X237" s="8"/>
      <c r="Y237" s="8"/>
      <c r="Z237" s="8"/>
      <c r="AA237" s="8"/>
    </row>
    <row r="238" spans="1:27" ht="12.75">
      <c r="A238" s="258"/>
      <c r="B238" s="95"/>
      <c r="C238" s="5"/>
      <c r="D238" s="131"/>
      <c r="E238" s="43"/>
      <c r="F238" s="160"/>
      <c r="G238" s="5"/>
      <c r="H238" s="87" t="str">
        <f t="shared" si="105"/>
        <v>(2020) Macy Paradise :: 5853567737</v>
      </c>
      <c r="I238" s="88" t="str">
        <f t="shared" si="106"/>
        <v>paradisemacy@gmail.com</v>
      </c>
      <c r="J238" s="343">
        <v>0.45833333333333331</v>
      </c>
      <c r="K238" s="343">
        <v>0.5</v>
      </c>
      <c r="L238" s="90" t="s">
        <v>602</v>
      </c>
      <c r="M238" s="176" t="s">
        <v>570</v>
      </c>
      <c r="N238" s="8"/>
      <c r="O238" s="8"/>
      <c r="P238" s="8"/>
      <c r="Q238" s="8"/>
      <c r="R238" s="8"/>
      <c r="S238" s="8"/>
      <c r="T238" s="8"/>
      <c r="U238" s="8"/>
      <c r="V238" s="8"/>
      <c r="W238" s="8"/>
      <c r="X238" s="8"/>
      <c r="Y238" s="8"/>
      <c r="Z238" s="8"/>
      <c r="AA238" s="8"/>
    </row>
    <row r="239" spans="1:27" ht="12.75">
      <c r="A239" s="258"/>
      <c r="B239" s="95"/>
      <c r="C239" s="5"/>
      <c r="D239" s="131"/>
      <c r="E239" s="43"/>
      <c r="F239" s="160"/>
      <c r="G239" s="8"/>
      <c r="H239" s="258"/>
      <c r="I239" s="95"/>
      <c r="J239" s="5"/>
      <c r="K239" s="131"/>
      <c r="L239" s="32"/>
      <c r="M239" s="344"/>
      <c r="N239" s="32"/>
      <c r="O239" s="32" t="s">
        <v>10</v>
      </c>
      <c r="P239" s="8"/>
      <c r="Q239" s="8"/>
      <c r="R239" s="8"/>
      <c r="S239" s="8"/>
      <c r="T239" s="8"/>
      <c r="U239" s="8"/>
      <c r="V239" s="8"/>
      <c r="W239" s="8"/>
      <c r="X239" s="8"/>
      <c r="Y239" s="8"/>
      <c r="Z239" s="8"/>
      <c r="AA239" s="8"/>
    </row>
    <row r="240" spans="1:27" ht="12.75">
      <c r="G240" s="5"/>
      <c r="L240" s="345"/>
      <c r="M240" s="32"/>
      <c r="N240" s="32"/>
      <c r="O240" s="8"/>
      <c r="P240" s="8"/>
      <c r="Q240" s="8"/>
      <c r="R240" s="8"/>
      <c r="S240" s="8"/>
      <c r="T240" s="8"/>
      <c r="U240" s="8"/>
      <c r="V240" s="8"/>
      <c r="W240" s="8"/>
      <c r="X240" s="8"/>
      <c r="Y240" s="8"/>
      <c r="Z240" s="8"/>
      <c r="AA240" s="8"/>
    </row>
    <row r="241" spans="1:27" ht="12.75">
      <c r="A241" s="34" t="s">
        <v>855</v>
      </c>
      <c r="B241" s="45"/>
      <c r="C241" s="346" t="s">
        <v>10</v>
      </c>
      <c r="D241" s="346" t="s">
        <v>10</v>
      </c>
      <c r="E241" s="49" t="s">
        <v>856</v>
      </c>
      <c r="F241" s="51">
        <v>4</v>
      </c>
      <c r="G241" s="110" t="s">
        <v>10</v>
      </c>
      <c r="H241" s="34" t="s">
        <v>855</v>
      </c>
      <c r="I241" s="45"/>
      <c r="J241" s="47">
        <v>1</v>
      </c>
      <c r="K241" s="47">
        <v>1</v>
      </c>
      <c r="L241" s="49" t="s">
        <v>857</v>
      </c>
      <c r="M241" s="51">
        <v>8</v>
      </c>
      <c r="N241" s="32" t="s">
        <v>10</v>
      </c>
      <c r="O241" s="32" t="s">
        <v>10</v>
      </c>
      <c r="P241" s="8"/>
      <c r="Q241" s="8"/>
      <c r="R241" s="8"/>
      <c r="S241" s="8"/>
      <c r="T241" s="8"/>
      <c r="U241" s="8"/>
      <c r="V241" s="8"/>
      <c r="W241" s="8"/>
      <c r="X241" s="8"/>
      <c r="Y241" s="8"/>
      <c r="Z241" s="8"/>
      <c r="AA241" s="8"/>
    </row>
    <row r="242" spans="1:27" ht="12.75">
      <c r="A242" s="105" t="str">
        <f t="shared" ref="A242:A245" si="107">VLOOKUP(E242,$A$377:$B$2542,2,FALSE)</f>
        <v>(2020) AJ Fountain :: 3179466059</v>
      </c>
      <c r="B242" s="106" t="str">
        <f t="shared" ref="B242:B245" si="108">VLOOKUP(E242,$A$377:$C$2542,3,FALSE)</f>
        <v>abrothersfountain@gmail.com</v>
      </c>
      <c r="C242" s="59">
        <v>0.28125</v>
      </c>
      <c r="D242" s="59">
        <v>0.3125</v>
      </c>
      <c r="E242" s="71" t="s">
        <v>17</v>
      </c>
      <c r="F242" s="109" t="s">
        <v>242</v>
      </c>
      <c r="G242" s="5"/>
      <c r="H242" s="54" t="str">
        <f t="shared" ref="H242:H249" si="109">VLOOKUP(L242,$A$377:$B$3380,2,FALSE)</f>
        <v>(2020) William Stanford :: 9706317641</v>
      </c>
      <c r="I242" s="57" t="str">
        <f t="shared" ref="I242:I249" si="110">VLOOKUP(L242,$A$377:$C$3380,3,FALSE)</f>
        <v>theuglyarchitect@gmail.com</v>
      </c>
      <c r="J242" s="64">
        <v>7.2916666666666671E-2</v>
      </c>
      <c r="K242" s="64">
        <v>0.10416666666666667</v>
      </c>
      <c r="L242" s="71" t="s">
        <v>862</v>
      </c>
      <c r="M242" s="109" t="s">
        <v>242</v>
      </c>
      <c r="N242" s="32"/>
      <c r="O242" s="8"/>
      <c r="P242" s="8"/>
      <c r="Q242" s="8"/>
      <c r="R242" s="8"/>
      <c r="S242" s="8"/>
      <c r="T242" s="8"/>
      <c r="U242" s="8"/>
      <c r="V242" s="8"/>
      <c r="W242" s="8"/>
      <c r="X242" s="8"/>
      <c r="Y242" s="8"/>
      <c r="Z242" s="8"/>
      <c r="AA242" s="8"/>
    </row>
    <row r="243" spans="1:27" ht="12.75">
      <c r="A243" s="54" t="str">
        <f t="shared" si="107"/>
        <v>(2020) Tom Buswell :: 978-518-0514</v>
      </c>
      <c r="B243" s="57" t="str">
        <f t="shared" si="108"/>
        <v>Tjbuswel@gmail.com</v>
      </c>
      <c r="C243" s="70">
        <v>0.33333333333333331</v>
      </c>
      <c r="D243" s="70">
        <v>0.36458333333333331</v>
      </c>
      <c r="E243" s="71" t="s">
        <v>864</v>
      </c>
      <c r="F243" s="347" t="s">
        <v>242</v>
      </c>
      <c r="G243" s="5"/>
      <c r="H243" s="54" t="str">
        <f t="shared" si="109"/>
        <v>(2020) Brian Kittrell :: 5134776379</v>
      </c>
      <c r="I243" s="57" t="str">
        <f t="shared" si="110"/>
        <v>kittrell.brian@gmail.com</v>
      </c>
      <c r="J243" s="70">
        <v>0.125</v>
      </c>
      <c r="K243" s="70">
        <v>0.15625</v>
      </c>
      <c r="L243" s="71" t="s">
        <v>337</v>
      </c>
      <c r="M243" s="72" t="s">
        <v>348</v>
      </c>
      <c r="N243" s="32"/>
      <c r="O243" s="8"/>
      <c r="P243" s="32"/>
      <c r="Q243" s="8"/>
      <c r="R243" s="8"/>
      <c r="S243" s="8"/>
      <c r="T243" s="8"/>
      <c r="U243" s="8"/>
      <c r="V243" s="8"/>
      <c r="W243" s="8"/>
      <c r="X243" s="8"/>
      <c r="Y243" s="8"/>
      <c r="Z243" s="8"/>
      <c r="AA243" s="8"/>
    </row>
    <row r="244" spans="1:27" ht="12.75">
      <c r="A244" s="54" t="str">
        <f t="shared" si="107"/>
        <v>(2020) Sarah Slaton :: 303-669-0461</v>
      </c>
      <c r="B244" s="57" t="str">
        <f t="shared" si="108"/>
        <v>sarahslatonmusic@gmail.com</v>
      </c>
      <c r="C244" s="70">
        <v>0.38541666666666669</v>
      </c>
      <c r="D244" s="70">
        <v>0.41666666666666669</v>
      </c>
      <c r="E244" s="71" t="s">
        <v>868</v>
      </c>
      <c r="F244" s="72" t="s">
        <v>242</v>
      </c>
      <c r="G244" s="5"/>
      <c r="H244" s="54" t="str">
        <f t="shared" si="109"/>
        <v>(2020) Sarah Shuel :: 7209360020</v>
      </c>
      <c r="I244" s="57" t="str">
        <f t="shared" si="110"/>
        <v>floatlikeabuffalomusic@gmail.com</v>
      </c>
      <c r="J244" s="70">
        <v>0.17708333333333334</v>
      </c>
      <c r="K244" s="70">
        <v>0.20833333333333334</v>
      </c>
      <c r="L244" s="71" t="s">
        <v>869</v>
      </c>
      <c r="M244" s="72" t="s">
        <v>318</v>
      </c>
      <c r="N244" s="348"/>
      <c r="O244" s="8"/>
      <c r="P244" s="8"/>
      <c r="Q244" s="8"/>
      <c r="R244" s="8"/>
      <c r="S244" s="8"/>
      <c r="T244" s="8"/>
      <c r="U244" s="8"/>
      <c r="V244" s="8"/>
      <c r="W244" s="8"/>
      <c r="X244" s="8"/>
      <c r="Y244" s="8"/>
      <c r="Z244" s="8"/>
      <c r="AA244" s="8"/>
    </row>
    <row r="245" spans="1:27" ht="12.75">
      <c r="A245" s="87" t="str">
        <f t="shared" si="107"/>
        <v>(2020) Pappy LongLegs :: 8502847082</v>
      </c>
      <c r="B245" s="88" t="str">
        <f t="shared" si="108"/>
        <v>pappylonglegsmusic@gmail.com</v>
      </c>
      <c r="C245" s="89">
        <v>0.4375</v>
      </c>
      <c r="D245" s="89">
        <v>0.46875</v>
      </c>
      <c r="E245" s="90" t="s">
        <v>872</v>
      </c>
      <c r="F245" s="176" t="s">
        <v>242</v>
      </c>
      <c r="G245" s="5"/>
      <c r="H245" s="54" t="e">
        <f t="shared" si="109"/>
        <v>#N/A</v>
      </c>
      <c r="I245" s="57" t="e">
        <f t="shared" si="110"/>
        <v>#N/A</v>
      </c>
      <c r="J245" s="70">
        <v>0.22916666666666666</v>
      </c>
      <c r="K245" s="70">
        <v>0.26041666666666669</v>
      </c>
      <c r="L245" s="71" t="s">
        <v>873</v>
      </c>
      <c r="M245" s="72" t="s">
        <v>63</v>
      </c>
      <c r="N245" s="32"/>
      <c r="O245" s="8"/>
      <c r="P245" s="8"/>
      <c r="Q245" s="8"/>
      <c r="R245" s="8"/>
      <c r="S245" s="8"/>
      <c r="T245" s="8"/>
      <c r="U245" s="8"/>
      <c r="V245" s="8"/>
      <c r="W245" s="8"/>
      <c r="X245" s="8"/>
      <c r="Y245" s="8"/>
      <c r="Z245" s="8"/>
      <c r="AA245" s="8"/>
    </row>
    <row r="246" spans="1:27" ht="12.75">
      <c r="A246" s="154" t="s">
        <v>10</v>
      </c>
      <c r="B246" s="154" t="s">
        <v>10</v>
      </c>
      <c r="C246" s="160" t="s">
        <v>10</v>
      </c>
      <c r="D246" s="160" t="s">
        <v>10</v>
      </c>
      <c r="E246" s="32" t="s">
        <v>10</v>
      </c>
      <c r="F246" s="117" t="s">
        <v>10</v>
      </c>
      <c r="G246" s="5"/>
      <c r="H246" s="54" t="str">
        <f t="shared" si="109"/>
        <v>(2020) Nicholas Moulds :: 3035703524</v>
      </c>
      <c r="I246" s="57" t="str">
        <f t="shared" si="110"/>
        <v>ghosttapesco@gmail.com</v>
      </c>
      <c r="J246" s="70">
        <v>0.28125</v>
      </c>
      <c r="K246" s="70">
        <v>0.3125</v>
      </c>
      <c r="L246" s="71" t="s">
        <v>760</v>
      </c>
      <c r="M246" s="72" t="s">
        <v>242</v>
      </c>
      <c r="N246" s="32"/>
      <c r="O246" s="8"/>
      <c r="P246" s="8"/>
      <c r="Q246" s="8"/>
      <c r="R246" s="8"/>
      <c r="S246" s="8"/>
      <c r="T246" s="8"/>
      <c r="U246" s="8"/>
      <c r="V246" s="8"/>
      <c r="W246" s="8"/>
      <c r="X246" s="8"/>
      <c r="Y246" s="8"/>
      <c r="Z246" s="8"/>
      <c r="AA246" s="8"/>
    </row>
    <row r="247" spans="1:27" ht="12.75">
      <c r="A247" s="154"/>
      <c r="B247" s="129"/>
      <c r="C247" s="160"/>
      <c r="D247" s="160"/>
      <c r="E247" s="117"/>
      <c r="F247" s="117"/>
      <c r="G247" s="8"/>
      <c r="H247" s="54" t="str">
        <f t="shared" si="109"/>
        <v>(2020) Joel Rekiel :: 8146574967</v>
      </c>
      <c r="I247" s="57" t="str">
        <f t="shared" si="110"/>
        <v>joel@bldgblksmusic.com</v>
      </c>
      <c r="J247" s="70">
        <v>0.33333333333333331</v>
      </c>
      <c r="K247" s="70">
        <v>0.36458333333333331</v>
      </c>
      <c r="L247" s="71" t="s">
        <v>441</v>
      </c>
      <c r="M247" s="72" t="s">
        <v>242</v>
      </c>
      <c r="N247" s="32"/>
      <c r="O247" s="8"/>
      <c r="P247" s="8"/>
      <c r="Q247" s="8"/>
      <c r="R247" s="8"/>
      <c r="S247" s="8"/>
      <c r="T247" s="8"/>
      <c r="U247" s="8"/>
      <c r="V247" s="8"/>
      <c r="W247" s="8"/>
      <c r="X247" s="8"/>
      <c r="Y247" s="8"/>
      <c r="Z247" s="8"/>
      <c r="AA247" s="8"/>
    </row>
    <row r="248" spans="1:27" ht="12.75">
      <c r="B248" s="129"/>
      <c r="E248" s="32"/>
      <c r="G248" s="8"/>
      <c r="H248" s="54" t="str">
        <f t="shared" si="109"/>
        <v>(2020) Taylor MacNicholas :: 303 328 8559</v>
      </c>
      <c r="I248" s="57" t="str">
        <f t="shared" si="110"/>
        <v>i.am.nightlove@gmail.com</v>
      </c>
      <c r="J248" s="70">
        <v>0.38541666666666669</v>
      </c>
      <c r="K248" s="70">
        <v>0.41666666666666669</v>
      </c>
      <c r="L248" s="71" t="s">
        <v>876</v>
      </c>
      <c r="M248" s="72" t="s">
        <v>242</v>
      </c>
      <c r="N248" s="8"/>
      <c r="O248" s="8"/>
      <c r="P248" s="8"/>
      <c r="Q248" s="8"/>
      <c r="R248" s="8"/>
      <c r="S248" s="8"/>
      <c r="T248" s="8"/>
      <c r="U248" s="8"/>
      <c r="V248" s="8"/>
      <c r="W248" s="8"/>
      <c r="X248" s="8"/>
      <c r="Y248" s="8"/>
      <c r="Z248" s="8"/>
      <c r="AA248" s="8"/>
    </row>
    <row r="249" spans="1:27" ht="12.75">
      <c r="B249" s="129"/>
      <c r="E249" s="32"/>
      <c r="F249" s="129"/>
      <c r="G249" s="5"/>
      <c r="H249" s="87" t="str">
        <f t="shared" si="109"/>
        <v>(2020) Joe Schicke :: 9013356803</v>
      </c>
      <c r="I249" s="88" t="str">
        <f t="shared" si="110"/>
        <v>joeschicke@gmail.com</v>
      </c>
      <c r="J249" s="89">
        <v>0.4375</v>
      </c>
      <c r="K249" s="89">
        <v>0.46875</v>
      </c>
      <c r="L249" s="90" t="s">
        <v>877</v>
      </c>
      <c r="M249" s="161" t="s">
        <v>242</v>
      </c>
      <c r="N249" s="32"/>
      <c r="O249" s="32"/>
      <c r="P249" s="8"/>
      <c r="Q249" s="8"/>
      <c r="R249" s="8"/>
      <c r="S249" s="8"/>
      <c r="T249" s="8"/>
      <c r="U249" s="8"/>
      <c r="V249" s="8"/>
      <c r="W249" s="8"/>
      <c r="X249" s="8"/>
      <c r="Y249" s="8"/>
      <c r="Z249" s="8"/>
      <c r="AA249" s="8"/>
    </row>
    <row r="250" spans="1:27" ht="12.75">
      <c r="A250" s="130"/>
      <c r="B250" s="95"/>
      <c r="C250" s="131"/>
      <c r="D250" s="131"/>
      <c r="F250" s="117"/>
      <c r="G250" s="5"/>
      <c r="H250" s="130"/>
      <c r="I250" s="95"/>
      <c r="J250" s="131"/>
      <c r="K250" s="131"/>
      <c r="L250" s="43"/>
      <c r="M250" s="117"/>
      <c r="N250" s="32"/>
      <c r="O250" s="32"/>
      <c r="P250" s="8"/>
      <c r="Q250" s="8"/>
      <c r="R250" s="8"/>
      <c r="S250" s="8"/>
      <c r="T250" s="8"/>
      <c r="U250" s="8"/>
      <c r="V250" s="8"/>
      <c r="W250" s="8"/>
      <c r="X250" s="8"/>
      <c r="Y250" s="8"/>
      <c r="Z250" s="8"/>
      <c r="AA250" s="8"/>
    </row>
    <row r="251" spans="1:27" ht="12.75">
      <c r="A251" s="130"/>
      <c r="B251" s="95"/>
      <c r="C251" s="131"/>
      <c r="D251" s="131"/>
      <c r="F251" s="117"/>
      <c r="G251" s="5"/>
      <c r="H251" s="130"/>
      <c r="I251" s="95"/>
      <c r="J251" s="131"/>
      <c r="K251" s="131"/>
      <c r="L251" s="43"/>
      <c r="M251" s="117"/>
      <c r="N251" s="32" t="s">
        <v>10</v>
      </c>
      <c r="O251" s="32" t="s">
        <v>10</v>
      </c>
      <c r="P251" s="8"/>
      <c r="Q251" s="8"/>
      <c r="R251" s="8"/>
      <c r="S251" s="8"/>
      <c r="T251" s="8"/>
      <c r="U251" s="8"/>
      <c r="V251" s="8"/>
      <c r="W251" s="8"/>
      <c r="X251" s="8"/>
      <c r="Y251" s="8"/>
      <c r="Z251" s="8"/>
      <c r="AA251" s="8"/>
    </row>
    <row r="252" spans="1:27" ht="12.75">
      <c r="A252" s="34" t="s">
        <v>880</v>
      </c>
      <c r="B252" s="45"/>
      <c r="C252" s="346" t="s">
        <v>10</v>
      </c>
      <c r="D252" s="346" t="s">
        <v>10</v>
      </c>
      <c r="E252" s="49" t="s">
        <v>881</v>
      </c>
      <c r="F252" s="51">
        <v>3</v>
      </c>
      <c r="G252" s="43"/>
      <c r="H252" s="34" t="s">
        <v>880</v>
      </c>
      <c r="I252" s="45"/>
      <c r="J252" s="47">
        <v>1</v>
      </c>
      <c r="K252" s="47">
        <v>1</v>
      </c>
      <c r="L252" s="49" t="s">
        <v>882</v>
      </c>
      <c r="M252" s="51">
        <v>6</v>
      </c>
      <c r="N252" s="32" t="s">
        <v>10</v>
      </c>
      <c r="O252" s="32" t="s">
        <v>10</v>
      </c>
      <c r="P252" s="8"/>
      <c r="Q252" s="8"/>
      <c r="R252" s="8"/>
      <c r="S252" s="8"/>
      <c r="T252" s="8"/>
      <c r="U252" s="8"/>
      <c r="V252" s="8"/>
      <c r="W252" s="8"/>
      <c r="X252" s="8"/>
      <c r="Y252" s="8"/>
      <c r="Z252" s="8"/>
      <c r="AA252" s="8"/>
    </row>
    <row r="253" spans="1:27" ht="12.75">
      <c r="A253" s="105" t="str">
        <f t="shared" ref="A253:A256" si="111">VLOOKUP(E253,$A$377:$B$2542,2,FALSE)</f>
        <v>(2020) Liz Barnez :: 9709880674</v>
      </c>
      <c r="B253" s="106" t="str">
        <f t="shared" ref="B253:B256" si="112">VLOOKUP(E253,$A$377:$C$2542,3,FALSE)</f>
        <v>lizbarnez@gmail.com</v>
      </c>
      <c r="C253" s="64">
        <v>0.25</v>
      </c>
      <c r="D253" s="64">
        <v>0.28125</v>
      </c>
      <c r="E253" s="71" t="s">
        <v>883</v>
      </c>
      <c r="F253" s="62" t="s">
        <v>228</v>
      </c>
      <c r="G253" s="43"/>
      <c r="H253" s="54" t="str">
        <f t="shared" ref="H253:H258" si="113">VLOOKUP(L253,$A$377:$B$3380,2,FALSE)</f>
        <v>(2020) Jill Brzezicki :: 970-217-8682</v>
      </c>
      <c r="I253" s="57" t="str">
        <f t="shared" ref="I253:I258" si="114">VLOOKUP(L253,$A$377:$C$3380,3,FALSE)</f>
        <v>jillbrzezicki@gmail.com</v>
      </c>
      <c r="J253" s="64">
        <v>0.28125</v>
      </c>
      <c r="K253" s="64">
        <v>0.3125</v>
      </c>
      <c r="L253" s="66" t="s">
        <v>354</v>
      </c>
      <c r="M253" s="175" t="s">
        <v>228</v>
      </c>
      <c r="N253" s="32" t="s">
        <v>885</v>
      </c>
      <c r="O253" s="32" t="s">
        <v>10</v>
      </c>
      <c r="P253" s="8"/>
      <c r="Q253" s="8"/>
      <c r="R253" s="8"/>
      <c r="S253" s="8"/>
      <c r="T253" s="8"/>
      <c r="U253" s="8"/>
      <c r="V253" s="8"/>
      <c r="W253" s="8"/>
      <c r="X253" s="8"/>
      <c r="Y253" s="8"/>
      <c r="Z253" s="8"/>
      <c r="AA253" s="8"/>
    </row>
    <row r="254" spans="1:27" ht="12.75">
      <c r="A254" s="54" t="str">
        <f t="shared" si="111"/>
        <v>(2020) Shanna Hoar :: 7033096751</v>
      </c>
      <c r="B254" s="57" t="str">
        <f t="shared" si="112"/>
        <v>shannainadress@gmail.com</v>
      </c>
      <c r="C254" s="74">
        <v>0.30208333333333331</v>
      </c>
      <c r="D254" s="74">
        <v>0.33333333333333331</v>
      </c>
      <c r="E254" s="71" t="s">
        <v>481</v>
      </c>
      <c r="F254" s="81" t="s">
        <v>228</v>
      </c>
      <c r="G254" s="110" t="s">
        <v>10</v>
      </c>
      <c r="H254" s="54" t="str">
        <f t="shared" si="113"/>
        <v>(2020) Jennifer Tatro :: 3163055237</v>
      </c>
      <c r="I254" s="57" t="str">
        <f t="shared" si="114"/>
        <v>Cardcatalogbooking@gmail.com</v>
      </c>
      <c r="J254" s="70">
        <v>0.33333333333333331</v>
      </c>
      <c r="K254" s="70">
        <v>0.36458333333333331</v>
      </c>
      <c r="L254" s="71" t="s">
        <v>666</v>
      </c>
      <c r="M254" s="72" t="s">
        <v>228</v>
      </c>
      <c r="N254" s="8"/>
      <c r="O254" s="8"/>
      <c r="P254" s="8"/>
      <c r="Q254" s="8"/>
      <c r="R254" s="8"/>
      <c r="S254" s="8"/>
      <c r="T254" s="8"/>
      <c r="U254" s="8"/>
      <c r="V254" s="8"/>
      <c r="W254" s="8"/>
      <c r="X254" s="8"/>
      <c r="Y254" s="8"/>
      <c r="Z254" s="8"/>
      <c r="AA254" s="8"/>
    </row>
    <row r="255" spans="1:27" ht="12.75">
      <c r="A255" s="54" t="str">
        <f t="shared" si="111"/>
        <v>(2020) Sean Waters :: 970-221-3638</v>
      </c>
      <c r="B255" s="57" t="str">
        <f t="shared" si="112"/>
        <v>woodstackrecords@gmail.com</v>
      </c>
      <c r="C255" s="74">
        <v>0.35416666666666669</v>
      </c>
      <c r="D255" s="74">
        <v>0.39583333333333331</v>
      </c>
      <c r="E255" s="71" t="s">
        <v>887</v>
      </c>
      <c r="F255" s="72" t="s">
        <v>228</v>
      </c>
      <c r="G255" s="110" t="s">
        <v>10</v>
      </c>
      <c r="H255" s="54" t="e">
        <f t="shared" si="113"/>
        <v>#N/A</v>
      </c>
      <c r="I255" s="57" t="e">
        <f t="shared" si="114"/>
        <v>#N/A</v>
      </c>
      <c r="J255" s="74">
        <v>0.375</v>
      </c>
      <c r="K255" s="74">
        <v>0.41666666666666669</v>
      </c>
      <c r="L255" s="71" t="s">
        <v>287</v>
      </c>
      <c r="M255" s="72" t="s">
        <v>10</v>
      </c>
      <c r="N255" s="32"/>
      <c r="O255" s="8"/>
      <c r="P255" s="8"/>
      <c r="Q255" s="8"/>
      <c r="R255" s="8"/>
      <c r="S255" s="8"/>
      <c r="T255" s="8"/>
      <c r="U255" s="8"/>
      <c r="V255" s="8"/>
      <c r="W255" s="8"/>
      <c r="X255" s="8"/>
      <c r="Y255" s="8"/>
      <c r="Z255" s="8"/>
      <c r="AA255" s="8"/>
    </row>
    <row r="256" spans="1:27" ht="12.75">
      <c r="A256" s="119" t="e">
        <f t="shared" si="111"/>
        <v>#N/A</v>
      </c>
      <c r="B256" s="120" t="e">
        <f t="shared" si="112"/>
        <v>#N/A</v>
      </c>
      <c r="C256" s="251">
        <v>0.4375</v>
      </c>
      <c r="D256" s="121">
        <v>0.46875</v>
      </c>
      <c r="E256" s="163" t="s">
        <v>10</v>
      </c>
      <c r="F256" s="123" t="s">
        <v>10</v>
      </c>
      <c r="G256" s="110"/>
      <c r="H256" s="54" t="str">
        <f t="shared" si="113"/>
        <v>(2020) Alex Van Keulen :: 719-650-5539</v>
      </c>
      <c r="I256" s="57" t="str">
        <f t="shared" si="114"/>
        <v>glasscasesband@gmail.com</v>
      </c>
      <c r="J256" s="74">
        <v>0.42708333333333331</v>
      </c>
      <c r="K256" s="74">
        <v>0.45833333333333331</v>
      </c>
      <c r="L256" s="71" t="s">
        <v>777</v>
      </c>
      <c r="M256" s="72" t="s">
        <v>258</v>
      </c>
      <c r="N256" s="32" t="s">
        <v>889</v>
      </c>
      <c r="O256" s="8"/>
      <c r="P256" s="8"/>
      <c r="Q256" s="8"/>
      <c r="R256" s="8"/>
      <c r="S256" s="8"/>
      <c r="T256" s="8"/>
      <c r="U256" s="8"/>
      <c r="V256" s="8"/>
      <c r="W256" s="8"/>
      <c r="X256" s="8"/>
      <c r="Y256" s="8"/>
      <c r="Z256" s="8"/>
      <c r="AA256" s="8"/>
    </row>
    <row r="257" spans="1:27" ht="12.75">
      <c r="A257" s="119"/>
      <c r="B257" s="120"/>
      <c r="C257" s="251"/>
      <c r="D257" s="121"/>
      <c r="E257" s="163" t="s">
        <v>891</v>
      </c>
      <c r="F257" s="123"/>
      <c r="G257" s="110"/>
      <c r="H257" s="54" t="str">
        <f t="shared" si="113"/>
        <v>(2020) Nathan Morimitsu :: 9709808798</v>
      </c>
      <c r="I257" s="57" t="str">
        <f t="shared" si="114"/>
        <v>nmorimitsu@gmail.com</v>
      </c>
      <c r="J257" s="74">
        <v>0.46875</v>
      </c>
      <c r="K257" s="74">
        <v>0.51041666666666663</v>
      </c>
      <c r="L257" s="71" t="s">
        <v>893</v>
      </c>
      <c r="M257" s="72" t="s">
        <v>483</v>
      </c>
      <c r="N257" s="32"/>
      <c r="O257" s="8"/>
      <c r="P257" s="8"/>
      <c r="Q257" s="8"/>
      <c r="R257" s="8"/>
      <c r="S257" s="8"/>
      <c r="T257" s="8"/>
      <c r="U257" s="8"/>
      <c r="V257" s="8"/>
      <c r="W257" s="8"/>
      <c r="X257" s="8"/>
      <c r="Y257" s="8"/>
      <c r="Z257" s="8"/>
      <c r="AA257" s="8"/>
    </row>
    <row r="258" spans="1:27" ht="12.75">
      <c r="A258" s="124" t="e">
        <f>VLOOKUP(E258,$A$377:$B$2542,2,FALSE)</f>
        <v>#N/A</v>
      </c>
      <c r="B258" s="125" t="e">
        <f>VLOOKUP(E258,$A$377:$C$2542,3,FALSE)</f>
        <v>#N/A</v>
      </c>
      <c r="C258" s="257">
        <v>0.48958333333333331</v>
      </c>
      <c r="D258" s="126">
        <v>0.52083333333333337</v>
      </c>
      <c r="E258" s="349" t="s">
        <v>10</v>
      </c>
      <c r="F258" s="166" t="s">
        <v>10</v>
      </c>
      <c r="G258" s="32"/>
      <c r="H258" s="87" t="str">
        <f t="shared" si="113"/>
        <v>(2020) Humphrey :: 970 787 1071</v>
      </c>
      <c r="I258" s="88" t="str">
        <f t="shared" si="114"/>
        <v>gyrosmailbox@gmail.com</v>
      </c>
      <c r="J258" s="92">
        <v>0.51041666666666663</v>
      </c>
      <c r="K258" s="266">
        <v>5.2083333333333336E-2</v>
      </c>
      <c r="L258" s="90" t="s">
        <v>580</v>
      </c>
      <c r="M258" s="161" t="s">
        <v>483</v>
      </c>
      <c r="N258" s="8"/>
      <c r="O258" s="8"/>
      <c r="P258" s="8"/>
      <c r="Q258" s="8"/>
      <c r="R258" s="8"/>
      <c r="S258" s="8"/>
      <c r="T258" s="8"/>
      <c r="U258" s="8"/>
      <c r="V258" s="8"/>
      <c r="W258" s="8"/>
      <c r="X258" s="8"/>
      <c r="Y258" s="8"/>
      <c r="Z258" s="8"/>
      <c r="AA258" s="8"/>
    </row>
    <row r="259" spans="1:27" ht="12.75">
      <c r="E259" s="129"/>
      <c r="G259" s="32" t="s">
        <v>10</v>
      </c>
      <c r="N259" s="8"/>
      <c r="O259" s="8"/>
      <c r="P259" s="8"/>
      <c r="Q259" s="8"/>
      <c r="R259" s="8"/>
      <c r="S259" s="8"/>
      <c r="T259" s="8"/>
      <c r="U259" s="8"/>
      <c r="V259" s="8"/>
      <c r="W259" s="8"/>
      <c r="X259" s="8"/>
      <c r="Y259" s="8"/>
      <c r="Z259" s="8"/>
      <c r="AA259" s="8"/>
    </row>
    <row r="260" spans="1:27" ht="15" customHeight="1">
      <c r="E260" s="129"/>
      <c r="G260" s="43" t="s">
        <v>10</v>
      </c>
      <c r="N260" s="32" t="s">
        <v>10</v>
      </c>
      <c r="O260" s="32"/>
      <c r="P260" s="8"/>
      <c r="Q260" s="8"/>
      <c r="R260" s="8"/>
      <c r="S260" s="8"/>
      <c r="T260" s="8"/>
      <c r="U260" s="8"/>
      <c r="V260" s="8"/>
      <c r="W260" s="8"/>
      <c r="X260" s="8"/>
      <c r="Y260" s="8"/>
      <c r="Z260" s="8"/>
      <c r="AA260" s="8"/>
    </row>
    <row r="261" spans="1:27" ht="15" customHeight="1">
      <c r="A261" s="34" t="s">
        <v>899</v>
      </c>
      <c r="B261" s="45"/>
      <c r="C261" s="47"/>
      <c r="D261" s="47"/>
      <c r="E261" s="49" t="s">
        <v>900</v>
      </c>
      <c r="F261" s="51">
        <v>3</v>
      </c>
      <c r="G261" s="110" t="s">
        <v>10</v>
      </c>
      <c r="H261" s="97" t="s">
        <v>899</v>
      </c>
      <c r="I261" s="98"/>
      <c r="J261" s="47"/>
      <c r="K261" s="47"/>
      <c r="L261" s="49" t="s">
        <v>901</v>
      </c>
      <c r="M261" s="51">
        <v>3</v>
      </c>
      <c r="N261" s="32"/>
      <c r="O261" s="32"/>
      <c r="P261" s="8"/>
      <c r="Q261" s="8"/>
      <c r="R261" s="8"/>
      <c r="S261" s="8"/>
      <c r="T261" s="8"/>
      <c r="U261" s="8"/>
      <c r="V261" s="8"/>
      <c r="W261" s="8"/>
      <c r="X261" s="8"/>
      <c r="Y261" s="8"/>
      <c r="Z261" s="8"/>
      <c r="AA261" s="8"/>
    </row>
    <row r="262" spans="1:27" ht="15" customHeight="1">
      <c r="A262" s="105" t="str">
        <f t="shared" ref="A262:A264" si="115">VLOOKUP(E262,$A$377:$B$2542,2,FALSE)</f>
        <v>(2020) Dave Doc Dougherty :: 970-420-1453</v>
      </c>
      <c r="B262" s="106" t="str">
        <f t="shared" ref="B262:B264" si="116">VLOOKUP(E262,$A$377:$C$2542,3,FALSE)</f>
        <v>davedoc1@juno.com</v>
      </c>
      <c r="C262" s="64">
        <v>0.30208333333333331</v>
      </c>
      <c r="D262" s="64">
        <v>0.33333333333333331</v>
      </c>
      <c r="E262" s="60" t="s">
        <v>903</v>
      </c>
      <c r="F262" s="350" t="s">
        <v>242</v>
      </c>
      <c r="G262" s="110" t="s">
        <v>10</v>
      </c>
      <c r="H262" s="105" t="str">
        <f t="shared" ref="H262:H264" si="117">VLOOKUP(L262,$A$377:$B$3380,2,FALSE)</f>
        <v>(2020) Mike Thomas :: 303-859-6888</v>
      </c>
      <c r="I262" s="106" t="str">
        <f t="shared" ref="I262:I264" si="118">VLOOKUP(L262,$A$377:$C$3380,3,FALSE)</f>
        <v>thomasmk@hotmail.com</v>
      </c>
      <c r="J262" s="64">
        <v>0.30208333333333331</v>
      </c>
      <c r="K262" s="64">
        <v>0.33333333333333331</v>
      </c>
      <c r="L262" s="227" t="s">
        <v>182</v>
      </c>
      <c r="M262" s="352" t="s">
        <v>908</v>
      </c>
      <c r="N262" s="32" t="s">
        <v>909</v>
      </c>
      <c r="O262" s="8"/>
      <c r="P262" s="8"/>
      <c r="Q262" s="8"/>
      <c r="R262" s="8"/>
      <c r="S262" s="8"/>
      <c r="T262" s="8"/>
      <c r="U262" s="8"/>
      <c r="V262" s="8"/>
      <c r="W262" s="8"/>
      <c r="X262" s="8"/>
      <c r="Y262" s="8"/>
      <c r="Z262" s="8"/>
      <c r="AA262" s="8"/>
    </row>
    <row r="263" spans="1:27" ht="15" customHeight="1">
      <c r="A263" s="54" t="str">
        <f t="shared" si="115"/>
        <v>(2020) Jennifer Lauren Bowers :: 9709886174</v>
      </c>
      <c r="B263" s="57" t="str">
        <f t="shared" si="116"/>
        <v>Jennifer@focosoul.com</v>
      </c>
      <c r="C263" s="74">
        <v>0.35416666666666669</v>
      </c>
      <c r="D263" s="74">
        <v>0.38541666666666669</v>
      </c>
      <c r="E263" s="71" t="s">
        <v>912</v>
      </c>
      <c r="F263" s="86" t="s">
        <v>242</v>
      </c>
      <c r="G263" s="110" t="s">
        <v>10</v>
      </c>
      <c r="H263" s="54" t="str">
        <f t="shared" si="117"/>
        <v>(2020) Andy Gonzalez :: 3032176798</v>
      </c>
      <c r="I263" s="57" t="str">
        <f t="shared" si="118"/>
        <v>Andybo99@hotmail.com</v>
      </c>
      <c r="J263" s="275">
        <v>0.35416666666666669</v>
      </c>
      <c r="K263" s="275">
        <v>0.38541666666666669</v>
      </c>
      <c r="L263" s="71" t="s">
        <v>165</v>
      </c>
      <c r="M263" s="86" t="s">
        <v>242</v>
      </c>
      <c r="N263" s="32"/>
      <c r="O263" s="8"/>
      <c r="P263" s="8"/>
      <c r="Q263" s="8"/>
      <c r="R263" s="8"/>
      <c r="S263" s="8"/>
      <c r="T263" s="8"/>
      <c r="U263" s="8"/>
      <c r="V263" s="8"/>
      <c r="W263" s="8"/>
      <c r="X263" s="8"/>
      <c r="Y263" s="8"/>
      <c r="Z263" s="8"/>
      <c r="AA263" s="8"/>
    </row>
    <row r="264" spans="1:27" ht="15" customHeight="1">
      <c r="A264" s="87" t="str">
        <f t="shared" si="115"/>
        <v>(2020) Jill Vesty :: 970-430-1079</v>
      </c>
      <c r="B264" s="88" t="str">
        <f t="shared" si="116"/>
        <v>jvesty@hotmail.com</v>
      </c>
      <c r="C264" s="92">
        <v>0.40625</v>
      </c>
      <c r="D264" s="92">
        <v>0.4375</v>
      </c>
      <c r="E264" s="90" t="s">
        <v>913</v>
      </c>
      <c r="F264" s="91" t="s">
        <v>216</v>
      </c>
      <c r="G264" s="43"/>
      <c r="H264" s="87" t="str">
        <f t="shared" si="117"/>
        <v>(2020) Scott Slusher :: 9709884995</v>
      </c>
      <c r="I264" s="88" t="str">
        <f t="shared" si="118"/>
        <v>swashdocs@gmail.com</v>
      </c>
      <c r="J264" s="343">
        <v>0.40625</v>
      </c>
      <c r="K264" s="343">
        <v>0.4375</v>
      </c>
      <c r="L264" s="90" t="s">
        <v>193</v>
      </c>
      <c r="M264" s="161" t="s">
        <v>242</v>
      </c>
      <c r="N264" s="32"/>
      <c r="O264" s="8"/>
      <c r="P264" s="8"/>
      <c r="Q264" s="8"/>
      <c r="R264" s="8"/>
      <c r="S264" s="8"/>
      <c r="T264" s="8"/>
      <c r="U264" s="8"/>
      <c r="V264" s="8"/>
      <c r="W264" s="8"/>
      <c r="X264" s="8"/>
      <c r="Y264" s="8"/>
      <c r="Z264" s="8"/>
      <c r="AA264" s="8"/>
    </row>
    <row r="265" spans="1:27" ht="15" customHeight="1">
      <c r="A265" s="130"/>
      <c r="B265" s="95"/>
      <c r="C265" s="131"/>
      <c r="D265" s="131"/>
      <c r="E265" s="353"/>
      <c r="F265" s="117"/>
      <c r="G265" s="43" t="s">
        <v>10</v>
      </c>
      <c r="H265" s="130"/>
      <c r="I265" s="95"/>
      <c r="J265" s="131"/>
      <c r="K265" s="131"/>
      <c r="L265" s="43"/>
      <c r="M265" s="117"/>
      <c r="N265" s="32"/>
      <c r="O265" s="8"/>
      <c r="P265" s="8"/>
      <c r="Q265" s="8"/>
      <c r="R265" s="8"/>
      <c r="S265" s="8"/>
      <c r="T265" s="8"/>
      <c r="U265" s="8"/>
      <c r="V265" s="8"/>
      <c r="W265" s="8"/>
      <c r="X265" s="8"/>
      <c r="Y265" s="8"/>
      <c r="Z265" s="8"/>
      <c r="AA265" s="8"/>
    </row>
    <row r="266" spans="1:27" ht="15" customHeight="1">
      <c r="A266" s="34" t="s">
        <v>917</v>
      </c>
      <c r="B266" s="45"/>
      <c r="C266" s="47"/>
      <c r="D266" s="47"/>
      <c r="E266" s="49" t="s">
        <v>10</v>
      </c>
      <c r="F266" s="51">
        <v>5</v>
      </c>
      <c r="G266" s="110" t="s">
        <v>10</v>
      </c>
      <c r="H266" s="97" t="s">
        <v>917</v>
      </c>
      <c r="I266" s="98"/>
      <c r="J266" s="37"/>
      <c r="K266" s="37"/>
      <c r="L266" s="39" t="s">
        <v>10</v>
      </c>
      <c r="M266" s="41">
        <v>6</v>
      </c>
      <c r="N266" s="32"/>
      <c r="O266" s="32"/>
      <c r="P266" s="8"/>
      <c r="Q266" s="8"/>
      <c r="R266" s="8"/>
      <c r="S266" s="8"/>
      <c r="T266" s="8"/>
      <c r="U266" s="8"/>
      <c r="V266" s="8"/>
      <c r="W266" s="8"/>
      <c r="X266" s="8"/>
      <c r="Y266" s="8"/>
      <c r="Z266" s="8"/>
      <c r="AA266" s="8"/>
    </row>
    <row r="267" spans="1:27" ht="15" customHeight="1">
      <c r="A267" s="119"/>
      <c r="B267" s="120"/>
      <c r="C267" s="121"/>
      <c r="D267" s="121"/>
      <c r="E267" s="150"/>
      <c r="F267" s="354"/>
      <c r="G267" s="110"/>
      <c r="H267" s="54" t="str">
        <f>VLOOKUP(L267,$A$377:$B$3380,2,FALSE)</f>
        <v>(2020) Kate Dardine :: 9702176619</v>
      </c>
      <c r="I267" s="57" t="str">
        <f>VLOOKUP(L267,$A$377:$C$3380,3,FALSE)</f>
        <v>info@cowboysdead.com</v>
      </c>
      <c r="J267" s="85">
        <v>9.375E-2</v>
      </c>
      <c r="K267" s="85">
        <v>0.125</v>
      </c>
      <c r="L267" s="117" t="s">
        <v>921</v>
      </c>
      <c r="M267" s="355" t="s">
        <v>538</v>
      </c>
      <c r="N267" s="32"/>
      <c r="O267" s="8"/>
      <c r="P267" s="8"/>
      <c r="Q267" s="8"/>
      <c r="R267" s="8"/>
      <c r="S267" s="8"/>
      <c r="T267" s="8"/>
      <c r="U267" s="8"/>
      <c r="V267" s="8"/>
      <c r="W267" s="8"/>
      <c r="X267" s="8"/>
      <c r="Y267" s="8"/>
      <c r="Z267" s="8"/>
      <c r="AA267" s="8"/>
    </row>
    <row r="268" spans="1:27" ht="15" customHeight="1">
      <c r="A268" s="54" t="str">
        <f t="shared" ref="A268:A273" si="119">VLOOKUP(E268,$A$377:$B$2380,2,FALSE)</f>
        <v>(2020) Benjamin Bell :: 720-276-9282</v>
      </c>
      <c r="B268" s="57" t="str">
        <f t="shared" ref="B268:B273" si="120">VLOOKUP(E268,$A$377:$C$2380,3,FALSE)</f>
        <v>benjamin@benjaminbellmusic.com</v>
      </c>
      <c r="C268" s="74">
        <v>0.14583333333333334</v>
      </c>
      <c r="D268" s="74">
        <v>0.17708333333333334</v>
      </c>
      <c r="E268" s="71" t="s">
        <v>209</v>
      </c>
      <c r="F268" s="350" t="s">
        <v>242</v>
      </c>
      <c r="G268" s="110"/>
      <c r="H268" s="54" t="str">
        <f t="shared" ref="H268:H273" si="121">VLOOKUP(L268,$A$377:$B$2380,2,FALSE)</f>
        <v>(2020) Ryan Dart :: 303-859-1827</v>
      </c>
      <c r="I268" s="57" t="str">
        <f t="shared" ref="I268:I273" si="122">VLOOKUP(L268,$A$377:$C$2380,3,FALSE)</f>
        <v>Ryanatcoupe@gmail.com</v>
      </c>
      <c r="J268" s="74">
        <v>0.14583333333333334</v>
      </c>
      <c r="K268" s="74">
        <v>0.17708333333333334</v>
      </c>
      <c r="L268" s="71" t="s">
        <v>923</v>
      </c>
      <c r="M268" s="347" t="s">
        <v>242</v>
      </c>
      <c r="N268" s="32"/>
      <c r="O268" s="8"/>
      <c r="P268" s="8"/>
      <c r="Q268" s="8"/>
      <c r="R268" s="8"/>
      <c r="S268" s="8"/>
      <c r="T268" s="8"/>
      <c r="U268" s="8"/>
      <c r="V268" s="8"/>
      <c r="W268" s="8"/>
      <c r="X268" s="8"/>
      <c r="Y268" s="8"/>
      <c r="Z268" s="8"/>
      <c r="AA268" s="8"/>
    </row>
    <row r="269" spans="1:27" ht="15" customHeight="1">
      <c r="A269" s="57" t="str">
        <f t="shared" si="119"/>
        <v>(2020) Max Mackey :: 3037184113</v>
      </c>
      <c r="B269" s="57" t="str">
        <f t="shared" si="120"/>
        <v>maxmackeyband@gmail.com</v>
      </c>
      <c r="C269" s="74">
        <v>0.19791666666666666</v>
      </c>
      <c r="D269" s="74">
        <v>0.22916666666666666</v>
      </c>
      <c r="E269" s="71" t="s">
        <v>875</v>
      </c>
      <c r="F269" s="347" t="s">
        <v>63</v>
      </c>
      <c r="G269" s="110" t="s">
        <v>10</v>
      </c>
      <c r="H269" s="54" t="str">
        <f t="shared" si="121"/>
        <v>(2020) David Wiatrolik :: 217-836-4385</v>
      </c>
      <c r="I269" s="57" t="str">
        <f t="shared" si="122"/>
        <v>david.wiatrolik@gmail.com</v>
      </c>
      <c r="J269" s="74">
        <v>0.19791666666666666</v>
      </c>
      <c r="K269" s="74">
        <v>0.22916666666666666</v>
      </c>
      <c r="L269" s="71" t="s">
        <v>542</v>
      </c>
      <c r="M269" s="347" t="s">
        <v>242</v>
      </c>
      <c r="N269" s="32"/>
      <c r="O269" s="8"/>
      <c r="P269" s="8"/>
      <c r="Q269" s="8"/>
      <c r="R269" s="8"/>
      <c r="S269" s="8"/>
      <c r="T269" s="8"/>
      <c r="U269" s="8"/>
      <c r="V269" s="8"/>
      <c r="W269" s="8"/>
      <c r="X269" s="8"/>
      <c r="Y269" s="8"/>
      <c r="Z269" s="8"/>
      <c r="AA269" s="8"/>
    </row>
    <row r="270" spans="1:27" ht="15" customHeight="1">
      <c r="A270" s="54" t="str">
        <f t="shared" si="119"/>
        <v>(2020) Tad Smith :: 9178431364</v>
      </c>
      <c r="B270" s="57" t="str">
        <f t="shared" si="120"/>
        <v>tadsmithflyer@gmail.com</v>
      </c>
      <c r="C270" s="74">
        <v>0.25</v>
      </c>
      <c r="D270" s="74">
        <v>0.28125</v>
      </c>
      <c r="E270" s="71" t="s">
        <v>927</v>
      </c>
      <c r="F270" s="86" t="s">
        <v>242</v>
      </c>
      <c r="G270" s="110" t="s">
        <v>10</v>
      </c>
      <c r="H270" s="54" t="str">
        <f t="shared" si="121"/>
        <v>(2020) Chuck Landgraf :: 9702229432</v>
      </c>
      <c r="I270" s="57" t="str">
        <f t="shared" si="122"/>
        <v>mondaynightband.foco@gmail.com</v>
      </c>
      <c r="J270" s="74">
        <v>0.25</v>
      </c>
      <c r="K270" s="74">
        <v>0.28125</v>
      </c>
      <c r="L270" s="71" t="s">
        <v>928</v>
      </c>
      <c r="M270" s="72" t="s">
        <v>538</v>
      </c>
      <c r="N270" s="32"/>
      <c r="O270" s="8"/>
      <c r="P270" s="8"/>
      <c r="Q270" s="8"/>
      <c r="R270" s="8"/>
      <c r="S270" s="8"/>
      <c r="T270" s="8"/>
      <c r="U270" s="8"/>
      <c r="V270" s="8"/>
      <c r="W270" s="8"/>
      <c r="X270" s="8"/>
      <c r="Y270" s="8"/>
      <c r="Z270" s="8"/>
      <c r="AA270" s="8"/>
    </row>
    <row r="271" spans="1:27" ht="15" customHeight="1">
      <c r="A271" s="54" t="str">
        <f t="shared" si="119"/>
        <v>(2020) Bob Lefevre :: 3073993446</v>
      </c>
      <c r="B271" s="57" t="str">
        <f t="shared" si="120"/>
        <v>bob.lefevre@gmail.com</v>
      </c>
      <c r="C271" s="74">
        <v>0.30208333333333331</v>
      </c>
      <c r="D271" s="74">
        <v>0.33333333333333331</v>
      </c>
      <c r="E271" s="71" t="s">
        <v>645</v>
      </c>
      <c r="F271" s="86" t="s">
        <v>242</v>
      </c>
      <c r="G271" s="110"/>
      <c r="H271" s="54" t="str">
        <f t="shared" si="121"/>
        <v>(2020) Jonathan Snyder :: 7209350900</v>
      </c>
      <c r="I271" s="57" t="str">
        <f t="shared" si="122"/>
        <v>thelollygags@gmail.com</v>
      </c>
      <c r="J271" s="74">
        <v>0.30208333333333331</v>
      </c>
      <c r="K271" s="74">
        <v>0.33333333333333331</v>
      </c>
      <c r="L271" s="71" t="s">
        <v>929</v>
      </c>
      <c r="M271" s="72" t="s">
        <v>242</v>
      </c>
      <c r="N271" s="32" t="s">
        <v>930</v>
      </c>
      <c r="O271" s="8"/>
      <c r="P271" s="8"/>
      <c r="Q271" s="8"/>
      <c r="R271" s="8"/>
      <c r="S271" s="8"/>
      <c r="T271" s="8"/>
      <c r="U271" s="8"/>
      <c r="V271" s="8"/>
      <c r="W271" s="8"/>
      <c r="X271" s="8"/>
      <c r="Y271" s="8"/>
      <c r="Z271" s="8"/>
      <c r="AA271" s="8"/>
    </row>
    <row r="272" spans="1:27" ht="15" customHeight="1">
      <c r="A272" s="57" t="str">
        <f t="shared" si="119"/>
        <v>(2020) Sarah Shuel :: 7209360020</v>
      </c>
      <c r="B272" s="57" t="str">
        <f t="shared" si="120"/>
        <v>sonder.music.management@gmail.com</v>
      </c>
      <c r="C272" s="74">
        <v>0.35416666666666669</v>
      </c>
      <c r="D272" s="74">
        <v>0.38541666666666669</v>
      </c>
      <c r="E272" s="66" t="s">
        <v>931</v>
      </c>
      <c r="F272" s="230" t="s">
        <v>822</v>
      </c>
      <c r="G272" s="110"/>
      <c r="H272" s="87" t="str">
        <f t="shared" si="121"/>
        <v>(2020) Dave Wisbon :: 9704027047</v>
      </c>
      <c r="I272" s="88" t="str">
        <f t="shared" si="122"/>
        <v>dwisbon@gmail.com</v>
      </c>
      <c r="J272" s="74">
        <v>0.35416666666666669</v>
      </c>
      <c r="K272" s="74">
        <v>0.38541666666666669</v>
      </c>
      <c r="L272" s="71" t="s">
        <v>933</v>
      </c>
      <c r="M272" s="72" t="s">
        <v>242</v>
      </c>
      <c r="N272" s="32"/>
      <c r="O272" s="8"/>
      <c r="P272" s="8"/>
      <c r="Q272" s="8"/>
      <c r="R272" s="8"/>
      <c r="S272" s="8"/>
      <c r="T272" s="8"/>
      <c r="U272" s="8"/>
      <c r="V272" s="8"/>
      <c r="W272" s="8"/>
      <c r="X272" s="8"/>
      <c r="Y272" s="8"/>
      <c r="Z272" s="8"/>
      <c r="AA272" s="8"/>
    </row>
    <row r="273" spans="1:27" ht="15" customHeight="1">
      <c r="A273" s="124" t="e">
        <f t="shared" si="119"/>
        <v>#N/A</v>
      </c>
      <c r="B273" s="125" t="e">
        <f t="shared" si="120"/>
        <v>#N/A</v>
      </c>
      <c r="C273" s="126">
        <v>0.40625</v>
      </c>
      <c r="D273" s="126">
        <v>0.4375</v>
      </c>
      <c r="E273" s="165"/>
      <c r="F273" s="128" t="s">
        <v>10</v>
      </c>
      <c r="G273" s="43"/>
      <c r="H273" s="124" t="e">
        <f t="shared" si="121"/>
        <v>#N/A</v>
      </c>
      <c r="I273" s="125" t="e">
        <f t="shared" si="122"/>
        <v>#N/A</v>
      </c>
      <c r="J273" s="126">
        <v>0.40625</v>
      </c>
      <c r="K273" s="126">
        <v>0.4375</v>
      </c>
      <c r="L273" s="165"/>
      <c r="M273" s="128" t="s">
        <v>10</v>
      </c>
      <c r="N273" s="32"/>
      <c r="O273" s="8"/>
      <c r="P273" s="8"/>
      <c r="Q273" s="8"/>
      <c r="R273" s="8"/>
      <c r="S273" s="8"/>
      <c r="T273" s="8"/>
      <c r="U273" s="8"/>
      <c r="V273" s="8"/>
      <c r="W273" s="8"/>
      <c r="X273" s="8"/>
      <c r="Y273" s="8"/>
      <c r="Z273" s="8"/>
      <c r="AA273" s="8"/>
    </row>
    <row r="274" spans="1:27" ht="15" customHeight="1">
      <c r="A274" s="130"/>
      <c r="B274" s="95"/>
      <c r="C274" s="131"/>
      <c r="D274" s="131"/>
      <c r="E274" s="353" t="s">
        <v>161</v>
      </c>
      <c r="F274" s="117"/>
      <c r="G274" s="43" t="s">
        <v>10</v>
      </c>
      <c r="H274" s="130"/>
      <c r="I274" s="95"/>
      <c r="J274" s="131"/>
      <c r="K274" s="131"/>
      <c r="L274" s="43"/>
      <c r="M274" s="117"/>
      <c r="N274" s="32"/>
      <c r="O274" s="8"/>
      <c r="P274" s="8"/>
      <c r="Q274" s="8"/>
      <c r="R274" s="8"/>
      <c r="S274" s="8"/>
      <c r="T274" s="8"/>
      <c r="U274" s="8"/>
      <c r="V274" s="8"/>
      <c r="W274" s="8"/>
      <c r="X274" s="8"/>
      <c r="Y274" s="8"/>
      <c r="Z274" s="8"/>
      <c r="AA274" s="8"/>
    </row>
    <row r="275" spans="1:27" ht="12.75">
      <c r="A275" s="285"/>
      <c r="B275" s="95"/>
      <c r="C275" s="131"/>
      <c r="D275" s="131"/>
      <c r="E275" s="139"/>
      <c r="F275" s="43"/>
      <c r="G275" s="110"/>
      <c r="H275" s="356"/>
      <c r="I275" s="274"/>
      <c r="J275" s="142"/>
      <c r="K275" s="142"/>
      <c r="L275" s="143"/>
      <c r="M275" s="143"/>
      <c r="N275" s="43"/>
      <c r="O275" s="5"/>
      <c r="P275" s="5"/>
      <c r="Q275" s="5"/>
      <c r="R275" s="5"/>
      <c r="S275" s="5"/>
      <c r="T275" s="5"/>
      <c r="U275" s="5"/>
      <c r="V275" s="5"/>
      <c r="W275" s="5"/>
      <c r="X275" s="5"/>
      <c r="Y275" s="5"/>
      <c r="Z275" s="5"/>
      <c r="AA275" s="5"/>
    </row>
    <row r="276" spans="1:27" ht="12.75">
      <c r="A276" s="308" t="s">
        <v>938</v>
      </c>
      <c r="B276" s="36" t="s">
        <v>32</v>
      </c>
      <c r="C276" s="37" t="s">
        <v>10</v>
      </c>
      <c r="D276" s="37" t="s">
        <v>10</v>
      </c>
      <c r="E276" s="49" t="s">
        <v>10</v>
      </c>
      <c r="F276" s="281">
        <v>4</v>
      </c>
      <c r="G276" s="110" t="s">
        <v>10</v>
      </c>
      <c r="H276" s="286" t="s">
        <v>938</v>
      </c>
      <c r="I276" s="287" t="s">
        <v>32</v>
      </c>
      <c r="J276" s="37">
        <v>1</v>
      </c>
      <c r="K276" s="37">
        <v>1</v>
      </c>
      <c r="L276" s="39" t="s">
        <v>10</v>
      </c>
      <c r="M276" s="281">
        <v>4</v>
      </c>
      <c r="N276" s="43" t="s">
        <v>10</v>
      </c>
      <c r="O276" s="5"/>
      <c r="P276" s="5"/>
      <c r="Q276" s="5"/>
      <c r="R276" s="5"/>
      <c r="S276" s="5"/>
      <c r="T276" s="5"/>
      <c r="U276" s="5"/>
      <c r="V276" s="5"/>
      <c r="W276" s="5"/>
      <c r="X276" s="5"/>
      <c r="Y276" s="5"/>
      <c r="Z276" s="5"/>
      <c r="AA276" s="5"/>
    </row>
    <row r="277" spans="1:27" ht="12.75">
      <c r="A277" s="357" t="e">
        <f>VLOOKUP(E277,$A$369:$B$429,2,FALSE)</f>
        <v>#N/A</v>
      </c>
      <c r="B277" s="133" t="e">
        <f>VLOOKUP(E277,$A$369:$C$429,3,FALSE)</f>
        <v>#N/A</v>
      </c>
      <c r="C277" s="111">
        <v>0.33333333333333331</v>
      </c>
      <c r="D277" s="111">
        <v>0.36458333333333331</v>
      </c>
      <c r="E277" s="71" t="s">
        <v>33</v>
      </c>
      <c r="F277" s="281" t="s">
        <v>63</v>
      </c>
      <c r="G277" s="299"/>
      <c r="H277" s="297" t="str">
        <f t="shared" ref="H277:H281" si="123">VLOOKUP(L277,$A$369:$B$2113,2,FALSE)</f>
        <v>(2020) Bob Barrick :: (317)5036376</v>
      </c>
      <c r="I277" s="95" t="str">
        <f t="shared" ref="I277:I281" si="124">VLOOKUP(L277,$A$369:$C$2813,3,FALSE)</f>
        <v>bob@kingdomjasmine.com</v>
      </c>
      <c r="J277" s="85">
        <v>0.33333333333333331</v>
      </c>
      <c r="K277" s="85">
        <v>0.36458333333333331</v>
      </c>
      <c r="L277" s="117" t="s">
        <v>943</v>
      </c>
      <c r="M277" s="283" t="s">
        <v>228</v>
      </c>
      <c r="N277" s="5"/>
      <c r="O277" s="5"/>
      <c r="P277" s="5"/>
      <c r="Q277" s="5"/>
      <c r="R277" s="5"/>
      <c r="S277" s="5"/>
      <c r="T277" s="5"/>
      <c r="U277" s="5"/>
      <c r="V277" s="5"/>
      <c r="W277" s="5"/>
      <c r="X277" s="5"/>
      <c r="Y277" s="5"/>
      <c r="Z277" s="5"/>
      <c r="AA277" s="5"/>
    </row>
    <row r="278" spans="1:27" ht="12.75">
      <c r="A278" s="297" t="str">
        <f t="shared" ref="A278:A279" si="125">VLOOKUP(E278,$A$369:$B$2113,2,FALSE)</f>
        <v>(2020) Erin Incoherent :: 9702178810</v>
      </c>
      <c r="B278" s="95" t="str">
        <f t="shared" ref="B278:B279" si="126">VLOOKUP(E278,$A$369:$C$2813,3,FALSE)</f>
        <v>erincookman@hotmail.com</v>
      </c>
      <c r="C278" s="85">
        <v>0.375</v>
      </c>
      <c r="D278" s="85">
        <v>0.40625</v>
      </c>
      <c r="E278" s="71" t="s">
        <v>945</v>
      </c>
      <c r="F278" s="81" t="s">
        <v>63</v>
      </c>
      <c r="G278" s="299"/>
      <c r="H278" s="297" t="str">
        <f t="shared" si="123"/>
        <v>(2020) Macy Warner :: 9378296938</v>
      </c>
      <c r="I278" s="95" t="str">
        <f t="shared" si="124"/>
        <v>macywarnermusic@gmail.com</v>
      </c>
      <c r="J278" s="85">
        <v>0.375</v>
      </c>
      <c r="K278" s="85">
        <v>0.40625</v>
      </c>
      <c r="L278" s="117" t="s">
        <v>395</v>
      </c>
      <c r="M278" s="298" t="s">
        <v>228</v>
      </c>
      <c r="N278" s="358" t="s">
        <v>10</v>
      </c>
      <c r="O278" s="5"/>
      <c r="P278" s="5"/>
      <c r="Q278" s="5"/>
      <c r="R278" s="5"/>
      <c r="S278" s="5"/>
      <c r="T278" s="5"/>
      <c r="U278" s="5"/>
      <c r="V278" s="5"/>
      <c r="W278" s="5"/>
      <c r="X278" s="5"/>
      <c r="Y278" s="5"/>
      <c r="Z278" s="5"/>
      <c r="AA278" s="5"/>
    </row>
    <row r="279" spans="1:27" ht="12.75">
      <c r="A279" s="297" t="str">
        <f t="shared" si="125"/>
        <v>(2020) Monica LaBonte :: 7192169405</v>
      </c>
      <c r="B279" s="95" t="str">
        <f t="shared" si="126"/>
        <v>monicamariesmusic@gmail.com</v>
      </c>
      <c r="C279" s="85">
        <v>0.41666666666666669</v>
      </c>
      <c r="D279" s="85">
        <v>0.44791666666666669</v>
      </c>
      <c r="E279" s="66" t="s">
        <v>948</v>
      </c>
      <c r="F279" s="68" t="s">
        <v>228</v>
      </c>
      <c r="G279" s="359" t="s">
        <v>10</v>
      </c>
      <c r="H279" s="297" t="e">
        <f t="shared" si="123"/>
        <v>#N/A</v>
      </c>
      <c r="I279" s="95" t="e">
        <f t="shared" si="124"/>
        <v>#N/A</v>
      </c>
      <c r="J279" s="85">
        <v>0.41666666666666669</v>
      </c>
      <c r="K279" s="85">
        <v>0.44791666666666669</v>
      </c>
      <c r="L279" s="71" t="s">
        <v>950</v>
      </c>
      <c r="M279" s="298" t="s">
        <v>63</v>
      </c>
      <c r="N279" s="5"/>
      <c r="O279" s="5"/>
      <c r="P279" s="5"/>
      <c r="Q279" s="5"/>
      <c r="R279" s="5"/>
      <c r="S279" s="5"/>
      <c r="T279" s="5"/>
      <c r="U279" s="5"/>
      <c r="V279" s="5"/>
      <c r="W279" s="5"/>
      <c r="X279" s="5"/>
      <c r="Y279" s="5"/>
      <c r="Z279" s="5"/>
      <c r="AA279" s="5"/>
    </row>
    <row r="280" spans="1:27" ht="12.75">
      <c r="A280" s="54" t="str">
        <f>VLOOKUP(E280,$A$377:$B$2380,2,FALSE)</f>
        <v>(2020) J Larson :: 9708343101</v>
      </c>
      <c r="B280" s="57" t="str">
        <f>VLOOKUP(E280,$A$377:$C$2380,3,FALSE)</f>
        <v>jasonolarson@gmail.com</v>
      </c>
      <c r="C280" s="85">
        <v>0.45833333333333331</v>
      </c>
      <c r="D280" s="85">
        <v>0.48958333333333331</v>
      </c>
      <c r="E280" s="66" t="s">
        <v>952</v>
      </c>
      <c r="F280" s="361" t="s">
        <v>228</v>
      </c>
      <c r="G280" s="362"/>
      <c r="H280" s="297" t="str">
        <f t="shared" si="123"/>
        <v>(2020) James Russick Smith :: 520-470-9062</v>
      </c>
      <c r="I280" s="95" t="str">
        <f t="shared" si="124"/>
        <v>james@russicksmith.com</v>
      </c>
      <c r="J280" s="85">
        <v>0.45833333333333331</v>
      </c>
      <c r="K280" s="85">
        <v>0.48958333333333331</v>
      </c>
      <c r="L280" s="117" t="s">
        <v>957</v>
      </c>
      <c r="M280" s="363" t="s">
        <v>228</v>
      </c>
      <c r="N280" s="95"/>
      <c r="O280" s="362"/>
      <c r="P280" s="362"/>
      <c r="Q280" s="95"/>
      <c r="R280" s="95"/>
      <c r="S280" s="362"/>
      <c r="T280" s="362"/>
      <c r="U280" s="95"/>
      <c r="V280" s="95"/>
      <c r="W280" s="362"/>
      <c r="X280" s="362"/>
      <c r="Y280" s="5"/>
      <c r="Z280" s="5"/>
      <c r="AA280" s="5"/>
    </row>
    <row r="281" spans="1:27" ht="12.75">
      <c r="A281" s="364" t="e">
        <f>VLOOKUP(E281,$A$369:$B$429,2,FALSE)</f>
        <v>#N/A</v>
      </c>
      <c r="B281" s="365" t="e">
        <f>VLOOKUP(E281,$A$369:$C$429,3,FALSE)</f>
        <v>#N/A</v>
      </c>
      <c r="C281" s="366">
        <v>0.4375</v>
      </c>
      <c r="D281" s="366">
        <v>0.46875</v>
      </c>
      <c r="E281" s="165"/>
      <c r="F281" s="166" t="s">
        <v>10</v>
      </c>
      <c r="G281" s="368"/>
      <c r="H281" s="364" t="e">
        <f t="shared" si="123"/>
        <v>#N/A</v>
      </c>
      <c r="I281" s="365" t="e">
        <f t="shared" si="124"/>
        <v>#N/A</v>
      </c>
      <c r="J281" s="366">
        <v>0.4375</v>
      </c>
      <c r="K281" s="366">
        <v>0.46875</v>
      </c>
      <c r="L281" s="165"/>
      <c r="M281" s="369" t="s">
        <v>10</v>
      </c>
      <c r="N281" s="368"/>
      <c r="O281" s="368"/>
      <c r="P281" s="368"/>
      <c r="Q281" s="368"/>
      <c r="R281" s="368"/>
      <c r="S281" s="368"/>
      <c r="T281" s="368"/>
      <c r="U281" s="368"/>
      <c r="V281" s="368"/>
      <c r="W281" s="368"/>
      <c r="X281" s="368"/>
      <c r="Y281" s="368"/>
      <c r="Z281" s="368"/>
      <c r="AA281" s="368"/>
    </row>
    <row r="282" spans="1:27" ht="12.75">
      <c r="A282" s="370"/>
      <c r="B282" s="371"/>
      <c r="C282" s="371"/>
      <c r="D282" s="371"/>
      <c r="E282" s="371"/>
      <c r="F282" s="370"/>
      <c r="G282" s="32"/>
      <c r="H282" s="372"/>
      <c r="I282" s="371"/>
      <c r="J282" s="371"/>
      <c r="K282" s="371"/>
      <c r="L282" s="371"/>
      <c r="M282" s="370"/>
      <c r="N282" s="8"/>
      <c r="O282" s="8"/>
      <c r="P282" s="8"/>
      <c r="Q282" s="8"/>
      <c r="R282" s="8"/>
      <c r="S282" s="8"/>
      <c r="T282" s="8"/>
      <c r="U282" s="8"/>
      <c r="V282" s="8"/>
      <c r="W282" s="8"/>
      <c r="X282" s="8"/>
      <c r="Y282" s="8"/>
      <c r="Z282" s="8"/>
      <c r="AA282" s="8"/>
    </row>
    <row r="283" spans="1:27" ht="12.75">
      <c r="A283" s="370"/>
      <c r="B283" s="371"/>
      <c r="C283" s="371"/>
      <c r="D283" s="371"/>
      <c r="E283" s="371"/>
      <c r="F283" s="370"/>
      <c r="G283" s="32" t="s">
        <v>10</v>
      </c>
      <c r="H283" s="372"/>
      <c r="I283" s="371"/>
      <c r="J283" s="371"/>
      <c r="K283" s="371"/>
      <c r="L283" s="371"/>
      <c r="M283" s="370"/>
      <c r="N283" s="8"/>
      <c r="O283" s="8"/>
      <c r="P283" s="8"/>
      <c r="Q283" s="8"/>
      <c r="R283" s="8"/>
      <c r="S283" s="8"/>
      <c r="T283" s="8"/>
      <c r="U283" s="8"/>
      <c r="V283" s="8"/>
      <c r="W283" s="8"/>
      <c r="X283" s="8"/>
      <c r="Y283" s="8"/>
      <c r="Z283" s="8"/>
      <c r="AA283" s="8"/>
    </row>
    <row r="284" spans="1:27" ht="12.75">
      <c r="A284" s="373" t="s">
        <v>961</v>
      </c>
      <c r="B284" s="221"/>
      <c r="C284" s="221"/>
      <c r="D284" s="221"/>
      <c r="E284" s="221"/>
      <c r="F284" s="223">
        <v>3</v>
      </c>
      <c r="G284" s="110" t="s">
        <v>10</v>
      </c>
      <c r="H284" s="96" t="s">
        <v>961</v>
      </c>
      <c r="I284" s="232"/>
      <c r="J284" s="232"/>
      <c r="K284" s="232"/>
      <c r="L284" s="232"/>
      <c r="M284" s="234">
        <v>3</v>
      </c>
      <c r="N284" s="32" t="s">
        <v>10</v>
      </c>
      <c r="O284" s="8"/>
      <c r="P284" s="8"/>
      <c r="Q284" s="8"/>
      <c r="R284" s="8"/>
      <c r="S284" s="8"/>
      <c r="T284" s="8"/>
      <c r="U284" s="8"/>
      <c r="V284" s="8"/>
      <c r="W284" s="8"/>
      <c r="X284" s="8"/>
      <c r="Y284" s="8"/>
      <c r="Z284" s="8"/>
      <c r="AA284" s="8"/>
    </row>
    <row r="285" spans="1:27" ht="12.75">
      <c r="A285" s="105" t="e">
        <f t="shared" ref="A285:A287" si="127">VLOOKUP(E285,$A$377:$B$2542,2,FALSE)</f>
        <v>#N/A</v>
      </c>
      <c r="B285" s="106" t="e">
        <f t="shared" ref="B285:B287" si="128">VLOOKUP(E285,$A$377:$C$2542,3,FALSE)</f>
        <v>#N/A</v>
      </c>
      <c r="C285" s="226">
        <v>0.29166666666666669</v>
      </c>
      <c r="D285" s="226">
        <v>0.32291666666666669</v>
      </c>
      <c r="E285" s="114"/>
      <c r="F285" s="175" t="s">
        <v>10</v>
      </c>
      <c r="G285" s="8"/>
      <c r="H285" s="105" t="str">
        <f t="shared" ref="H285:H287" si="129">VLOOKUP(L285,$A$377:$B$3380,2,FALSE)</f>
        <v>(2020) John Costanza :: 6304600327</v>
      </c>
      <c r="I285" s="106" t="str">
        <f t="shared" ref="I285:I287" si="130">VLOOKUP(L285,$A$377:$C$3380,3,FALSE)</f>
        <v>Rapstanza@gmail.com</v>
      </c>
      <c r="J285" s="226">
        <v>0.29166666666666669</v>
      </c>
      <c r="K285" s="226">
        <v>0.32291666666666669</v>
      </c>
      <c r="L285" s="227" t="s">
        <v>966</v>
      </c>
      <c r="M285" s="175" t="s">
        <v>10</v>
      </c>
      <c r="N285" s="110" t="s">
        <v>10</v>
      </c>
      <c r="O285" s="8"/>
      <c r="P285" s="8"/>
      <c r="Q285" s="8"/>
      <c r="R285" s="8"/>
      <c r="S285" s="8"/>
      <c r="T285" s="8"/>
      <c r="U285" s="8"/>
      <c r="V285" s="8"/>
      <c r="W285" s="8"/>
      <c r="X285" s="8"/>
      <c r="Y285" s="8"/>
      <c r="Z285" s="8"/>
      <c r="AA285" s="8"/>
    </row>
    <row r="286" spans="1:27" ht="12.75">
      <c r="A286" s="54" t="str">
        <f t="shared" si="127"/>
        <v>(2020) Jakob Mueller :: 9706910104</v>
      </c>
      <c r="B286" s="57" t="str">
        <f t="shared" si="128"/>
        <v>jakobjfmueller@gmail.com</v>
      </c>
      <c r="C286" s="116">
        <v>0.34375</v>
      </c>
      <c r="D286" s="116">
        <v>0.375</v>
      </c>
      <c r="E286" s="117" t="s">
        <v>968</v>
      </c>
      <c r="F286" s="115" t="s">
        <v>10</v>
      </c>
      <c r="G286" s="32"/>
      <c r="H286" s="54" t="str">
        <f t="shared" si="129"/>
        <v>(2020) Jared Janzen :: 970-481-2450</v>
      </c>
      <c r="I286" s="57" t="str">
        <f t="shared" si="130"/>
        <v>booking@jaredjanzen.com</v>
      </c>
      <c r="J286" s="116">
        <v>0.34375</v>
      </c>
      <c r="K286" s="116">
        <v>0.375</v>
      </c>
      <c r="L286" s="117" t="s">
        <v>969</v>
      </c>
      <c r="M286" s="115" t="s">
        <v>10</v>
      </c>
      <c r="N286" s="110" t="s">
        <v>10</v>
      </c>
      <c r="O286" s="8"/>
      <c r="P286" s="8"/>
      <c r="Q286" s="8"/>
      <c r="R286" s="8"/>
      <c r="S286" s="8"/>
      <c r="T286" s="8"/>
      <c r="U286" s="8"/>
      <c r="V286" s="8"/>
      <c r="W286" s="8"/>
      <c r="X286" s="8"/>
      <c r="Y286" s="8"/>
      <c r="Z286" s="8"/>
      <c r="AA286" s="8"/>
    </row>
    <row r="287" spans="1:27" ht="15" customHeight="1">
      <c r="A287" s="87" t="str">
        <f t="shared" si="127"/>
        <v>(2020) Matt Hoffman :: 3039317287</v>
      </c>
      <c r="B287" s="88" t="str">
        <f t="shared" si="128"/>
        <v>matthoffmanmusic@gmail.com</v>
      </c>
      <c r="C287" s="231">
        <v>0.39583333333333331</v>
      </c>
      <c r="D287" s="231">
        <v>0.4375</v>
      </c>
      <c r="E287" s="177" t="s">
        <v>79</v>
      </c>
      <c r="F287" s="178" t="s">
        <v>10</v>
      </c>
      <c r="G287" s="5"/>
      <c r="H287" s="87" t="str">
        <f t="shared" si="129"/>
        <v>(2020) Cheyenne Duba :: 2676153528</v>
      </c>
      <c r="I287" s="88" t="str">
        <f t="shared" si="130"/>
        <v>taromusicofficial@gmail.com</v>
      </c>
      <c r="J287" s="231">
        <v>0.39583333333333331</v>
      </c>
      <c r="K287" s="231">
        <v>0.4375</v>
      </c>
      <c r="L287" s="177" t="s">
        <v>972</v>
      </c>
      <c r="M287" s="178" t="s">
        <v>10</v>
      </c>
      <c r="N287" s="32"/>
      <c r="O287" s="8"/>
      <c r="P287" s="8"/>
      <c r="Q287" s="8"/>
      <c r="R287" s="8"/>
      <c r="S287" s="8"/>
      <c r="T287" s="8"/>
      <c r="U287" s="8"/>
      <c r="V287" s="8"/>
      <c r="W287" s="8"/>
      <c r="X287" s="8"/>
      <c r="Y287" s="8"/>
      <c r="Z287" s="8"/>
      <c r="AA287" s="8"/>
    </row>
    <row r="288" spans="1:27" ht="15" customHeight="1">
      <c r="A288" s="130"/>
      <c r="B288" s="95"/>
      <c r="C288" s="131"/>
      <c r="D288" s="131"/>
      <c r="E288" s="129" t="s">
        <v>10</v>
      </c>
      <c r="F288" s="160"/>
      <c r="G288" s="5"/>
      <c r="H288" s="130"/>
      <c r="I288" s="95"/>
      <c r="J288" s="131"/>
      <c r="K288" s="131"/>
      <c r="L288" s="43"/>
      <c r="M288" s="160"/>
      <c r="N288" s="8"/>
      <c r="O288" s="8"/>
      <c r="P288" s="8"/>
      <c r="Q288" s="8"/>
      <c r="R288" s="8"/>
      <c r="S288" s="8"/>
      <c r="T288" s="8"/>
      <c r="U288" s="8"/>
      <c r="V288" s="8"/>
      <c r="W288" s="8"/>
      <c r="X288" s="8"/>
      <c r="Y288" s="8"/>
      <c r="Z288" s="8"/>
      <c r="AA288" s="8"/>
    </row>
    <row r="289" spans="1:27" ht="12.75">
      <c r="A289" s="258"/>
      <c r="B289" s="95"/>
      <c r="C289" s="131"/>
      <c r="D289" s="131"/>
      <c r="E289" s="43"/>
      <c r="F289" s="194"/>
      <c r="G289" s="117"/>
      <c r="H289" s="117"/>
      <c r="I289" s="95"/>
      <c r="J289" s="131"/>
      <c r="K289" s="131"/>
      <c r="L289" s="43"/>
      <c r="M289" s="194"/>
      <c r="N289" s="8"/>
      <c r="O289" s="8"/>
      <c r="P289" s="8"/>
      <c r="Q289" s="8"/>
      <c r="R289" s="8"/>
      <c r="S289" s="8"/>
      <c r="T289" s="8"/>
      <c r="U289" s="8"/>
      <c r="V289" s="8"/>
      <c r="W289" s="8"/>
      <c r="X289" s="8"/>
      <c r="Y289" s="8"/>
      <c r="Z289" s="8"/>
      <c r="AA289" s="8"/>
    </row>
    <row r="290" spans="1:27" ht="17.25" customHeight="1">
      <c r="A290" s="34" t="s">
        <v>976</v>
      </c>
      <c r="B290" s="45"/>
      <c r="C290" s="47">
        <v>1</v>
      </c>
      <c r="D290" s="47">
        <v>1</v>
      </c>
      <c r="E290" s="49"/>
      <c r="F290" s="51">
        <v>4</v>
      </c>
      <c r="G290" s="43" t="s">
        <v>10</v>
      </c>
      <c r="H290" s="97" t="s">
        <v>976</v>
      </c>
      <c r="I290" s="98"/>
      <c r="J290" s="37">
        <v>1</v>
      </c>
      <c r="K290" s="37">
        <v>1</v>
      </c>
      <c r="L290" s="39"/>
      <c r="M290" s="41">
        <v>6</v>
      </c>
      <c r="N290" s="8"/>
      <c r="O290" s="8"/>
      <c r="P290" s="8"/>
      <c r="Q290" s="8"/>
      <c r="R290" s="8"/>
      <c r="S290" s="8"/>
      <c r="T290" s="8"/>
      <c r="U290" s="8"/>
      <c r="V290" s="8"/>
      <c r="W290" s="8"/>
      <c r="X290" s="8"/>
      <c r="Y290" s="8"/>
      <c r="Z290" s="8"/>
      <c r="AA290" s="8"/>
    </row>
    <row r="291" spans="1:27" ht="17.25" customHeight="1">
      <c r="A291" s="374"/>
      <c r="B291" s="246"/>
      <c r="C291" s="375"/>
      <c r="D291" s="375"/>
      <c r="E291" s="376"/>
      <c r="F291" s="377"/>
      <c r="G291" s="43"/>
      <c r="H291" s="54" t="e">
        <f t="shared" ref="H291:H296" si="131">VLOOKUP(L291,$A$377:$B$3280,2,FALSE)</f>
        <v>#N/A</v>
      </c>
      <c r="I291" s="57" t="e">
        <f t="shared" ref="I291:I296" si="132">VLOOKUP(L291,$A$377:$C$2380,3,FALSE)</f>
        <v>#N/A</v>
      </c>
      <c r="J291" s="116">
        <v>0.10416666666666667</v>
      </c>
      <c r="K291" s="116">
        <v>0.13541666666666666</v>
      </c>
      <c r="L291" s="71" t="s">
        <v>982</v>
      </c>
      <c r="M291" s="109" t="s">
        <v>63</v>
      </c>
      <c r="N291" s="8"/>
      <c r="O291" s="8"/>
      <c r="P291" s="8"/>
      <c r="Q291" s="8"/>
      <c r="R291" s="8"/>
      <c r="S291" s="8"/>
      <c r="T291" s="8"/>
      <c r="U291" s="8"/>
      <c r="V291" s="8"/>
      <c r="W291" s="8"/>
      <c r="X291" s="8"/>
      <c r="Y291" s="8"/>
      <c r="Z291" s="8"/>
      <c r="AA291" s="8"/>
    </row>
    <row r="292" spans="1:27" ht="17.25" customHeight="1">
      <c r="A292" s="119" t="e">
        <f t="shared" ref="A292:A296" si="133">VLOOKUP(E292,$A$377:$B$3280,2,FALSE)</f>
        <v>#N/A</v>
      </c>
      <c r="B292" s="120" t="e">
        <f t="shared" ref="B292:B296" si="134">VLOOKUP(E292,$A$377:$C$2380,3,FALSE)</f>
        <v>#N/A</v>
      </c>
      <c r="C292" s="209">
        <v>0.15625</v>
      </c>
      <c r="D292" s="209">
        <v>0.1875</v>
      </c>
      <c r="E292" s="150"/>
      <c r="F292" s="247"/>
      <c r="G292" s="110"/>
      <c r="H292" s="54" t="e">
        <f t="shared" si="131"/>
        <v>#N/A</v>
      </c>
      <c r="I292" s="57" t="e">
        <f t="shared" si="132"/>
        <v>#N/A</v>
      </c>
      <c r="J292" s="116">
        <v>0.15625</v>
      </c>
      <c r="K292" s="116">
        <v>0.1875</v>
      </c>
      <c r="L292" s="71" t="s">
        <v>983</v>
      </c>
      <c r="M292" s="86" t="s">
        <v>63</v>
      </c>
      <c r="N292" s="378"/>
      <c r="O292" s="8"/>
      <c r="P292" s="8"/>
      <c r="Q292" s="8"/>
      <c r="R292" s="8"/>
      <c r="S292" s="8"/>
      <c r="T292" s="8"/>
      <c r="U292" s="8"/>
      <c r="V292" s="8"/>
      <c r="W292" s="8"/>
      <c r="X292" s="8"/>
      <c r="Y292" s="8"/>
      <c r="Z292" s="8"/>
      <c r="AA292" s="8"/>
    </row>
    <row r="293" spans="1:27" ht="1.5" customHeight="1">
      <c r="A293" s="54" t="str">
        <f t="shared" si="133"/>
        <v>(2020) Hilary Freeman :: 9702311703</v>
      </c>
      <c r="B293" s="57" t="str">
        <f t="shared" si="134"/>
        <v>hilarytanner@gmail.com</v>
      </c>
      <c r="C293" s="116">
        <v>0.20833333333333334</v>
      </c>
      <c r="D293" s="116">
        <v>0.23958333333333334</v>
      </c>
      <c r="E293" s="71" t="s">
        <v>986</v>
      </c>
      <c r="F293" s="281" t="s">
        <v>242</v>
      </c>
      <c r="G293" s="110" t="s">
        <v>10</v>
      </c>
      <c r="H293" s="54" t="e">
        <f t="shared" si="131"/>
        <v>#N/A</v>
      </c>
      <c r="I293" s="57" t="e">
        <f t="shared" si="132"/>
        <v>#N/A</v>
      </c>
      <c r="J293" s="116">
        <v>0.20833333333333334</v>
      </c>
      <c r="K293" s="116">
        <v>0.23958333333333334</v>
      </c>
      <c r="L293" s="71" t="s">
        <v>987</v>
      </c>
      <c r="M293" s="86" t="s">
        <v>63</v>
      </c>
      <c r="N293" s="8"/>
      <c r="O293" s="8"/>
      <c r="P293" s="8"/>
      <c r="Q293" s="8"/>
      <c r="R293" s="8"/>
      <c r="S293" s="8"/>
      <c r="T293" s="8"/>
      <c r="U293" s="8"/>
      <c r="V293" s="8"/>
      <c r="W293" s="8"/>
      <c r="X293" s="8"/>
      <c r="Y293" s="8"/>
      <c r="Z293" s="8"/>
      <c r="AA293" s="8"/>
    </row>
    <row r="294" spans="1:27" ht="1.5" customHeight="1">
      <c r="A294" s="54" t="str">
        <f t="shared" si="133"/>
        <v>(2020) Johnny Johnston :: JBluesJohnston@hotmail.com</v>
      </c>
      <c r="B294" s="57" t="str">
        <f t="shared" si="134"/>
        <v>JBluesJohnston@hotmail.com</v>
      </c>
      <c r="C294" s="116">
        <v>0.26041666666666669</v>
      </c>
      <c r="D294" s="116">
        <v>0.29166666666666669</v>
      </c>
      <c r="E294" s="71" t="s">
        <v>990</v>
      </c>
      <c r="F294" s="81" t="s">
        <v>242</v>
      </c>
      <c r="G294" s="5"/>
      <c r="H294" s="54" t="str">
        <f t="shared" si="131"/>
        <v>(2020) Hanna Doreen Brown :: 585-298-6282</v>
      </c>
      <c r="I294" s="57" t="str">
        <f t="shared" si="132"/>
        <v>johannadoreenbrown@gmail.com</v>
      </c>
      <c r="J294" s="116">
        <v>0.26041666666666669</v>
      </c>
      <c r="K294" s="116">
        <v>0.29166666666666669</v>
      </c>
      <c r="L294" s="71" t="s">
        <v>992</v>
      </c>
      <c r="M294" s="86" t="s">
        <v>258</v>
      </c>
      <c r="N294" s="8"/>
      <c r="O294" s="8"/>
      <c r="P294" s="8"/>
      <c r="Q294" s="8"/>
      <c r="R294" s="8"/>
      <c r="S294" s="8"/>
      <c r="T294" s="8"/>
      <c r="U294" s="8"/>
      <c r="V294" s="8"/>
      <c r="W294" s="8"/>
      <c r="X294" s="8"/>
      <c r="Y294" s="8"/>
      <c r="Z294" s="8"/>
      <c r="AA294" s="8"/>
    </row>
    <row r="295" spans="1:27" ht="1.5" customHeight="1">
      <c r="A295" s="54" t="str">
        <f t="shared" si="133"/>
        <v>(2020) Scott Johnson :: (303)522-6162</v>
      </c>
      <c r="B295" s="57" t="str">
        <f t="shared" si="134"/>
        <v>shackdaddybass@yahoo.com</v>
      </c>
      <c r="C295" s="116">
        <v>0.3125</v>
      </c>
      <c r="D295" s="116">
        <v>0.34375</v>
      </c>
      <c r="E295" s="71" t="s">
        <v>994</v>
      </c>
      <c r="F295" s="81" t="s">
        <v>242</v>
      </c>
      <c r="G295" s="43"/>
      <c r="H295" s="54" t="str">
        <f t="shared" si="131"/>
        <v>(2020) Logan Rainard :: 2403541424</v>
      </c>
      <c r="I295" s="57" t="str">
        <f t="shared" si="132"/>
        <v>lprainard@yahoo.com</v>
      </c>
      <c r="J295" s="116">
        <v>0.3125</v>
      </c>
      <c r="K295" s="116">
        <v>0.34375</v>
      </c>
      <c r="L295" s="71" t="s">
        <v>801</v>
      </c>
      <c r="M295" s="86" t="s">
        <v>258</v>
      </c>
      <c r="N295" s="43"/>
      <c r="O295" s="8"/>
      <c r="P295" s="8"/>
      <c r="Q295" s="8"/>
      <c r="R295" s="8"/>
      <c r="S295" s="8"/>
      <c r="T295" s="8"/>
      <c r="U295" s="8"/>
      <c r="V295" s="8"/>
      <c r="W295" s="8"/>
      <c r="X295" s="8"/>
      <c r="Y295" s="8"/>
      <c r="Z295" s="8"/>
      <c r="AA295" s="8"/>
    </row>
    <row r="296" spans="1:27" ht="1.5" customHeight="1">
      <c r="A296" s="87" t="str">
        <f t="shared" si="133"/>
        <v>(2020) Theresa Brodzinski :: 970-988-9522</v>
      </c>
      <c r="B296" s="88" t="str">
        <f t="shared" si="134"/>
        <v>Thewhiskeytortoise@gmail.com</v>
      </c>
      <c r="C296" s="231">
        <v>0.36458333333333331</v>
      </c>
      <c r="D296" s="231">
        <v>0.39583333333333331</v>
      </c>
      <c r="E296" s="90" t="s">
        <v>996</v>
      </c>
      <c r="F296" s="176" t="s">
        <v>258</v>
      </c>
      <c r="G296" s="43" t="s">
        <v>10</v>
      </c>
      <c r="H296" s="87" t="str">
        <f t="shared" si="131"/>
        <v>(2020) Brian Johanson :: 970-217-6156</v>
      </c>
      <c r="I296" s="88" t="str">
        <f t="shared" si="132"/>
        <v>sugarbritchesmusic@gmail.com</v>
      </c>
      <c r="J296" s="231">
        <v>0.36458333333333331</v>
      </c>
      <c r="K296" s="231">
        <v>0.39583333333333331</v>
      </c>
      <c r="L296" s="90" t="s">
        <v>998</v>
      </c>
      <c r="M296" s="91" t="s">
        <v>258</v>
      </c>
      <c r="N296" s="8"/>
      <c r="O296" s="8"/>
      <c r="P296" s="8"/>
      <c r="Q296" s="8"/>
      <c r="R296" s="8"/>
      <c r="S296" s="8"/>
      <c r="T296" s="8"/>
      <c r="U296" s="8"/>
      <c r="V296" s="8"/>
      <c r="W296" s="8"/>
      <c r="X296" s="8"/>
      <c r="Y296" s="8"/>
      <c r="Z296" s="8"/>
      <c r="AA296" s="8"/>
    </row>
    <row r="297" spans="1:27" ht="12.75">
      <c r="A297" s="258"/>
      <c r="B297" s="95"/>
      <c r="C297" s="131"/>
      <c r="D297" s="131"/>
      <c r="E297" s="43"/>
      <c r="F297" s="194"/>
      <c r="G297" s="117"/>
      <c r="H297" s="117"/>
      <c r="I297" s="95"/>
      <c r="J297" s="131"/>
      <c r="K297" s="131"/>
      <c r="L297" s="43"/>
      <c r="M297" s="194"/>
      <c r="N297" s="8"/>
      <c r="O297" s="8"/>
      <c r="P297" s="8"/>
      <c r="Q297" s="8"/>
      <c r="R297" s="8"/>
      <c r="S297" s="8"/>
      <c r="T297" s="8"/>
      <c r="U297" s="8"/>
      <c r="V297" s="8"/>
      <c r="W297" s="8"/>
      <c r="X297" s="8"/>
      <c r="Y297" s="8"/>
      <c r="Z297" s="8"/>
      <c r="AA297" s="8"/>
    </row>
    <row r="298" spans="1:27" ht="12.75">
      <c r="A298" s="96" t="s">
        <v>999</v>
      </c>
      <c r="B298" s="232"/>
      <c r="C298" s="232"/>
      <c r="D298" s="232"/>
      <c r="E298" s="218" t="s">
        <v>1000</v>
      </c>
      <c r="F298" s="234">
        <v>4</v>
      </c>
      <c r="G298" s="110"/>
      <c r="H298" s="220" t="s">
        <v>999</v>
      </c>
      <c r="I298" s="221"/>
      <c r="J298" s="232"/>
      <c r="K298" s="232"/>
      <c r="L298" s="218" t="s">
        <v>1000</v>
      </c>
      <c r="M298" s="234">
        <v>4</v>
      </c>
      <c r="N298" s="8"/>
      <c r="O298" s="8"/>
      <c r="P298" s="8"/>
      <c r="Q298" s="8"/>
      <c r="R298" s="8"/>
      <c r="S298" s="8"/>
      <c r="T298" s="8"/>
      <c r="U298" s="8"/>
      <c r="V298" s="8"/>
      <c r="W298" s="8"/>
      <c r="X298" s="8"/>
      <c r="Y298" s="8"/>
      <c r="Z298" s="8"/>
      <c r="AA298" s="8"/>
    </row>
    <row r="299" spans="1:27" ht="12.75">
      <c r="A299" s="105" t="str">
        <f t="shared" ref="A299:A303" si="135">VLOOKUP(E299,$A$377:$B$2542,2,FALSE)</f>
        <v>(2020) Hannah Wittmeyer :: 9704811799</v>
      </c>
      <c r="B299" s="106" t="str">
        <f t="shared" ref="B299:B303" si="136">VLOOKUP(E299,$A$377:$C$2542,3,FALSE)</f>
        <v>hannahw@bohemianfoundation.org</v>
      </c>
      <c r="C299" s="64">
        <v>0.28125</v>
      </c>
      <c r="D299" s="64">
        <v>0.3125</v>
      </c>
      <c r="E299" s="71" t="s">
        <v>1002</v>
      </c>
      <c r="F299" s="109" t="s">
        <v>1003</v>
      </c>
      <c r="G299" s="117"/>
      <c r="H299" s="54" t="str">
        <f t="shared" ref="H299:H303" si="137">VLOOKUP(L299,$A$377:$B$3380,2,FALSE)</f>
        <v>(2020) John McKay :: 9709889454</v>
      </c>
      <c r="I299" s="57" t="str">
        <f t="shared" ref="I299:I303" si="138">VLOOKUP(L299,$A$377:$C$3380,3,FALSE)</f>
        <v>jmckayku@hotmail.com</v>
      </c>
      <c r="J299" s="64">
        <v>0.28125</v>
      </c>
      <c r="K299" s="64">
        <v>0.3125</v>
      </c>
      <c r="L299" s="71" t="s">
        <v>125</v>
      </c>
      <c r="M299" s="379" t="s">
        <v>216</v>
      </c>
      <c r="N299" s="110" t="s">
        <v>10</v>
      </c>
      <c r="O299" s="8"/>
      <c r="P299" s="8"/>
      <c r="Q299" s="8"/>
      <c r="R299" s="8"/>
      <c r="S299" s="8"/>
      <c r="T299" s="8"/>
      <c r="U299" s="8"/>
      <c r="V299" s="8"/>
      <c r="W299" s="8"/>
      <c r="X299" s="8"/>
      <c r="Y299" s="8"/>
      <c r="Z299" s="8"/>
      <c r="AA299" s="8"/>
    </row>
    <row r="300" spans="1:27" ht="12.75">
      <c r="A300" s="54" t="str">
        <f t="shared" si="135"/>
        <v>(2020) Liz Means :: 5622986444</v>
      </c>
      <c r="B300" s="57" t="str">
        <f t="shared" si="136"/>
        <v>means.eliza@gmail.com</v>
      </c>
      <c r="C300" s="74">
        <v>0.33333333333333331</v>
      </c>
      <c r="D300" s="74">
        <v>0.36458333333333331</v>
      </c>
      <c r="E300" s="71" t="s">
        <v>1006</v>
      </c>
      <c r="F300" s="72" t="s">
        <v>1003</v>
      </c>
      <c r="G300" s="117"/>
      <c r="H300" s="54" t="str">
        <f t="shared" si="137"/>
        <v>(2020) John McKay :: 9709889454</v>
      </c>
      <c r="I300" s="57" t="str">
        <f t="shared" si="138"/>
        <v>jmckayku1@gmail.com</v>
      </c>
      <c r="J300" s="74">
        <v>0.33333333333333331</v>
      </c>
      <c r="K300" s="74">
        <v>0.36458333333333331</v>
      </c>
      <c r="L300" s="71" t="s">
        <v>1007</v>
      </c>
      <c r="M300" s="86" t="s">
        <v>1008</v>
      </c>
      <c r="N300" s="110" t="s">
        <v>10</v>
      </c>
      <c r="O300" s="8"/>
      <c r="P300" s="8"/>
      <c r="Q300" s="8"/>
      <c r="R300" s="8"/>
      <c r="S300" s="8"/>
      <c r="T300" s="8"/>
      <c r="U300" s="8"/>
      <c r="V300" s="8"/>
      <c r="W300" s="8"/>
      <c r="X300" s="8"/>
      <c r="Y300" s="8"/>
      <c r="Z300" s="8"/>
      <c r="AA300" s="8"/>
    </row>
    <row r="301" spans="1:27" ht="12.75">
      <c r="A301" s="54" t="str">
        <f t="shared" si="135"/>
        <v>(2020) Aaron Varnell :: 336-817-1122</v>
      </c>
      <c r="B301" s="57" t="str">
        <f t="shared" si="136"/>
        <v>cactuscatband@gmail.com</v>
      </c>
      <c r="C301" s="70">
        <v>0.38541666666666669</v>
      </c>
      <c r="D301" s="70">
        <v>0.41666666666666669</v>
      </c>
      <c r="E301" s="71" t="s">
        <v>356</v>
      </c>
      <c r="F301" s="72" t="s">
        <v>1011</v>
      </c>
      <c r="G301" s="32"/>
      <c r="H301" s="54" t="str">
        <f t="shared" si="137"/>
        <v>(2020) Garrett Evans :: 303-596-2896</v>
      </c>
      <c r="I301" s="57" t="str">
        <f t="shared" si="138"/>
        <v>garrettaevans@gmail.com</v>
      </c>
      <c r="J301" s="70">
        <v>0.38541666666666669</v>
      </c>
      <c r="K301" s="70">
        <v>0.41666666666666669</v>
      </c>
      <c r="L301" s="71" t="s">
        <v>674</v>
      </c>
      <c r="M301" s="229" t="s">
        <v>1013</v>
      </c>
      <c r="N301" s="110" t="s">
        <v>10</v>
      </c>
      <c r="O301" s="8"/>
      <c r="P301" s="8"/>
      <c r="Q301" s="8"/>
      <c r="R301" s="8"/>
      <c r="S301" s="8"/>
      <c r="T301" s="8"/>
      <c r="U301" s="8"/>
      <c r="V301" s="8"/>
      <c r="W301" s="8"/>
      <c r="X301" s="8"/>
      <c r="Y301" s="8"/>
      <c r="Z301" s="8"/>
      <c r="AA301" s="8"/>
    </row>
    <row r="302" spans="1:27" ht="12.75">
      <c r="A302" s="54" t="str">
        <f t="shared" si="135"/>
        <v>(2020) Stacy Sevelin :: 9512061618</v>
      </c>
      <c r="B302" s="57" t="str">
        <f t="shared" si="136"/>
        <v>stacymsevelin@gmail.com</v>
      </c>
      <c r="C302" s="70">
        <v>0.4375</v>
      </c>
      <c r="D302" s="70">
        <v>0.46875</v>
      </c>
      <c r="E302" s="380" t="s">
        <v>1014</v>
      </c>
      <c r="F302" s="72" t="s">
        <v>216</v>
      </c>
      <c r="G302" s="32"/>
      <c r="H302" s="54" t="str">
        <f t="shared" si="137"/>
        <v>(2020) Matt Mahern :: 970 218 9854</v>
      </c>
      <c r="I302" s="57" t="str">
        <f t="shared" si="138"/>
        <v>Mattmahern78@gmail.com</v>
      </c>
      <c r="J302" s="70">
        <v>0.4375</v>
      </c>
      <c r="K302" s="70">
        <v>0.46875</v>
      </c>
      <c r="L302" s="71" t="s">
        <v>765</v>
      </c>
      <c r="M302" s="86" t="s">
        <v>258</v>
      </c>
      <c r="N302" s="8"/>
      <c r="O302" s="8"/>
      <c r="P302" s="8"/>
      <c r="Q302" s="8"/>
      <c r="R302" s="8"/>
      <c r="S302" s="8"/>
      <c r="T302" s="8"/>
      <c r="U302" s="8"/>
      <c r="V302" s="8"/>
      <c r="W302" s="8"/>
      <c r="X302" s="8"/>
      <c r="Y302" s="8"/>
      <c r="Z302" s="8"/>
      <c r="AA302" s="8"/>
    </row>
    <row r="303" spans="1:27" ht="15" customHeight="1">
      <c r="A303" s="124" t="e">
        <f t="shared" si="135"/>
        <v>#N/A</v>
      </c>
      <c r="B303" s="125" t="e">
        <f t="shared" si="136"/>
        <v>#N/A</v>
      </c>
      <c r="C303" s="257">
        <v>0.48958333333333331</v>
      </c>
      <c r="D303" s="126">
        <v>0.52083333333333337</v>
      </c>
      <c r="E303" s="349" t="s">
        <v>10</v>
      </c>
      <c r="F303" s="128" t="s">
        <v>10</v>
      </c>
      <c r="G303" s="5"/>
      <c r="H303" s="124" t="e">
        <f t="shared" si="137"/>
        <v>#N/A</v>
      </c>
      <c r="I303" s="125" t="e">
        <f t="shared" si="138"/>
        <v>#N/A</v>
      </c>
      <c r="J303" s="257">
        <v>0.48958333333333331</v>
      </c>
      <c r="K303" s="126">
        <v>0.52083333333333337</v>
      </c>
      <c r="L303" s="150"/>
      <c r="M303" s="381" t="s">
        <v>10</v>
      </c>
      <c r="N303" s="8"/>
      <c r="O303" s="8"/>
      <c r="P303" s="8"/>
      <c r="Q303" s="8"/>
      <c r="R303" s="8"/>
      <c r="S303" s="8"/>
      <c r="T303" s="8"/>
      <c r="U303" s="8"/>
      <c r="V303" s="8"/>
      <c r="W303" s="8"/>
      <c r="X303" s="8"/>
      <c r="Y303" s="8"/>
      <c r="Z303" s="8"/>
      <c r="AA303" s="8"/>
    </row>
    <row r="304" spans="1:27" ht="15" customHeight="1">
      <c r="A304" s="258"/>
      <c r="B304" s="95"/>
      <c r="C304" s="131"/>
      <c r="D304" s="131"/>
      <c r="E304" s="117"/>
      <c r="F304" s="194"/>
      <c r="G304" s="5"/>
      <c r="H304" s="258"/>
      <c r="I304" s="95"/>
      <c r="J304" s="131"/>
      <c r="K304" s="131"/>
      <c r="L304" s="43"/>
      <c r="M304" s="194"/>
      <c r="N304" s="8"/>
      <c r="O304" s="8"/>
      <c r="P304" s="8"/>
      <c r="Q304" s="8"/>
      <c r="R304" s="8"/>
      <c r="S304" s="8"/>
      <c r="T304" s="8"/>
      <c r="U304" s="8"/>
      <c r="V304" s="8"/>
      <c r="W304" s="8"/>
      <c r="X304" s="8"/>
      <c r="Y304" s="8"/>
      <c r="Z304" s="8"/>
      <c r="AA304" s="8"/>
    </row>
    <row r="305" spans="1:27" ht="15" customHeight="1">
      <c r="A305" s="258"/>
      <c r="B305" s="95"/>
      <c r="C305" s="131"/>
      <c r="D305" s="131"/>
      <c r="E305" s="117"/>
      <c r="F305" s="194"/>
      <c r="G305" s="315"/>
      <c r="H305" s="258"/>
      <c r="I305" s="95"/>
      <c r="J305" s="131"/>
      <c r="K305" s="131"/>
      <c r="L305" s="43"/>
      <c r="M305" s="194"/>
      <c r="N305" s="8"/>
      <c r="O305" s="8"/>
      <c r="P305" s="8"/>
      <c r="Q305" s="8"/>
      <c r="R305" s="8"/>
      <c r="S305" s="8"/>
      <c r="T305" s="8"/>
      <c r="U305" s="8"/>
      <c r="V305" s="8"/>
      <c r="W305" s="8"/>
      <c r="X305" s="8"/>
      <c r="Y305" s="8"/>
      <c r="Z305" s="8"/>
      <c r="AA305" s="8"/>
    </row>
    <row r="306" spans="1:27" ht="15" customHeight="1">
      <c r="A306" s="97" t="s">
        <v>1019</v>
      </c>
      <c r="B306" s="98"/>
      <c r="C306" s="37">
        <v>1</v>
      </c>
      <c r="D306" s="37">
        <v>1</v>
      </c>
      <c r="E306" s="49" t="s">
        <v>1020</v>
      </c>
      <c r="F306" s="382">
        <v>6</v>
      </c>
      <c r="G306" s="5"/>
      <c r="H306" s="97" t="s">
        <v>1019</v>
      </c>
      <c r="I306" s="98"/>
      <c r="J306" s="37">
        <v>1</v>
      </c>
      <c r="K306" s="37">
        <v>1</v>
      </c>
      <c r="L306" s="49" t="s">
        <v>1021</v>
      </c>
      <c r="M306" s="41">
        <v>6</v>
      </c>
      <c r="N306" s="32"/>
      <c r="O306" s="32" t="s">
        <v>10</v>
      </c>
      <c r="P306" s="8"/>
      <c r="Q306" s="8"/>
      <c r="R306" s="8"/>
      <c r="S306" s="8"/>
      <c r="T306" s="8"/>
      <c r="U306" s="8"/>
      <c r="V306" s="8"/>
      <c r="W306" s="8"/>
      <c r="X306" s="8"/>
      <c r="Y306" s="8"/>
      <c r="Z306" s="8"/>
      <c r="AA306" s="8"/>
    </row>
    <row r="307" spans="1:27" ht="15" customHeight="1">
      <c r="A307" s="57" t="str">
        <f t="shared" ref="A307:A312" si="139">VLOOKUP(E307,$A$377:$B$2542,2,FALSE)</f>
        <v>(2020) Kirsten Lyon :: 269-250-0866</v>
      </c>
      <c r="B307" s="106" t="str">
        <f t="shared" ref="B307:B312" si="140">VLOOKUP(E307,$A$377:$C$2542,3,FALSE)</f>
        <v>reggabyrd1@yahoo.com</v>
      </c>
      <c r="C307" s="64">
        <v>0.22916666666666666</v>
      </c>
      <c r="D307" s="64">
        <v>0.26041666666666669</v>
      </c>
      <c r="E307" s="71" t="s">
        <v>1024</v>
      </c>
      <c r="F307" s="383" t="s">
        <v>258</v>
      </c>
      <c r="G307" s="117"/>
      <c r="H307" s="54" t="str">
        <f t="shared" ref="H307:H312" si="141">VLOOKUP(L307,$A$377:$B$3380,2,FALSE)</f>
        <v>(2020) Jason Tollen :: 303-641-5945</v>
      </c>
      <c r="I307" s="57" t="str">
        <f t="shared" ref="I307:I312" si="142">VLOOKUP(L307,$A$377:$C$3380,3,FALSE)</f>
        <v>wildlivesrawks@gmail.com</v>
      </c>
      <c r="J307" s="64">
        <v>0.22916666666666666</v>
      </c>
      <c r="K307" s="64">
        <v>0.26041666666666669</v>
      </c>
      <c r="L307" s="71" t="s">
        <v>1026</v>
      </c>
      <c r="M307" s="109" t="s">
        <v>258</v>
      </c>
      <c r="N307" s="8"/>
      <c r="O307" s="32"/>
      <c r="P307" s="8"/>
      <c r="Q307" s="8"/>
      <c r="R307" s="8"/>
      <c r="S307" s="8"/>
      <c r="T307" s="8"/>
      <c r="U307" s="8"/>
      <c r="V307" s="8"/>
      <c r="W307" s="8"/>
      <c r="X307" s="8"/>
      <c r="Y307" s="8"/>
      <c r="Z307" s="8"/>
      <c r="AA307" s="8"/>
    </row>
    <row r="308" spans="1:27" ht="15" customHeight="1">
      <c r="A308" s="57" t="str">
        <f t="shared" si="139"/>
        <v>(2020) Kyle Campbell :: 3039455860</v>
      </c>
      <c r="B308" s="57" t="str">
        <f t="shared" si="140"/>
        <v>kylercamp@yahoo.com</v>
      </c>
      <c r="C308" s="74">
        <v>0.28125</v>
      </c>
      <c r="D308" s="74">
        <v>0.3125</v>
      </c>
      <c r="E308" s="71" t="s">
        <v>566</v>
      </c>
      <c r="F308" s="72" t="s">
        <v>258</v>
      </c>
      <c r="G308" s="5"/>
      <c r="H308" s="54" t="str">
        <f t="shared" si="141"/>
        <v>(2020) Chad Johnson :: 970-420-9175</v>
      </c>
      <c r="I308" s="57" t="str">
        <f t="shared" si="142"/>
        <v>Glasghoteband@gmail.com</v>
      </c>
      <c r="J308" s="74">
        <v>0.28125</v>
      </c>
      <c r="K308" s="74">
        <v>0.3125</v>
      </c>
      <c r="L308" s="71" t="s">
        <v>1027</v>
      </c>
      <c r="M308" s="72" t="s">
        <v>1028</v>
      </c>
      <c r="N308" s="311"/>
      <c r="O308" s="32" t="s">
        <v>10</v>
      </c>
      <c r="P308" s="8"/>
      <c r="Q308" s="8"/>
      <c r="R308" s="8"/>
      <c r="S308" s="8"/>
      <c r="T308" s="8"/>
      <c r="U308" s="8"/>
      <c r="V308" s="8"/>
      <c r="W308" s="8"/>
      <c r="X308" s="8"/>
      <c r="Y308" s="8"/>
      <c r="Z308" s="8"/>
      <c r="AA308" s="8"/>
    </row>
    <row r="309" spans="1:27" ht="15" customHeight="1">
      <c r="A309" s="54" t="str">
        <f t="shared" si="139"/>
        <v>(2020) Chris McCombs :: (970) 231-1992</v>
      </c>
      <c r="B309" s="57" t="str">
        <f t="shared" si="140"/>
        <v>spaceagle16@gmail.com</v>
      </c>
      <c r="C309" s="74">
        <v>0.33333333333333331</v>
      </c>
      <c r="D309" s="74">
        <v>0.36458333333333331</v>
      </c>
      <c r="E309" s="71" t="s">
        <v>1031</v>
      </c>
      <c r="F309" s="72" t="s">
        <v>258</v>
      </c>
      <c r="G309" s="43"/>
      <c r="H309" s="54" t="str">
        <f t="shared" si="141"/>
        <v>(2020) Tenaya :: 9705280003</v>
      </c>
      <c r="I309" s="57" t="str">
        <f t="shared" si="142"/>
        <v>tenaya.heredia@gmail.com</v>
      </c>
      <c r="J309" s="74">
        <v>0.33333333333333331</v>
      </c>
      <c r="K309" s="74">
        <v>0.36458333333333331</v>
      </c>
      <c r="L309" s="71" t="s">
        <v>1033</v>
      </c>
      <c r="M309" s="72" t="s">
        <v>242</v>
      </c>
      <c r="N309" s="32" t="s">
        <v>10</v>
      </c>
      <c r="O309" s="8"/>
      <c r="P309" s="8"/>
      <c r="Q309" s="8"/>
      <c r="R309" s="8"/>
      <c r="S309" s="8"/>
      <c r="T309" s="8"/>
      <c r="U309" s="8"/>
      <c r="V309" s="8"/>
      <c r="W309" s="8"/>
      <c r="X309" s="8"/>
      <c r="Y309" s="8"/>
      <c r="Z309" s="8"/>
      <c r="AA309" s="8"/>
    </row>
    <row r="310" spans="1:27" ht="15" customHeight="1">
      <c r="A310" s="54" t="str">
        <f t="shared" si="139"/>
        <v>(2020) Josh Rivera :: 720-276-0847</v>
      </c>
      <c r="B310" s="57" t="str">
        <f t="shared" si="140"/>
        <v>joshua.david.rivera@gmail.com</v>
      </c>
      <c r="C310" s="74">
        <v>0.38541666666666669</v>
      </c>
      <c r="D310" s="74">
        <v>0.41666666666666669</v>
      </c>
      <c r="E310" s="71" t="s">
        <v>858</v>
      </c>
      <c r="F310" s="72" t="s">
        <v>258</v>
      </c>
      <c r="G310" s="110" t="s">
        <v>10</v>
      </c>
      <c r="H310" s="54" t="str">
        <f t="shared" si="141"/>
        <v>(2020) Johnny Lambert :: 9705806409</v>
      </c>
      <c r="I310" s="57" t="str">
        <f t="shared" si="142"/>
        <v>mgmt@13nailsband.com</v>
      </c>
      <c r="J310" s="74">
        <v>0.38541666666666669</v>
      </c>
      <c r="K310" s="74">
        <v>0.41666666666666669</v>
      </c>
      <c r="L310" s="71" t="s">
        <v>1034</v>
      </c>
      <c r="M310" s="86" t="s">
        <v>242</v>
      </c>
      <c r="N310" s="32" t="s">
        <v>10</v>
      </c>
      <c r="O310" s="8"/>
      <c r="P310" s="8"/>
      <c r="Q310" s="8"/>
      <c r="R310" s="8"/>
      <c r="S310" s="8"/>
      <c r="T310" s="8"/>
      <c r="U310" s="8"/>
      <c r="V310" s="8"/>
      <c r="W310" s="8"/>
      <c r="X310" s="8"/>
      <c r="Y310" s="8"/>
      <c r="Z310" s="8"/>
      <c r="AA310" s="8"/>
    </row>
    <row r="311" spans="1:27" ht="15" customHeight="1">
      <c r="A311" s="54" t="str">
        <f t="shared" si="139"/>
        <v>(2020) Aaron Nye :: 970-619-1790</v>
      </c>
      <c r="B311" s="57" t="str">
        <f t="shared" si="140"/>
        <v>ajnye@hotmail.com</v>
      </c>
      <c r="C311" s="74">
        <v>0.4375</v>
      </c>
      <c r="D311" s="74">
        <v>0.46875</v>
      </c>
      <c r="E311" s="71" t="s">
        <v>1035</v>
      </c>
      <c r="F311" s="72" t="s">
        <v>258</v>
      </c>
      <c r="G311" s="110" t="s">
        <v>10</v>
      </c>
      <c r="H311" s="54" t="str">
        <f t="shared" si="141"/>
        <v>(2020) Trevin Homack :: 9704201144</v>
      </c>
      <c r="I311" s="57" t="str">
        <f t="shared" si="142"/>
        <v>tenativeband@gmail.com</v>
      </c>
      <c r="J311" s="74">
        <v>0.4375</v>
      </c>
      <c r="K311" s="74">
        <v>0.46875</v>
      </c>
      <c r="L311" s="71" t="s">
        <v>1036</v>
      </c>
      <c r="M311" s="72" t="s">
        <v>242</v>
      </c>
      <c r="N311" s="110" t="s">
        <v>10</v>
      </c>
      <c r="O311" s="8"/>
      <c r="P311" s="8"/>
      <c r="Q311" s="8"/>
      <c r="R311" s="8"/>
      <c r="S311" s="8"/>
      <c r="T311" s="8"/>
      <c r="U311" s="8"/>
      <c r="V311" s="8"/>
      <c r="W311" s="8"/>
      <c r="X311" s="8"/>
      <c r="Y311" s="8"/>
      <c r="Z311" s="8"/>
      <c r="AA311" s="8"/>
    </row>
    <row r="312" spans="1:27" ht="12.75">
      <c r="A312" s="87" t="str">
        <f t="shared" si="139"/>
        <v>(2020) Eric Romero :: 970-401-1839</v>
      </c>
      <c r="B312" s="88" t="str">
        <f t="shared" si="140"/>
        <v>autumnburnrock@gmail.com</v>
      </c>
      <c r="C312" s="92">
        <v>0.48958333333333331</v>
      </c>
      <c r="D312" s="92">
        <v>0.52083333333333337</v>
      </c>
      <c r="E312" s="90" t="s">
        <v>169</v>
      </c>
      <c r="F312" s="161" t="s">
        <v>258</v>
      </c>
      <c r="G312" s="8"/>
      <c r="H312" s="87" t="str">
        <f t="shared" si="141"/>
        <v>(2020) Alan Hlavacek :: 970-310-1276</v>
      </c>
      <c r="I312" s="88" t="str">
        <f t="shared" si="142"/>
        <v>attackonvenus@gmail.com</v>
      </c>
      <c r="J312" s="92">
        <v>0.48958333333333331</v>
      </c>
      <c r="K312" s="92">
        <v>0.52083333333333337</v>
      </c>
      <c r="L312" s="237" t="s">
        <v>137</v>
      </c>
      <c r="M312" s="384" t="s">
        <v>822</v>
      </c>
      <c r="N312" s="32"/>
      <c r="O312" s="8"/>
      <c r="P312" s="8"/>
      <c r="Q312" s="8"/>
      <c r="R312" s="8"/>
      <c r="S312" s="8"/>
      <c r="T312" s="8"/>
      <c r="U312" s="8"/>
      <c r="V312" s="8"/>
      <c r="W312" s="8"/>
      <c r="X312" s="8"/>
      <c r="Y312" s="8"/>
      <c r="Z312" s="8"/>
      <c r="AA312" s="8"/>
    </row>
    <row r="313" spans="1:27">
      <c r="E313" s="188"/>
      <c r="G313" s="8"/>
      <c r="N313" s="8"/>
      <c r="O313" s="8"/>
      <c r="P313" s="8"/>
      <c r="Q313" s="8"/>
      <c r="R313" s="8"/>
      <c r="S313" s="8"/>
      <c r="T313" s="8"/>
      <c r="U313" s="8"/>
      <c r="V313" s="8"/>
      <c r="W313" s="8"/>
      <c r="X313" s="8"/>
      <c r="Y313" s="8"/>
      <c r="Z313" s="8"/>
      <c r="AA313" s="8"/>
    </row>
    <row r="314" spans="1:27" ht="12.75">
      <c r="G314" s="315"/>
      <c r="N314" s="8"/>
      <c r="O314" s="8"/>
      <c r="P314" s="8"/>
      <c r="Q314" s="8"/>
      <c r="R314" s="8"/>
      <c r="S314" s="8"/>
      <c r="T314" s="8"/>
      <c r="U314" s="8"/>
      <c r="V314" s="8"/>
      <c r="W314" s="8"/>
      <c r="X314" s="8"/>
      <c r="Y314" s="8"/>
      <c r="Z314" s="8"/>
      <c r="AA314" s="8"/>
    </row>
    <row r="315" spans="1:27" ht="12.75">
      <c r="A315" s="97" t="s">
        <v>1040</v>
      </c>
      <c r="B315" s="98"/>
      <c r="C315" s="37">
        <v>1</v>
      </c>
      <c r="D315" s="37">
        <v>1</v>
      </c>
      <c r="E315" s="49" t="s">
        <v>1041</v>
      </c>
      <c r="F315" s="382">
        <v>5</v>
      </c>
      <c r="G315" s="110" t="s">
        <v>10</v>
      </c>
      <c r="H315" s="97" t="s">
        <v>1040</v>
      </c>
      <c r="I315" s="98"/>
      <c r="J315" s="47">
        <v>1</v>
      </c>
      <c r="K315" s="47">
        <v>1</v>
      </c>
      <c r="L315" s="49" t="s">
        <v>1041</v>
      </c>
      <c r="M315" s="346">
        <v>5</v>
      </c>
      <c r="N315" s="342"/>
      <c r="O315" s="32"/>
      <c r="P315" s="8"/>
      <c r="Q315" s="8"/>
      <c r="R315" s="8"/>
      <c r="S315" s="8"/>
      <c r="T315" s="8"/>
      <c r="U315" s="8"/>
      <c r="V315" s="8"/>
      <c r="W315" s="8"/>
      <c r="X315" s="8"/>
      <c r="Y315" s="8"/>
      <c r="Z315" s="8"/>
      <c r="AA315" s="8"/>
    </row>
    <row r="316" spans="1:27" ht="12.75">
      <c r="A316" s="105" t="str">
        <f>VLOOKUP(E316,$A$377:$B$2542,2,FALSE)</f>
        <v>(2020) Rich Thornton :: 3035245991</v>
      </c>
      <c r="B316" s="106" t="str">
        <f>VLOOKUP(E316,$A$377:$C$2542,3,FALSE)</f>
        <v>RichInFTC@gmail.com</v>
      </c>
      <c r="C316" s="59">
        <v>0.28125</v>
      </c>
      <c r="D316" s="59">
        <v>0.3125</v>
      </c>
      <c r="E316" s="71" t="s">
        <v>1045</v>
      </c>
      <c r="F316" s="109" t="s">
        <v>258</v>
      </c>
      <c r="G316" s="43" t="s">
        <v>10</v>
      </c>
      <c r="H316" s="54" t="str">
        <f t="shared" ref="H316:H320" si="143">VLOOKUP(L316,$A$377:$B$3380,2,FALSE)</f>
        <v>(2020) Jeff Birdsall :: 5405505580</v>
      </c>
      <c r="I316" s="57" t="str">
        <f t="shared" ref="I316:I320" si="144">VLOOKUP(L316,$A$377:$C$3380,3,FALSE)</f>
        <v>sicktrickfoco@gmail.com</v>
      </c>
      <c r="J316" s="59">
        <v>0.28125</v>
      </c>
      <c r="K316" s="59">
        <v>0.3125</v>
      </c>
      <c r="L316" s="71" t="s">
        <v>407</v>
      </c>
      <c r="M316" s="60" t="s">
        <v>258</v>
      </c>
      <c r="N316" s="243"/>
      <c r="O316" s="57"/>
      <c r="P316" s="57"/>
      <c r="Q316" s="8"/>
      <c r="R316" s="8"/>
      <c r="S316" s="8"/>
      <c r="T316" s="8"/>
      <c r="U316" s="8"/>
      <c r="V316" s="8"/>
      <c r="W316" s="8"/>
      <c r="X316" s="8"/>
      <c r="Y316" s="8"/>
      <c r="Z316" s="8"/>
      <c r="AA316" s="8"/>
    </row>
    <row r="317" spans="1:27" ht="12.75">
      <c r="A317" s="385" t="s">
        <v>1047</v>
      </c>
      <c r="B317" s="385" t="s">
        <v>1049</v>
      </c>
      <c r="C317" s="70">
        <v>0.33333333333333331</v>
      </c>
      <c r="D317" s="74">
        <v>0.36458333333333331</v>
      </c>
      <c r="E317" s="71" t="s">
        <v>485</v>
      </c>
      <c r="F317" s="72" t="s">
        <v>258</v>
      </c>
      <c r="G317" s="43"/>
      <c r="H317" s="54" t="str">
        <f t="shared" si="143"/>
        <v>(2020) Luke Peters :: (608) 235-8377</v>
      </c>
      <c r="I317" s="57" t="str">
        <f t="shared" si="144"/>
        <v>smellingmelons@gmail.com</v>
      </c>
      <c r="J317" s="70">
        <v>0.33333333333333331</v>
      </c>
      <c r="K317" s="74">
        <v>0.36458333333333331</v>
      </c>
      <c r="L317" s="66" t="s">
        <v>1050</v>
      </c>
      <c r="M317" s="244" t="s">
        <v>258</v>
      </c>
      <c r="N317" s="299"/>
      <c r="O317" s="32" t="s">
        <v>10</v>
      </c>
      <c r="P317" s="8"/>
      <c r="Q317" s="8"/>
      <c r="R317" s="8"/>
      <c r="S317" s="8"/>
      <c r="T317" s="8"/>
      <c r="U317" s="8"/>
      <c r="V317" s="8"/>
      <c r="W317" s="8"/>
      <c r="X317" s="8"/>
      <c r="Y317" s="8"/>
      <c r="Z317" s="8"/>
      <c r="AA317" s="8"/>
    </row>
    <row r="318" spans="1:27" ht="12.75">
      <c r="A318" s="54" t="str">
        <f t="shared" ref="A318:A320" si="145">VLOOKUP(E318,$A$377:$B$2542,2,FALSE)</f>
        <v>(2020) David DeVoe :: 3036693698</v>
      </c>
      <c r="B318" s="57" t="str">
        <f t="shared" ref="B318:B320" si="146">VLOOKUP(E318,$A$377:$C$2542,3,FALSE)</f>
        <v>newbenfranklins@gmail.com</v>
      </c>
      <c r="C318" s="70">
        <v>0.38541666666666669</v>
      </c>
      <c r="D318" s="70">
        <v>0.41666666666666669</v>
      </c>
      <c r="E318" s="71" t="s">
        <v>1051</v>
      </c>
      <c r="F318" s="72" t="s">
        <v>258</v>
      </c>
      <c r="G318" s="5"/>
      <c r="H318" s="54" t="str">
        <f t="shared" si="143"/>
        <v>(2020) Jose Chalit :: 7202841647</v>
      </c>
      <c r="I318" s="57" t="str">
        <f t="shared" si="144"/>
        <v>jechalit@gmail.com</v>
      </c>
      <c r="J318" s="386">
        <v>0.38541666666666669</v>
      </c>
      <c r="K318" s="70">
        <v>0.41666666666666669</v>
      </c>
      <c r="L318" s="66" t="s">
        <v>751</v>
      </c>
      <c r="M318" s="244" t="s">
        <v>258</v>
      </c>
      <c r="N318" s="243" t="s">
        <v>1054</v>
      </c>
      <c r="O318" s="8"/>
      <c r="P318" s="8"/>
      <c r="Q318" s="8"/>
      <c r="R318" s="8"/>
      <c r="S318" s="8"/>
      <c r="T318" s="8"/>
      <c r="U318" s="8"/>
      <c r="V318" s="8"/>
      <c r="W318" s="8"/>
      <c r="X318" s="8"/>
      <c r="Y318" s="8"/>
      <c r="Z318" s="8"/>
      <c r="AA318" s="8"/>
    </row>
    <row r="319" spans="1:27" ht="12.75">
      <c r="A319" s="54" t="str">
        <f t="shared" si="145"/>
        <v>(2020) Jeromey Balderrama :: 970.372.0738</v>
      </c>
      <c r="B319" s="57" t="str">
        <f t="shared" si="146"/>
        <v>hi@amyandthepeacepipes.com</v>
      </c>
      <c r="C319" s="70">
        <v>0.4375</v>
      </c>
      <c r="D319" s="70">
        <v>0.46875</v>
      </c>
      <c r="E319" s="71" t="s">
        <v>69</v>
      </c>
      <c r="F319" s="72" t="s">
        <v>258</v>
      </c>
      <c r="G319" s="117" t="s">
        <v>997</v>
      </c>
      <c r="H319" s="54" t="str">
        <f t="shared" si="143"/>
        <v>(2020) Tyler Weston :: 765-621-5139</v>
      </c>
      <c r="I319" s="57" t="str">
        <f t="shared" si="144"/>
        <v>thekityproject@gmail.com</v>
      </c>
      <c r="J319" s="70">
        <v>0.4375</v>
      </c>
      <c r="K319" s="70">
        <v>0.46875</v>
      </c>
      <c r="L319" s="71" t="s">
        <v>1055</v>
      </c>
      <c r="M319" s="71" t="s">
        <v>258</v>
      </c>
      <c r="N319" s="240"/>
      <c r="O319" s="8"/>
      <c r="P319" s="8"/>
      <c r="Q319" s="8"/>
      <c r="R319" s="8"/>
      <c r="S319" s="8"/>
      <c r="T319" s="8"/>
      <c r="U319" s="8"/>
      <c r="V319" s="8"/>
      <c r="W319" s="8"/>
      <c r="X319" s="8"/>
      <c r="Y319" s="8"/>
      <c r="Z319" s="8"/>
      <c r="AA319" s="8"/>
    </row>
    <row r="320" spans="1:27" ht="12.75">
      <c r="A320" s="87" t="e">
        <f t="shared" si="145"/>
        <v>#N/A</v>
      </c>
      <c r="B320" s="88" t="e">
        <f t="shared" si="146"/>
        <v>#N/A</v>
      </c>
      <c r="C320" s="89">
        <v>0.48958333333333331</v>
      </c>
      <c r="D320" s="92">
        <v>0.52083333333333337</v>
      </c>
      <c r="E320" s="387"/>
      <c r="F320" s="178" t="s">
        <v>1057</v>
      </c>
      <c r="G320" s="32"/>
      <c r="H320" s="87" t="str">
        <f t="shared" si="143"/>
        <v>(2020) Miles Mercer :: 970-371-2969</v>
      </c>
      <c r="I320" s="88" t="str">
        <f t="shared" si="144"/>
        <v>kingf.crawdad@gmail.com</v>
      </c>
      <c r="J320" s="89">
        <v>0.48958333333333331</v>
      </c>
      <c r="K320" s="92">
        <v>0.52083333333333337</v>
      </c>
      <c r="L320" s="90" t="s">
        <v>841</v>
      </c>
      <c r="M320" s="161" t="s">
        <v>258</v>
      </c>
      <c r="N320" s="8"/>
      <c r="O320" s="8"/>
      <c r="P320" s="8"/>
      <c r="Q320" s="8"/>
      <c r="R320" s="8"/>
      <c r="S320" s="8"/>
      <c r="T320" s="8"/>
      <c r="U320" s="8"/>
      <c r="V320" s="8"/>
      <c r="W320" s="8"/>
      <c r="X320" s="8"/>
      <c r="Y320" s="8"/>
      <c r="Z320" s="8"/>
      <c r="AA320" s="8"/>
    </row>
    <row r="321" spans="1:27" ht="12.75">
      <c r="G321" s="8"/>
      <c r="N321" s="8"/>
      <c r="O321" s="8"/>
      <c r="P321" s="8"/>
      <c r="Q321" s="8"/>
      <c r="R321" s="8"/>
      <c r="S321" s="8"/>
      <c r="T321" s="8"/>
      <c r="U321" s="8"/>
      <c r="V321" s="8"/>
      <c r="W321" s="8"/>
      <c r="X321" s="8"/>
      <c r="Y321" s="8"/>
      <c r="Z321" s="8"/>
      <c r="AA321" s="8"/>
    </row>
    <row r="322" spans="1:27" ht="12.75">
      <c r="G322" s="110" t="s">
        <v>10</v>
      </c>
      <c r="N322" s="110" t="s">
        <v>10</v>
      </c>
      <c r="O322" s="299"/>
      <c r="P322" s="5"/>
      <c r="Q322" s="5"/>
      <c r="R322" s="5"/>
      <c r="S322" s="5"/>
      <c r="T322" s="5"/>
      <c r="U322" s="5"/>
      <c r="V322" s="5"/>
      <c r="W322" s="5"/>
      <c r="X322" s="5"/>
      <c r="Y322" s="5"/>
      <c r="Z322" s="5"/>
      <c r="AA322" s="5"/>
    </row>
    <row r="323" spans="1:27" ht="12.75">
      <c r="A323" s="308" t="s">
        <v>1058</v>
      </c>
      <c r="B323" s="45"/>
      <c r="C323" s="47">
        <v>1</v>
      </c>
      <c r="D323" s="47">
        <v>1</v>
      </c>
      <c r="E323" s="49" t="s">
        <v>1059</v>
      </c>
      <c r="F323" s="252">
        <v>6</v>
      </c>
      <c r="G323" s="110" t="s">
        <v>10</v>
      </c>
      <c r="H323" s="286" t="s">
        <v>1058</v>
      </c>
      <c r="I323" s="98"/>
      <c r="J323" s="47">
        <v>1</v>
      </c>
      <c r="K323" s="47">
        <v>1</v>
      </c>
      <c r="L323" s="49" t="s">
        <v>1059</v>
      </c>
      <c r="M323" s="252">
        <v>8</v>
      </c>
      <c r="N323" s="110" t="s">
        <v>10</v>
      </c>
      <c r="O323" s="325" t="s">
        <v>10</v>
      </c>
      <c r="P323" s="326"/>
      <c r="Q323" s="326"/>
      <c r="R323" s="326"/>
      <c r="S323" s="326"/>
      <c r="T323" s="326"/>
      <c r="U323" s="5"/>
      <c r="V323" s="5"/>
      <c r="W323" s="5"/>
      <c r="X323" s="5"/>
      <c r="Y323" s="5"/>
      <c r="Z323" s="5"/>
      <c r="AA323" s="5"/>
    </row>
    <row r="324" spans="1:27" ht="12.75">
      <c r="A324" s="105" t="str">
        <f t="shared" ref="A324:A329" si="147">VLOOKUP(E324,$A$377:$B$2542,2,FALSE)</f>
        <v>(2020) Monique Ford :: (575)942-3322</v>
      </c>
      <c r="B324" s="106" t="str">
        <f t="shared" ref="B324:B329" si="148">VLOOKUP(E324,$A$377:$C$2542,3,FALSE)</f>
        <v>monique.ford16@hotmail.com</v>
      </c>
      <c r="C324" s="74">
        <v>0.1875</v>
      </c>
      <c r="D324" s="74">
        <v>0.21875</v>
      </c>
      <c r="E324" s="71" t="s">
        <v>1061</v>
      </c>
      <c r="F324" s="388" t="s">
        <v>242</v>
      </c>
      <c r="G324" s="110" t="s">
        <v>10</v>
      </c>
      <c r="H324" s="54" t="str">
        <f t="shared" ref="H324:H331" si="149">VLOOKUP(L324,$A$377:$B$3380,2,FALSE)</f>
        <v>(2020) charles cavanaugh :: 720-436-2487</v>
      </c>
      <c r="I324" s="389" t="str">
        <f t="shared" ref="I324:I331" si="150">VLOOKUP(L324,$A$377:$C$3380,3,FALSE)</f>
        <v>burntlips.com</v>
      </c>
      <c r="J324" s="64">
        <v>8.3333333333333329E-2</v>
      </c>
      <c r="K324" s="64">
        <v>0.11458333333333333</v>
      </c>
      <c r="L324" s="71" t="s">
        <v>110</v>
      </c>
      <c r="M324" s="281" t="s">
        <v>242</v>
      </c>
      <c r="N324" s="390"/>
      <c r="O324" s="391" t="s">
        <v>10</v>
      </c>
      <c r="P324" s="326"/>
      <c r="Q324" s="326"/>
      <c r="R324" s="326"/>
      <c r="S324" s="326"/>
      <c r="T324" s="326"/>
      <c r="U324" s="326"/>
      <c r="V324" s="5"/>
      <c r="W324" s="5"/>
      <c r="X324" s="5"/>
      <c r="Y324" s="5"/>
      <c r="Z324" s="5"/>
      <c r="AA324" s="5"/>
    </row>
    <row r="325" spans="1:27" ht="12.75">
      <c r="A325" s="57" t="str">
        <f t="shared" si="147"/>
        <v>(2020) Marc Kray :: 9706859692</v>
      </c>
      <c r="B325" s="57" t="str">
        <f t="shared" si="148"/>
        <v>funkybusinessco@gmail.com</v>
      </c>
      <c r="C325" s="70">
        <v>0.23958333333333334</v>
      </c>
      <c r="D325" s="70">
        <v>0.27083333333333331</v>
      </c>
      <c r="E325" s="71" t="s">
        <v>741</v>
      </c>
      <c r="F325" s="392" t="s">
        <v>242</v>
      </c>
      <c r="G325" s="110" t="s">
        <v>10</v>
      </c>
      <c r="H325" s="54" t="str">
        <f t="shared" si="149"/>
        <v>(2020) Joe Baker :: 7208782999</v>
      </c>
      <c r="I325" s="57" t="str">
        <f t="shared" si="150"/>
        <v>famous_mortimur@hotmail.com</v>
      </c>
      <c r="J325" s="74">
        <v>0.13541666666666666</v>
      </c>
      <c r="K325" s="74">
        <v>0.16666666666666666</v>
      </c>
      <c r="L325" s="71" t="s">
        <v>152</v>
      </c>
      <c r="M325" s="81" t="s">
        <v>242</v>
      </c>
      <c r="N325" s="243"/>
      <c r="O325" s="299"/>
      <c r="P325" s="5"/>
      <c r="Q325" s="8"/>
      <c r="R325" s="5"/>
      <c r="S325" s="5"/>
      <c r="T325" s="5"/>
      <c r="U325" s="5"/>
      <c r="V325" s="5"/>
      <c r="W325" s="5"/>
      <c r="X325" s="5"/>
      <c r="Y325" s="5"/>
      <c r="Z325" s="5"/>
      <c r="AA325" s="5"/>
    </row>
    <row r="326" spans="1:27" ht="12.75">
      <c r="A326" s="54" t="str">
        <f t="shared" si="147"/>
        <v>(2020) Valerie Peaches Embry :: 970 391 2414</v>
      </c>
      <c r="B326" s="57" t="str">
        <f t="shared" si="148"/>
        <v>peachesembry@gmail.com</v>
      </c>
      <c r="C326" s="70">
        <v>0.29166666666666669</v>
      </c>
      <c r="D326" s="70">
        <v>0.32291666666666669</v>
      </c>
      <c r="E326" s="71" t="s">
        <v>1071</v>
      </c>
      <c r="F326" s="81" t="s">
        <v>242</v>
      </c>
      <c r="G326" s="110" t="s">
        <v>10</v>
      </c>
      <c r="H326" s="54" t="str">
        <f t="shared" si="149"/>
        <v>(2020) Jimmy Macias :: jimmy.macias@colorado.edu</v>
      </c>
      <c r="I326" s="57" t="str">
        <f t="shared" si="150"/>
        <v>jimmy.macias@colorado.edu</v>
      </c>
      <c r="J326" s="74">
        <v>0.1875</v>
      </c>
      <c r="K326" s="74">
        <v>0.21875</v>
      </c>
      <c r="L326" s="71" t="s">
        <v>941</v>
      </c>
      <c r="M326" s="113" t="s">
        <v>242</v>
      </c>
      <c r="N326" s="243"/>
      <c r="O326" s="299"/>
      <c r="P326" s="5"/>
      <c r="Q326" s="8"/>
      <c r="R326" s="5"/>
      <c r="S326" s="5"/>
      <c r="T326" s="5"/>
      <c r="U326" s="5"/>
      <c r="V326" s="5"/>
      <c r="W326" s="5"/>
      <c r="X326" s="5"/>
      <c r="Y326" s="5"/>
      <c r="Z326" s="5"/>
      <c r="AA326" s="5"/>
    </row>
    <row r="327" spans="1:27" ht="12.75">
      <c r="A327" s="54" t="str">
        <f t="shared" si="147"/>
        <v>(2020) Zach Catarelli :: 802-258-8844</v>
      </c>
      <c r="B327" s="57" t="str">
        <f t="shared" si="148"/>
        <v>zcatarelli@gmail.com</v>
      </c>
      <c r="C327" s="70">
        <v>0.34375</v>
      </c>
      <c r="D327" s="70">
        <v>0.375</v>
      </c>
      <c r="E327" s="71" t="s">
        <v>1073</v>
      </c>
      <c r="F327" s="81" t="s">
        <v>242</v>
      </c>
      <c r="G327" s="110"/>
      <c r="H327" s="54" t="str">
        <f t="shared" si="149"/>
        <v>(2020) Alex Knox :: 9706910665</v>
      </c>
      <c r="I327" s="57" t="str">
        <f t="shared" si="150"/>
        <v>nadavisionmusic@gmail.com</v>
      </c>
      <c r="J327" s="70">
        <v>0.23958333333333334</v>
      </c>
      <c r="K327" s="70">
        <v>0.27083333333333331</v>
      </c>
      <c r="L327" s="71" t="s">
        <v>1076</v>
      </c>
      <c r="M327" s="81" t="s">
        <v>242</v>
      </c>
      <c r="N327" s="243"/>
      <c r="O327" s="299"/>
      <c r="P327" s="5"/>
      <c r="Q327" s="8"/>
      <c r="R327" s="5"/>
      <c r="S327" s="5"/>
      <c r="T327" s="5"/>
      <c r="U327" s="5"/>
      <c r="V327" s="5"/>
      <c r="W327" s="5"/>
      <c r="X327" s="5"/>
      <c r="Y327" s="5"/>
      <c r="Z327" s="5"/>
      <c r="AA327" s="5"/>
    </row>
    <row r="328" spans="1:27" ht="12.75">
      <c r="A328" s="54" t="str">
        <f t="shared" si="147"/>
        <v>(2020) Tyler Frees :: 765-617-7512</v>
      </c>
      <c r="B328" s="57" t="str">
        <f t="shared" si="148"/>
        <v>modernsuspects@gmail.com</v>
      </c>
      <c r="C328" s="74">
        <v>0.39583333333333331</v>
      </c>
      <c r="D328" s="70">
        <v>0.4375</v>
      </c>
      <c r="E328" s="71" t="s">
        <v>916</v>
      </c>
      <c r="F328" s="81" t="s">
        <v>242</v>
      </c>
      <c r="G328" s="43"/>
      <c r="H328" s="54" t="str">
        <f t="shared" si="149"/>
        <v>(2020) Kent Washington III :: 9704122172</v>
      </c>
      <c r="I328" s="57" t="str">
        <f t="shared" si="150"/>
        <v>kwthird@gmail.com</v>
      </c>
      <c r="J328" s="70">
        <v>0.29166666666666669</v>
      </c>
      <c r="K328" s="70">
        <v>0.32291666666666669</v>
      </c>
      <c r="L328" s="71" t="s">
        <v>1077</v>
      </c>
      <c r="M328" s="81" t="s">
        <v>242</v>
      </c>
      <c r="N328" s="110"/>
      <c r="O328" s="299"/>
      <c r="P328" s="5"/>
      <c r="Q328" s="8"/>
      <c r="R328" s="5"/>
      <c r="S328" s="5"/>
      <c r="T328" s="5"/>
      <c r="U328" s="5"/>
      <c r="V328" s="5"/>
      <c r="W328" s="5"/>
      <c r="X328" s="5"/>
      <c r="Y328" s="5"/>
      <c r="Z328" s="5"/>
      <c r="AA328" s="5"/>
    </row>
    <row r="329" spans="1:27" ht="12.75">
      <c r="A329" s="87" t="str">
        <f t="shared" si="147"/>
        <v>(2020) Evan Daldegan :: 3039192484</v>
      </c>
      <c r="B329" s="88" t="str">
        <f t="shared" si="148"/>
        <v>Movesatmidnightmusic@gmail.com</v>
      </c>
      <c r="C329" s="89">
        <v>0.45833333333333331</v>
      </c>
      <c r="D329" s="89">
        <v>0.5</v>
      </c>
      <c r="E329" s="90" t="s">
        <v>1079</v>
      </c>
      <c r="F329" s="176" t="s">
        <v>242</v>
      </c>
      <c r="H329" s="54" t="str">
        <f t="shared" si="149"/>
        <v>(2020) Nick Sanville :: 9705990771</v>
      </c>
      <c r="I329" s="57" t="str">
        <f t="shared" si="150"/>
        <v>Diealated@gmail.com</v>
      </c>
      <c r="J329" s="70">
        <v>0.34375</v>
      </c>
      <c r="K329" s="70">
        <v>0.375</v>
      </c>
      <c r="L329" s="71" t="s">
        <v>1080</v>
      </c>
      <c r="M329" s="81" t="s">
        <v>483</v>
      </c>
      <c r="N329" s="110" t="s">
        <v>10</v>
      </c>
      <c r="O329" s="43" t="s">
        <v>10</v>
      </c>
      <c r="P329" s="5"/>
      <c r="Q329" s="8"/>
      <c r="R329" s="5"/>
      <c r="S329" s="5"/>
      <c r="T329" s="5"/>
      <c r="U329" s="5"/>
      <c r="V329" s="5"/>
      <c r="W329" s="5"/>
      <c r="X329" s="5"/>
      <c r="Y329" s="5"/>
      <c r="Z329" s="5"/>
      <c r="AA329" s="5"/>
    </row>
    <row r="330" spans="1:27" ht="12.75">
      <c r="A330" s="292"/>
      <c r="B330" s="292"/>
      <c r="C330" s="292"/>
      <c r="D330" s="292"/>
      <c r="E330" s="43" t="s">
        <v>1081</v>
      </c>
      <c r="F330" s="292"/>
      <c r="G330" s="5"/>
      <c r="H330" s="54" t="str">
        <f t="shared" si="149"/>
        <v>(2020) Ramon Morgan :: 3123504086</v>
      </c>
      <c r="I330" s="57" t="str">
        <f t="shared" si="150"/>
        <v>oc333mgmt@gmail.com , ramonkevinmorgan@gmail.com</v>
      </c>
      <c r="J330" s="74">
        <v>0.39583333333333331</v>
      </c>
      <c r="K330" s="74">
        <v>0.4375</v>
      </c>
      <c r="L330" s="71" t="s">
        <v>1082</v>
      </c>
      <c r="M330" s="81" t="s">
        <v>242</v>
      </c>
      <c r="N330" s="110" t="s">
        <v>10</v>
      </c>
      <c r="O330" s="299"/>
      <c r="P330" s="5"/>
      <c r="Q330" s="8"/>
      <c r="R330" s="5"/>
      <c r="S330" s="5"/>
      <c r="T330" s="5"/>
      <c r="U330" s="5"/>
      <c r="V330" s="5"/>
      <c r="W330" s="5"/>
      <c r="X330" s="5"/>
      <c r="Y330" s="5"/>
      <c r="Z330" s="5"/>
      <c r="AA330" s="5"/>
    </row>
    <row r="331" spans="1:27" ht="12.75">
      <c r="A331" s="393"/>
      <c r="B331" s="394"/>
      <c r="C331" s="395"/>
      <c r="D331" s="395"/>
      <c r="E331" s="396"/>
      <c r="F331" s="292"/>
      <c r="G331" s="8"/>
      <c r="H331" s="87" t="str">
        <f t="shared" si="149"/>
        <v>(2020) Shane Franklin :: 303-520-4821</v>
      </c>
      <c r="I331" s="88" t="str">
        <f t="shared" si="150"/>
        <v>booking@sf1music.com</v>
      </c>
      <c r="J331" s="266">
        <v>0.45833333333333331</v>
      </c>
      <c r="K331" s="89">
        <v>0.5</v>
      </c>
      <c r="L331" s="90" t="s">
        <v>1084</v>
      </c>
      <c r="M331" s="176" t="s">
        <v>242</v>
      </c>
      <c r="N331" s="8"/>
      <c r="O331" s="8"/>
      <c r="P331" s="8"/>
      <c r="Q331" s="8"/>
      <c r="R331" s="8"/>
      <c r="S331" s="8"/>
      <c r="T331" s="8"/>
      <c r="U331" s="8"/>
      <c r="V331" s="8"/>
      <c r="W331" s="8"/>
      <c r="X331" s="8"/>
      <c r="Y331" s="8"/>
      <c r="Z331" s="8"/>
      <c r="AA331" s="8"/>
    </row>
    <row r="332" spans="1:27" ht="12.75">
      <c r="A332" s="397"/>
      <c r="B332" s="398"/>
      <c r="C332" s="398"/>
      <c r="D332" s="398"/>
      <c r="E332" s="397"/>
      <c r="G332" s="8"/>
      <c r="N332" s="8"/>
      <c r="O332" s="8"/>
      <c r="P332" s="8"/>
      <c r="Q332" s="8"/>
      <c r="R332" s="8"/>
      <c r="S332" s="8"/>
      <c r="T332" s="8"/>
      <c r="U332" s="8"/>
      <c r="V332" s="8"/>
      <c r="W332" s="8"/>
      <c r="X332" s="8"/>
      <c r="Y332" s="8"/>
      <c r="Z332" s="8"/>
      <c r="AA332" s="8"/>
    </row>
    <row r="333" spans="1:27" ht="12.75">
      <c r="A333" s="370"/>
      <c r="E333" s="129"/>
      <c r="G333" s="43"/>
      <c r="N333" s="8"/>
      <c r="O333" s="8"/>
      <c r="P333" s="8"/>
      <c r="Q333" s="8"/>
      <c r="R333" s="8"/>
      <c r="S333" s="8"/>
      <c r="T333" s="8"/>
      <c r="U333" s="8"/>
      <c r="V333" s="8"/>
      <c r="W333" s="8"/>
      <c r="X333" s="8"/>
      <c r="Y333" s="8"/>
      <c r="Z333" s="8"/>
      <c r="AA333" s="8"/>
    </row>
    <row r="334" spans="1:27" ht="12.75">
      <c r="A334" s="97" t="s">
        <v>1086</v>
      </c>
      <c r="B334" s="98"/>
      <c r="C334" s="37">
        <v>1</v>
      </c>
      <c r="D334" s="37">
        <v>1</v>
      </c>
      <c r="E334" s="39" t="s">
        <v>1087</v>
      </c>
      <c r="F334" s="41">
        <v>5</v>
      </c>
      <c r="G334" s="43"/>
      <c r="H334" s="34" t="s">
        <v>1086</v>
      </c>
      <c r="I334" s="45"/>
      <c r="J334" s="37">
        <v>1</v>
      </c>
      <c r="K334" s="37">
        <v>1</v>
      </c>
      <c r="L334" s="49" t="s">
        <v>34</v>
      </c>
      <c r="M334" s="41">
        <v>6</v>
      </c>
      <c r="N334" s="32"/>
      <c r="O334" s="32" t="s">
        <v>10</v>
      </c>
      <c r="P334" s="8"/>
      <c r="Q334" s="8"/>
      <c r="R334" s="8"/>
      <c r="S334" s="8"/>
      <c r="T334" s="8"/>
      <c r="U334" s="8"/>
      <c r="V334" s="8"/>
      <c r="W334" s="8"/>
      <c r="X334" s="8"/>
      <c r="Y334" s="8"/>
      <c r="Z334" s="8"/>
      <c r="AA334" s="8"/>
    </row>
    <row r="335" spans="1:27" ht="12.75">
      <c r="A335" s="99" t="e">
        <f>VLOOKUP(E335,$A$377:$B$1139,2,FALSE)</f>
        <v>#N/A</v>
      </c>
      <c r="B335" s="100" t="e">
        <f>VLOOKUP(E335,$A$377:$C$1139,3,FALSE)</f>
        <v>#N/A</v>
      </c>
      <c r="C335" s="101">
        <v>0.22916666666666666</v>
      </c>
      <c r="D335" s="101">
        <v>0.22916666666666666</v>
      </c>
      <c r="E335" s="102" t="s">
        <v>10</v>
      </c>
      <c r="F335" s="103" t="s">
        <v>10</v>
      </c>
      <c r="G335" s="43"/>
      <c r="H335" s="54" t="e">
        <f t="shared" ref="H335:H340" si="151">VLOOKUP(L335,$A$377:$B$3380,2,FALSE)</f>
        <v>#N/A</v>
      </c>
      <c r="I335" s="57" t="e">
        <f t="shared" ref="I335:I340" si="152">VLOOKUP(L335,$A$377:$C$3380,3,FALSE)</f>
        <v>#N/A</v>
      </c>
      <c r="J335" s="64">
        <v>0.20833333333333334</v>
      </c>
      <c r="K335" s="64">
        <v>0.25</v>
      </c>
      <c r="L335" s="71" t="s">
        <v>1090</v>
      </c>
      <c r="M335" s="281" t="s">
        <v>1090</v>
      </c>
      <c r="N335" s="32" t="s">
        <v>10</v>
      </c>
      <c r="O335" s="32" t="s">
        <v>10</v>
      </c>
      <c r="P335" s="8"/>
      <c r="Q335" s="8"/>
      <c r="R335" s="8"/>
      <c r="S335" s="8"/>
      <c r="T335" s="8"/>
      <c r="U335" s="8"/>
      <c r="V335" s="8"/>
      <c r="W335" s="8"/>
      <c r="X335" s="8"/>
      <c r="Y335" s="8"/>
      <c r="Z335" s="8"/>
      <c r="AA335" s="8"/>
    </row>
    <row r="336" spans="1:27" ht="12.75">
      <c r="A336" s="105" t="str">
        <f t="shared" ref="A336:A340" si="153">VLOOKUP(E336,$A$377:$B$2542,2,FALSE)</f>
        <v>(2020) Crip Erickson :: 970-988-5634</v>
      </c>
      <c r="B336" s="106" t="str">
        <f t="shared" ref="B336:B340" si="154">VLOOKUP(E336,$A$377:$C$2542,3,FALSE)</f>
        <v>cripsta@gmail.com</v>
      </c>
      <c r="C336" s="64">
        <v>0.25</v>
      </c>
      <c r="D336" s="64">
        <v>0.28125</v>
      </c>
      <c r="E336" s="71" t="s">
        <v>1093</v>
      </c>
      <c r="F336" s="62" t="s">
        <v>63</v>
      </c>
      <c r="G336" s="5" t="s">
        <v>10</v>
      </c>
      <c r="H336" s="54" t="str">
        <f t="shared" si="151"/>
        <v>(2020) Ryan May :: 952-334-4466</v>
      </c>
      <c r="I336" s="57" t="str">
        <f t="shared" si="152"/>
        <v>ryanmaymusic@gmail.com</v>
      </c>
      <c r="J336" s="74">
        <v>0.25</v>
      </c>
      <c r="K336" s="74">
        <v>0.28125</v>
      </c>
      <c r="L336" s="71" t="s">
        <v>139</v>
      </c>
      <c r="M336" s="72" t="s">
        <v>1094</v>
      </c>
      <c r="N336" s="43"/>
      <c r="O336" s="32" t="s">
        <v>10</v>
      </c>
      <c r="P336" s="8"/>
      <c r="Q336" s="8"/>
      <c r="R336" s="8"/>
      <c r="S336" s="8"/>
      <c r="T336" s="8"/>
      <c r="U336" s="8"/>
      <c r="V336" s="8"/>
      <c r="W336" s="8"/>
      <c r="X336" s="8"/>
      <c r="Y336" s="8"/>
      <c r="Z336" s="8"/>
      <c r="AA336" s="8"/>
    </row>
    <row r="337" spans="1:27" ht="12.75">
      <c r="A337" s="54" t="str">
        <f t="shared" si="153"/>
        <v>(2020) Lance Ruby :: 4358300871</v>
      </c>
      <c r="B337" s="57" t="str">
        <f t="shared" si="154"/>
        <v>lancerubystudios@gmail.com</v>
      </c>
      <c r="C337" s="78">
        <v>0.30208333333333331</v>
      </c>
      <c r="D337" s="78">
        <v>0.33333333333333331</v>
      </c>
      <c r="E337" s="71" t="s">
        <v>947</v>
      </c>
      <c r="F337" s="81" t="s">
        <v>63</v>
      </c>
      <c r="G337" s="43" t="s">
        <v>10</v>
      </c>
      <c r="H337" s="54" t="str">
        <f t="shared" si="151"/>
        <v>(2020) Nick Duarte :: 239-280-7821</v>
      </c>
      <c r="I337" s="57" t="str">
        <f t="shared" si="152"/>
        <v>PostParadiseRock@gmail.com</v>
      </c>
      <c r="J337" s="78">
        <v>0.30208333333333331</v>
      </c>
      <c r="K337" s="78">
        <v>0.33333333333333331</v>
      </c>
      <c r="L337" s="71" t="s">
        <v>991</v>
      </c>
      <c r="M337" s="81" t="s">
        <v>63</v>
      </c>
      <c r="N337" s="8"/>
      <c r="O337" s="8"/>
      <c r="P337" s="8"/>
      <c r="Q337" s="8"/>
      <c r="R337" s="8"/>
      <c r="S337" s="8"/>
      <c r="T337" s="8"/>
      <c r="U337" s="8"/>
      <c r="V337" s="8"/>
      <c r="W337" s="8"/>
      <c r="X337" s="8"/>
      <c r="Y337" s="8"/>
      <c r="Z337" s="8"/>
      <c r="AA337" s="8"/>
    </row>
    <row r="338" spans="1:27" ht="12.75">
      <c r="A338" s="54" t="str">
        <f t="shared" si="153"/>
        <v>(2020) Bonnie Sims :: 970.744.1339</v>
      </c>
      <c r="B338" s="57" t="str">
        <f t="shared" si="154"/>
        <v>bonnieandherclydes@gmail.com</v>
      </c>
      <c r="C338" s="78">
        <v>0.35416666666666669</v>
      </c>
      <c r="D338" s="78">
        <v>0.38541666666666669</v>
      </c>
      <c r="E338" s="71" t="s">
        <v>305</v>
      </c>
      <c r="F338" s="86" t="s">
        <v>228</v>
      </c>
      <c r="G338" s="110" t="s">
        <v>10</v>
      </c>
      <c r="H338" s="54" t="str">
        <f t="shared" si="151"/>
        <v>(2020) Demi Demitro :: 720-563-7130</v>
      </c>
      <c r="I338" s="57" t="str">
        <f t="shared" si="152"/>
        <v>thevelveteersmusic@gmail.com</v>
      </c>
      <c r="J338" s="78">
        <v>0.35416666666666669</v>
      </c>
      <c r="K338" s="78">
        <v>0.38541666666666669</v>
      </c>
      <c r="L338" s="71" t="s">
        <v>1095</v>
      </c>
      <c r="M338" s="399" t="s">
        <v>63</v>
      </c>
      <c r="N338" s="32" t="s">
        <v>10</v>
      </c>
      <c r="O338" s="32" t="s">
        <v>10</v>
      </c>
      <c r="P338" s="8"/>
      <c r="Q338" s="8"/>
      <c r="R338" s="8"/>
      <c r="S338" s="8"/>
      <c r="T338" s="8"/>
      <c r="U338" s="8"/>
      <c r="V338" s="8"/>
      <c r="W338" s="8"/>
      <c r="X338" s="8"/>
      <c r="Y338" s="8"/>
      <c r="Z338" s="8"/>
      <c r="AA338" s="8"/>
    </row>
    <row r="339" spans="1:27" ht="12.75">
      <c r="A339" s="54" t="str">
        <f t="shared" si="153"/>
        <v>(2020) Kerry Pastine :: 720-220-9825</v>
      </c>
      <c r="B339" s="57" t="str">
        <f t="shared" si="154"/>
        <v>thecrimesceneband@gmail.com</v>
      </c>
      <c r="C339" s="74">
        <v>0.40625</v>
      </c>
      <c r="D339" s="74">
        <v>0.4375</v>
      </c>
      <c r="E339" s="71" t="s">
        <v>1075</v>
      </c>
      <c r="F339" s="81" t="s">
        <v>63</v>
      </c>
      <c r="G339" s="5"/>
      <c r="H339" s="54" t="str">
        <f t="shared" si="151"/>
        <v>(2018) Alysia Kraft :: 303-590-5638 or 830-285-1954</v>
      </c>
      <c r="I339" s="57" t="str">
        <f t="shared" si="152"/>
        <v>whippoorwillya@gmail.com</v>
      </c>
      <c r="J339" s="74">
        <v>0.40625</v>
      </c>
      <c r="K339" s="74">
        <v>0.4375</v>
      </c>
      <c r="L339" s="71" t="s">
        <v>1096</v>
      </c>
      <c r="M339" s="86" t="s">
        <v>63</v>
      </c>
      <c r="N339" s="32"/>
      <c r="O339" s="32" t="s">
        <v>10</v>
      </c>
      <c r="P339" s="8"/>
      <c r="Q339" s="8"/>
      <c r="R339" s="8"/>
      <c r="S339" s="8"/>
      <c r="T339" s="8"/>
      <c r="U339" s="8"/>
      <c r="V339" s="8"/>
      <c r="W339" s="8"/>
      <c r="X339" s="8"/>
      <c r="Y339" s="8"/>
      <c r="Z339" s="8"/>
      <c r="AA339" s="8"/>
    </row>
    <row r="340" spans="1:27" ht="12.75">
      <c r="A340" s="87" t="str">
        <f t="shared" si="153"/>
        <v>(2019) Kyle Borthick :: 720-327-5850</v>
      </c>
      <c r="B340" s="88" t="str">
        <f t="shared" si="154"/>
        <v>booking@themoversandshakersband.com</v>
      </c>
      <c r="C340" s="92">
        <v>0.45833333333333331</v>
      </c>
      <c r="D340" s="155">
        <v>0.5</v>
      </c>
      <c r="E340" s="90" t="s">
        <v>1097</v>
      </c>
      <c r="F340" s="176" t="s">
        <v>1098</v>
      </c>
      <c r="G340" s="5"/>
      <c r="H340" s="87" t="str">
        <f t="shared" si="151"/>
        <v>(2020) Taylor Shuck :: 7196507636</v>
      </c>
      <c r="I340" s="88" t="str">
        <f t="shared" si="152"/>
        <v>tayshuck@gmail.com</v>
      </c>
      <c r="J340" s="92">
        <v>0.45833333333333331</v>
      </c>
      <c r="K340" s="155">
        <v>0.5</v>
      </c>
      <c r="L340" s="90" t="s">
        <v>1099</v>
      </c>
      <c r="M340" s="161" t="s">
        <v>63</v>
      </c>
      <c r="N340" s="8"/>
      <c r="O340" s="8"/>
      <c r="P340" s="8"/>
      <c r="Q340" s="8"/>
      <c r="R340" s="8"/>
      <c r="S340" s="8"/>
      <c r="T340" s="8"/>
      <c r="U340" s="8"/>
      <c r="V340" s="8"/>
      <c r="W340" s="8"/>
      <c r="X340" s="8"/>
      <c r="Y340" s="8"/>
      <c r="Z340" s="8"/>
      <c r="AA340" s="8"/>
    </row>
    <row r="341" spans="1:27" ht="12.75">
      <c r="A341" s="5"/>
      <c r="B341" s="95"/>
      <c r="C341" s="5"/>
      <c r="D341" s="5"/>
      <c r="E341" s="5"/>
      <c r="F341" s="5"/>
      <c r="G341" s="5"/>
      <c r="H341" s="5"/>
      <c r="I341" s="95"/>
      <c r="J341" s="5"/>
      <c r="K341" s="5"/>
      <c r="L341" s="43" t="s">
        <v>10</v>
      </c>
      <c r="M341" s="5"/>
      <c r="N341" s="8"/>
      <c r="O341" s="117"/>
      <c r="P341" s="117"/>
      <c r="Q341" s="8"/>
      <c r="R341" s="8"/>
      <c r="S341" s="8"/>
      <c r="T341" s="8"/>
      <c r="U341" s="8"/>
      <c r="V341" s="8"/>
      <c r="W341" s="8"/>
      <c r="X341" s="8"/>
      <c r="Y341" s="8"/>
      <c r="Z341" s="8"/>
      <c r="AA341" s="8"/>
    </row>
    <row r="342" spans="1:27" ht="12.75">
      <c r="A342" s="258"/>
      <c r="B342" s="95"/>
      <c r="C342" s="131"/>
      <c r="D342" s="131"/>
      <c r="E342" s="43"/>
      <c r="F342" s="400"/>
      <c r="G342" s="5"/>
      <c r="H342" s="258"/>
      <c r="I342" s="95"/>
      <c r="J342" s="131"/>
      <c r="K342" s="131"/>
      <c r="L342" s="43"/>
      <c r="M342" s="160"/>
      <c r="N342" s="8"/>
      <c r="O342" s="117"/>
      <c r="P342" s="117"/>
      <c r="Q342" s="8"/>
      <c r="R342" s="8"/>
      <c r="S342" s="8"/>
      <c r="T342" s="8"/>
      <c r="U342" s="8"/>
      <c r="V342" s="8"/>
      <c r="W342" s="8"/>
      <c r="X342" s="8"/>
      <c r="Y342" s="8"/>
      <c r="Z342" s="8"/>
      <c r="AA342" s="8"/>
    </row>
    <row r="343" spans="1:27" ht="12.75">
      <c r="A343" s="97" t="s">
        <v>1102</v>
      </c>
      <c r="B343" s="98"/>
      <c r="C343" s="37">
        <v>1</v>
      </c>
      <c r="D343" s="37">
        <v>1</v>
      </c>
      <c r="E343" s="39" t="s">
        <v>1103</v>
      </c>
      <c r="F343" s="382">
        <v>6</v>
      </c>
      <c r="G343" s="5"/>
      <c r="H343" s="140" t="s">
        <v>1102</v>
      </c>
      <c r="I343" s="98"/>
      <c r="J343" s="37">
        <v>1</v>
      </c>
      <c r="K343" s="37">
        <v>1</v>
      </c>
      <c r="L343" s="49" t="s">
        <v>1103</v>
      </c>
      <c r="M343" s="41">
        <v>6</v>
      </c>
      <c r="N343" s="110" t="s">
        <v>10</v>
      </c>
      <c r="O343" s="32" t="s">
        <v>10</v>
      </c>
      <c r="P343" s="8"/>
      <c r="Q343" s="8"/>
      <c r="R343" s="8"/>
      <c r="S343" s="8"/>
      <c r="T343" s="8"/>
      <c r="U343" s="8"/>
      <c r="V343" s="8"/>
      <c r="W343" s="8"/>
      <c r="X343" s="8"/>
      <c r="Y343" s="8"/>
      <c r="Z343" s="8"/>
      <c r="AA343" s="8"/>
    </row>
    <row r="344" spans="1:27" ht="12.75">
      <c r="A344" s="105" t="str">
        <f t="shared" ref="A344:A349" si="155">VLOOKUP(E344,$A$377:$B$2542,2,FALSE)</f>
        <v>(2020) Alan Hlavacek :: 970-310-1276</v>
      </c>
      <c r="B344" s="106" t="str">
        <f t="shared" ref="B344:B349" si="156">VLOOKUP(E344,$A$377:$C$2542,3,FALSE)</f>
        <v>Alanhlavacek@gmail.com</v>
      </c>
      <c r="C344" s="64">
        <v>0.22916666666666666</v>
      </c>
      <c r="D344" s="64">
        <v>0.26041666666666669</v>
      </c>
      <c r="E344" s="60" t="s">
        <v>1104</v>
      </c>
      <c r="F344" s="109" t="s">
        <v>258</v>
      </c>
      <c r="G344" s="5"/>
      <c r="H344" s="54" t="str">
        <f t="shared" ref="H344:H349" si="157">VLOOKUP(L344,$A$377:$B$3380,2,FALSE)</f>
        <v>(2020) Jeremy Mooer :: 970.310.5342</v>
      </c>
      <c r="I344" s="57" t="str">
        <f t="shared" ref="I344:I349" si="158">VLOOKUP(L344,$A$377:$C$3380,3,FALSE)</f>
        <v>jeremy.mooer@gmail.com</v>
      </c>
      <c r="J344" s="64">
        <v>0.22916666666666666</v>
      </c>
      <c r="K344" s="64">
        <v>0.26041666666666669</v>
      </c>
      <c r="L344" s="66" t="s">
        <v>1106</v>
      </c>
      <c r="M344" s="175" t="s">
        <v>258</v>
      </c>
      <c r="N344" s="32" t="s">
        <v>1107</v>
      </c>
      <c r="O344" s="32"/>
      <c r="P344" s="8"/>
      <c r="Q344" s="8"/>
      <c r="R344" s="8"/>
      <c r="S344" s="8"/>
      <c r="T344" s="8"/>
      <c r="U344" s="8"/>
      <c r="V344" s="8"/>
      <c r="W344" s="8"/>
      <c r="X344" s="8"/>
      <c r="Y344" s="8"/>
      <c r="Z344" s="8"/>
      <c r="AA344" s="8"/>
    </row>
    <row r="345" spans="1:27" ht="12.75">
      <c r="A345" s="54" t="str">
        <f t="shared" si="155"/>
        <v>(2020) Jack Moffett :: 9524843442</v>
      </c>
      <c r="B345" s="57" t="str">
        <f t="shared" si="156"/>
        <v>thesplifftank@gmail.com</v>
      </c>
      <c r="C345" s="74">
        <v>0.28125</v>
      </c>
      <c r="D345" s="74">
        <v>0.3125</v>
      </c>
      <c r="E345" s="71" t="s">
        <v>1108</v>
      </c>
      <c r="F345" s="72" t="s">
        <v>258</v>
      </c>
      <c r="G345" s="43" t="s">
        <v>10</v>
      </c>
      <c r="H345" s="54" t="str">
        <f t="shared" si="157"/>
        <v>(2020) Jonah Greene :: 9705568618</v>
      </c>
      <c r="I345" s="57" t="str">
        <f t="shared" si="158"/>
        <v>ms.nomermusic@gmail.com</v>
      </c>
      <c r="J345" s="74">
        <v>0.28125</v>
      </c>
      <c r="K345" s="74">
        <v>0.3125</v>
      </c>
      <c r="L345" s="71" t="s">
        <v>1109</v>
      </c>
      <c r="M345" s="72" t="s">
        <v>258</v>
      </c>
      <c r="N345" s="110" t="s">
        <v>10</v>
      </c>
      <c r="O345" s="32" t="s">
        <v>10</v>
      </c>
      <c r="P345" s="8"/>
      <c r="Q345" s="8"/>
      <c r="R345" s="8"/>
      <c r="S345" s="8"/>
      <c r="T345" s="8"/>
      <c r="U345" s="8"/>
      <c r="V345" s="8"/>
      <c r="W345" s="8"/>
      <c r="X345" s="8"/>
      <c r="Y345" s="8"/>
      <c r="Z345" s="8"/>
      <c r="AA345" s="8"/>
    </row>
    <row r="346" spans="1:27" ht="12.75">
      <c r="A346" s="54" t="str">
        <f t="shared" si="155"/>
        <v>(2020) Tommy Ray Kleyn :: 970-219-6323</v>
      </c>
      <c r="B346" s="57" t="str">
        <f t="shared" si="156"/>
        <v>tommyray666@hotmail.com</v>
      </c>
      <c r="C346" s="70">
        <v>0.33333333333333331</v>
      </c>
      <c r="D346" s="70">
        <v>0.36458333333333331</v>
      </c>
      <c r="E346" s="71" t="s">
        <v>783</v>
      </c>
      <c r="F346" s="72" t="s">
        <v>258</v>
      </c>
      <c r="G346" s="5"/>
      <c r="H346" s="54" t="str">
        <f t="shared" si="157"/>
        <v>(2020) Adam Fallik :: 9704208015</v>
      </c>
      <c r="I346" s="57" t="str">
        <f t="shared" si="158"/>
        <v>wastelandhop@gmail.com</v>
      </c>
      <c r="J346" s="70">
        <v>0.33333333333333331</v>
      </c>
      <c r="K346" s="70">
        <v>0.36458333333333331</v>
      </c>
      <c r="L346" s="71" t="s">
        <v>1111</v>
      </c>
      <c r="M346" s="72" t="s">
        <v>258</v>
      </c>
      <c r="N346" s="8"/>
      <c r="O346" s="8"/>
      <c r="P346" s="8"/>
      <c r="Q346" s="8"/>
      <c r="R346" s="8"/>
      <c r="S346" s="8"/>
      <c r="T346" s="8"/>
      <c r="U346" s="8"/>
      <c r="V346" s="8"/>
      <c r="W346" s="8"/>
      <c r="X346" s="8"/>
      <c r="Y346" s="8"/>
      <c r="Z346" s="8"/>
      <c r="AA346" s="8"/>
    </row>
    <row r="347" spans="1:27" ht="12.75">
      <c r="A347" s="54" t="str">
        <f t="shared" si="155"/>
        <v>(2020) Myke Fedyk :: 2069404904</v>
      </c>
      <c r="B347" s="57" t="str">
        <f t="shared" si="156"/>
        <v>info@theleshen.com</v>
      </c>
      <c r="C347" s="70">
        <v>0.38541666666666669</v>
      </c>
      <c r="D347" s="70">
        <v>0.41666666666666669</v>
      </c>
      <c r="E347" s="71" t="s">
        <v>1100</v>
      </c>
      <c r="F347" s="72" t="s">
        <v>318</v>
      </c>
      <c r="G347" s="43"/>
      <c r="H347" s="54" t="str">
        <f t="shared" si="157"/>
        <v>(2020) Jamaal Curry :: 7206293260</v>
      </c>
      <c r="I347" s="57" t="str">
        <f t="shared" si="158"/>
        <v>bosseaglemusic@gmail.com</v>
      </c>
      <c r="J347" s="70">
        <v>0.38541666666666669</v>
      </c>
      <c r="K347" s="70">
        <v>0.41666666666666669</v>
      </c>
      <c r="L347" s="66" t="s">
        <v>320</v>
      </c>
      <c r="M347" s="115" t="s">
        <v>258</v>
      </c>
      <c r="N347" s="32"/>
      <c r="O347" s="8"/>
      <c r="P347" s="8"/>
      <c r="Q347" s="8"/>
      <c r="R347" s="8"/>
      <c r="S347" s="8"/>
      <c r="T347" s="8"/>
      <c r="U347" s="8"/>
      <c r="V347" s="8"/>
      <c r="W347" s="8"/>
      <c r="X347" s="8"/>
      <c r="Y347" s="8"/>
      <c r="Z347" s="8"/>
      <c r="AA347" s="8"/>
    </row>
    <row r="348" spans="1:27" ht="12.75">
      <c r="A348" s="54" t="str">
        <f t="shared" si="155"/>
        <v>(2020) Nately Dorlac :: 5137281481</v>
      </c>
      <c r="B348" s="57" t="str">
        <f t="shared" si="156"/>
        <v>lostoms69@gmail.com</v>
      </c>
      <c r="C348" s="70">
        <v>0.4375</v>
      </c>
      <c r="D348" s="70">
        <v>0.46875</v>
      </c>
      <c r="E348" s="71" t="s">
        <v>1113</v>
      </c>
      <c r="F348" s="72" t="s">
        <v>258</v>
      </c>
      <c r="G348" s="5"/>
      <c r="H348" s="54" t="str">
        <f t="shared" si="157"/>
        <v>(2020) Daniel T Colson :: 9704208633</v>
      </c>
      <c r="I348" s="57" t="str">
        <f t="shared" si="158"/>
        <v>dmfc85thinair@gmail.com</v>
      </c>
      <c r="J348" s="70">
        <v>0.4375</v>
      </c>
      <c r="K348" s="70">
        <v>0.46875</v>
      </c>
      <c r="L348" s="71" t="s">
        <v>1116</v>
      </c>
      <c r="M348" s="72" t="s">
        <v>258</v>
      </c>
      <c r="N348" s="8"/>
      <c r="O348" s="8"/>
      <c r="P348" s="8"/>
      <c r="Q348" s="8"/>
      <c r="R348" s="8"/>
      <c r="S348" s="8"/>
      <c r="T348" s="8"/>
      <c r="U348" s="8"/>
      <c r="V348" s="8"/>
      <c r="W348" s="8"/>
      <c r="X348" s="8"/>
      <c r="Y348" s="8"/>
      <c r="Z348" s="8"/>
      <c r="AA348" s="8"/>
    </row>
    <row r="349" spans="1:27" ht="12.75">
      <c r="A349" s="87" t="str">
        <f t="shared" si="155"/>
        <v>(2020) Nic Federle :: 9704249635</v>
      </c>
      <c r="B349" s="88" t="str">
        <f t="shared" si="156"/>
        <v>nicholas.federle@gmail.com</v>
      </c>
      <c r="C349" s="89">
        <v>0.48958333333333331</v>
      </c>
      <c r="D349" s="92">
        <v>0.52083333333333337</v>
      </c>
      <c r="E349" s="90" t="s">
        <v>1117</v>
      </c>
      <c r="F349" s="161" t="s">
        <v>258</v>
      </c>
      <c r="G349" s="8"/>
      <c r="H349" s="87" t="str">
        <f t="shared" si="157"/>
        <v>(2020) Kris Huber :: 7204536825</v>
      </c>
      <c r="I349" s="88" t="str">
        <f t="shared" si="158"/>
        <v>MountainUsMusic@gmail.com</v>
      </c>
      <c r="J349" s="89">
        <v>0.48958333333333331</v>
      </c>
      <c r="K349" s="92">
        <v>0.52083333333333337</v>
      </c>
      <c r="L349" s="90" t="s">
        <v>940</v>
      </c>
      <c r="M349" s="176" t="s">
        <v>258</v>
      </c>
      <c r="N349" s="32"/>
      <c r="O349" s="8"/>
      <c r="P349" s="8"/>
      <c r="Q349" s="8"/>
      <c r="R349" s="8"/>
      <c r="S349" s="8"/>
      <c r="T349" s="8"/>
      <c r="U349" s="8"/>
      <c r="V349" s="8"/>
      <c r="W349" s="8"/>
      <c r="X349" s="8"/>
      <c r="Y349" s="8"/>
      <c r="Z349" s="8"/>
      <c r="AA349" s="8"/>
    </row>
    <row r="350" spans="1:27" ht="12.75">
      <c r="G350" s="8"/>
      <c r="N350" s="8"/>
      <c r="O350" s="8"/>
      <c r="P350" s="8"/>
      <c r="Q350" s="8"/>
      <c r="R350" s="8"/>
      <c r="S350" s="8"/>
      <c r="T350" s="8"/>
      <c r="U350" s="8"/>
      <c r="V350" s="8"/>
      <c r="W350" s="8"/>
      <c r="X350" s="8"/>
      <c r="Y350" s="8"/>
      <c r="Z350" s="8"/>
      <c r="AA350" s="8"/>
    </row>
    <row r="351" spans="1:27" ht="12.75">
      <c r="G351" s="5"/>
      <c r="N351" s="8"/>
      <c r="O351" s="8"/>
      <c r="P351" s="8"/>
      <c r="Q351" s="8"/>
      <c r="R351" s="8"/>
      <c r="S351" s="8"/>
      <c r="T351" s="8"/>
      <c r="U351" s="8"/>
      <c r="V351" s="8"/>
      <c r="W351" s="8"/>
      <c r="X351" s="8"/>
      <c r="Y351" s="8"/>
      <c r="Z351" s="8"/>
      <c r="AA351" s="8"/>
    </row>
    <row r="352" spans="1:27" ht="12.75">
      <c r="A352" s="97" t="s">
        <v>1118</v>
      </c>
      <c r="B352" s="98"/>
      <c r="C352" s="37">
        <v>1</v>
      </c>
      <c r="D352" s="37">
        <v>1</v>
      </c>
      <c r="E352" s="39" t="s">
        <v>1119</v>
      </c>
      <c r="F352" s="382">
        <v>6</v>
      </c>
      <c r="G352" s="43"/>
      <c r="H352" s="97" t="s">
        <v>1118</v>
      </c>
      <c r="I352" s="287"/>
      <c r="J352" s="37">
        <v>1</v>
      </c>
      <c r="K352" s="254"/>
      <c r="L352" s="39" t="s">
        <v>1120</v>
      </c>
      <c r="M352" s="41">
        <v>8</v>
      </c>
      <c r="N352" s="32"/>
      <c r="O352" s="32"/>
      <c r="P352" s="8"/>
      <c r="Q352" s="8"/>
      <c r="R352" s="8"/>
      <c r="S352" s="8"/>
      <c r="T352" s="8"/>
      <c r="U352" s="8"/>
      <c r="V352" s="8"/>
      <c r="W352" s="8"/>
      <c r="X352" s="8"/>
      <c r="Y352" s="8"/>
      <c r="Z352" s="8"/>
      <c r="AA352" s="8"/>
    </row>
    <row r="353" spans="1:27" ht="12.75">
      <c r="A353" s="105" t="e">
        <f t="shared" ref="A353:A358" si="159">VLOOKUP(E353,$A$377:$B$2542,2,FALSE)</f>
        <v>#N/A</v>
      </c>
      <c r="B353" s="106" t="e">
        <f t="shared" ref="B353:B358" si="160">VLOOKUP(E353,$A$377:$C$2542,3,FALSE)</f>
        <v>#N/A</v>
      </c>
      <c r="C353" s="64">
        <v>0.1875</v>
      </c>
      <c r="D353" s="64">
        <v>0.22916666666666666</v>
      </c>
      <c r="E353" s="108" t="s">
        <v>591</v>
      </c>
      <c r="F353" s="109" t="s">
        <v>598</v>
      </c>
      <c r="G353" s="43"/>
      <c r="H353" s="54" t="str">
        <f t="shared" ref="H353:H360" si="161">VLOOKUP(L353,$A$377:$B$2380,2,FALSE)</f>
        <v>(2020) Sean Jaster :: 3035501026</v>
      </c>
      <c r="I353" s="57" t="str">
        <f t="shared" ref="I353:I360" si="162">VLOOKUP(L353,$A$377:$C$3380,3,FALSE)</f>
        <v>sean.jaster@yahoo.com</v>
      </c>
      <c r="J353" s="74">
        <v>8.3333333333333329E-2</v>
      </c>
      <c r="K353" s="74">
        <v>0.11458333333333333</v>
      </c>
      <c r="L353" s="113" t="s">
        <v>1124</v>
      </c>
      <c r="M353" s="72" t="s">
        <v>216</v>
      </c>
      <c r="N353" s="32" t="s">
        <v>10</v>
      </c>
      <c r="O353" s="32"/>
      <c r="P353" s="8"/>
      <c r="Q353" s="8"/>
      <c r="R353" s="8"/>
      <c r="S353" s="8"/>
      <c r="T353" s="8"/>
      <c r="U353" s="8"/>
      <c r="V353" s="8"/>
      <c r="W353" s="8"/>
      <c r="X353" s="8"/>
      <c r="Y353" s="8"/>
      <c r="Z353" s="8"/>
      <c r="AA353" s="8"/>
    </row>
    <row r="354" spans="1:27" ht="12.75">
      <c r="A354" s="54" t="str">
        <f t="shared" si="159"/>
        <v>(2020) brandon harris :: 9727049034</v>
      </c>
      <c r="B354" s="57" t="str">
        <f t="shared" si="160"/>
        <v>brandoninstrumentalist@gmail.com</v>
      </c>
      <c r="C354" s="74">
        <v>0.23958333333333334</v>
      </c>
      <c r="D354" s="74">
        <v>0.27083333333333331</v>
      </c>
      <c r="E354" s="71" t="s">
        <v>1125</v>
      </c>
      <c r="F354" s="72" t="s">
        <v>216</v>
      </c>
      <c r="G354" s="5"/>
      <c r="H354" s="54" t="str">
        <f t="shared" si="161"/>
        <v>(2020) Jessica Carson :: 8067874495</v>
      </c>
      <c r="I354" s="57" t="str">
        <f t="shared" si="162"/>
        <v>clandestineamigo@gmail.com</v>
      </c>
      <c r="J354" s="74">
        <v>0.13541666666666666</v>
      </c>
      <c r="K354" s="74">
        <v>0.16666666666666666</v>
      </c>
      <c r="L354" s="66" t="s">
        <v>450</v>
      </c>
      <c r="M354" s="115" t="s">
        <v>216</v>
      </c>
      <c r="N354" s="32" t="s">
        <v>136</v>
      </c>
      <c r="O354" s="32" t="s">
        <v>10</v>
      </c>
      <c r="P354" s="8"/>
      <c r="Q354" s="8"/>
      <c r="R354" s="8"/>
      <c r="S354" s="8"/>
      <c r="T354" s="8"/>
      <c r="U354" s="8"/>
      <c r="V354" s="8"/>
      <c r="W354" s="8"/>
      <c r="X354" s="8"/>
      <c r="Y354" s="8"/>
      <c r="Z354" s="8"/>
      <c r="AA354" s="8"/>
    </row>
    <row r="355" spans="1:27" ht="12.75">
      <c r="A355" s="57" t="str">
        <f t="shared" si="159"/>
        <v>(2020) Taylor Shae :: 720-552-0803</v>
      </c>
      <c r="B355" s="57" t="str">
        <f t="shared" si="160"/>
        <v>tshaemusic@gmail.com</v>
      </c>
      <c r="C355" s="401">
        <v>0.29166666666666669</v>
      </c>
      <c r="D355" s="401">
        <v>0.32291666666666669</v>
      </c>
      <c r="E355" s="71" t="s">
        <v>505</v>
      </c>
      <c r="F355" s="72" t="s">
        <v>216</v>
      </c>
      <c r="G355" s="5"/>
      <c r="H355" s="54" t="e">
        <f t="shared" si="161"/>
        <v>#N/A</v>
      </c>
      <c r="I355" s="57" t="e">
        <f t="shared" si="162"/>
        <v>#N/A</v>
      </c>
      <c r="J355" s="74">
        <v>0.1875</v>
      </c>
      <c r="K355" s="74">
        <v>0.22916666666666666</v>
      </c>
      <c r="L355" s="113" t="s">
        <v>591</v>
      </c>
      <c r="M355" s="86" t="s">
        <v>598</v>
      </c>
      <c r="N355" s="402" t="s">
        <v>10</v>
      </c>
      <c r="O355" s="8"/>
      <c r="P355" s="8"/>
      <c r="Q355" s="8"/>
      <c r="R355" s="8"/>
      <c r="S355" s="8"/>
      <c r="T355" s="8"/>
      <c r="U355" s="8"/>
      <c r="V355" s="8"/>
      <c r="W355" s="8"/>
      <c r="X355" s="8"/>
      <c r="Y355" s="8"/>
      <c r="Z355" s="8"/>
      <c r="AA355" s="8"/>
    </row>
    <row r="356" spans="1:27" ht="12.75">
      <c r="A356" s="57" t="e">
        <f t="shared" si="159"/>
        <v>#N/A</v>
      </c>
      <c r="B356" s="57" t="e">
        <f t="shared" si="160"/>
        <v>#N/A</v>
      </c>
      <c r="C356" s="401">
        <v>0.33333333333333331</v>
      </c>
      <c r="D356" s="401">
        <v>0.375</v>
      </c>
      <c r="E356" s="71" t="s">
        <v>287</v>
      </c>
      <c r="F356" s="72" t="s">
        <v>63</v>
      </c>
      <c r="G356" s="403"/>
      <c r="H356" s="54" t="str">
        <f t="shared" si="161"/>
        <v>(2020) Dennis Bigelow :: 3147573277</v>
      </c>
      <c r="I356" s="57" t="str">
        <f t="shared" si="162"/>
        <v>dbigelow@gmail.com</v>
      </c>
      <c r="J356" s="74">
        <v>0.23958333333333334</v>
      </c>
      <c r="K356" s="74">
        <v>0.27083333333333331</v>
      </c>
      <c r="L356" s="71" t="s">
        <v>1129</v>
      </c>
      <c r="M356" s="72" t="s">
        <v>216</v>
      </c>
      <c r="N356" s="32"/>
      <c r="O356" s="8"/>
      <c r="P356" s="8"/>
      <c r="Q356" s="8"/>
      <c r="R356" s="8"/>
      <c r="S356" s="8"/>
      <c r="T356" s="8"/>
      <c r="U356" s="8"/>
      <c r="V356" s="8"/>
      <c r="W356" s="8"/>
      <c r="X356" s="8"/>
      <c r="Y356" s="8"/>
      <c r="Z356" s="8"/>
      <c r="AA356" s="8"/>
    </row>
    <row r="357" spans="1:27" ht="12.75">
      <c r="A357" s="54" t="str">
        <f t="shared" si="159"/>
        <v>(2020) Emrys Hanley :: 415-609-8414</v>
      </c>
      <c r="B357" s="57" t="str">
        <f t="shared" si="160"/>
        <v>ohlikewowmusic@gmail.com</v>
      </c>
      <c r="C357" s="404">
        <v>0.39583333333333331</v>
      </c>
      <c r="D357" s="401">
        <v>0.42708333333333331</v>
      </c>
      <c r="E357" s="71" t="s">
        <v>158</v>
      </c>
      <c r="F357" s="72" t="s">
        <v>216</v>
      </c>
      <c r="G357" s="403"/>
      <c r="H357" s="54" t="str">
        <f t="shared" si="161"/>
        <v>(2020) Marcelo Saldivia :: 7193378571</v>
      </c>
      <c r="I357" s="57" t="str">
        <f t="shared" si="162"/>
        <v>saldiviaod@gmail.com</v>
      </c>
      <c r="J357" s="401">
        <v>0.29166666666666669</v>
      </c>
      <c r="K357" s="401">
        <v>0.32291666666666669</v>
      </c>
      <c r="L357" s="71" t="s">
        <v>716</v>
      </c>
      <c r="M357" s="72" t="s">
        <v>216</v>
      </c>
      <c r="N357" s="32"/>
      <c r="O357" s="8"/>
      <c r="P357" s="8"/>
      <c r="Q357" s="8"/>
      <c r="R357" s="8"/>
      <c r="S357" s="8"/>
      <c r="T357" s="8"/>
      <c r="U357" s="8"/>
      <c r="V357" s="8"/>
      <c r="W357" s="8"/>
      <c r="X357" s="8"/>
      <c r="Y357" s="8"/>
      <c r="Z357" s="8"/>
      <c r="AA357" s="8"/>
    </row>
    <row r="358" spans="1:27" ht="12.75">
      <c r="A358" s="87" t="str">
        <f t="shared" si="159"/>
        <v>(2020) Nicholas Fahey :: 970-214-2010</v>
      </c>
      <c r="B358" s="88" t="str">
        <f t="shared" si="160"/>
        <v>nbf419@hotmail.com</v>
      </c>
      <c r="C358" s="405">
        <v>0.44791666666666669</v>
      </c>
      <c r="D358" s="405">
        <v>0.47916666666666669</v>
      </c>
      <c r="E358" s="90" t="s">
        <v>788</v>
      </c>
      <c r="F358" s="161" t="s">
        <v>216</v>
      </c>
      <c r="G358" s="8"/>
      <c r="H358" s="54" t="e">
        <f t="shared" si="161"/>
        <v>#N/A</v>
      </c>
      <c r="I358" s="57" t="e">
        <f t="shared" si="162"/>
        <v>#N/A</v>
      </c>
      <c r="J358" s="401">
        <v>0.33333333333333331</v>
      </c>
      <c r="K358" s="401">
        <v>0.375</v>
      </c>
      <c r="L358" s="71" t="s">
        <v>287</v>
      </c>
      <c r="M358" s="72" t="s">
        <v>10</v>
      </c>
      <c r="N358" s="32" t="s">
        <v>10</v>
      </c>
      <c r="O358" s="8"/>
      <c r="P358" s="8"/>
      <c r="Q358" s="8"/>
      <c r="R358" s="8"/>
      <c r="S358" s="8"/>
      <c r="T358" s="8"/>
      <c r="U358" s="8"/>
      <c r="V358" s="8"/>
      <c r="W358" s="8"/>
      <c r="X358" s="8"/>
      <c r="Y358" s="8"/>
      <c r="Z358" s="8"/>
      <c r="AA358" s="8"/>
    </row>
    <row r="359" spans="1:27" ht="12.75">
      <c r="E359" s="129" t="s">
        <v>10</v>
      </c>
      <c r="G359" s="8"/>
      <c r="H359" s="54" t="str">
        <f t="shared" si="161"/>
        <v>(2020) Skyler Heck :: (602) 509-5651</v>
      </c>
      <c r="I359" s="57" t="str">
        <f t="shared" si="162"/>
        <v>fethermusic@gmail.com</v>
      </c>
      <c r="J359" s="404">
        <v>0.39583333333333331</v>
      </c>
      <c r="K359" s="401">
        <v>0.42708333333333331</v>
      </c>
      <c r="L359" s="71" t="s">
        <v>699</v>
      </c>
      <c r="M359" s="72" t="s">
        <v>483</v>
      </c>
      <c r="N359" s="32"/>
      <c r="O359" s="8"/>
      <c r="P359" s="8"/>
      <c r="Q359" s="8"/>
      <c r="R359" s="8"/>
      <c r="S359" s="8"/>
      <c r="T359" s="8"/>
      <c r="U359" s="8"/>
      <c r="V359" s="8"/>
      <c r="W359" s="8"/>
      <c r="X359" s="8"/>
      <c r="Y359" s="8"/>
      <c r="Z359" s="8"/>
      <c r="AA359" s="8"/>
    </row>
    <row r="360" spans="1:27" ht="12.75">
      <c r="E360" s="83"/>
      <c r="G360" s="8"/>
      <c r="H360" s="87" t="str">
        <f t="shared" si="161"/>
        <v>(2020) Chris Thompson :: 970-690-3660</v>
      </c>
      <c r="I360" s="88" t="str">
        <f t="shared" si="162"/>
        <v>goldenghosttunes@gmail.com</v>
      </c>
      <c r="J360" s="405">
        <v>0.44791666666666669</v>
      </c>
      <c r="K360" s="405">
        <v>0.47916666666666669</v>
      </c>
      <c r="L360" s="90" t="s">
        <v>787</v>
      </c>
      <c r="M360" s="176" t="s">
        <v>483</v>
      </c>
      <c r="N360" s="8"/>
      <c r="O360" s="8"/>
      <c r="P360" s="8"/>
      <c r="Q360" s="8"/>
      <c r="R360" s="8"/>
      <c r="S360" s="8"/>
      <c r="T360" s="8"/>
      <c r="U360" s="8"/>
      <c r="V360" s="8"/>
      <c r="W360" s="8"/>
      <c r="X360" s="8"/>
      <c r="Y360" s="8"/>
      <c r="Z360" s="8"/>
      <c r="AA360" s="8"/>
    </row>
    <row r="361" spans="1:27" ht="12.75">
      <c r="G361" s="8"/>
      <c r="L361" s="8"/>
      <c r="M361" s="8"/>
      <c r="N361" s="8"/>
      <c r="O361" s="8"/>
      <c r="P361" s="8"/>
      <c r="Q361" s="8"/>
      <c r="R361" s="8"/>
      <c r="S361" s="8"/>
      <c r="T361" s="8"/>
      <c r="U361" s="8"/>
      <c r="V361" s="8"/>
      <c r="W361" s="8"/>
      <c r="X361" s="8"/>
      <c r="Y361" s="8"/>
      <c r="Z361" s="8"/>
      <c r="AA361" s="8"/>
    </row>
    <row r="362" spans="1:27" ht="12.75">
      <c r="F362" s="129" t="s">
        <v>1134</v>
      </c>
      <c r="G362" s="8"/>
      <c r="H362" s="129"/>
      <c r="K362" s="397" t="s">
        <v>1135</v>
      </c>
      <c r="L362" s="397" t="s">
        <v>1136</v>
      </c>
      <c r="M362" s="397">
        <f>M3+M13+M23+M35+M44+M55+M67+M79+M91+M100+M108+M115+M131+M139+M146+M154+M162+M173+M290+M184+M192+M202+M210+M216+M223+M229+M241+M252+M261+M276+M284+M298+M306+M266+M115+M315+M323+M334+M343+M352</f>
        <v>233</v>
      </c>
      <c r="N362" s="8"/>
      <c r="O362" s="8"/>
      <c r="P362" s="8"/>
      <c r="Q362" s="8"/>
      <c r="R362" s="8"/>
      <c r="S362" s="8"/>
      <c r="T362" s="8"/>
      <c r="U362" s="8"/>
      <c r="V362" s="8"/>
      <c r="W362" s="8"/>
      <c r="X362" s="8"/>
      <c r="Y362" s="8"/>
      <c r="Z362" s="8"/>
      <c r="AA362" s="8"/>
    </row>
    <row r="363" spans="1:27" ht="18">
      <c r="A363" s="406" t="s">
        <v>1138</v>
      </c>
      <c r="D363" s="397" t="s">
        <v>1139</v>
      </c>
      <c r="E363" s="397" t="s">
        <v>1136</v>
      </c>
      <c r="F363" s="397">
        <f>F3+F13+F23+F35+F44+F55+F67+F79+F91+F100+F108+F115+F131+F139+F146+F154+F162+F173+F290+F184+F192+F202+F210+F216+F223+F229+F241+F252+F261+F276+F284+F298+F306+F315+F323+F334+F343+F352+F266</f>
        <v>171</v>
      </c>
      <c r="G363" s="8"/>
      <c r="N363" s="8"/>
      <c r="O363" s="8"/>
      <c r="P363" s="8"/>
      <c r="Q363" s="8"/>
      <c r="R363" s="8"/>
      <c r="S363" s="8"/>
      <c r="T363" s="8"/>
      <c r="U363" s="8"/>
      <c r="V363" s="8"/>
      <c r="W363" s="8"/>
      <c r="X363" s="8"/>
      <c r="Y363" s="8"/>
      <c r="Z363" s="8"/>
      <c r="AA363" s="8"/>
    </row>
    <row r="364" spans="1:27">
      <c r="G364" s="8"/>
      <c r="H364" s="407" t="s">
        <v>1144</v>
      </c>
      <c r="I364" s="408">
        <f>F363+M362</f>
        <v>404</v>
      </c>
      <c r="N364" s="8"/>
      <c r="O364" s="8"/>
      <c r="P364" s="8"/>
      <c r="Q364" s="8"/>
      <c r="R364" s="8"/>
      <c r="S364" s="8"/>
      <c r="T364" s="8"/>
      <c r="U364" s="8"/>
      <c r="V364" s="8"/>
      <c r="W364" s="8"/>
      <c r="X364" s="8"/>
      <c r="Y364" s="8"/>
      <c r="Z364" s="8"/>
      <c r="AA364" s="8"/>
    </row>
    <row r="365" spans="1:27" ht="12.75">
      <c r="A365" s="8"/>
      <c r="B365" s="8"/>
      <c r="C365" s="8"/>
      <c r="G365" s="8"/>
      <c r="N365" s="8"/>
      <c r="O365" s="8"/>
      <c r="P365" s="8"/>
      <c r="Q365" s="8"/>
      <c r="R365" s="8"/>
      <c r="S365" s="8"/>
      <c r="T365" s="8"/>
      <c r="U365" s="8"/>
      <c r="V365" s="8"/>
      <c r="W365" s="8"/>
      <c r="X365" s="8"/>
      <c r="Y365" s="8"/>
      <c r="Z365" s="8"/>
      <c r="AA365" s="8"/>
    </row>
    <row r="366" spans="1:27" ht="12.75">
      <c r="A366" s="32"/>
      <c r="B366" s="8"/>
      <c r="C366" s="8"/>
      <c r="E366" s="32" t="s">
        <v>10</v>
      </c>
      <c r="F366" s="8"/>
      <c r="G366" s="8"/>
      <c r="H366" s="409" t="s">
        <v>1147</v>
      </c>
      <c r="N366" s="8"/>
      <c r="O366" s="8"/>
      <c r="P366" s="8"/>
      <c r="Q366" s="8"/>
      <c r="R366" s="8"/>
      <c r="S366" s="8"/>
      <c r="T366" s="8"/>
      <c r="U366" s="8"/>
      <c r="V366" s="8"/>
      <c r="W366" s="8"/>
      <c r="X366" s="8"/>
      <c r="Y366" s="8"/>
      <c r="Z366" s="8"/>
      <c r="AA366" s="8"/>
    </row>
    <row r="367" spans="1:27" ht="12.75">
      <c r="A367" s="32"/>
      <c r="B367" s="8"/>
      <c r="C367" s="8"/>
      <c r="E367" s="32" t="s">
        <v>10</v>
      </c>
      <c r="G367" s="8"/>
      <c r="H367" s="410" t="s">
        <v>1149</v>
      </c>
      <c r="N367" s="8"/>
      <c r="O367" s="8"/>
      <c r="P367" s="8"/>
      <c r="Q367" s="8"/>
      <c r="R367" s="8"/>
      <c r="S367" s="8"/>
      <c r="T367" s="8"/>
      <c r="U367" s="8"/>
      <c r="V367" s="8"/>
      <c r="W367" s="8"/>
      <c r="X367" s="8"/>
      <c r="Y367" s="8"/>
      <c r="Z367" s="8"/>
      <c r="AA367" s="8"/>
    </row>
    <row r="368" spans="1:27" ht="12.75">
      <c r="A368" s="32"/>
      <c r="B368" s="8"/>
      <c r="C368" s="8"/>
      <c r="G368" s="8"/>
      <c r="N368" s="8"/>
      <c r="O368" s="8"/>
      <c r="P368" s="8"/>
      <c r="Q368" s="8"/>
      <c r="R368" s="8"/>
      <c r="S368" s="8"/>
      <c r="T368" s="8"/>
      <c r="U368" s="8"/>
      <c r="V368" s="8"/>
      <c r="W368" s="8"/>
      <c r="X368" s="8"/>
      <c r="Y368" s="8"/>
      <c r="Z368" s="8"/>
      <c r="AA368" s="8"/>
    </row>
    <row r="369" spans="1:27" ht="12.75">
      <c r="A369" s="8"/>
      <c r="G369" s="8"/>
      <c r="N369" s="8"/>
      <c r="O369" s="8"/>
      <c r="P369" s="8"/>
      <c r="Q369" s="8"/>
      <c r="R369" s="8"/>
      <c r="S369" s="8"/>
      <c r="T369" s="8"/>
      <c r="U369" s="8"/>
      <c r="V369" s="8"/>
      <c r="W369" s="8"/>
      <c r="X369" s="8"/>
      <c r="Y369" s="8"/>
      <c r="Z369" s="8"/>
      <c r="AA369" s="8"/>
    </row>
    <row r="370" spans="1:27" ht="12.75">
      <c r="A370" s="292"/>
      <c r="G370" s="8"/>
      <c r="N370" s="8"/>
      <c r="O370" s="8"/>
      <c r="P370" s="8"/>
      <c r="Q370" s="8"/>
      <c r="R370" s="8"/>
      <c r="S370" s="8"/>
      <c r="T370" s="8"/>
      <c r="U370" s="8"/>
      <c r="V370" s="8"/>
      <c r="W370" s="8"/>
      <c r="X370" s="8"/>
      <c r="Y370" s="8"/>
      <c r="Z370" s="8"/>
      <c r="AA370" s="8"/>
    </row>
    <row r="371" spans="1:27" ht="12.75">
      <c r="G371" s="8"/>
      <c r="N371" s="8"/>
      <c r="O371" s="8"/>
      <c r="P371" s="8"/>
      <c r="Q371" s="8"/>
      <c r="R371" s="8"/>
      <c r="S371" s="8"/>
      <c r="T371" s="8"/>
      <c r="U371" s="8"/>
      <c r="V371" s="8"/>
      <c r="W371" s="8"/>
      <c r="X371" s="8"/>
      <c r="Y371" s="8"/>
      <c r="Z371" s="8"/>
      <c r="AA371" s="8"/>
    </row>
    <row r="372" spans="1:27" ht="12.75">
      <c r="G372" s="8"/>
      <c r="N372" s="8"/>
      <c r="O372" s="8"/>
      <c r="P372" s="8"/>
      <c r="Q372" s="8"/>
      <c r="R372" s="8"/>
      <c r="S372" s="8"/>
      <c r="T372" s="8"/>
      <c r="U372" s="8"/>
      <c r="V372" s="8"/>
      <c r="W372" s="8"/>
      <c r="X372" s="8"/>
      <c r="Y372" s="8"/>
      <c r="Z372" s="8"/>
      <c r="AA372" s="8"/>
    </row>
    <row r="373" spans="1:27" ht="12.75">
      <c r="G373" s="8"/>
      <c r="N373" s="8"/>
      <c r="O373" s="8"/>
      <c r="P373" s="8"/>
      <c r="Q373" s="8"/>
      <c r="R373" s="8"/>
      <c r="S373" s="8"/>
      <c r="T373" s="8"/>
      <c r="U373" s="8"/>
      <c r="V373" s="8"/>
      <c r="W373" s="8"/>
      <c r="X373" s="8"/>
      <c r="Y373" s="8"/>
      <c r="Z373" s="8"/>
      <c r="AA373" s="8"/>
    </row>
    <row r="374" spans="1:27" ht="12.75">
      <c r="G374" s="8"/>
      <c r="N374" s="8"/>
      <c r="O374" s="8"/>
      <c r="P374" s="8"/>
      <c r="Q374" s="8"/>
      <c r="R374" s="8"/>
      <c r="S374" s="8"/>
      <c r="T374" s="8"/>
      <c r="U374" s="8"/>
      <c r="V374" s="8"/>
      <c r="W374" s="8"/>
      <c r="X374" s="8"/>
      <c r="Y374" s="8"/>
      <c r="Z374" s="8"/>
      <c r="AA374" s="8"/>
    </row>
    <row r="375" spans="1:27" ht="12.75">
      <c r="G375" s="8"/>
      <c r="N375" s="8"/>
      <c r="O375" s="8"/>
      <c r="P375" s="8"/>
      <c r="Q375" s="8"/>
      <c r="R375" s="8"/>
      <c r="S375" s="8"/>
      <c r="T375" s="8"/>
      <c r="U375" s="8"/>
      <c r="V375" s="8"/>
      <c r="W375" s="8"/>
      <c r="X375" s="8"/>
      <c r="Y375" s="8"/>
      <c r="Z375" s="8"/>
      <c r="AA375" s="8"/>
    </row>
    <row r="376" spans="1:27" ht="12.75">
      <c r="G376" s="8"/>
      <c r="N376" s="8"/>
      <c r="O376" s="8"/>
      <c r="P376" s="8"/>
      <c r="Q376" s="8"/>
      <c r="R376" s="8"/>
      <c r="S376" s="8"/>
      <c r="T376" s="8"/>
      <c r="U376" s="8"/>
      <c r="V376" s="8"/>
      <c r="W376" s="8"/>
      <c r="X376" s="8"/>
      <c r="Y376" s="8"/>
      <c r="Z376" s="8"/>
      <c r="AA376" s="8"/>
    </row>
    <row r="377" spans="1:27" ht="12.75">
      <c r="A377" s="397" t="s">
        <v>1151</v>
      </c>
      <c r="B377" s="397" t="s">
        <v>1152</v>
      </c>
      <c r="C377" s="397" t="s">
        <v>1153</v>
      </c>
      <c r="D377" s="397" t="s">
        <v>1154</v>
      </c>
      <c r="G377" s="8"/>
      <c r="N377" s="8"/>
      <c r="O377" s="8"/>
      <c r="P377" s="8"/>
      <c r="Q377" s="8"/>
      <c r="R377" s="8"/>
      <c r="S377" s="8"/>
      <c r="T377" s="8"/>
      <c r="U377" s="8"/>
      <c r="V377" s="8"/>
      <c r="W377" s="8"/>
      <c r="X377" s="8"/>
      <c r="Y377" s="8"/>
      <c r="Z377" s="8"/>
      <c r="AA377" s="8"/>
    </row>
    <row r="378" spans="1:27" ht="12.75">
      <c r="A378" s="385" t="s">
        <v>737</v>
      </c>
      <c r="B378" s="385" t="s">
        <v>1155</v>
      </c>
      <c r="C378" s="385" t="s">
        <v>1156</v>
      </c>
      <c r="D378" s="411">
        <v>22824</v>
      </c>
      <c r="G378" s="8"/>
      <c r="N378" s="8"/>
      <c r="O378" s="8"/>
      <c r="P378" s="8"/>
      <c r="Q378" s="8"/>
      <c r="R378" s="8"/>
      <c r="S378" s="8"/>
      <c r="T378" s="8"/>
      <c r="U378" s="8"/>
      <c r="V378" s="8"/>
      <c r="W378" s="8"/>
      <c r="X378" s="8"/>
      <c r="Y378" s="8"/>
      <c r="Z378" s="8"/>
      <c r="AA378" s="8"/>
    </row>
    <row r="379" spans="1:27" ht="12.75">
      <c r="A379" s="385" t="s">
        <v>1158</v>
      </c>
      <c r="B379" s="385" t="s">
        <v>1159</v>
      </c>
      <c r="C379" s="385" t="s">
        <v>1161</v>
      </c>
      <c r="D379" s="411">
        <v>22985</v>
      </c>
      <c r="G379" s="8"/>
      <c r="N379" s="8"/>
      <c r="O379" s="8"/>
      <c r="P379" s="8"/>
      <c r="Q379" s="8"/>
      <c r="R379" s="8"/>
      <c r="S379" s="8"/>
      <c r="T379" s="8"/>
      <c r="U379" s="8"/>
      <c r="V379" s="8"/>
      <c r="W379" s="8"/>
      <c r="X379" s="8"/>
      <c r="Y379" s="8"/>
      <c r="Z379" s="8"/>
      <c r="AA379" s="8"/>
    </row>
    <row r="380" spans="1:27" ht="12.75">
      <c r="A380" s="412">
        <v>0.52361111111111114</v>
      </c>
      <c r="B380" s="385" t="s">
        <v>1163</v>
      </c>
      <c r="C380" s="385" t="s">
        <v>1164</v>
      </c>
      <c r="D380" s="411">
        <v>22962</v>
      </c>
      <c r="G380" s="8"/>
      <c r="N380" s="8"/>
      <c r="O380" s="8"/>
      <c r="P380" s="8"/>
      <c r="Q380" s="8"/>
      <c r="R380" s="8"/>
      <c r="S380" s="8"/>
      <c r="T380" s="8"/>
      <c r="U380" s="8"/>
      <c r="V380" s="8"/>
      <c r="W380" s="8"/>
      <c r="X380" s="8"/>
      <c r="Y380" s="8"/>
      <c r="Z380" s="8"/>
      <c r="AA380" s="8"/>
    </row>
    <row r="381" spans="1:27" ht="12.75">
      <c r="A381" s="385" t="s">
        <v>59</v>
      </c>
      <c r="B381" s="385" t="s">
        <v>1165</v>
      </c>
      <c r="C381" s="385" t="s">
        <v>1166</v>
      </c>
      <c r="D381" s="411">
        <v>19925</v>
      </c>
      <c r="G381" s="8"/>
      <c r="N381" s="8"/>
      <c r="O381" s="8"/>
      <c r="P381" s="8"/>
      <c r="Q381" s="8"/>
      <c r="R381" s="8"/>
      <c r="S381" s="8"/>
      <c r="T381" s="8"/>
      <c r="U381" s="8"/>
      <c r="V381" s="8"/>
      <c r="W381" s="8"/>
      <c r="X381" s="8"/>
      <c r="Y381" s="8"/>
      <c r="Z381" s="8"/>
      <c r="AA381" s="8"/>
    </row>
    <row r="382" spans="1:27" ht="12.75">
      <c r="A382" s="385">
        <v>3420</v>
      </c>
      <c r="B382" s="385" t="s">
        <v>1167</v>
      </c>
      <c r="C382" s="385" t="s">
        <v>1168</v>
      </c>
      <c r="D382" s="411">
        <v>19935</v>
      </c>
      <c r="G382" s="8"/>
      <c r="N382" s="8"/>
      <c r="O382" s="8"/>
      <c r="P382" s="8"/>
      <c r="Q382" s="8"/>
      <c r="R382" s="8"/>
      <c r="S382" s="8"/>
      <c r="T382" s="8"/>
      <c r="U382" s="8"/>
      <c r="V382" s="8"/>
      <c r="W382" s="8"/>
      <c r="X382" s="8"/>
      <c r="Y382" s="8"/>
      <c r="Z382" s="8"/>
      <c r="AA382" s="8"/>
    </row>
    <row r="383" spans="1:27" ht="12.75">
      <c r="A383" s="385" t="s">
        <v>1169</v>
      </c>
      <c r="B383" s="385" t="s">
        <v>1170</v>
      </c>
      <c r="C383" s="385" t="s">
        <v>1171</v>
      </c>
      <c r="D383" s="411">
        <v>23033</v>
      </c>
      <c r="G383" s="8"/>
      <c r="N383" s="8"/>
      <c r="O383" s="8"/>
      <c r="P383" s="8"/>
      <c r="Q383" s="8"/>
      <c r="R383" s="8"/>
      <c r="S383" s="8"/>
      <c r="T383" s="8"/>
      <c r="U383" s="8"/>
      <c r="V383" s="8"/>
      <c r="W383" s="8"/>
      <c r="X383" s="8"/>
      <c r="Y383" s="8"/>
      <c r="Z383" s="8"/>
      <c r="AA383" s="8"/>
    </row>
    <row r="384" spans="1:27" ht="12.75">
      <c r="A384" s="385" t="s">
        <v>1172</v>
      </c>
      <c r="B384" s="385" t="s">
        <v>1173</v>
      </c>
      <c r="C384" s="385" t="s">
        <v>1174</v>
      </c>
      <c r="D384" s="411">
        <v>20492</v>
      </c>
      <c r="G384" s="8"/>
      <c r="N384" s="8"/>
      <c r="O384" s="8"/>
      <c r="P384" s="8"/>
      <c r="Q384" s="8"/>
      <c r="R384" s="8"/>
      <c r="S384" s="8"/>
      <c r="T384" s="8"/>
      <c r="U384" s="8"/>
      <c r="V384" s="8"/>
      <c r="W384" s="8"/>
      <c r="X384" s="8"/>
      <c r="Y384" s="8"/>
      <c r="Z384" s="8"/>
      <c r="AA384" s="8"/>
    </row>
    <row r="385" spans="1:27" ht="12.75">
      <c r="A385" s="385" t="s">
        <v>17</v>
      </c>
      <c r="B385" s="385" t="s">
        <v>1175</v>
      </c>
      <c r="C385" s="385" t="s">
        <v>1176</v>
      </c>
      <c r="D385" s="411">
        <v>18543</v>
      </c>
      <c r="G385" s="8"/>
      <c r="N385" s="8"/>
      <c r="O385" s="8"/>
      <c r="P385" s="8"/>
      <c r="Q385" s="8"/>
      <c r="R385" s="8"/>
      <c r="S385" s="8"/>
      <c r="T385" s="8"/>
      <c r="U385" s="8"/>
      <c r="V385" s="8"/>
      <c r="W385" s="8"/>
      <c r="X385" s="8"/>
      <c r="Y385" s="8"/>
      <c r="Z385" s="8"/>
      <c r="AA385" s="8"/>
    </row>
    <row r="386" spans="1:27" ht="12.75">
      <c r="A386" s="385" t="s">
        <v>438</v>
      </c>
      <c r="B386" s="385" t="s">
        <v>1177</v>
      </c>
      <c r="C386" s="385" t="s">
        <v>1178</v>
      </c>
      <c r="D386" s="411">
        <v>18192</v>
      </c>
      <c r="G386" s="8"/>
      <c r="N386" s="8"/>
      <c r="O386" s="8"/>
      <c r="P386" s="8"/>
      <c r="Q386" s="8"/>
      <c r="R386" s="8"/>
      <c r="S386" s="8"/>
      <c r="T386" s="8"/>
      <c r="U386" s="8"/>
      <c r="V386" s="8"/>
      <c r="W386" s="8"/>
      <c r="X386" s="8"/>
      <c r="Y386" s="8"/>
      <c r="Z386" s="8"/>
      <c r="AA386" s="8"/>
    </row>
    <row r="387" spans="1:27" ht="12.75">
      <c r="A387" s="385" t="s">
        <v>592</v>
      </c>
      <c r="B387" s="385" t="s">
        <v>1181</v>
      </c>
      <c r="C387" s="385" t="s">
        <v>1182</v>
      </c>
      <c r="D387" s="411">
        <v>22883</v>
      </c>
      <c r="G387" s="8"/>
      <c r="N387" s="8"/>
      <c r="O387" s="8"/>
      <c r="P387" s="8"/>
      <c r="Q387" s="8"/>
      <c r="R387" s="8"/>
      <c r="S387" s="8"/>
      <c r="T387" s="8"/>
      <c r="U387" s="8"/>
      <c r="V387" s="8"/>
      <c r="W387" s="8"/>
      <c r="X387" s="8"/>
      <c r="Y387" s="8"/>
      <c r="Z387" s="8"/>
      <c r="AA387" s="8"/>
    </row>
    <row r="388" spans="1:27" ht="12.75">
      <c r="A388" s="385" t="s">
        <v>597</v>
      </c>
      <c r="B388" s="385" t="s">
        <v>1183</v>
      </c>
      <c r="C388" s="385" t="s">
        <v>1184</v>
      </c>
      <c r="D388" s="411">
        <v>20460</v>
      </c>
      <c r="G388" s="8"/>
      <c r="N388" s="8"/>
      <c r="O388" s="8"/>
      <c r="P388" s="8"/>
      <c r="Q388" s="8"/>
      <c r="R388" s="8"/>
      <c r="S388" s="8"/>
      <c r="T388" s="8"/>
      <c r="U388" s="8"/>
      <c r="V388" s="8"/>
      <c r="W388" s="8"/>
      <c r="X388" s="8"/>
      <c r="Y388" s="8"/>
      <c r="Z388" s="8"/>
      <c r="AA388" s="8"/>
    </row>
    <row r="389" spans="1:27" ht="12.75">
      <c r="A389" s="385" t="s">
        <v>1185</v>
      </c>
      <c r="B389" s="385" t="s">
        <v>1186</v>
      </c>
      <c r="C389" s="385" t="s">
        <v>1187</v>
      </c>
      <c r="D389" s="411">
        <v>22926</v>
      </c>
      <c r="G389" s="8"/>
      <c r="N389" s="8"/>
      <c r="O389" s="8"/>
      <c r="P389" s="8"/>
      <c r="Q389" s="8"/>
      <c r="R389" s="8"/>
      <c r="S389" s="8"/>
      <c r="T389" s="8"/>
      <c r="U389" s="8"/>
      <c r="V389" s="8"/>
      <c r="W389" s="8"/>
      <c r="X389" s="8"/>
      <c r="Y389" s="8"/>
      <c r="Z389" s="8"/>
      <c r="AA389" s="8"/>
    </row>
    <row r="390" spans="1:27" ht="12.75">
      <c r="A390" s="385" t="s">
        <v>1188</v>
      </c>
      <c r="B390" s="385" t="s">
        <v>1189</v>
      </c>
      <c r="C390" s="385" t="s">
        <v>1190</v>
      </c>
      <c r="D390" s="411">
        <v>22876</v>
      </c>
      <c r="G390" s="8"/>
      <c r="N390" s="8"/>
      <c r="O390" s="8"/>
      <c r="P390" s="8"/>
      <c r="Q390" s="8"/>
      <c r="R390" s="8"/>
      <c r="S390" s="8"/>
      <c r="T390" s="8"/>
      <c r="U390" s="8"/>
      <c r="V390" s="8"/>
      <c r="W390" s="8"/>
      <c r="X390" s="8"/>
      <c r="Y390" s="8"/>
      <c r="Z390" s="8"/>
      <c r="AA390" s="8"/>
    </row>
    <row r="391" spans="1:27" ht="12.75">
      <c r="A391" s="385" t="s">
        <v>203</v>
      </c>
      <c r="B391" s="385" t="s">
        <v>1191</v>
      </c>
      <c r="C391" s="385" t="s">
        <v>1192</v>
      </c>
      <c r="D391" s="411">
        <v>18364</v>
      </c>
      <c r="E391" s="32"/>
      <c r="G391" s="8"/>
      <c r="N391" s="8"/>
      <c r="O391" s="8"/>
      <c r="P391" s="8"/>
      <c r="Q391" s="8"/>
      <c r="R391" s="8"/>
      <c r="S391" s="8"/>
      <c r="T391" s="8"/>
      <c r="U391" s="8"/>
      <c r="V391" s="8"/>
      <c r="W391" s="8"/>
      <c r="X391" s="8"/>
      <c r="Y391" s="8"/>
      <c r="Z391" s="8"/>
      <c r="AA391" s="8"/>
    </row>
    <row r="392" spans="1:27" ht="12.75">
      <c r="A392" s="385" t="s">
        <v>46</v>
      </c>
      <c r="B392" s="385" t="s">
        <v>1193</v>
      </c>
      <c r="C392" s="385" t="s">
        <v>1194</v>
      </c>
      <c r="D392" s="411">
        <v>18036</v>
      </c>
      <c r="G392" s="8"/>
      <c r="N392" s="8"/>
      <c r="O392" s="8"/>
      <c r="P392" s="8"/>
      <c r="Q392" s="8"/>
      <c r="R392" s="8"/>
      <c r="S392" s="8"/>
      <c r="T392" s="8"/>
      <c r="U392" s="8"/>
      <c r="V392" s="8"/>
      <c r="W392" s="8"/>
      <c r="X392" s="8"/>
      <c r="Y392" s="8"/>
      <c r="Z392" s="8"/>
      <c r="AA392" s="8"/>
    </row>
    <row r="393" spans="1:27" ht="12.75">
      <c r="A393" s="385" t="s">
        <v>208</v>
      </c>
      <c r="B393" s="385" t="s">
        <v>1195</v>
      </c>
      <c r="C393" s="385" t="s">
        <v>1197</v>
      </c>
      <c r="D393" s="411">
        <v>22966</v>
      </c>
      <c r="G393" s="8"/>
      <c r="N393" s="8"/>
      <c r="O393" s="8"/>
      <c r="P393" s="8"/>
      <c r="Q393" s="8"/>
      <c r="R393" s="8"/>
      <c r="S393" s="8"/>
      <c r="T393" s="8"/>
      <c r="U393" s="8"/>
      <c r="V393" s="8"/>
      <c r="W393" s="8"/>
      <c r="X393" s="8"/>
      <c r="Y393" s="8"/>
      <c r="Z393" s="8"/>
      <c r="AA393" s="8"/>
    </row>
    <row r="394" spans="1:27">
      <c r="A394" s="385" t="s">
        <v>1198</v>
      </c>
      <c r="B394" s="385" t="s">
        <v>1199</v>
      </c>
      <c r="C394" s="385" t="s">
        <v>1200</v>
      </c>
      <c r="D394" s="411">
        <v>20514</v>
      </c>
      <c r="E394" s="188"/>
      <c r="G394" s="8"/>
      <c r="N394" s="8"/>
      <c r="O394" s="8"/>
      <c r="P394" s="8"/>
      <c r="Q394" s="8"/>
      <c r="R394" s="8"/>
      <c r="S394" s="8"/>
      <c r="T394" s="8"/>
      <c r="U394" s="8"/>
      <c r="V394" s="8"/>
      <c r="W394" s="8"/>
      <c r="X394" s="8"/>
      <c r="Y394" s="8"/>
      <c r="Z394" s="8"/>
      <c r="AA394" s="8"/>
    </row>
    <row r="395" spans="1:27" ht="12.75">
      <c r="A395" s="385" t="s">
        <v>1202</v>
      </c>
      <c r="B395" s="385" t="s">
        <v>1203</v>
      </c>
      <c r="C395" s="385" t="s">
        <v>1204</v>
      </c>
      <c r="D395" s="411">
        <v>19944</v>
      </c>
      <c r="G395" s="8"/>
      <c r="N395" s="8"/>
      <c r="O395" s="8"/>
      <c r="P395" s="8"/>
      <c r="Q395" s="8"/>
      <c r="R395" s="8"/>
      <c r="S395" s="8"/>
      <c r="T395" s="8"/>
      <c r="U395" s="8"/>
      <c r="V395" s="8"/>
      <c r="W395" s="8"/>
      <c r="X395" s="8"/>
      <c r="Y395" s="8"/>
      <c r="Z395" s="8"/>
      <c r="AA395" s="8"/>
    </row>
    <row r="396" spans="1:27" ht="12.75">
      <c r="A396" s="385" t="s">
        <v>76</v>
      </c>
      <c r="B396" s="385" t="s">
        <v>1205</v>
      </c>
      <c r="C396" s="385" t="s">
        <v>1206</v>
      </c>
      <c r="D396" s="411">
        <v>20206</v>
      </c>
      <c r="G396" s="8"/>
      <c r="N396" s="8"/>
      <c r="O396" s="8"/>
      <c r="P396" s="8"/>
      <c r="Q396" s="8"/>
      <c r="R396" s="8"/>
      <c r="S396" s="8"/>
      <c r="T396" s="8"/>
      <c r="U396" s="8"/>
      <c r="V396" s="8"/>
      <c r="W396" s="8"/>
      <c r="X396" s="8"/>
      <c r="Y396" s="8"/>
      <c r="Z396" s="8"/>
      <c r="AA396" s="8"/>
    </row>
    <row r="397" spans="1:27" ht="12.75">
      <c r="A397" s="385" t="s">
        <v>220</v>
      </c>
      <c r="B397" s="385" t="s">
        <v>1207</v>
      </c>
      <c r="C397" s="385" t="s">
        <v>1208</v>
      </c>
      <c r="D397" s="411">
        <v>19933</v>
      </c>
      <c r="G397" s="8"/>
      <c r="N397" s="8"/>
      <c r="O397" s="8"/>
      <c r="P397" s="8"/>
      <c r="Q397" s="8"/>
      <c r="R397" s="8"/>
      <c r="S397" s="8"/>
      <c r="T397" s="8"/>
      <c r="U397" s="8"/>
      <c r="V397" s="8"/>
      <c r="W397" s="8"/>
      <c r="X397" s="8"/>
      <c r="Y397" s="8"/>
      <c r="Z397" s="8"/>
      <c r="AA397" s="8"/>
    </row>
    <row r="398" spans="1:27" ht="12.75">
      <c r="A398" s="385" t="s">
        <v>1209</v>
      </c>
      <c r="B398" s="385" t="s">
        <v>1210</v>
      </c>
      <c r="C398" s="385" t="s">
        <v>1211</v>
      </c>
      <c r="D398" s="411">
        <v>22767</v>
      </c>
      <c r="G398" s="8"/>
      <c r="N398" s="8"/>
      <c r="O398" s="8"/>
      <c r="P398" s="8"/>
      <c r="Q398" s="8"/>
      <c r="R398" s="8"/>
      <c r="S398" s="8"/>
      <c r="T398" s="8"/>
      <c r="U398" s="8"/>
      <c r="V398" s="8"/>
      <c r="W398" s="8"/>
      <c r="X398" s="8"/>
      <c r="Y398" s="8"/>
      <c r="Z398" s="8"/>
      <c r="AA398" s="8"/>
    </row>
    <row r="399" spans="1:27" ht="12.75">
      <c r="A399" s="385" t="s">
        <v>1212</v>
      </c>
      <c r="B399" s="385" t="s">
        <v>1213</v>
      </c>
      <c r="C399" s="385" t="s">
        <v>1214</v>
      </c>
      <c r="D399" s="411">
        <v>22943</v>
      </c>
      <c r="G399" s="8"/>
      <c r="N399" s="8"/>
      <c r="O399" s="8"/>
      <c r="P399" s="8"/>
      <c r="Q399" s="8"/>
      <c r="R399" s="8"/>
      <c r="S399" s="8"/>
      <c r="T399" s="8"/>
      <c r="U399" s="8"/>
      <c r="V399" s="8"/>
      <c r="W399" s="8"/>
      <c r="X399" s="8"/>
      <c r="Y399" s="8"/>
      <c r="Z399" s="8"/>
      <c r="AA399" s="8"/>
    </row>
    <row r="400" spans="1:27" ht="12.75">
      <c r="A400" s="385" t="s">
        <v>53</v>
      </c>
      <c r="B400" s="385" t="s">
        <v>1216</v>
      </c>
      <c r="C400" s="385" t="s">
        <v>1217</v>
      </c>
      <c r="D400" s="411">
        <v>22981</v>
      </c>
      <c r="G400" s="8"/>
      <c r="N400" s="8"/>
      <c r="O400" s="8"/>
      <c r="P400" s="8"/>
      <c r="Q400" s="8"/>
      <c r="R400" s="8"/>
      <c r="S400" s="8"/>
      <c r="T400" s="8"/>
      <c r="U400" s="8"/>
      <c r="V400" s="8"/>
      <c r="W400" s="8"/>
      <c r="X400" s="8"/>
      <c r="Y400" s="8"/>
      <c r="Z400" s="8"/>
      <c r="AA400" s="8"/>
    </row>
    <row r="401" spans="1:27" ht="12.75">
      <c r="A401" s="385" t="s">
        <v>105</v>
      </c>
      <c r="B401" s="385" t="s">
        <v>1218</v>
      </c>
      <c r="C401" s="385" t="s">
        <v>1219</v>
      </c>
      <c r="D401" s="411">
        <v>22850</v>
      </c>
      <c r="G401" s="8"/>
      <c r="N401" s="8"/>
      <c r="O401" s="8"/>
      <c r="P401" s="8"/>
      <c r="Q401" s="8"/>
      <c r="R401" s="8"/>
      <c r="S401" s="8"/>
      <c r="T401" s="8"/>
      <c r="U401" s="8"/>
      <c r="V401" s="8"/>
      <c r="W401" s="8"/>
      <c r="X401" s="8"/>
      <c r="Y401" s="8"/>
      <c r="Z401" s="8"/>
      <c r="AA401" s="8"/>
    </row>
    <row r="402" spans="1:27" ht="12.75">
      <c r="A402" s="385" t="s">
        <v>1221</v>
      </c>
      <c r="B402" s="385" t="s">
        <v>1222</v>
      </c>
      <c r="C402" s="385" t="s">
        <v>1223</v>
      </c>
      <c r="D402" s="411">
        <v>20161</v>
      </c>
      <c r="G402" s="8"/>
      <c r="N402" s="8"/>
      <c r="O402" s="8"/>
      <c r="P402" s="8"/>
      <c r="Q402" s="8"/>
      <c r="R402" s="8"/>
      <c r="S402" s="8"/>
      <c r="T402" s="8"/>
      <c r="U402" s="8"/>
      <c r="V402" s="8"/>
      <c r="W402" s="8"/>
      <c r="X402" s="8"/>
      <c r="Y402" s="8"/>
      <c r="Z402" s="8"/>
      <c r="AA402" s="8"/>
    </row>
    <row r="403" spans="1:27" ht="12.75">
      <c r="A403" s="385" t="s">
        <v>601</v>
      </c>
      <c r="B403" s="385" t="s">
        <v>1224</v>
      </c>
      <c r="C403" s="385" t="s">
        <v>1225</v>
      </c>
      <c r="D403" s="411">
        <v>19975</v>
      </c>
      <c r="G403" s="8"/>
      <c r="N403" s="8"/>
      <c r="O403" s="8"/>
      <c r="P403" s="8"/>
      <c r="Q403" s="8"/>
      <c r="R403" s="8"/>
      <c r="S403" s="8"/>
      <c r="T403" s="8"/>
      <c r="U403" s="8"/>
      <c r="V403" s="8"/>
      <c r="W403" s="8"/>
      <c r="X403" s="8"/>
      <c r="Y403" s="8"/>
      <c r="Z403" s="8"/>
      <c r="AA403" s="8"/>
    </row>
    <row r="404" spans="1:27" ht="12.75">
      <c r="A404" s="385" t="s">
        <v>680</v>
      </c>
      <c r="B404" s="385" t="s">
        <v>1226</v>
      </c>
      <c r="C404" s="385" t="s">
        <v>1227</v>
      </c>
      <c r="D404" s="411">
        <v>23003</v>
      </c>
      <c r="G404" s="8"/>
      <c r="N404" s="8"/>
      <c r="O404" s="8"/>
      <c r="P404" s="8"/>
      <c r="Q404" s="8"/>
      <c r="R404" s="8"/>
      <c r="S404" s="8"/>
      <c r="T404" s="8"/>
      <c r="U404" s="8"/>
      <c r="V404" s="8"/>
      <c r="W404" s="8"/>
      <c r="X404" s="8"/>
      <c r="Y404" s="8"/>
      <c r="Z404" s="8"/>
      <c r="AA404" s="8"/>
    </row>
    <row r="405" spans="1:27" ht="12.75">
      <c r="A405" s="385" t="s">
        <v>1228</v>
      </c>
      <c r="B405" s="385" t="s">
        <v>1229</v>
      </c>
      <c r="C405" s="385" t="s">
        <v>1230</v>
      </c>
      <c r="D405" s="411">
        <v>22786</v>
      </c>
      <c r="G405" s="8"/>
      <c r="N405" s="8"/>
      <c r="O405" s="8"/>
      <c r="P405" s="8"/>
      <c r="Q405" s="8"/>
      <c r="R405" s="8"/>
      <c r="S405" s="8"/>
      <c r="T405" s="8"/>
      <c r="U405" s="8"/>
      <c r="V405" s="8"/>
      <c r="W405" s="8"/>
      <c r="X405" s="8"/>
      <c r="Y405" s="8"/>
      <c r="Z405" s="8"/>
      <c r="AA405" s="8"/>
    </row>
    <row r="406" spans="1:27" ht="12.75">
      <c r="A406" s="385" t="s">
        <v>1231</v>
      </c>
      <c r="B406" s="385" t="s">
        <v>1232</v>
      </c>
      <c r="C406" s="385" t="s">
        <v>1233</v>
      </c>
      <c r="D406" s="411">
        <v>23002</v>
      </c>
      <c r="G406" s="8"/>
      <c r="N406" s="8"/>
      <c r="O406" s="8"/>
      <c r="P406" s="8"/>
      <c r="Q406" s="8"/>
      <c r="R406" s="8"/>
      <c r="S406" s="8"/>
      <c r="T406" s="8"/>
      <c r="U406" s="8"/>
      <c r="V406" s="8"/>
      <c r="W406" s="8"/>
      <c r="X406" s="8"/>
      <c r="Y406" s="8"/>
      <c r="Z406" s="8"/>
      <c r="AA406" s="8"/>
    </row>
    <row r="407" spans="1:27" ht="12.75">
      <c r="A407" s="385" t="s">
        <v>506</v>
      </c>
      <c r="B407" s="385" t="s">
        <v>1234</v>
      </c>
      <c r="C407" s="385" t="s">
        <v>1235</v>
      </c>
      <c r="D407" s="411">
        <v>22837</v>
      </c>
      <c r="G407" s="8"/>
      <c r="N407" s="8"/>
      <c r="O407" s="8"/>
      <c r="P407" s="8"/>
      <c r="Q407" s="8"/>
      <c r="R407" s="8"/>
      <c r="S407" s="8"/>
      <c r="T407" s="8"/>
      <c r="U407" s="8"/>
      <c r="V407" s="8"/>
      <c r="W407" s="8"/>
      <c r="X407" s="8"/>
      <c r="Y407" s="8"/>
      <c r="Z407" s="8"/>
      <c r="AA407" s="8"/>
    </row>
    <row r="408" spans="1:27" ht="12.75">
      <c r="A408" s="385" t="s">
        <v>1236</v>
      </c>
      <c r="B408" s="385" t="s">
        <v>1237</v>
      </c>
      <c r="C408" s="385" t="s">
        <v>1238</v>
      </c>
      <c r="D408" s="411">
        <v>19946</v>
      </c>
      <c r="G408" s="8"/>
      <c r="N408" s="8"/>
      <c r="O408" s="8"/>
      <c r="P408" s="8"/>
      <c r="Q408" s="8"/>
      <c r="R408" s="8"/>
      <c r="S408" s="8"/>
      <c r="T408" s="8"/>
      <c r="U408" s="8"/>
      <c r="V408" s="8"/>
      <c r="W408" s="8"/>
      <c r="X408" s="8"/>
      <c r="Y408" s="8"/>
      <c r="Z408" s="8"/>
      <c r="AA408" s="8"/>
    </row>
    <row r="409" spans="1:27" ht="12.75">
      <c r="A409" s="385" t="s">
        <v>65</v>
      </c>
      <c r="B409" s="385" t="s">
        <v>1239</v>
      </c>
      <c r="C409" s="385" t="s">
        <v>1240</v>
      </c>
      <c r="D409" s="411">
        <v>22746</v>
      </c>
      <c r="G409" s="8"/>
      <c r="N409" s="8"/>
      <c r="O409" s="8"/>
      <c r="P409" s="8"/>
      <c r="Q409" s="8"/>
      <c r="R409" s="8"/>
      <c r="S409" s="8"/>
      <c r="T409" s="8"/>
      <c r="U409" s="8"/>
      <c r="V409" s="8"/>
      <c r="W409" s="8"/>
      <c r="X409" s="8"/>
      <c r="Y409" s="8"/>
      <c r="Z409" s="8"/>
      <c r="AA409" s="8"/>
    </row>
    <row r="410" spans="1:27" ht="12.75">
      <c r="A410" s="385" t="s">
        <v>69</v>
      </c>
      <c r="B410" s="385" t="s">
        <v>1243</v>
      </c>
      <c r="C410" s="385" t="s">
        <v>1244</v>
      </c>
      <c r="D410" s="411">
        <v>17920</v>
      </c>
      <c r="G410" s="8"/>
      <c r="N410" s="8"/>
      <c r="O410" s="8"/>
      <c r="P410" s="8"/>
      <c r="Q410" s="8"/>
      <c r="R410" s="8"/>
      <c r="S410" s="8"/>
      <c r="T410" s="8"/>
      <c r="U410" s="8"/>
      <c r="V410" s="8"/>
      <c r="W410" s="8"/>
      <c r="X410" s="8"/>
      <c r="Y410" s="8"/>
      <c r="Z410" s="8"/>
      <c r="AA410" s="8"/>
    </row>
    <row r="411" spans="1:27" ht="12.75">
      <c r="A411" s="385" t="s">
        <v>229</v>
      </c>
      <c r="B411" s="385" t="s">
        <v>1245</v>
      </c>
      <c r="C411" s="385" t="s">
        <v>1246</v>
      </c>
      <c r="D411" s="411">
        <v>22867</v>
      </c>
      <c r="G411" s="8"/>
      <c r="N411" s="8"/>
      <c r="O411" s="8"/>
      <c r="P411" s="8"/>
      <c r="Q411" s="8"/>
      <c r="R411" s="8"/>
      <c r="S411" s="8"/>
      <c r="T411" s="8"/>
      <c r="U411" s="8"/>
      <c r="V411" s="8"/>
      <c r="W411" s="8"/>
      <c r="X411" s="8"/>
      <c r="Y411" s="8"/>
      <c r="Z411" s="8"/>
      <c r="AA411" s="8"/>
    </row>
    <row r="412" spans="1:27" ht="12.75">
      <c r="A412" s="385" t="s">
        <v>235</v>
      </c>
      <c r="B412" s="385" t="s">
        <v>1247</v>
      </c>
      <c r="C412" s="385" t="s">
        <v>1248</v>
      </c>
      <c r="D412" s="411">
        <v>23018</v>
      </c>
      <c r="G412" s="8"/>
      <c r="N412" s="8"/>
      <c r="O412" s="8"/>
      <c r="P412" s="8"/>
      <c r="Q412" s="8"/>
      <c r="R412" s="8"/>
      <c r="S412" s="8"/>
      <c r="T412" s="8"/>
      <c r="U412" s="8"/>
      <c r="V412" s="8"/>
      <c r="W412" s="8"/>
      <c r="X412" s="8"/>
      <c r="Y412" s="8"/>
      <c r="Z412" s="8"/>
      <c r="AA412" s="8"/>
    </row>
    <row r="413" spans="1:27" ht="12.75">
      <c r="A413" s="385" t="s">
        <v>98</v>
      </c>
      <c r="B413" s="385" t="s">
        <v>1249</v>
      </c>
      <c r="C413" s="385" t="s">
        <v>1250</v>
      </c>
      <c r="D413" s="411">
        <v>16896</v>
      </c>
      <c r="G413" s="8"/>
      <c r="N413" s="8"/>
      <c r="O413" s="8"/>
      <c r="P413" s="8"/>
      <c r="Q413" s="8"/>
      <c r="R413" s="8"/>
      <c r="S413" s="8"/>
      <c r="T413" s="8"/>
      <c r="U413" s="8"/>
      <c r="V413" s="8"/>
      <c r="W413" s="8"/>
      <c r="X413" s="8"/>
      <c r="Y413" s="8"/>
      <c r="Z413" s="8"/>
      <c r="AA413" s="8"/>
    </row>
    <row r="414" spans="1:27" ht="12.75">
      <c r="A414" s="385" t="s">
        <v>1251</v>
      </c>
      <c r="B414" s="385" t="s">
        <v>1252</v>
      </c>
      <c r="C414" s="385" t="s">
        <v>1253</v>
      </c>
      <c r="D414" s="411">
        <v>20237</v>
      </c>
      <c r="G414" s="8"/>
      <c r="N414" s="8"/>
      <c r="O414" s="8"/>
      <c r="P414" s="8"/>
      <c r="Q414" s="8"/>
      <c r="R414" s="8"/>
      <c r="S414" s="8"/>
      <c r="T414" s="8"/>
      <c r="U414" s="8"/>
      <c r="V414" s="8"/>
      <c r="W414" s="8"/>
      <c r="X414" s="8"/>
      <c r="Y414" s="8"/>
      <c r="Z414" s="8"/>
      <c r="AA414" s="8"/>
    </row>
    <row r="415" spans="1:27" ht="12.75">
      <c r="A415" s="385" t="s">
        <v>502</v>
      </c>
      <c r="B415" s="385" t="s">
        <v>1254</v>
      </c>
      <c r="C415" s="385" t="s">
        <v>1255</v>
      </c>
      <c r="D415" s="411">
        <v>23006</v>
      </c>
      <c r="G415" s="8"/>
      <c r="N415" s="8"/>
      <c r="O415" s="8"/>
      <c r="P415" s="8"/>
      <c r="Q415" s="8"/>
      <c r="R415" s="8"/>
      <c r="S415" s="8"/>
      <c r="T415" s="8"/>
      <c r="U415" s="8"/>
      <c r="V415" s="8"/>
      <c r="W415" s="8"/>
      <c r="X415" s="8"/>
      <c r="Y415" s="8"/>
      <c r="Z415" s="8"/>
      <c r="AA415" s="8"/>
    </row>
    <row r="416" spans="1:27" ht="12.75">
      <c r="A416" s="385" t="s">
        <v>103</v>
      </c>
      <c r="B416" s="385" t="s">
        <v>1257</v>
      </c>
      <c r="C416" s="385" t="s">
        <v>1258</v>
      </c>
      <c r="D416" s="411">
        <v>17706</v>
      </c>
      <c r="G416" s="8"/>
      <c r="N416" s="8"/>
      <c r="O416" s="8"/>
      <c r="P416" s="8"/>
      <c r="Q416" s="8"/>
      <c r="R416" s="8"/>
      <c r="S416" s="8"/>
      <c r="T416" s="8"/>
      <c r="U416" s="8"/>
      <c r="V416" s="8"/>
      <c r="W416" s="8"/>
      <c r="X416" s="8"/>
      <c r="Y416" s="8"/>
      <c r="Z416" s="8"/>
      <c r="AA416" s="8"/>
    </row>
    <row r="417" spans="1:27" ht="12.75">
      <c r="A417" s="385" t="s">
        <v>1262</v>
      </c>
      <c r="B417" s="385" t="s">
        <v>1263</v>
      </c>
      <c r="C417" s="385" t="s">
        <v>1264</v>
      </c>
      <c r="D417" s="411">
        <v>18205</v>
      </c>
      <c r="G417" s="8"/>
      <c r="N417" s="8"/>
      <c r="O417" s="8"/>
      <c r="P417" s="8"/>
      <c r="Q417" s="8"/>
      <c r="R417" s="8"/>
      <c r="S417" s="8"/>
      <c r="T417" s="8"/>
      <c r="U417" s="8"/>
      <c r="V417" s="8"/>
      <c r="W417" s="8"/>
      <c r="X417" s="8"/>
      <c r="Y417" s="8"/>
      <c r="Z417" s="8"/>
      <c r="AA417" s="8"/>
    </row>
    <row r="418" spans="1:27" ht="12.75">
      <c r="A418" s="385" t="s">
        <v>92</v>
      </c>
      <c r="B418" s="385" t="s">
        <v>1266</v>
      </c>
      <c r="C418" s="385" t="s">
        <v>1267</v>
      </c>
      <c r="D418" s="411">
        <v>18125</v>
      </c>
      <c r="G418" s="8"/>
      <c r="N418" s="8"/>
      <c r="O418" s="8"/>
      <c r="P418" s="8"/>
      <c r="Q418" s="8"/>
      <c r="R418" s="8"/>
      <c r="S418" s="8"/>
      <c r="T418" s="8"/>
      <c r="U418" s="8"/>
      <c r="V418" s="8"/>
      <c r="W418" s="8"/>
      <c r="X418" s="8"/>
      <c r="Y418" s="8"/>
      <c r="Z418" s="8"/>
      <c r="AA418" s="8"/>
    </row>
    <row r="419" spans="1:27" ht="12.75">
      <c r="A419" s="385" t="s">
        <v>123</v>
      </c>
      <c r="B419" s="385" t="s">
        <v>1268</v>
      </c>
      <c r="C419" s="385" t="s">
        <v>1269</v>
      </c>
      <c r="D419" s="411">
        <v>19982</v>
      </c>
      <c r="G419" s="8"/>
      <c r="N419" s="8"/>
      <c r="O419" s="8"/>
      <c r="P419" s="8"/>
      <c r="Q419" s="8"/>
      <c r="R419" s="8"/>
      <c r="S419" s="8"/>
      <c r="T419" s="8"/>
      <c r="U419" s="8"/>
      <c r="V419" s="8"/>
      <c r="W419" s="8"/>
      <c r="X419" s="8"/>
      <c r="Y419" s="8"/>
      <c r="Z419" s="8"/>
      <c r="AA419" s="8"/>
    </row>
    <row r="420" spans="1:27" ht="12.75">
      <c r="A420" s="385" t="s">
        <v>1270</v>
      </c>
      <c r="B420" s="385" t="s">
        <v>1271</v>
      </c>
      <c r="C420" s="385" t="s">
        <v>1272</v>
      </c>
      <c r="D420" s="411">
        <v>19928</v>
      </c>
      <c r="G420" s="8"/>
      <c r="N420" s="8"/>
      <c r="O420" s="8"/>
      <c r="P420" s="8"/>
      <c r="Q420" s="8"/>
      <c r="R420" s="8"/>
      <c r="S420" s="8"/>
      <c r="T420" s="8"/>
      <c r="U420" s="8"/>
      <c r="V420" s="8"/>
      <c r="W420" s="8"/>
      <c r="X420" s="8"/>
      <c r="Y420" s="8"/>
      <c r="Z420" s="8"/>
      <c r="AA420" s="8"/>
    </row>
    <row r="421" spans="1:27" ht="12.75">
      <c r="A421" s="385" t="s">
        <v>1273</v>
      </c>
      <c r="B421" s="385" t="s">
        <v>1274</v>
      </c>
      <c r="C421" s="385" t="s">
        <v>1275</v>
      </c>
      <c r="D421" s="411">
        <v>20345</v>
      </c>
      <c r="G421" s="8"/>
      <c r="N421" s="8"/>
      <c r="O421" s="8"/>
      <c r="P421" s="8"/>
      <c r="Q421" s="8"/>
      <c r="R421" s="8"/>
      <c r="S421" s="8"/>
      <c r="T421" s="8"/>
      <c r="U421" s="8"/>
      <c r="V421" s="8"/>
      <c r="W421" s="8"/>
      <c r="X421" s="8"/>
      <c r="Y421" s="8"/>
      <c r="Z421" s="8"/>
      <c r="AA421" s="8"/>
    </row>
    <row r="422" spans="1:27" ht="12.75">
      <c r="A422" s="385" t="s">
        <v>137</v>
      </c>
      <c r="B422" s="385" t="s">
        <v>1277</v>
      </c>
      <c r="C422" s="385" t="s">
        <v>1280</v>
      </c>
      <c r="D422" s="411">
        <v>19919</v>
      </c>
      <c r="G422" s="8"/>
      <c r="N422" s="8"/>
      <c r="O422" s="8"/>
      <c r="P422" s="8"/>
      <c r="Q422" s="8"/>
      <c r="R422" s="8"/>
      <c r="S422" s="8"/>
      <c r="T422" s="8"/>
      <c r="U422" s="8"/>
      <c r="V422" s="8"/>
      <c r="W422" s="8"/>
      <c r="X422" s="8"/>
      <c r="Y422" s="8"/>
      <c r="Z422" s="8"/>
      <c r="AA422" s="8"/>
    </row>
    <row r="423" spans="1:27" ht="12.75">
      <c r="A423" s="385" t="s">
        <v>139</v>
      </c>
      <c r="B423" s="385" t="s">
        <v>1282</v>
      </c>
      <c r="C423" s="385" t="s">
        <v>1283</v>
      </c>
      <c r="D423" s="411">
        <v>18182</v>
      </c>
      <c r="G423" s="8"/>
      <c r="N423" s="8"/>
      <c r="O423" s="8"/>
      <c r="P423" s="8"/>
      <c r="Q423" s="8"/>
      <c r="R423" s="8"/>
      <c r="S423" s="8"/>
      <c r="T423" s="8"/>
      <c r="U423" s="8"/>
      <c r="V423" s="8"/>
      <c r="W423" s="8"/>
      <c r="X423" s="8"/>
      <c r="Y423" s="8"/>
      <c r="Z423" s="8"/>
      <c r="AA423" s="8"/>
    </row>
    <row r="424" spans="1:27" ht="12.75">
      <c r="A424" s="385" t="s">
        <v>147</v>
      </c>
      <c r="B424" s="385" t="s">
        <v>1284</v>
      </c>
      <c r="C424" s="385" t="s">
        <v>1285</v>
      </c>
      <c r="D424" s="411">
        <v>18155</v>
      </c>
      <c r="G424" s="8"/>
      <c r="N424" s="8"/>
      <c r="O424" s="8"/>
      <c r="P424" s="8"/>
      <c r="Q424" s="8"/>
      <c r="R424" s="8"/>
      <c r="S424" s="8"/>
      <c r="T424" s="8"/>
      <c r="U424" s="8"/>
      <c r="V424" s="8"/>
      <c r="W424" s="8"/>
      <c r="X424" s="8"/>
      <c r="Y424" s="8"/>
      <c r="Z424" s="8"/>
      <c r="AA424" s="8"/>
    </row>
    <row r="425" spans="1:27" ht="12.75">
      <c r="A425" s="385" t="s">
        <v>622</v>
      </c>
      <c r="B425" s="385" t="s">
        <v>1287</v>
      </c>
      <c r="C425" s="385" t="s">
        <v>1289</v>
      </c>
      <c r="D425" s="411">
        <v>22777</v>
      </c>
      <c r="G425" s="8"/>
      <c r="N425" s="8"/>
      <c r="O425" s="8"/>
      <c r="P425" s="8"/>
      <c r="Q425" s="8"/>
      <c r="R425" s="8"/>
      <c r="S425" s="8"/>
      <c r="T425" s="8"/>
      <c r="U425" s="8"/>
      <c r="V425" s="8"/>
      <c r="W425" s="8"/>
      <c r="X425" s="8"/>
      <c r="Y425" s="8"/>
      <c r="Z425" s="8"/>
      <c r="AA425" s="8"/>
    </row>
    <row r="426" spans="1:27" ht="12.75">
      <c r="A426" s="385" t="s">
        <v>169</v>
      </c>
      <c r="B426" s="385" t="s">
        <v>1290</v>
      </c>
      <c r="C426" s="385" t="s">
        <v>1292</v>
      </c>
      <c r="D426" s="411">
        <v>22879</v>
      </c>
      <c r="G426" s="8"/>
      <c r="N426" s="8"/>
      <c r="O426" s="8"/>
      <c r="P426" s="8"/>
      <c r="Q426" s="8"/>
      <c r="R426" s="8"/>
      <c r="S426" s="8"/>
      <c r="T426" s="8"/>
      <c r="U426" s="8"/>
      <c r="V426" s="8"/>
      <c r="W426" s="8"/>
      <c r="X426" s="8"/>
      <c r="Y426" s="8"/>
      <c r="Z426" s="8"/>
      <c r="AA426" s="8"/>
    </row>
    <row r="427" spans="1:27" ht="12.75">
      <c r="A427" s="385" t="s">
        <v>1293</v>
      </c>
      <c r="B427" s="385" t="s">
        <v>1294</v>
      </c>
      <c r="C427" s="385" t="s">
        <v>1295</v>
      </c>
      <c r="D427" s="411">
        <v>22814</v>
      </c>
      <c r="G427" s="8"/>
      <c r="N427" s="8"/>
      <c r="O427" s="8"/>
      <c r="P427" s="8"/>
      <c r="Q427" s="8"/>
      <c r="R427" s="8"/>
      <c r="S427" s="8"/>
      <c r="T427" s="8"/>
      <c r="U427" s="8"/>
      <c r="V427" s="8"/>
      <c r="W427" s="8"/>
      <c r="X427" s="8"/>
      <c r="Y427" s="8"/>
      <c r="Z427" s="8"/>
      <c r="AA427" s="8"/>
    </row>
    <row r="428" spans="1:27" ht="12.75">
      <c r="A428" s="385" t="s">
        <v>172</v>
      </c>
      <c r="B428" s="385" t="s">
        <v>1296</v>
      </c>
      <c r="C428" s="385" t="s">
        <v>1297</v>
      </c>
      <c r="D428" s="411">
        <v>23031</v>
      </c>
      <c r="G428" s="8"/>
      <c r="N428" s="8"/>
      <c r="O428" s="8"/>
      <c r="P428" s="8"/>
      <c r="Q428" s="8"/>
      <c r="R428" s="8"/>
      <c r="S428" s="8"/>
      <c r="T428" s="8"/>
      <c r="U428" s="8"/>
      <c r="V428" s="8"/>
      <c r="W428" s="8"/>
      <c r="X428" s="8"/>
      <c r="Y428" s="8"/>
      <c r="Z428" s="8"/>
      <c r="AA428" s="8"/>
    </row>
    <row r="429" spans="1:27" ht="12.75">
      <c r="A429" s="385" t="s">
        <v>175</v>
      </c>
      <c r="B429" s="385" t="s">
        <v>1298</v>
      </c>
      <c r="C429" s="385" t="s">
        <v>1299</v>
      </c>
      <c r="D429" s="411">
        <v>18116</v>
      </c>
      <c r="G429" s="8"/>
      <c r="N429" s="8"/>
      <c r="O429" s="8"/>
      <c r="P429" s="8"/>
      <c r="Q429" s="8"/>
      <c r="R429" s="8"/>
      <c r="S429" s="8"/>
      <c r="T429" s="8"/>
      <c r="U429" s="8"/>
      <c r="V429" s="8"/>
      <c r="W429" s="8"/>
      <c r="X429" s="8"/>
      <c r="Y429" s="8"/>
      <c r="Z429" s="8"/>
      <c r="AA429" s="8"/>
    </row>
    <row r="430" spans="1:27" ht="12.75">
      <c r="A430" s="385" t="s">
        <v>175</v>
      </c>
      <c r="B430" s="385" t="s">
        <v>1298</v>
      </c>
      <c r="C430" s="385" t="s">
        <v>1300</v>
      </c>
      <c r="D430" s="411">
        <v>22765</v>
      </c>
      <c r="G430" s="8"/>
      <c r="N430" s="8"/>
      <c r="O430" s="8"/>
      <c r="P430" s="8"/>
      <c r="Q430" s="8"/>
      <c r="R430" s="8"/>
      <c r="S430" s="8"/>
      <c r="T430" s="8"/>
      <c r="U430" s="8"/>
      <c r="V430" s="8"/>
      <c r="W430" s="8"/>
      <c r="X430" s="8"/>
      <c r="Y430" s="8"/>
      <c r="Z430" s="8"/>
      <c r="AA430" s="8"/>
    </row>
    <row r="431" spans="1:27" ht="12.75">
      <c r="A431" s="385" t="s">
        <v>182</v>
      </c>
      <c r="B431" s="385" t="s">
        <v>1302</v>
      </c>
      <c r="C431" s="385" t="s">
        <v>1303</v>
      </c>
      <c r="D431" s="411">
        <v>20591</v>
      </c>
      <c r="G431" s="8"/>
      <c r="N431" s="8"/>
      <c r="O431" s="8"/>
      <c r="P431" s="8"/>
      <c r="Q431" s="8"/>
      <c r="R431" s="8"/>
      <c r="S431" s="8"/>
      <c r="T431" s="8"/>
      <c r="U431" s="8"/>
      <c r="V431" s="8"/>
      <c r="W431" s="8"/>
      <c r="X431" s="8"/>
      <c r="Y431" s="8"/>
      <c r="Z431" s="8"/>
      <c r="AA431" s="8"/>
    </row>
    <row r="432" spans="1:27" ht="12.75">
      <c r="A432" s="385" t="s">
        <v>1304</v>
      </c>
      <c r="B432" s="385" t="s">
        <v>1305</v>
      </c>
      <c r="C432" s="385" t="s">
        <v>1306</v>
      </c>
      <c r="D432" s="411">
        <v>20287</v>
      </c>
      <c r="G432" s="8"/>
      <c r="N432" s="8"/>
      <c r="O432" s="8"/>
      <c r="P432" s="8"/>
      <c r="Q432" s="8"/>
      <c r="R432" s="8"/>
      <c r="S432" s="8"/>
      <c r="T432" s="8"/>
      <c r="U432" s="8"/>
      <c r="V432" s="8"/>
      <c r="W432" s="8"/>
      <c r="X432" s="8"/>
      <c r="Y432" s="8"/>
      <c r="Z432" s="8"/>
      <c r="AA432" s="8"/>
    </row>
    <row r="433" spans="1:27" ht="12.75">
      <c r="A433" s="385" t="s">
        <v>1307</v>
      </c>
      <c r="B433" s="385" t="s">
        <v>1308</v>
      </c>
      <c r="C433" s="385" t="s">
        <v>1309</v>
      </c>
      <c r="D433" s="411">
        <v>23021</v>
      </c>
      <c r="G433" s="8"/>
      <c r="N433" s="8"/>
      <c r="O433" s="8"/>
      <c r="P433" s="8"/>
      <c r="Q433" s="8"/>
      <c r="R433" s="8"/>
      <c r="S433" s="8"/>
      <c r="T433" s="8"/>
      <c r="U433" s="8"/>
      <c r="V433" s="8"/>
      <c r="W433" s="8"/>
      <c r="X433" s="8"/>
      <c r="Y433" s="8"/>
      <c r="Z433" s="8"/>
      <c r="AA433" s="8"/>
    </row>
    <row r="434" spans="1:27" ht="12.75">
      <c r="A434" s="385" t="s">
        <v>186</v>
      </c>
      <c r="B434" s="385" t="s">
        <v>1310</v>
      </c>
      <c r="C434" s="385" t="s">
        <v>1311</v>
      </c>
      <c r="D434" s="411">
        <v>22716</v>
      </c>
      <c r="G434" s="8"/>
      <c r="N434" s="8"/>
      <c r="O434" s="8"/>
      <c r="P434" s="8"/>
      <c r="Q434" s="8"/>
      <c r="R434" s="8"/>
      <c r="S434" s="8"/>
      <c r="T434" s="8"/>
      <c r="U434" s="8"/>
      <c r="V434" s="8"/>
      <c r="W434" s="8"/>
      <c r="X434" s="8"/>
      <c r="Y434" s="8"/>
      <c r="Z434" s="8"/>
      <c r="AA434" s="8"/>
    </row>
    <row r="435" spans="1:27" ht="12.75">
      <c r="A435" s="385" t="s">
        <v>1313</v>
      </c>
      <c r="B435" s="385" t="s">
        <v>1314</v>
      </c>
      <c r="C435" s="385" t="s">
        <v>1315</v>
      </c>
      <c r="D435" s="411">
        <v>22754</v>
      </c>
      <c r="G435" s="8"/>
      <c r="N435" s="8"/>
      <c r="O435" s="8"/>
      <c r="P435" s="8"/>
      <c r="Q435" s="8"/>
      <c r="R435" s="8"/>
      <c r="S435" s="8"/>
      <c r="T435" s="8"/>
      <c r="U435" s="8"/>
      <c r="V435" s="8"/>
      <c r="W435" s="8"/>
      <c r="X435" s="8"/>
      <c r="Y435" s="8"/>
      <c r="Z435" s="8"/>
      <c r="AA435" s="8"/>
    </row>
    <row r="436" spans="1:27" ht="12.75">
      <c r="A436" s="385" t="s">
        <v>1316</v>
      </c>
      <c r="B436" s="385" t="s">
        <v>1317</v>
      </c>
      <c r="C436" s="385" t="s">
        <v>1318</v>
      </c>
      <c r="D436" s="411">
        <v>22835</v>
      </c>
      <c r="G436" s="8"/>
      <c r="N436" s="8"/>
      <c r="O436" s="8"/>
      <c r="P436" s="8"/>
      <c r="Q436" s="8"/>
      <c r="R436" s="8"/>
      <c r="S436" s="8"/>
      <c r="T436" s="8"/>
      <c r="U436" s="8"/>
      <c r="V436" s="8"/>
      <c r="W436" s="8"/>
      <c r="X436" s="8"/>
      <c r="Y436" s="8"/>
      <c r="Z436" s="8"/>
      <c r="AA436" s="8"/>
    </row>
    <row r="437" spans="1:27" ht="12.75">
      <c r="A437" s="385" t="s">
        <v>834</v>
      </c>
      <c r="B437" s="385" t="s">
        <v>1319</v>
      </c>
      <c r="C437" s="385" t="s">
        <v>1320</v>
      </c>
      <c r="D437" s="411">
        <v>23039</v>
      </c>
      <c r="G437" s="8"/>
      <c r="N437" s="8"/>
      <c r="O437" s="8"/>
      <c r="P437" s="8"/>
      <c r="Q437" s="8"/>
      <c r="R437" s="8"/>
      <c r="S437" s="8"/>
      <c r="T437" s="8"/>
      <c r="U437" s="8"/>
      <c r="V437" s="8"/>
      <c r="W437" s="8"/>
      <c r="X437" s="8"/>
      <c r="Y437" s="8"/>
      <c r="Z437" s="8"/>
      <c r="AA437" s="8"/>
    </row>
    <row r="438" spans="1:27" ht="12.75">
      <c r="A438" s="385" t="s">
        <v>198</v>
      </c>
      <c r="B438" s="385" t="s">
        <v>1321</v>
      </c>
      <c r="C438" s="385" t="s">
        <v>1322</v>
      </c>
      <c r="D438" s="411">
        <v>22956</v>
      </c>
      <c r="G438" s="8"/>
      <c r="N438" s="8"/>
      <c r="O438" s="8"/>
      <c r="P438" s="8"/>
      <c r="Q438" s="8"/>
      <c r="R438" s="8"/>
      <c r="S438" s="8"/>
      <c r="T438" s="8"/>
      <c r="U438" s="8"/>
      <c r="V438" s="8"/>
      <c r="W438" s="8"/>
      <c r="X438" s="8"/>
      <c r="Y438" s="8"/>
      <c r="Z438" s="8"/>
      <c r="AA438" s="8"/>
    </row>
    <row r="439" spans="1:27" ht="12.75">
      <c r="A439" s="385" t="s">
        <v>201</v>
      </c>
      <c r="B439" s="385" t="s">
        <v>1323</v>
      </c>
      <c r="C439" s="385" t="s">
        <v>1325</v>
      </c>
      <c r="D439" s="411">
        <v>18590</v>
      </c>
      <c r="G439" s="8"/>
      <c r="N439" s="8"/>
      <c r="O439" s="8"/>
      <c r="P439" s="8"/>
      <c r="Q439" s="8"/>
      <c r="R439" s="8"/>
      <c r="S439" s="8"/>
      <c r="T439" s="8"/>
      <c r="U439" s="8"/>
      <c r="V439" s="8"/>
      <c r="W439" s="8"/>
      <c r="X439" s="8"/>
      <c r="Y439" s="8"/>
      <c r="Z439" s="8"/>
      <c r="AA439" s="8"/>
    </row>
    <row r="440" spans="1:27" ht="12.75">
      <c r="A440" s="385" t="s">
        <v>209</v>
      </c>
      <c r="B440" s="385" t="s">
        <v>1329</v>
      </c>
      <c r="C440" s="385" t="s">
        <v>1330</v>
      </c>
      <c r="D440" s="411">
        <v>18564</v>
      </c>
      <c r="G440" s="8"/>
      <c r="N440" s="8"/>
      <c r="O440" s="8"/>
      <c r="P440" s="8"/>
      <c r="Q440" s="8"/>
      <c r="R440" s="8"/>
      <c r="S440" s="8"/>
      <c r="T440" s="8"/>
      <c r="U440" s="8"/>
      <c r="V440" s="8"/>
      <c r="W440" s="8"/>
      <c r="X440" s="8"/>
      <c r="Y440" s="8"/>
      <c r="Z440" s="8"/>
      <c r="AA440" s="8"/>
    </row>
    <row r="441" spans="1:27" ht="12.75">
      <c r="A441" s="385" t="s">
        <v>222</v>
      </c>
      <c r="B441" s="385" t="s">
        <v>1332</v>
      </c>
      <c r="C441" s="385" t="s">
        <v>1334</v>
      </c>
      <c r="D441" s="411">
        <v>22791</v>
      </c>
      <c r="G441" s="8"/>
      <c r="N441" s="8"/>
      <c r="O441" s="8"/>
      <c r="P441" s="8"/>
      <c r="Q441" s="8"/>
      <c r="R441" s="8"/>
      <c r="S441" s="8"/>
      <c r="T441" s="8"/>
      <c r="U441" s="8"/>
      <c r="V441" s="8"/>
      <c r="W441" s="8"/>
      <c r="X441" s="8"/>
      <c r="Y441" s="8"/>
      <c r="Z441" s="8"/>
      <c r="AA441" s="8"/>
    </row>
    <row r="442" spans="1:27" ht="12.75">
      <c r="A442" s="385" t="s">
        <v>225</v>
      </c>
      <c r="B442" s="385" t="s">
        <v>1335</v>
      </c>
      <c r="C442" s="385" t="s">
        <v>1336</v>
      </c>
      <c r="D442" s="411">
        <v>18117</v>
      </c>
      <c r="G442" s="8"/>
      <c r="N442" s="8"/>
      <c r="O442" s="8"/>
      <c r="P442" s="8"/>
      <c r="Q442" s="8"/>
      <c r="R442" s="8"/>
      <c r="S442" s="8"/>
      <c r="T442" s="8"/>
      <c r="U442" s="8"/>
      <c r="V442" s="8"/>
      <c r="W442" s="8"/>
      <c r="X442" s="8"/>
      <c r="Y442" s="8"/>
      <c r="Z442" s="8"/>
      <c r="AA442" s="8"/>
    </row>
    <row r="443" spans="1:27" ht="12.75">
      <c r="A443" s="385" t="s">
        <v>99</v>
      </c>
      <c r="B443" s="385" t="s">
        <v>1338</v>
      </c>
      <c r="C443" s="385" t="s">
        <v>1339</v>
      </c>
      <c r="D443" s="411">
        <v>18029</v>
      </c>
      <c r="G443" s="8"/>
      <c r="N443" s="8"/>
      <c r="O443" s="8"/>
      <c r="P443" s="8"/>
      <c r="Q443" s="8"/>
      <c r="R443" s="8"/>
      <c r="S443" s="8"/>
      <c r="T443" s="8"/>
      <c r="U443" s="8"/>
      <c r="V443" s="8"/>
      <c r="W443" s="8"/>
      <c r="X443" s="8"/>
      <c r="Y443" s="8"/>
      <c r="Z443" s="8"/>
      <c r="AA443" s="8"/>
    </row>
    <row r="444" spans="1:27" ht="12.75">
      <c r="A444" s="385" t="s">
        <v>1340</v>
      </c>
      <c r="B444" s="385" t="s">
        <v>1341</v>
      </c>
      <c r="C444" s="385" t="s">
        <v>1342</v>
      </c>
      <c r="D444" s="411">
        <v>23045</v>
      </c>
      <c r="G444" s="8"/>
      <c r="N444" s="8"/>
      <c r="O444" s="8"/>
      <c r="P444" s="8"/>
      <c r="Q444" s="8"/>
      <c r="R444" s="8"/>
      <c r="S444" s="8"/>
      <c r="T444" s="8"/>
      <c r="U444" s="8"/>
      <c r="V444" s="8"/>
      <c r="W444" s="8"/>
      <c r="X444" s="8"/>
      <c r="Y444" s="8"/>
      <c r="Z444" s="8"/>
      <c r="AA444" s="8"/>
    </row>
    <row r="445" spans="1:27" ht="12.75">
      <c r="A445" s="385" t="s">
        <v>637</v>
      </c>
      <c r="B445" s="385" t="s">
        <v>1343</v>
      </c>
      <c r="C445" s="385" t="s">
        <v>1345</v>
      </c>
      <c r="D445" s="411">
        <v>22977</v>
      </c>
      <c r="G445" s="8"/>
      <c r="N445" s="8"/>
      <c r="O445" s="8"/>
      <c r="P445" s="8"/>
      <c r="Q445" s="8"/>
      <c r="R445" s="8"/>
      <c r="S445" s="8"/>
      <c r="T445" s="8"/>
      <c r="U445" s="8"/>
      <c r="V445" s="8"/>
      <c r="W445" s="8"/>
      <c r="X445" s="8"/>
      <c r="Y445" s="8"/>
      <c r="Z445" s="8"/>
      <c r="AA445" s="8"/>
    </row>
    <row r="446" spans="1:27" ht="12.75">
      <c r="A446" s="385" t="s">
        <v>992</v>
      </c>
      <c r="B446" s="385" t="s">
        <v>1347</v>
      </c>
      <c r="C446" s="385" t="s">
        <v>1348</v>
      </c>
      <c r="D446" s="411">
        <v>22890</v>
      </c>
      <c r="G446" s="8"/>
      <c r="N446" s="8"/>
      <c r="O446" s="8"/>
      <c r="P446" s="8"/>
      <c r="Q446" s="8"/>
      <c r="R446" s="8"/>
      <c r="S446" s="8"/>
      <c r="T446" s="8"/>
      <c r="U446" s="8"/>
      <c r="V446" s="8"/>
      <c r="W446" s="8"/>
      <c r="X446" s="8"/>
      <c r="Y446" s="8"/>
      <c r="Z446" s="8"/>
      <c r="AA446" s="8"/>
    </row>
    <row r="447" spans="1:27" ht="12.75">
      <c r="A447" s="385" t="s">
        <v>1349</v>
      </c>
      <c r="B447" s="385" t="s">
        <v>1350</v>
      </c>
      <c r="C447" s="385" t="s">
        <v>1351</v>
      </c>
      <c r="D447" s="411">
        <v>22941</v>
      </c>
      <c r="G447" s="8"/>
      <c r="N447" s="8"/>
      <c r="O447" s="8"/>
      <c r="P447" s="8"/>
      <c r="Q447" s="8"/>
      <c r="R447" s="8"/>
      <c r="S447" s="8"/>
      <c r="T447" s="8"/>
      <c r="U447" s="8"/>
      <c r="V447" s="8"/>
      <c r="W447" s="8"/>
      <c r="X447" s="8"/>
      <c r="Y447" s="8"/>
      <c r="Z447" s="8"/>
      <c r="AA447" s="8"/>
    </row>
    <row r="448" spans="1:27" ht="12.75">
      <c r="A448" s="385" t="s">
        <v>245</v>
      </c>
      <c r="B448" s="385" t="s">
        <v>1352</v>
      </c>
      <c r="C448" s="385" t="s">
        <v>1353</v>
      </c>
      <c r="D448" s="411">
        <v>19941</v>
      </c>
      <c r="G448" s="8"/>
      <c r="N448" s="8"/>
      <c r="O448" s="8"/>
      <c r="P448" s="8"/>
      <c r="Q448" s="8"/>
      <c r="R448" s="8"/>
      <c r="S448" s="8"/>
      <c r="T448" s="8"/>
      <c r="U448" s="8"/>
      <c r="V448" s="8"/>
      <c r="W448" s="8"/>
      <c r="X448" s="8"/>
      <c r="Y448" s="8"/>
      <c r="Z448" s="8"/>
      <c r="AA448" s="8"/>
    </row>
    <row r="449" spans="1:27" ht="12.75">
      <c r="A449" s="385" t="s">
        <v>1354</v>
      </c>
      <c r="B449" s="385" t="s">
        <v>1355</v>
      </c>
      <c r="C449" s="385" t="s">
        <v>1356</v>
      </c>
      <c r="D449" s="411">
        <v>20147</v>
      </c>
      <c r="G449" s="8"/>
      <c r="N449" s="8"/>
      <c r="O449" s="8"/>
      <c r="P449" s="8"/>
      <c r="Q449" s="8"/>
      <c r="R449" s="8"/>
      <c r="S449" s="8"/>
      <c r="T449" s="8"/>
      <c r="U449" s="8"/>
      <c r="V449" s="8"/>
      <c r="W449" s="8"/>
      <c r="X449" s="8"/>
      <c r="Y449" s="8"/>
      <c r="Z449" s="8"/>
      <c r="AA449" s="8"/>
    </row>
    <row r="450" spans="1:27" ht="12.75">
      <c r="A450" s="385" t="s">
        <v>1357</v>
      </c>
      <c r="B450" s="385" t="s">
        <v>1359</v>
      </c>
      <c r="C450" s="385" t="s">
        <v>1360</v>
      </c>
      <c r="D450" s="411">
        <v>22992</v>
      </c>
      <c r="G450" s="8"/>
      <c r="N450" s="8"/>
      <c r="O450" s="8"/>
      <c r="P450" s="8"/>
      <c r="Q450" s="8"/>
      <c r="R450" s="8"/>
      <c r="S450" s="8"/>
      <c r="T450" s="8"/>
      <c r="U450" s="8"/>
      <c r="V450" s="8"/>
      <c r="W450" s="8"/>
      <c r="X450" s="8"/>
      <c r="Y450" s="8"/>
      <c r="Z450" s="8"/>
      <c r="AA450" s="8"/>
    </row>
    <row r="451" spans="1:27" ht="12.75">
      <c r="A451" s="385" t="s">
        <v>249</v>
      </c>
      <c r="B451" s="385" t="s">
        <v>1363</v>
      </c>
      <c r="C451" s="385" t="s">
        <v>1364</v>
      </c>
      <c r="D451" s="411">
        <v>20508</v>
      </c>
      <c r="G451" s="8"/>
      <c r="N451" s="8"/>
      <c r="O451" s="8"/>
      <c r="P451" s="8"/>
      <c r="Q451" s="8"/>
      <c r="R451" s="8"/>
      <c r="S451" s="8"/>
      <c r="T451" s="8"/>
      <c r="U451" s="8"/>
      <c r="V451" s="8"/>
      <c r="W451" s="8"/>
      <c r="X451" s="8"/>
      <c r="Y451" s="8"/>
      <c r="Z451" s="8"/>
      <c r="AA451" s="8"/>
    </row>
    <row r="452" spans="1:27" ht="12.75">
      <c r="A452" s="385" t="s">
        <v>254</v>
      </c>
      <c r="B452" s="385" t="s">
        <v>1365</v>
      </c>
      <c r="C452" s="385" t="s">
        <v>1366</v>
      </c>
      <c r="D452" s="411">
        <v>17957</v>
      </c>
      <c r="G452" s="8"/>
      <c r="N452" s="8"/>
      <c r="O452" s="8"/>
      <c r="P452" s="8"/>
      <c r="Q452" s="8"/>
      <c r="R452" s="8"/>
      <c r="S452" s="8"/>
      <c r="T452" s="8"/>
      <c r="U452" s="8"/>
      <c r="V452" s="8"/>
      <c r="W452" s="8"/>
      <c r="X452" s="8"/>
      <c r="Y452" s="8"/>
      <c r="Z452" s="8"/>
      <c r="AA452" s="8"/>
    </row>
    <row r="453" spans="1:27" ht="12.75">
      <c r="A453" s="385" t="s">
        <v>509</v>
      </c>
      <c r="B453" s="385" t="s">
        <v>1367</v>
      </c>
      <c r="C453" s="385" t="s">
        <v>1368</v>
      </c>
      <c r="D453" s="411">
        <v>19948</v>
      </c>
      <c r="G453" s="8"/>
      <c r="N453" s="8"/>
      <c r="O453" s="8"/>
      <c r="P453" s="8"/>
      <c r="Q453" s="8"/>
      <c r="R453" s="8"/>
      <c r="S453" s="8"/>
      <c r="T453" s="8"/>
      <c r="U453" s="8"/>
      <c r="V453" s="8"/>
      <c r="W453" s="8"/>
      <c r="X453" s="8"/>
      <c r="Y453" s="8"/>
      <c r="Z453" s="8"/>
      <c r="AA453" s="8"/>
    </row>
    <row r="454" spans="1:27" ht="12.75">
      <c r="A454" s="385" t="s">
        <v>263</v>
      </c>
      <c r="B454" s="385" t="s">
        <v>1369</v>
      </c>
      <c r="C454" s="385" t="s">
        <v>1370</v>
      </c>
      <c r="D454" s="411">
        <v>18172</v>
      </c>
      <c r="G454" s="8"/>
      <c r="N454" s="8"/>
      <c r="O454" s="8"/>
      <c r="P454" s="8"/>
      <c r="Q454" s="8"/>
      <c r="R454" s="8"/>
      <c r="S454" s="8"/>
      <c r="T454" s="8"/>
      <c r="U454" s="8"/>
      <c r="V454" s="8"/>
      <c r="W454" s="8"/>
      <c r="X454" s="8"/>
      <c r="Y454" s="8"/>
      <c r="Z454" s="8"/>
      <c r="AA454" s="8"/>
    </row>
    <row r="455" spans="1:27" ht="12.75">
      <c r="A455" s="385" t="s">
        <v>883</v>
      </c>
      <c r="B455" s="385" t="s">
        <v>1372</v>
      </c>
      <c r="C455" s="385" t="s">
        <v>1373</v>
      </c>
      <c r="D455" s="411">
        <v>20199</v>
      </c>
      <c r="G455" s="8"/>
      <c r="N455" s="8"/>
      <c r="O455" s="8"/>
      <c r="P455" s="8"/>
      <c r="Q455" s="8"/>
      <c r="R455" s="8"/>
      <c r="S455" s="8"/>
      <c r="T455" s="8"/>
      <c r="U455" s="8"/>
      <c r="V455" s="8"/>
      <c r="W455" s="8"/>
      <c r="X455" s="8"/>
      <c r="Y455" s="8"/>
      <c r="Z455" s="8"/>
      <c r="AA455" s="8"/>
    </row>
    <row r="456" spans="1:27" ht="12.75">
      <c r="A456" s="385" t="s">
        <v>1374</v>
      </c>
      <c r="B456" s="385" t="s">
        <v>1375</v>
      </c>
      <c r="C456" s="385" t="s">
        <v>1376</v>
      </c>
      <c r="D456" s="411">
        <v>20320</v>
      </c>
      <c r="G456" s="8"/>
      <c r="N456" s="8"/>
      <c r="O456" s="8"/>
      <c r="P456" s="8"/>
      <c r="Q456" s="8"/>
      <c r="R456" s="8"/>
      <c r="S456" s="8"/>
      <c r="T456" s="8"/>
      <c r="U456" s="8"/>
      <c r="V456" s="8"/>
      <c r="W456" s="8"/>
      <c r="X456" s="8"/>
      <c r="Y456" s="8"/>
      <c r="Z456" s="8"/>
      <c r="AA456" s="8"/>
    </row>
    <row r="457" spans="1:27" ht="12.75">
      <c r="A457" s="385" t="s">
        <v>707</v>
      </c>
      <c r="B457" s="385" t="s">
        <v>1377</v>
      </c>
      <c r="C457" s="385" t="s">
        <v>1378</v>
      </c>
      <c r="D457" s="411">
        <v>20256</v>
      </c>
      <c r="G457" s="8"/>
      <c r="N457" s="8"/>
      <c r="O457" s="8"/>
      <c r="P457" s="8"/>
      <c r="Q457" s="8"/>
      <c r="R457" s="8"/>
      <c r="S457" s="8"/>
      <c r="T457" s="8"/>
      <c r="U457" s="8"/>
      <c r="V457" s="8"/>
      <c r="W457" s="8"/>
      <c r="X457" s="8"/>
      <c r="Y457" s="8"/>
      <c r="Z457" s="8"/>
      <c r="AA457" s="8"/>
    </row>
    <row r="458" spans="1:27" ht="12.75">
      <c r="A458" s="385" t="s">
        <v>271</v>
      </c>
      <c r="B458" s="385" t="s">
        <v>1381</v>
      </c>
      <c r="C458" s="385" t="s">
        <v>1382</v>
      </c>
      <c r="D458" s="411">
        <v>18250</v>
      </c>
      <c r="G458" s="8"/>
      <c r="N458" s="8"/>
      <c r="O458" s="8"/>
      <c r="P458" s="8"/>
      <c r="Q458" s="8"/>
      <c r="R458" s="8"/>
      <c r="S458" s="8"/>
      <c r="T458" s="8"/>
      <c r="U458" s="8"/>
      <c r="V458" s="8"/>
      <c r="W458" s="8"/>
      <c r="X458" s="8"/>
      <c r="Y458" s="8"/>
      <c r="Z458" s="8"/>
      <c r="AA458" s="8"/>
    </row>
    <row r="459" spans="1:27" ht="12.75">
      <c r="A459" s="385" t="s">
        <v>72</v>
      </c>
      <c r="B459" s="385" t="s">
        <v>1383</v>
      </c>
      <c r="C459" s="385" t="s">
        <v>1384</v>
      </c>
      <c r="D459" s="411">
        <v>22900</v>
      </c>
      <c r="G459" s="8"/>
      <c r="N459" s="8"/>
      <c r="O459" s="8"/>
      <c r="P459" s="8"/>
      <c r="Q459" s="8"/>
      <c r="R459" s="8"/>
      <c r="S459" s="8"/>
      <c r="T459" s="8"/>
      <c r="U459" s="8"/>
      <c r="V459" s="8"/>
      <c r="W459" s="8"/>
      <c r="X459" s="8"/>
      <c r="Y459" s="8"/>
      <c r="Z459" s="8"/>
      <c r="AA459" s="8"/>
    </row>
    <row r="460" spans="1:27" ht="12.75">
      <c r="A460" s="385" t="s">
        <v>273</v>
      </c>
      <c r="B460" s="385" t="s">
        <v>1385</v>
      </c>
      <c r="C460" s="385" t="s">
        <v>1387</v>
      </c>
      <c r="D460" s="411">
        <v>17937</v>
      </c>
      <c r="G460" s="8"/>
      <c r="N460" s="8"/>
      <c r="O460" s="8"/>
      <c r="P460" s="8"/>
      <c r="Q460" s="8"/>
      <c r="R460" s="8"/>
      <c r="S460" s="8"/>
      <c r="T460" s="8"/>
      <c r="U460" s="8"/>
      <c r="V460" s="8"/>
      <c r="W460" s="8"/>
      <c r="X460" s="8"/>
      <c r="Y460" s="8"/>
      <c r="Z460" s="8"/>
      <c r="AA460" s="8"/>
    </row>
    <row r="461" spans="1:27" ht="12.75">
      <c r="A461" s="385" t="s">
        <v>645</v>
      </c>
      <c r="B461" s="385" t="s">
        <v>1389</v>
      </c>
      <c r="C461" s="385" t="s">
        <v>1390</v>
      </c>
      <c r="D461" s="411">
        <v>18338</v>
      </c>
      <c r="G461" s="8"/>
      <c r="N461" s="8"/>
      <c r="O461" s="8"/>
      <c r="P461" s="8"/>
      <c r="Q461" s="8"/>
      <c r="R461" s="8"/>
      <c r="S461" s="8"/>
      <c r="T461" s="8"/>
      <c r="U461" s="8"/>
      <c r="V461" s="8"/>
      <c r="W461" s="8"/>
      <c r="X461" s="8"/>
      <c r="Y461" s="8"/>
      <c r="Z461" s="8"/>
      <c r="AA461" s="8"/>
    </row>
    <row r="462" spans="1:27" ht="12.75">
      <c r="A462" s="385" t="s">
        <v>843</v>
      </c>
      <c r="B462" s="385" t="s">
        <v>1391</v>
      </c>
      <c r="C462" s="385" t="s">
        <v>1392</v>
      </c>
      <c r="D462" s="411">
        <v>18232</v>
      </c>
      <c r="G462" s="8"/>
      <c r="N462" s="8"/>
      <c r="O462" s="8"/>
      <c r="P462" s="8"/>
      <c r="Q462" s="8"/>
      <c r="R462" s="8"/>
      <c r="S462" s="8"/>
      <c r="T462" s="8"/>
      <c r="U462" s="8"/>
      <c r="V462" s="8"/>
      <c r="W462" s="8"/>
      <c r="X462" s="8"/>
      <c r="Y462" s="8"/>
      <c r="Z462" s="8"/>
      <c r="AA462" s="8"/>
    </row>
    <row r="463" spans="1:27" ht="12.75">
      <c r="A463" s="385" t="s">
        <v>305</v>
      </c>
      <c r="B463" s="385" t="s">
        <v>1393</v>
      </c>
      <c r="C463" s="385" t="s">
        <v>1394</v>
      </c>
      <c r="D463" s="411">
        <v>20182</v>
      </c>
      <c r="G463" s="8"/>
      <c r="N463" s="8"/>
      <c r="O463" s="8"/>
      <c r="P463" s="8"/>
      <c r="Q463" s="8"/>
      <c r="R463" s="8"/>
      <c r="S463" s="8"/>
      <c r="T463" s="8"/>
      <c r="U463" s="8"/>
      <c r="V463" s="8"/>
      <c r="W463" s="8"/>
      <c r="X463" s="8"/>
      <c r="Y463" s="8"/>
      <c r="Z463" s="8"/>
      <c r="AA463" s="8"/>
    </row>
    <row r="464" spans="1:27" ht="12.75">
      <c r="A464" s="385" t="s">
        <v>1073</v>
      </c>
      <c r="B464" s="385" t="s">
        <v>1395</v>
      </c>
      <c r="C464" s="385" t="s">
        <v>1396</v>
      </c>
      <c r="D464" s="411">
        <v>23013</v>
      </c>
      <c r="G464" s="8"/>
      <c r="N464" s="8"/>
      <c r="O464" s="8"/>
      <c r="P464" s="8"/>
      <c r="Q464" s="8"/>
      <c r="R464" s="8"/>
      <c r="S464" s="8"/>
      <c r="T464" s="8"/>
      <c r="U464" s="8"/>
      <c r="V464" s="8"/>
      <c r="W464" s="8"/>
      <c r="X464" s="8"/>
      <c r="Y464" s="8"/>
      <c r="Z464" s="8"/>
      <c r="AA464" s="8"/>
    </row>
    <row r="465" spans="1:27" ht="12.75">
      <c r="A465" s="385" t="s">
        <v>653</v>
      </c>
      <c r="B465" s="385" t="s">
        <v>1397</v>
      </c>
      <c r="C465" s="385" t="s">
        <v>1398</v>
      </c>
      <c r="D465" s="411">
        <v>19927</v>
      </c>
      <c r="G465" s="8"/>
      <c r="N465" s="8"/>
      <c r="O465" s="8"/>
      <c r="P465" s="8"/>
      <c r="Q465" s="8"/>
      <c r="R465" s="8"/>
      <c r="S465" s="8"/>
      <c r="T465" s="8"/>
      <c r="U465" s="8"/>
      <c r="V465" s="8"/>
      <c r="W465" s="8"/>
      <c r="X465" s="8"/>
      <c r="Y465" s="8"/>
      <c r="Z465" s="8"/>
      <c r="AA465" s="8"/>
    </row>
    <row r="466" spans="1:27" ht="12.75">
      <c r="A466" s="385" t="s">
        <v>320</v>
      </c>
      <c r="B466" s="385" t="s">
        <v>1399</v>
      </c>
      <c r="C466" s="385" t="s">
        <v>1400</v>
      </c>
      <c r="D466" s="411">
        <v>18538</v>
      </c>
      <c r="G466" s="8"/>
      <c r="N466" s="8"/>
      <c r="O466" s="8"/>
      <c r="P466" s="8"/>
      <c r="Q466" s="8"/>
      <c r="R466" s="8"/>
      <c r="S466" s="8"/>
      <c r="T466" s="8"/>
      <c r="U466" s="8"/>
      <c r="V466" s="8"/>
      <c r="W466" s="8"/>
      <c r="X466" s="8"/>
      <c r="Y466" s="8"/>
      <c r="Z466" s="8"/>
      <c r="AA466" s="8"/>
    </row>
    <row r="467" spans="1:27" ht="12.75">
      <c r="A467" s="385" t="s">
        <v>328</v>
      </c>
      <c r="B467" s="385" t="s">
        <v>1401</v>
      </c>
      <c r="C467" s="385" t="s">
        <v>1402</v>
      </c>
      <c r="D467" s="411">
        <v>22749</v>
      </c>
      <c r="G467" s="8"/>
      <c r="N467" s="8"/>
      <c r="O467" s="8"/>
      <c r="P467" s="8"/>
      <c r="Q467" s="8"/>
      <c r="R467" s="8"/>
      <c r="S467" s="8"/>
      <c r="T467" s="8"/>
      <c r="U467" s="8"/>
      <c r="V467" s="8"/>
      <c r="W467" s="8"/>
      <c r="X467" s="8"/>
      <c r="Y467" s="8"/>
      <c r="Z467" s="8"/>
      <c r="AA467" s="8"/>
    </row>
    <row r="468" spans="1:27" ht="12.75">
      <c r="A468" s="385" t="s">
        <v>256</v>
      </c>
      <c r="B468" s="385" t="s">
        <v>1403</v>
      </c>
      <c r="C468" s="385" t="s">
        <v>1404</v>
      </c>
      <c r="D468" s="411">
        <v>22714</v>
      </c>
      <c r="G468" s="8"/>
      <c r="N468" s="8"/>
      <c r="O468" s="8"/>
      <c r="P468" s="8"/>
      <c r="Q468" s="8"/>
      <c r="R468" s="8"/>
      <c r="S468" s="8"/>
      <c r="T468" s="8"/>
      <c r="U468" s="8"/>
      <c r="V468" s="8"/>
      <c r="W468" s="8"/>
      <c r="X468" s="8"/>
      <c r="Y468" s="8"/>
      <c r="Z468" s="8"/>
      <c r="AA468" s="8"/>
    </row>
    <row r="469" spans="1:27" ht="12.75">
      <c r="A469" s="385" t="s">
        <v>337</v>
      </c>
      <c r="B469" s="385" t="s">
        <v>1406</v>
      </c>
      <c r="C469" s="385" t="s">
        <v>1407</v>
      </c>
      <c r="D469" s="411">
        <v>18521</v>
      </c>
      <c r="G469" s="8"/>
      <c r="N469" s="8"/>
      <c r="O469" s="8"/>
      <c r="P469" s="8"/>
      <c r="Q469" s="8"/>
      <c r="R469" s="8"/>
      <c r="S469" s="8"/>
      <c r="T469" s="8"/>
      <c r="U469" s="8"/>
      <c r="V469" s="8"/>
      <c r="W469" s="8"/>
      <c r="X469" s="8"/>
      <c r="Y469" s="8"/>
      <c r="Z469" s="8"/>
      <c r="AA469" s="8"/>
    </row>
    <row r="470" spans="1:27" ht="12.75">
      <c r="A470" s="385" t="s">
        <v>1408</v>
      </c>
      <c r="B470" s="385" t="s">
        <v>1409</v>
      </c>
      <c r="C470" s="385" t="s">
        <v>1410</v>
      </c>
      <c r="D470" s="411">
        <v>22863</v>
      </c>
      <c r="G470" s="8"/>
      <c r="N470" s="8"/>
      <c r="O470" s="8"/>
      <c r="P470" s="8"/>
      <c r="Q470" s="8"/>
      <c r="R470" s="8"/>
      <c r="S470" s="8"/>
      <c r="T470" s="8"/>
      <c r="U470" s="8"/>
      <c r="V470" s="8"/>
      <c r="W470" s="8"/>
      <c r="X470" s="8"/>
      <c r="Y470" s="8"/>
      <c r="Z470" s="8"/>
      <c r="AA470" s="8"/>
    </row>
    <row r="471" spans="1:27" ht="12.75">
      <c r="A471" s="385" t="s">
        <v>1411</v>
      </c>
      <c r="B471" s="385" t="s">
        <v>1412</v>
      </c>
      <c r="C471" s="385" t="s">
        <v>1413</v>
      </c>
      <c r="D471" s="411">
        <v>22813</v>
      </c>
      <c r="G471" s="8"/>
      <c r="N471" s="8"/>
      <c r="O471" s="8"/>
      <c r="P471" s="8"/>
      <c r="Q471" s="8"/>
      <c r="R471" s="8"/>
      <c r="S471" s="8"/>
      <c r="T471" s="8"/>
      <c r="U471" s="8"/>
      <c r="V471" s="8"/>
      <c r="W471" s="8"/>
      <c r="X471" s="8"/>
      <c r="Y471" s="8"/>
      <c r="Z471" s="8"/>
      <c r="AA471" s="8"/>
    </row>
    <row r="472" spans="1:27" ht="12.75">
      <c r="A472" s="385" t="s">
        <v>110</v>
      </c>
      <c r="B472" s="385" t="s">
        <v>1414</v>
      </c>
      <c r="C472" s="416" t="s">
        <v>1415</v>
      </c>
      <c r="D472" s="411">
        <v>22982</v>
      </c>
      <c r="G472" s="8"/>
      <c r="N472" s="8"/>
      <c r="O472" s="8"/>
      <c r="P472" s="8"/>
      <c r="Q472" s="8"/>
      <c r="R472" s="8"/>
      <c r="S472" s="8"/>
      <c r="T472" s="8"/>
      <c r="U472" s="8"/>
      <c r="V472" s="8"/>
      <c r="W472" s="8"/>
      <c r="X472" s="8"/>
      <c r="Y472" s="8"/>
      <c r="Z472" s="8"/>
      <c r="AA472" s="8"/>
    </row>
    <row r="473" spans="1:27" ht="12.75">
      <c r="A473" s="385" t="s">
        <v>356</v>
      </c>
      <c r="B473" s="385" t="s">
        <v>1418</v>
      </c>
      <c r="C473" s="385" t="s">
        <v>1419</v>
      </c>
      <c r="D473" s="411">
        <v>18272</v>
      </c>
      <c r="G473" s="8"/>
      <c r="N473" s="8"/>
      <c r="O473" s="8"/>
      <c r="P473" s="8"/>
      <c r="Q473" s="8"/>
      <c r="R473" s="8"/>
      <c r="S473" s="8"/>
      <c r="T473" s="8"/>
      <c r="U473" s="8"/>
      <c r="V473" s="8"/>
      <c r="W473" s="8"/>
      <c r="X473" s="8"/>
      <c r="Y473" s="8"/>
      <c r="Z473" s="8"/>
      <c r="AA473" s="8"/>
    </row>
    <row r="474" spans="1:27" ht="12.75">
      <c r="A474" s="385" t="s">
        <v>361</v>
      </c>
      <c r="B474" s="385" t="s">
        <v>1420</v>
      </c>
      <c r="C474" s="385" t="s">
        <v>1421</v>
      </c>
      <c r="D474" s="411">
        <v>20509</v>
      </c>
      <c r="G474" s="8"/>
      <c r="N474" s="8"/>
      <c r="O474" s="8"/>
      <c r="P474" s="8"/>
      <c r="Q474" s="8"/>
      <c r="R474" s="8"/>
      <c r="S474" s="8"/>
      <c r="T474" s="8"/>
      <c r="U474" s="8"/>
      <c r="V474" s="8"/>
      <c r="W474" s="8"/>
      <c r="X474" s="8"/>
      <c r="Y474" s="8"/>
      <c r="Z474" s="8"/>
      <c r="AA474" s="8"/>
    </row>
    <row r="475" spans="1:27" ht="12.75">
      <c r="A475" s="385" t="s">
        <v>367</v>
      </c>
      <c r="B475" s="385" t="s">
        <v>1423</v>
      </c>
      <c r="C475" s="385" t="s">
        <v>1424</v>
      </c>
      <c r="D475" s="411">
        <v>18165</v>
      </c>
      <c r="G475" s="8"/>
      <c r="N475" s="8"/>
      <c r="O475" s="8"/>
      <c r="P475" s="8"/>
      <c r="Q475" s="8"/>
      <c r="R475" s="8"/>
      <c r="S475" s="8"/>
      <c r="T475" s="8"/>
      <c r="U475" s="8"/>
      <c r="V475" s="8"/>
      <c r="W475" s="8"/>
      <c r="X475" s="8"/>
      <c r="Y475" s="8"/>
      <c r="Z475" s="8"/>
      <c r="AA475" s="8"/>
    </row>
    <row r="476" spans="1:27" ht="12.75">
      <c r="A476" s="385" t="s">
        <v>666</v>
      </c>
      <c r="B476" s="385" t="s">
        <v>1425</v>
      </c>
      <c r="C476" s="385" t="s">
        <v>1426</v>
      </c>
      <c r="D476" s="411">
        <v>19936</v>
      </c>
      <c r="G476" s="8"/>
      <c r="N476" s="8"/>
      <c r="O476" s="8"/>
      <c r="P476" s="8"/>
      <c r="Q476" s="8"/>
      <c r="R476" s="8"/>
      <c r="S476" s="8"/>
      <c r="T476" s="8"/>
      <c r="U476" s="8"/>
      <c r="V476" s="8"/>
      <c r="W476" s="8"/>
      <c r="X476" s="8"/>
      <c r="Y476" s="8"/>
      <c r="Z476" s="8"/>
      <c r="AA476" s="8"/>
    </row>
    <row r="477" spans="1:27" ht="12.75">
      <c r="A477" s="385" t="s">
        <v>1427</v>
      </c>
      <c r="B477" s="385" t="s">
        <v>1428</v>
      </c>
      <c r="C477" s="385" t="s">
        <v>1429</v>
      </c>
      <c r="D477" s="411">
        <v>22872</v>
      </c>
      <c r="G477" s="8"/>
      <c r="N477" s="8"/>
      <c r="O477" s="8"/>
      <c r="P477" s="8"/>
      <c r="Q477" s="8"/>
      <c r="R477" s="8"/>
      <c r="S477" s="8"/>
      <c r="T477" s="8"/>
      <c r="U477" s="8"/>
      <c r="V477" s="8"/>
      <c r="W477" s="8"/>
      <c r="X477" s="8"/>
      <c r="Y477" s="8"/>
      <c r="Z477" s="8"/>
      <c r="AA477" s="8"/>
    </row>
    <row r="478" spans="1:27" ht="12.75">
      <c r="A478" s="385" t="s">
        <v>303</v>
      </c>
      <c r="B478" s="385" t="s">
        <v>1431</v>
      </c>
      <c r="C478" s="385" t="s">
        <v>1432</v>
      </c>
      <c r="D478" s="411">
        <v>23010</v>
      </c>
      <c r="G478" s="8"/>
      <c r="N478" s="8"/>
      <c r="O478" s="8"/>
      <c r="P478" s="8"/>
      <c r="Q478" s="8"/>
      <c r="R478" s="8"/>
      <c r="S478" s="8"/>
      <c r="T478" s="8"/>
      <c r="U478" s="8"/>
      <c r="V478" s="8"/>
      <c r="W478" s="8"/>
      <c r="X478" s="8"/>
      <c r="Y478" s="8"/>
      <c r="Z478" s="8"/>
      <c r="AA478" s="8"/>
    </row>
    <row r="479" spans="1:27" ht="12.75">
      <c r="A479" s="385" t="s">
        <v>303</v>
      </c>
      <c r="B479" s="385" t="s">
        <v>1433</v>
      </c>
      <c r="C479" s="385" t="s">
        <v>1434</v>
      </c>
      <c r="D479" s="411">
        <v>20230</v>
      </c>
      <c r="G479" s="8"/>
      <c r="N479" s="8"/>
      <c r="O479" s="8"/>
      <c r="P479" s="8"/>
      <c r="Q479" s="8"/>
      <c r="R479" s="8"/>
      <c r="S479" s="8"/>
      <c r="T479" s="8"/>
      <c r="U479" s="8"/>
      <c r="V479" s="8"/>
      <c r="W479" s="8"/>
      <c r="X479" s="8"/>
      <c r="Y479" s="8"/>
      <c r="Z479" s="8"/>
      <c r="AA479" s="8"/>
    </row>
    <row r="480" spans="1:27" ht="12.75">
      <c r="A480" s="385" t="s">
        <v>278</v>
      </c>
      <c r="B480" s="385" t="s">
        <v>1435</v>
      </c>
      <c r="C480" s="385" t="s">
        <v>1436</v>
      </c>
      <c r="D480" s="411">
        <v>22173</v>
      </c>
      <c r="G480" s="8"/>
      <c r="N480" s="8"/>
      <c r="O480" s="8"/>
      <c r="P480" s="8"/>
      <c r="Q480" s="8"/>
      <c r="R480" s="8"/>
      <c r="S480" s="8"/>
      <c r="T480" s="8"/>
      <c r="U480" s="8"/>
      <c r="V480" s="8"/>
      <c r="W480" s="8"/>
      <c r="X480" s="8"/>
      <c r="Y480" s="8"/>
      <c r="Z480" s="8"/>
      <c r="AA480" s="8"/>
    </row>
    <row r="481" spans="1:27" ht="12.75">
      <c r="A481" s="385" t="s">
        <v>1438</v>
      </c>
      <c r="B481" s="385" t="s">
        <v>1439</v>
      </c>
      <c r="C481" s="385" t="s">
        <v>1440</v>
      </c>
      <c r="D481" s="411">
        <v>20465</v>
      </c>
      <c r="G481" s="8"/>
      <c r="N481" s="8"/>
      <c r="O481" s="8"/>
      <c r="P481" s="8"/>
      <c r="Q481" s="8"/>
      <c r="R481" s="8"/>
      <c r="S481" s="8"/>
      <c r="T481" s="8"/>
      <c r="U481" s="8"/>
      <c r="V481" s="8"/>
      <c r="W481" s="8"/>
      <c r="X481" s="8"/>
      <c r="Y481" s="8"/>
      <c r="Z481" s="8"/>
      <c r="AA481" s="8"/>
    </row>
    <row r="482" spans="1:27" ht="12.75">
      <c r="A482" s="385" t="s">
        <v>672</v>
      </c>
      <c r="B482" s="385" t="s">
        <v>1442</v>
      </c>
      <c r="C482" s="385" t="s">
        <v>1443</v>
      </c>
      <c r="D482" s="411">
        <v>20729</v>
      </c>
      <c r="G482" s="8"/>
      <c r="N482" s="8"/>
      <c r="O482" s="8"/>
      <c r="P482" s="8"/>
      <c r="Q482" s="8"/>
      <c r="R482" s="8"/>
      <c r="S482" s="8"/>
      <c r="T482" s="8"/>
      <c r="U482" s="8"/>
      <c r="V482" s="8"/>
      <c r="W482" s="8"/>
      <c r="X482" s="8"/>
      <c r="Y482" s="8"/>
      <c r="Z482" s="8"/>
      <c r="AA482" s="8"/>
    </row>
    <row r="483" spans="1:27" ht="12.75">
      <c r="A483" s="385" t="s">
        <v>1444</v>
      </c>
      <c r="B483" s="385" t="s">
        <v>1445</v>
      </c>
      <c r="C483" s="385" t="s">
        <v>1446</v>
      </c>
      <c r="D483" s="411">
        <v>20094</v>
      </c>
      <c r="G483" s="8"/>
      <c r="N483" s="8"/>
      <c r="O483" s="8"/>
      <c r="P483" s="8"/>
      <c r="Q483" s="8"/>
      <c r="R483" s="8"/>
      <c r="S483" s="8"/>
      <c r="T483" s="8"/>
      <c r="U483" s="8"/>
      <c r="V483" s="8"/>
      <c r="W483" s="8"/>
      <c r="X483" s="8"/>
      <c r="Y483" s="8"/>
      <c r="Z483" s="8"/>
      <c r="AA483" s="8"/>
    </row>
    <row r="484" spans="1:27" ht="12.75">
      <c r="A484" s="385" t="s">
        <v>265</v>
      </c>
      <c r="B484" s="385" t="s">
        <v>1447</v>
      </c>
      <c r="C484" s="385" t="s">
        <v>1448</v>
      </c>
      <c r="D484" s="411">
        <v>20587</v>
      </c>
      <c r="G484" s="8"/>
      <c r="N484" s="8"/>
      <c r="O484" s="8"/>
      <c r="P484" s="8"/>
      <c r="Q484" s="8"/>
      <c r="R484" s="8"/>
      <c r="S484" s="8"/>
      <c r="T484" s="8"/>
      <c r="U484" s="8"/>
      <c r="V484" s="8"/>
      <c r="W484" s="8"/>
      <c r="X484" s="8"/>
      <c r="Y484" s="8"/>
      <c r="Z484" s="8"/>
      <c r="AA484" s="8"/>
    </row>
    <row r="485" spans="1:27" ht="12.75">
      <c r="A485" s="385" t="s">
        <v>749</v>
      </c>
      <c r="B485" s="385" t="s">
        <v>1449</v>
      </c>
      <c r="C485" s="385" t="s">
        <v>1450</v>
      </c>
      <c r="D485" s="411">
        <v>23025</v>
      </c>
      <c r="G485" s="8"/>
      <c r="N485" s="8"/>
      <c r="O485" s="8"/>
      <c r="P485" s="8"/>
      <c r="Q485" s="8"/>
      <c r="R485" s="8"/>
      <c r="S485" s="8"/>
      <c r="T485" s="8"/>
      <c r="U485" s="8"/>
      <c r="V485" s="8"/>
      <c r="W485" s="8"/>
      <c r="X485" s="8"/>
      <c r="Y485" s="8"/>
      <c r="Z485" s="8"/>
      <c r="AA485" s="8"/>
    </row>
    <row r="486" spans="1:27" ht="12.75">
      <c r="A486" s="385" t="s">
        <v>1451</v>
      </c>
      <c r="B486" s="385" t="s">
        <v>1452</v>
      </c>
      <c r="C486" s="385" t="s">
        <v>1453</v>
      </c>
      <c r="D486" s="411">
        <v>22015</v>
      </c>
      <c r="G486" s="8"/>
      <c r="N486" s="8"/>
      <c r="O486" s="8"/>
      <c r="P486" s="8"/>
      <c r="Q486" s="8"/>
      <c r="R486" s="8"/>
      <c r="S486" s="8"/>
      <c r="T486" s="8"/>
      <c r="U486" s="8"/>
      <c r="V486" s="8"/>
      <c r="W486" s="8"/>
      <c r="X486" s="8"/>
      <c r="Y486" s="8"/>
      <c r="Z486" s="8"/>
      <c r="AA486" s="8"/>
    </row>
    <row r="487" spans="1:27" ht="12.75">
      <c r="A487" s="385" t="s">
        <v>385</v>
      </c>
      <c r="B487" s="385" t="s">
        <v>1454</v>
      </c>
      <c r="C487" s="385" t="s">
        <v>1455</v>
      </c>
      <c r="D487" s="411">
        <v>20512</v>
      </c>
      <c r="G487" s="8"/>
      <c r="N487" s="8"/>
      <c r="O487" s="8"/>
      <c r="P487" s="8"/>
      <c r="Q487" s="8"/>
      <c r="R487" s="8"/>
      <c r="S487" s="8"/>
      <c r="T487" s="8"/>
      <c r="U487" s="8"/>
      <c r="V487" s="8"/>
      <c r="W487" s="8"/>
      <c r="X487" s="8"/>
      <c r="Y487" s="8"/>
      <c r="Z487" s="8"/>
      <c r="AA487" s="8"/>
    </row>
    <row r="488" spans="1:27" ht="12.75">
      <c r="A488" s="385" t="s">
        <v>270</v>
      </c>
      <c r="B488" s="385" t="s">
        <v>1456</v>
      </c>
      <c r="C488" s="385" t="s">
        <v>1457</v>
      </c>
      <c r="D488" s="411">
        <v>20312</v>
      </c>
      <c r="G488" s="8"/>
      <c r="N488" s="8"/>
      <c r="O488" s="8"/>
      <c r="P488" s="8"/>
      <c r="Q488" s="8"/>
      <c r="R488" s="8"/>
      <c r="S488" s="8"/>
      <c r="T488" s="8"/>
      <c r="U488" s="8"/>
      <c r="V488" s="8"/>
      <c r="W488" s="8"/>
      <c r="X488" s="8"/>
      <c r="Y488" s="8"/>
      <c r="Z488" s="8"/>
      <c r="AA488" s="8"/>
    </row>
    <row r="489" spans="1:27" ht="12.75">
      <c r="A489" s="385" t="s">
        <v>78</v>
      </c>
      <c r="B489" s="385" t="s">
        <v>1458</v>
      </c>
      <c r="C489" s="385" t="s">
        <v>1459</v>
      </c>
      <c r="D489" s="411">
        <v>17944</v>
      </c>
      <c r="G489" s="8"/>
      <c r="N489" s="8"/>
      <c r="O489" s="8"/>
      <c r="P489" s="8"/>
      <c r="Q489" s="8"/>
      <c r="R489" s="8"/>
      <c r="S489" s="8"/>
      <c r="T489" s="8"/>
      <c r="U489" s="8"/>
      <c r="V489" s="8"/>
      <c r="W489" s="8"/>
      <c r="X489" s="8"/>
      <c r="Y489" s="8"/>
      <c r="Z489" s="8"/>
      <c r="AA489" s="8"/>
    </row>
    <row r="490" spans="1:27" ht="12.75">
      <c r="A490" s="385" t="s">
        <v>1461</v>
      </c>
      <c r="B490" s="385" t="s">
        <v>1462</v>
      </c>
      <c r="C490" s="385" t="s">
        <v>1463</v>
      </c>
      <c r="D490" s="411">
        <v>22683</v>
      </c>
      <c r="G490" s="8"/>
      <c r="N490" s="8"/>
      <c r="O490" s="8"/>
      <c r="P490" s="8"/>
      <c r="Q490" s="8"/>
      <c r="R490" s="8"/>
      <c r="S490" s="8"/>
      <c r="T490" s="8"/>
      <c r="U490" s="8"/>
      <c r="V490" s="8"/>
      <c r="W490" s="8"/>
      <c r="X490" s="8"/>
      <c r="Y490" s="8"/>
      <c r="Z490" s="8"/>
      <c r="AA490" s="8"/>
    </row>
    <row r="491" spans="1:27" ht="12.75">
      <c r="A491" s="385" t="s">
        <v>274</v>
      </c>
      <c r="B491" s="385" t="s">
        <v>1466</v>
      </c>
      <c r="C491" s="385" t="s">
        <v>1467</v>
      </c>
      <c r="D491" s="411">
        <v>22871</v>
      </c>
      <c r="G491" s="8"/>
      <c r="N491" s="8"/>
      <c r="O491" s="8"/>
      <c r="P491" s="8"/>
      <c r="Q491" s="8"/>
      <c r="R491" s="8"/>
      <c r="S491" s="8"/>
      <c r="T491" s="8"/>
      <c r="U491" s="8"/>
      <c r="V491" s="8"/>
      <c r="W491" s="8"/>
      <c r="X491" s="8"/>
      <c r="Y491" s="8"/>
      <c r="Z491" s="8"/>
      <c r="AA491" s="8"/>
    </row>
    <row r="492" spans="1:27" ht="12.75">
      <c r="A492" s="385" t="s">
        <v>1469</v>
      </c>
      <c r="B492" s="385" t="s">
        <v>1470</v>
      </c>
      <c r="C492" s="385" t="s">
        <v>1471</v>
      </c>
      <c r="D492" s="411">
        <v>20496</v>
      </c>
      <c r="G492" s="8"/>
      <c r="N492" s="8"/>
      <c r="O492" s="8"/>
      <c r="P492" s="8"/>
      <c r="Q492" s="8"/>
      <c r="R492" s="8"/>
      <c r="S492" s="8"/>
      <c r="T492" s="8"/>
      <c r="U492" s="8"/>
      <c r="V492" s="8"/>
      <c r="W492" s="8"/>
      <c r="X492" s="8"/>
      <c r="Y492" s="8"/>
      <c r="Z492" s="8"/>
      <c r="AA492" s="8"/>
    </row>
    <row r="493" spans="1:27" ht="12.75">
      <c r="A493" s="385" t="s">
        <v>277</v>
      </c>
      <c r="B493" s="385" t="s">
        <v>1472</v>
      </c>
      <c r="C493" s="385" t="s">
        <v>1473</v>
      </c>
      <c r="D493" s="411">
        <v>20305</v>
      </c>
      <c r="G493" s="8"/>
      <c r="N493" s="8"/>
      <c r="O493" s="8"/>
      <c r="P493" s="8"/>
      <c r="Q493" s="8"/>
      <c r="R493" s="8"/>
      <c r="S493" s="8"/>
      <c r="T493" s="8"/>
      <c r="U493" s="8"/>
      <c r="V493" s="8"/>
      <c r="W493" s="8"/>
      <c r="X493" s="8"/>
      <c r="Y493" s="8"/>
      <c r="Z493" s="8"/>
      <c r="AA493" s="8"/>
    </row>
    <row r="494" spans="1:27" ht="12.75">
      <c r="A494" s="385" t="s">
        <v>1474</v>
      </c>
      <c r="B494" s="385" t="s">
        <v>1475</v>
      </c>
      <c r="C494" s="385" t="s">
        <v>1476</v>
      </c>
      <c r="D494" s="411">
        <v>22797</v>
      </c>
      <c r="G494" s="8"/>
      <c r="N494" s="8"/>
      <c r="O494" s="8"/>
      <c r="P494" s="8"/>
      <c r="Q494" s="8"/>
      <c r="R494" s="8"/>
      <c r="S494" s="8"/>
      <c r="T494" s="8"/>
      <c r="U494" s="8"/>
      <c r="V494" s="8"/>
      <c r="W494" s="8"/>
      <c r="X494" s="8"/>
      <c r="Y494" s="8"/>
      <c r="Z494" s="8"/>
      <c r="AA494" s="8"/>
    </row>
    <row r="495" spans="1:27" ht="12.75">
      <c r="A495" s="385" t="s">
        <v>1477</v>
      </c>
      <c r="B495" s="385" t="s">
        <v>1478</v>
      </c>
      <c r="C495" s="385" t="s">
        <v>1479</v>
      </c>
      <c r="D495" s="411">
        <v>20068</v>
      </c>
      <c r="G495" s="8"/>
      <c r="N495" s="8"/>
      <c r="O495" s="8"/>
      <c r="P495" s="8"/>
      <c r="Q495" s="8"/>
      <c r="R495" s="8"/>
      <c r="S495" s="8"/>
      <c r="T495" s="8"/>
      <c r="U495" s="8"/>
      <c r="V495" s="8"/>
      <c r="W495" s="8"/>
      <c r="X495" s="8"/>
      <c r="Y495" s="8"/>
      <c r="Z495" s="8"/>
      <c r="AA495" s="8"/>
    </row>
    <row r="496" spans="1:27" ht="12.75">
      <c r="A496" s="385" t="s">
        <v>441</v>
      </c>
      <c r="B496" s="385" t="s">
        <v>1480</v>
      </c>
      <c r="C496" s="385" t="s">
        <v>1481</v>
      </c>
      <c r="D496" s="411">
        <v>17913</v>
      </c>
      <c r="G496" s="8"/>
      <c r="N496" s="8"/>
      <c r="O496" s="8"/>
      <c r="P496" s="8"/>
      <c r="Q496" s="8"/>
      <c r="R496" s="8"/>
      <c r="S496" s="8"/>
      <c r="T496" s="8"/>
      <c r="U496" s="8"/>
      <c r="V496" s="8"/>
      <c r="W496" s="8"/>
      <c r="X496" s="8"/>
      <c r="Y496" s="8"/>
      <c r="Z496" s="8"/>
      <c r="AA496" s="8"/>
    </row>
    <row r="497" spans="1:27" ht="12.75">
      <c r="A497" s="385" t="s">
        <v>441</v>
      </c>
      <c r="B497" s="385" t="s">
        <v>1482</v>
      </c>
      <c r="C497" s="385" t="s">
        <v>1483</v>
      </c>
      <c r="D497" s="411">
        <v>20550</v>
      </c>
      <c r="G497" s="8"/>
      <c r="N497" s="8"/>
      <c r="O497" s="8"/>
      <c r="P497" s="8"/>
      <c r="Q497" s="8"/>
      <c r="R497" s="8"/>
      <c r="S497" s="8"/>
      <c r="T497" s="8"/>
      <c r="U497" s="8"/>
      <c r="V497" s="8"/>
      <c r="W497" s="8"/>
      <c r="X497" s="8"/>
      <c r="Y497" s="8"/>
      <c r="Z497" s="8"/>
      <c r="AA497" s="8"/>
    </row>
    <row r="498" spans="1:27" ht="12.75">
      <c r="A498" s="385" t="s">
        <v>677</v>
      </c>
      <c r="B498" s="385" t="s">
        <v>1484</v>
      </c>
      <c r="C498" s="385" t="s">
        <v>1485</v>
      </c>
      <c r="D498" s="411">
        <v>22902</v>
      </c>
      <c r="G498" s="8"/>
      <c r="N498" s="8"/>
      <c r="O498" s="8"/>
      <c r="P498" s="8"/>
      <c r="Q498" s="8"/>
      <c r="R498" s="8"/>
      <c r="S498" s="8"/>
      <c r="T498" s="8"/>
      <c r="U498" s="8"/>
      <c r="V498" s="8"/>
      <c r="W498" s="8"/>
      <c r="X498" s="8"/>
      <c r="Y498" s="8"/>
      <c r="Z498" s="8"/>
      <c r="AA498" s="8"/>
    </row>
    <row r="499" spans="1:27" ht="12.75">
      <c r="A499" s="385" t="s">
        <v>450</v>
      </c>
      <c r="B499" s="385" t="s">
        <v>1486</v>
      </c>
      <c r="C499" s="385" t="s">
        <v>1487</v>
      </c>
      <c r="D499" s="411">
        <v>22738</v>
      </c>
      <c r="G499" s="8"/>
      <c r="N499" s="8"/>
      <c r="O499" s="8"/>
      <c r="P499" s="8"/>
      <c r="Q499" s="8"/>
      <c r="R499" s="8"/>
      <c r="S499" s="8"/>
      <c r="T499" s="8"/>
      <c r="U499" s="8"/>
      <c r="V499" s="8"/>
      <c r="W499" s="8"/>
      <c r="X499" s="8"/>
      <c r="Y499" s="8"/>
      <c r="Z499" s="8"/>
      <c r="AA499" s="8"/>
    </row>
    <row r="500" spans="1:27" ht="12.75">
      <c r="A500" s="385" t="s">
        <v>966</v>
      </c>
      <c r="B500" s="385" t="s">
        <v>1489</v>
      </c>
      <c r="C500" s="385" t="s">
        <v>1490</v>
      </c>
      <c r="D500" s="411">
        <v>20545</v>
      </c>
      <c r="G500" s="8"/>
      <c r="N500" s="8"/>
      <c r="O500" s="8"/>
      <c r="P500" s="8"/>
      <c r="Q500" s="8"/>
      <c r="R500" s="8"/>
      <c r="S500" s="8"/>
      <c r="T500" s="8"/>
      <c r="U500" s="8"/>
      <c r="V500" s="8"/>
      <c r="W500" s="8"/>
      <c r="X500" s="8"/>
      <c r="Y500" s="8"/>
      <c r="Z500" s="8"/>
      <c r="AA500" s="8"/>
    </row>
    <row r="501" spans="1:27" ht="12.75">
      <c r="A501" s="385" t="s">
        <v>968</v>
      </c>
      <c r="B501" s="385" t="s">
        <v>1491</v>
      </c>
      <c r="C501" s="385" t="s">
        <v>1492</v>
      </c>
      <c r="D501" s="411">
        <v>22944</v>
      </c>
      <c r="G501" s="8"/>
      <c r="N501" s="8"/>
      <c r="O501" s="8"/>
      <c r="P501" s="8"/>
      <c r="Q501" s="8"/>
      <c r="R501" s="8"/>
      <c r="S501" s="8"/>
      <c r="T501" s="8"/>
      <c r="U501" s="8"/>
      <c r="V501" s="8"/>
      <c r="W501" s="8"/>
      <c r="X501" s="8"/>
      <c r="Y501" s="8"/>
      <c r="Z501" s="8"/>
      <c r="AA501" s="8"/>
    </row>
    <row r="502" spans="1:27" ht="12.75">
      <c r="A502" s="385" t="s">
        <v>38</v>
      </c>
      <c r="B502" s="385" t="s">
        <v>1493</v>
      </c>
      <c r="C502" s="385" t="s">
        <v>1494</v>
      </c>
      <c r="D502" s="411">
        <v>18479</v>
      </c>
      <c r="G502" s="8"/>
      <c r="N502" s="8"/>
      <c r="O502" s="8"/>
      <c r="P502" s="8"/>
      <c r="Q502" s="8"/>
      <c r="R502" s="8"/>
      <c r="S502" s="8"/>
      <c r="T502" s="8"/>
      <c r="U502" s="8"/>
      <c r="V502" s="8"/>
      <c r="W502" s="8"/>
      <c r="X502" s="8"/>
      <c r="Y502" s="8"/>
      <c r="Z502" s="8"/>
      <c r="AA502" s="8"/>
    </row>
    <row r="503" spans="1:27" ht="12.75">
      <c r="A503" s="385" t="s">
        <v>1495</v>
      </c>
      <c r="B503" s="385" t="s">
        <v>1496</v>
      </c>
      <c r="C503" s="385" t="s">
        <v>1497</v>
      </c>
      <c r="D503" s="411">
        <v>20193</v>
      </c>
      <c r="G503" s="8"/>
      <c r="N503" s="8"/>
      <c r="O503" s="8"/>
      <c r="P503" s="8"/>
      <c r="Q503" s="8"/>
      <c r="R503" s="8"/>
      <c r="S503" s="8"/>
      <c r="T503" s="8"/>
      <c r="U503" s="8"/>
      <c r="V503" s="8"/>
      <c r="W503" s="8"/>
      <c r="X503" s="8"/>
      <c r="Y503" s="8"/>
      <c r="Z503" s="8"/>
      <c r="AA503" s="8"/>
    </row>
    <row r="504" spans="1:27" ht="12.75">
      <c r="A504" s="385" t="s">
        <v>230</v>
      </c>
      <c r="B504" s="385" t="s">
        <v>1498</v>
      </c>
      <c r="C504" s="385" t="s">
        <v>1499</v>
      </c>
      <c r="D504" s="411">
        <v>22906</v>
      </c>
      <c r="G504" s="8"/>
      <c r="N504" s="8"/>
      <c r="O504" s="8"/>
      <c r="P504" s="8"/>
      <c r="Q504" s="8"/>
      <c r="R504" s="8"/>
      <c r="S504" s="8"/>
      <c r="T504" s="8"/>
      <c r="U504" s="8"/>
      <c r="V504" s="8"/>
      <c r="W504" s="8"/>
      <c r="X504" s="8"/>
      <c r="Y504" s="8"/>
      <c r="Z504" s="8"/>
      <c r="AA504" s="8"/>
    </row>
    <row r="505" spans="1:27" ht="12.75">
      <c r="A505" s="385" t="s">
        <v>468</v>
      </c>
      <c r="B505" s="385" t="s">
        <v>1500</v>
      </c>
      <c r="C505" s="385" t="s">
        <v>1501</v>
      </c>
      <c r="D505" s="411">
        <v>18299</v>
      </c>
      <c r="G505" s="8"/>
      <c r="N505" s="8"/>
      <c r="O505" s="8"/>
      <c r="P505" s="8"/>
      <c r="Q505" s="8"/>
      <c r="R505" s="8"/>
      <c r="S505" s="8"/>
      <c r="T505" s="8"/>
      <c r="U505" s="8"/>
      <c r="V505" s="8"/>
      <c r="W505" s="8"/>
      <c r="X505" s="8"/>
      <c r="Y505" s="8"/>
      <c r="Z505" s="8"/>
      <c r="AA505" s="8"/>
    </row>
    <row r="506" spans="1:27" ht="12.75">
      <c r="A506" s="385" t="s">
        <v>840</v>
      </c>
      <c r="B506" s="385" t="s">
        <v>1502</v>
      </c>
      <c r="C506" s="385" t="s">
        <v>1503</v>
      </c>
      <c r="D506" s="411">
        <v>20599</v>
      </c>
      <c r="G506" s="8"/>
      <c r="N506" s="8"/>
      <c r="O506" s="8"/>
      <c r="P506" s="8"/>
      <c r="Q506" s="8"/>
      <c r="R506" s="8"/>
      <c r="S506" s="8"/>
      <c r="T506" s="8"/>
      <c r="U506" s="8"/>
      <c r="V506" s="8"/>
      <c r="W506" s="8"/>
      <c r="X506" s="8"/>
      <c r="Y506" s="8"/>
      <c r="Z506" s="8"/>
      <c r="AA506" s="8"/>
    </row>
    <row r="507" spans="1:27" ht="12.75">
      <c r="A507" s="385" t="s">
        <v>1504</v>
      </c>
      <c r="B507" s="385" t="s">
        <v>1505</v>
      </c>
      <c r="C507" s="385" t="s">
        <v>1506</v>
      </c>
      <c r="D507" s="411">
        <v>20190</v>
      </c>
      <c r="G507" s="8"/>
      <c r="N507" s="8"/>
      <c r="O507" s="8"/>
      <c r="P507" s="8"/>
      <c r="Q507" s="8"/>
      <c r="R507" s="8"/>
      <c r="S507" s="8"/>
      <c r="T507" s="8"/>
      <c r="U507" s="8"/>
      <c r="V507" s="8"/>
      <c r="W507" s="8"/>
      <c r="X507" s="8"/>
      <c r="Y507" s="8"/>
      <c r="Z507" s="8"/>
      <c r="AA507" s="8"/>
    </row>
    <row r="508" spans="1:27" ht="12.75">
      <c r="A508" s="385" t="s">
        <v>474</v>
      </c>
      <c r="B508" s="385" t="s">
        <v>1508</v>
      </c>
      <c r="C508" s="385" t="s">
        <v>1509</v>
      </c>
      <c r="D508" s="411">
        <v>19997</v>
      </c>
      <c r="G508" s="8"/>
      <c r="N508" s="8"/>
      <c r="O508" s="8"/>
      <c r="P508" s="8"/>
      <c r="Q508" s="8"/>
      <c r="R508" s="8"/>
      <c r="S508" s="8"/>
      <c r="T508" s="8"/>
      <c r="U508" s="8"/>
      <c r="V508" s="8"/>
      <c r="W508" s="8"/>
      <c r="X508" s="8"/>
      <c r="Y508" s="8"/>
      <c r="Z508" s="8"/>
      <c r="AA508" s="8"/>
    </row>
    <row r="509" spans="1:27" ht="12.75">
      <c r="A509" s="385" t="s">
        <v>485</v>
      </c>
      <c r="B509" s="385" t="s">
        <v>1047</v>
      </c>
      <c r="C509" s="385" t="s">
        <v>1049</v>
      </c>
      <c r="D509" s="411">
        <v>18274</v>
      </c>
      <c r="G509" s="8"/>
      <c r="N509" s="8"/>
      <c r="O509" s="8"/>
      <c r="P509" s="8"/>
      <c r="Q509" s="8"/>
      <c r="R509" s="8"/>
      <c r="S509" s="8"/>
      <c r="T509" s="8"/>
      <c r="U509" s="8"/>
      <c r="V509" s="8"/>
      <c r="W509" s="8"/>
      <c r="X509" s="8"/>
      <c r="Y509" s="8"/>
      <c r="Z509" s="8"/>
      <c r="AA509" s="8"/>
    </row>
    <row r="510" spans="1:27" ht="12.75">
      <c r="A510" s="385" t="s">
        <v>1510</v>
      </c>
      <c r="B510" s="385" t="s">
        <v>1511</v>
      </c>
      <c r="C510" s="385" t="s">
        <v>1512</v>
      </c>
      <c r="D510" s="411">
        <v>19974</v>
      </c>
      <c r="G510" s="8"/>
      <c r="N510" s="8"/>
      <c r="O510" s="8"/>
      <c r="P510" s="8"/>
      <c r="Q510" s="8"/>
      <c r="R510" s="8"/>
      <c r="S510" s="8"/>
      <c r="T510" s="8"/>
      <c r="U510" s="8"/>
      <c r="V510" s="8"/>
      <c r="W510" s="8"/>
      <c r="X510" s="8"/>
      <c r="Y510" s="8"/>
      <c r="Z510" s="8"/>
      <c r="AA510" s="8"/>
    </row>
    <row r="511" spans="1:27" ht="12.75">
      <c r="A511" s="385" t="s">
        <v>1104</v>
      </c>
      <c r="B511" s="385" t="s">
        <v>1277</v>
      </c>
      <c r="C511" s="385" t="s">
        <v>1513</v>
      </c>
      <c r="D511" s="411">
        <v>19920</v>
      </c>
      <c r="G511" s="8"/>
      <c r="N511" s="8"/>
      <c r="O511" s="8"/>
      <c r="P511" s="8"/>
      <c r="Q511" s="8"/>
      <c r="R511" s="8"/>
      <c r="S511" s="8"/>
      <c r="T511" s="8"/>
      <c r="U511" s="8"/>
      <c r="V511" s="8"/>
      <c r="W511" s="8"/>
      <c r="X511" s="8"/>
      <c r="Y511" s="8"/>
      <c r="Z511" s="8"/>
      <c r="AA511" s="8"/>
    </row>
    <row r="512" spans="1:27" ht="12.75">
      <c r="A512" s="385" t="s">
        <v>489</v>
      </c>
      <c r="B512" s="385" t="s">
        <v>1514</v>
      </c>
      <c r="C512" s="385" t="s">
        <v>1515</v>
      </c>
      <c r="D512" s="411">
        <v>18322</v>
      </c>
      <c r="G512" s="8"/>
      <c r="N512" s="8"/>
      <c r="O512" s="8"/>
      <c r="P512" s="8"/>
      <c r="Q512" s="8"/>
      <c r="R512" s="8"/>
      <c r="S512" s="8"/>
      <c r="T512" s="8"/>
      <c r="U512" s="8"/>
      <c r="V512" s="8"/>
      <c r="W512" s="8"/>
      <c r="X512" s="8"/>
      <c r="Y512" s="8"/>
      <c r="Z512" s="8"/>
      <c r="AA512" s="8"/>
    </row>
    <row r="513" spans="1:27" ht="12.75">
      <c r="A513" s="385" t="s">
        <v>504</v>
      </c>
      <c r="B513" s="385" t="s">
        <v>1516</v>
      </c>
      <c r="C513" s="385" t="s">
        <v>1517</v>
      </c>
      <c r="D513" s="411">
        <v>20392</v>
      </c>
      <c r="G513" s="8"/>
      <c r="N513" s="8"/>
      <c r="O513" s="8"/>
      <c r="P513" s="8"/>
      <c r="Q513" s="8"/>
      <c r="R513" s="8"/>
      <c r="S513" s="8"/>
      <c r="T513" s="8"/>
      <c r="U513" s="8"/>
      <c r="V513" s="8"/>
      <c r="W513" s="8"/>
      <c r="X513" s="8"/>
      <c r="Y513" s="8"/>
      <c r="Z513" s="8"/>
      <c r="AA513" s="8"/>
    </row>
    <row r="514" spans="1:27" ht="12.75">
      <c r="A514" s="385" t="s">
        <v>516</v>
      </c>
      <c r="B514" s="385" t="s">
        <v>1518</v>
      </c>
      <c r="C514" s="385" t="s">
        <v>1520</v>
      </c>
      <c r="D514" s="411">
        <v>22076</v>
      </c>
      <c r="G514" s="8"/>
      <c r="N514" s="8"/>
      <c r="O514" s="8"/>
      <c r="P514" s="8"/>
      <c r="Q514" s="8"/>
      <c r="R514" s="8"/>
      <c r="S514" s="8"/>
      <c r="T514" s="8"/>
      <c r="U514" s="8"/>
      <c r="V514" s="8"/>
      <c r="W514" s="8"/>
      <c r="X514" s="8"/>
      <c r="Y514" s="8"/>
      <c r="Z514" s="8"/>
      <c r="AA514" s="8"/>
    </row>
    <row r="515" spans="1:27" ht="12.75">
      <c r="A515" s="385" t="s">
        <v>519</v>
      </c>
      <c r="B515" s="385" t="s">
        <v>1522</v>
      </c>
      <c r="C515" s="385" t="s">
        <v>1523</v>
      </c>
      <c r="D515" s="411">
        <v>18055</v>
      </c>
      <c r="G515" s="8"/>
      <c r="N515" s="8"/>
      <c r="O515" s="8"/>
      <c r="P515" s="8"/>
      <c r="Q515" s="8"/>
      <c r="R515" s="8"/>
      <c r="S515" s="8"/>
      <c r="T515" s="8"/>
      <c r="U515" s="8"/>
      <c r="V515" s="8"/>
      <c r="W515" s="8"/>
      <c r="X515" s="8"/>
      <c r="Y515" s="8"/>
      <c r="Z515" s="8"/>
      <c r="AA515" s="8"/>
    </row>
    <row r="516" spans="1:27" ht="12.75">
      <c r="A516" s="385" t="s">
        <v>736</v>
      </c>
      <c r="B516" s="385" t="s">
        <v>1525</v>
      </c>
      <c r="C516" s="385" t="s">
        <v>1526</v>
      </c>
      <c r="D516" s="411">
        <v>18147</v>
      </c>
      <c r="G516" s="8"/>
      <c r="N516" s="8"/>
      <c r="O516" s="8"/>
      <c r="P516" s="8"/>
      <c r="Q516" s="8"/>
      <c r="R516" s="8"/>
      <c r="S516" s="8"/>
      <c r="T516" s="8"/>
      <c r="U516" s="8"/>
      <c r="V516" s="8"/>
      <c r="W516" s="8"/>
      <c r="X516" s="8"/>
      <c r="Y516" s="8"/>
      <c r="Z516" s="8"/>
      <c r="AA516" s="8"/>
    </row>
    <row r="517" spans="1:27" ht="12.75">
      <c r="A517" s="385" t="s">
        <v>1527</v>
      </c>
      <c r="B517" s="385" t="s">
        <v>1528</v>
      </c>
      <c r="C517" s="385" t="s">
        <v>1529</v>
      </c>
      <c r="D517" s="411">
        <v>22889</v>
      </c>
      <c r="G517" s="8"/>
      <c r="N517" s="8"/>
      <c r="O517" s="8"/>
      <c r="P517" s="8"/>
      <c r="Q517" s="8"/>
      <c r="R517" s="8"/>
      <c r="S517" s="8"/>
      <c r="T517" s="8"/>
      <c r="U517" s="8"/>
      <c r="V517" s="8"/>
      <c r="W517" s="8"/>
      <c r="X517" s="8"/>
      <c r="Y517" s="8"/>
      <c r="Z517" s="8"/>
      <c r="AA517" s="8"/>
    </row>
    <row r="518" spans="1:27" ht="12.75">
      <c r="A518" s="385" t="s">
        <v>1530</v>
      </c>
      <c r="B518" s="385" t="s">
        <v>1531</v>
      </c>
      <c r="C518" s="385" t="s">
        <v>1532</v>
      </c>
      <c r="D518" s="411">
        <v>22849</v>
      </c>
      <c r="G518" s="8"/>
      <c r="N518" s="8"/>
      <c r="O518" s="8"/>
      <c r="P518" s="8"/>
      <c r="Q518" s="8"/>
      <c r="R518" s="8"/>
      <c r="S518" s="8"/>
      <c r="T518" s="8"/>
      <c r="U518" s="8"/>
      <c r="V518" s="8"/>
      <c r="W518" s="8"/>
      <c r="X518" s="8"/>
      <c r="Y518" s="8"/>
      <c r="Z518" s="8"/>
      <c r="AA518" s="8"/>
    </row>
    <row r="519" spans="1:27" ht="12.75">
      <c r="A519" s="385" t="s">
        <v>1533</v>
      </c>
      <c r="B519" s="385" t="s">
        <v>1534</v>
      </c>
      <c r="C519" s="385" t="s">
        <v>1535</v>
      </c>
      <c r="D519" s="411">
        <v>23011</v>
      </c>
      <c r="G519" s="8"/>
      <c r="N519" s="8"/>
      <c r="O519" s="8"/>
      <c r="P519" s="8"/>
      <c r="Q519" s="8"/>
      <c r="R519" s="8"/>
      <c r="S519" s="8"/>
      <c r="T519" s="8"/>
      <c r="U519" s="8"/>
      <c r="V519" s="8"/>
      <c r="W519" s="8"/>
      <c r="X519" s="8"/>
      <c r="Y519" s="8"/>
      <c r="Z519" s="8"/>
      <c r="AA519" s="8"/>
    </row>
    <row r="520" spans="1:27" ht="12.75">
      <c r="A520" s="385" t="s">
        <v>679</v>
      </c>
      <c r="B520" s="385" t="s">
        <v>1536</v>
      </c>
      <c r="C520" s="385" t="s">
        <v>1537</v>
      </c>
      <c r="D520" s="411">
        <v>22940</v>
      </c>
      <c r="G520" s="8"/>
      <c r="N520" s="8"/>
      <c r="O520" s="8"/>
      <c r="P520" s="8"/>
      <c r="Q520" s="8"/>
      <c r="R520" s="8"/>
      <c r="S520" s="8"/>
      <c r="T520" s="8"/>
      <c r="U520" s="8"/>
      <c r="V520" s="8"/>
      <c r="W520" s="8"/>
      <c r="X520" s="8"/>
      <c r="Y520" s="8"/>
      <c r="Z520" s="8"/>
      <c r="AA520" s="8"/>
    </row>
    <row r="521" spans="1:27" ht="12.75">
      <c r="A521" s="385" t="s">
        <v>289</v>
      </c>
      <c r="B521" s="385" t="s">
        <v>1538</v>
      </c>
      <c r="C521" s="385" t="s">
        <v>1539</v>
      </c>
      <c r="D521" s="411">
        <v>20643</v>
      </c>
      <c r="G521" s="8"/>
      <c r="N521" s="8"/>
      <c r="O521" s="8"/>
      <c r="P521" s="8"/>
      <c r="Q521" s="8"/>
      <c r="R521" s="8"/>
      <c r="S521" s="8"/>
      <c r="T521" s="8"/>
      <c r="U521" s="8"/>
      <c r="V521" s="8"/>
      <c r="W521" s="8"/>
      <c r="X521" s="8"/>
      <c r="Y521" s="8"/>
      <c r="Z521" s="8"/>
      <c r="AA521" s="8"/>
    </row>
    <row r="522" spans="1:27" ht="12.75">
      <c r="A522" s="385" t="s">
        <v>141</v>
      </c>
      <c r="B522" s="385" t="s">
        <v>1542</v>
      </c>
      <c r="C522" s="385" t="s">
        <v>1543</v>
      </c>
      <c r="D522" s="411">
        <v>22991</v>
      </c>
      <c r="G522" s="8"/>
      <c r="N522" s="8"/>
      <c r="O522" s="8"/>
      <c r="P522" s="8"/>
      <c r="Q522" s="8"/>
      <c r="R522" s="8"/>
      <c r="S522" s="8"/>
      <c r="T522" s="8"/>
      <c r="U522" s="8"/>
      <c r="V522" s="8"/>
      <c r="W522" s="8"/>
      <c r="X522" s="8"/>
      <c r="Y522" s="8"/>
      <c r="Z522" s="8"/>
      <c r="AA522" s="8"/>
    </row>
    <row r="523" spans="1:27" ht="12.75">
      <c r="A523" s="385" t="s">
        <v>542</v>
      </c>
      <c r="B523" s="385" t="s">
        <v>1545</v>
      </c>
      <c r="C523" s="385" t="s">
        <v>1546</v>
      </c>
      <c r="D523" s="411">
        <v>22741</v>
      </c>
      <c r="G523" s="8"/>
      <c r="N523" s="8"/>
      <c r="O523" s="8"/>
      <c r="P523" s="8"/>
      <c r="Q523" s="8"/>
      <c r="R523" s="8"/>
      <c r="S523" s="8"/>
      <c r="T523" s="8"/>
      <c r="U523" s="8"/>
      <c r="V523" s="8"/>
      <c r="W523" s="8"/>
      <c r="X523" s="8"/>
      <c r="Y523" s="8"/>
      <c r="Z523" s="8"/>
      <c r="AA523" s="8"/>
    </row>
    <row r="524" spans="1:27" ht="12.75">
      <c r="A524" s="385" t="s">
        <v>547</v>
      </c>
      <c r="B524" s="385" t="s">
        <v>1548</v>
      </c>
      <c r="C524" s="385" t="s">
        <v>1549</v>
      </c>
      <c r="D524" s="411">
        <v>18422</v>
      </c>
      <c r="G524" s="8"/>
      <c r="N524" s="8"/>
      <c r="O524" s="8"/>
      <c r="P524" s="8"/>
      <c r="Q524" s="8"/>
      <c r="R524" s="8"/>
      <c r="S524" s="8"/>
      <c r="T524" s="8"/>
      <c r="U524" s="8"/>
      <c r="V524" s="8"/>
      <c r="W524" s="8"/>
      <c r="X524" s="8"/>
      <c r="Y524" s="8"/>
      <c r="Z524" s="8"/>
      <c r="AA524" s="8"/>
    </row>
    <row r="525" spans="1:27" ht="12.75">
      <c r="A525" s="385" t="s">
        <v>921</v>
      </c>
      <c r="B525" s="385" t="s">
        <v>1550</v>
      </c>
      <c r="C525" s="385" t="s">
        <v>1551</v>
      </c>
      <c r="D525" s="411">
        <v>18246</v>
      </c>
      <c r="G525" s="8"/>
      <c r="N525" s="8"/>
      <c r="O525" s="8"/>
      <c r="P525" s="8"/>
      <c r="Q525" s="8"/>
      <c r="R525" s="8"/>
      <c r="S525" s="8"/>
      <c r="T525" s="8"/>
      <c r="U525" s="8"/>
      <c r="V525" s="8"/>
      <c r="W525" s="8"/>
      <c r="X525" s="8"/>
      <c r="Y525" s="8"/>
      <c r="Z525" s="8"/>
      <c r="AA525" s="8"/>
    </row>
    <row r="526" spans="1:27" ht="12.75">
      <c r="A526" s="385" t="s">
        <v>299</v>
      </c>
      <c r="B526" s="385" t="s">
        <v>1552</v>
      </c>
      <c r="C526" s="385" t="s">
        <v>1553</v>
      </c>
      <c r="D526" s="411">
        <v>20160</v>
      </c>
      <c r="G526" s="8"/>
      <c r="N526" s="8"/>
      <c r="O526" s="8"/>
      <c r="P526" s="8"/>
      <c r="Q526" s="8"/>
      <c r="R526" s="8"/>
      <c r="S526" s="8"/>
      <c r="T526" s="8"/>
      <c r="U526" s="8"/>
      <c r="V526" s="8"/>
      <c r="W526" s="8"/>
      <c r="X526" s="8"/>
      <c r="Y526" s="8"/>
      <c r="Z526" s="8"/>
      <c r="AA526" s="8"/>
    </row>
    <row r="527" spans="1:27" ht="12.75">
      <c r="A527" s="385" t="s">
        <v>1554</v>
      </c>
      <c r="B527" s="385" t="s">
        <v>1555</v>
      </c>
      <c r="C527" s="385" t="s">
        <v>1556</v>
      </c>
      <c r="D527" s="411">
        <v>20181</v>
      </c>
      <c r="G527" s="8"/>
      <c r="N527" s="8"/>
      <c r="O527" s="8"/>
      <c r="P527" s="8"/>
      <c r="Q527" s="8"/>
      <c r="R527" s="8"/>
      <c r="S527" s="8"/>
      <c r="T527" s="8"/>
      <c r="U527" s="8"/>
      <c r="V527" s="8"/>
      <c r="W527" s="8"/>
      <c r="X527" s="8"/>
      <c r="Y527" s="8"/>
      <c r="Z527" s="8"/>
      <c r="AA527" s="8"/>
    </row>
    <row r="528" spans="1:27" ht="12.75">
      <c r="A528" s="385" t="s">
        <v>1557</v>
      </c>
      <c r="B528" s="385" t="s">
        <v>1558</v>
      </c>
      <c r="C528" s="385" t="s">
        <v>1559</v>
      </c>
      <c r="D528" s="411">
        <v>20421</v>
      </c>
      <c r="G528" s="8"/>
      <c r="N528" s="8"/>
      <c r="O528" s="8"/>
      <c r="P528" s="8"/>
      <c r="Q528" s="8"/>
      <c r="R528" s="8"/>
      <c r="S528" s="8"/>
      <c r="T528" s="8"/>
      <c r="U528" s="8"/>
      <c r="V528" s="8"/>
      <c r="W528" s="8"/>
      <c r="X528" s="8"/>
      <c r="Y528" s="8"/>
      <c r="Z528" s="8"/>
      <c r="AA528" s="8"/>
    </row>
    <row r="529" spans="1:27" ht="12.75">
      <c r="A529" s="385" t="s">
        <v>307</v>
      </c>
      <c r="B529" s="385" t="s">
        <v>1560</v>
      </c>
      <c r="C529" s="385" t="s">
        <v>1562</v>
      </c>
      <c r="D529" s="411">
        <v>22789</v>
      </c>
      <c r="G529" s="8"/>
      <c r="N529" s="8"/>
      <c r="O529" s="8"/>
      <c r="P529" s="8"/>
      <c r="Q529" s="8"/>
      <c r="R529" s="8"/>
      <c r="S529" s="8"/>
      <c r="T529" s="8"/>
      <c r="U529" s="8"/>
      <c r="V529" s="8"/>
      <c r="W529" s="8"/>
      <c r="X529" s="8"/>
      <c r="Y529" s="8"/>
      <c r="Z529" s="8"/>
      <c r="AA529" s="8"/>
    </row>
    <row r="530" spans="1:27" ht="12.75">
      <c r="A530" s="385" t="s">
        <v>508</v>
      </c>
      <c r="B530" s="385" t="s">
        <v>1564</v>
      </c>
      <c r="C530" s="385" t="s">
        <v>1565</v>
      </c>
      <c r="D530" s="411">
        <v>22989</v>
      </c>
      <c r="G530" s="8"/>
      <c r="N530" s="8"/>
      <c r="O530" s="8"/>
      <c r="P530" s="8"/>
      <c r="Q530" s="8"/>
      <c r="R530" s="8"/>
      <c r="S530" s="8"/>
      <c r="T530" s="8"/>
      <c r="U530" s="8"/>
      <c r="V530" s="8"/>
      <c r="W530" s="8"/>
      <c r="X530" s="8"/>
      <c r="Y530" s="8"/>
      <c r="Z530" s="8"/>
      <c r="AA530" s="8"/>
    </row>
    <row r="531" spans="1:27" ht="12.75">
      <c r="A531" s="385" t="s">
        <v>1566</v>
      </c>
      <c r="B531" s="385" t="s">
        <v>1567</v>
      </c>
      <c r="C531" s="385" t="s">
        <v>1568</v>
      </c>
      <c r="D531" s="411">
        <v>22953</v>
      </c>
      <c r="G531" s="8"/>
      <c r="N531" s="8"/>
      <c r="O531" s="8"/>
      <c r="P531" s="8"/>
      <c r="Q531" s="8"/>
      <c r="R531" s="8"/>
      <c r="S531" s="8"/>
      <c r="T531" s="8"/>
      <c r="U531" s="8"/>
      <c r="V531" s="8"/>
      <c r="W531" s="8"/>
      <c r="X531" s="8"/>
      <c r="Y531" s="8"/>
      <c r="Z531" s="8"/>
      <c r="AA531" s="8"/>
    </row>
    <row r="532" spans="1:27" ht="12.75">
      <c r="A532" s="385" t="s">
        <v>562</v>
      </c>
      <c r="B532" s="385" t="s">
        <v>1569</v>
      </c>
      <c r="C532" s="385" t="s">
        <v>1570</v>
      </c>
      <c r="D532" s="411">
        <v>18354</v>
      </c>
      <c r="G532" s="8"/>
      <c r="N532" s="8"/>
      <c r="O532" s="8"/>
      <c r="P532" s="8"/>
      <c r="Q532" s="8"/>
      <c r="R532" s="8"/>
      <c r="S532" s="8"/>
      <c r="T532" s="8"/>
      <c r="U532" s="8"/>
      <c r="V532" s="8"/>
      <c r="W532" s="8"/>
      <c r="X532" s="8"/>
      <c r="Y532" s="8"/>
      <c r="Z532" s="8"/>
      <c r="AA532" s="8"/>
    </row>
    <row r="533" spans="1:27" ht="12.75">
      <c r="A533" s="385" t="s">
        <v>566</v>
      </c>
      <c r="B533" s="385" t="s">
        <v>1571</v>
      </c>
      <c r="C533" s="385" t="s">
        <v>1572</v>
      </c>
      <c r="D533" s="411">
        <v>18431</v>
      </c>
      <c r="G533" s="8"/>
      <c r="N533" s="8"/>
      <c r="O533" s="8"/>
      <c r="P533" s="8"/>
      <c r="Q533" s="8"/>
      <c r="R533" s="8"/>
      <c r="S533" s="8"/>
      <c r="T533" s="8"/>
      <c r="U533" s="8"/>
      <c r="V533" s="8"/>
      <c r="W533" s="8"/>
      <c r="X533" s="8"/>
      <c r="Y533" s="8"/>
      <c r="Z533" s="8"/>
      <c r="AA533" s="8"/>
    </row>
    <row r="534" spans="1:27" ht="12.75">
      <c r="A534" s="385" t="s">
        <v>903</v>
      </c>
      <c r="B534" s="385" t="s">
        <v>1573</v>
      </c>
      <c r="C534" s="385" t="s">
        <v>1574</v>
      </c>
      <c r="D534" s="411">
        <v>18012</v>
      </c>
      <c r="G534" s="8"/>
      <c r="N534" s="8"/>
      <c r="O534" s="8"/>
      <c r="P534" s="8"/>
      <c r="Q534" s="8"/>
      <c r="R534" s="8"/>
      <c r="S534" s="8"/>
      <c r="T534" s="8"/>
      <c r="U534" s="8"/>
      <c r="V534" s="8"/>
      <c r="W534" s="8"/>
      <c r="X534" s="8"/>
      <c r="Y534" s="8"/>
      <c r="Z534" s="8"/>
      <c r="AA534" s="8"/>
    </row>
    <row r="535" spans="1:27" ht="12.75">
      <c r="A535" s="385" t="s">
        <v>575</v>
      </c>
      <c r="B535" s="385" t="s">
        <v>1575</v>
      </c>
      <c r="C535" s="385" t="s">
        <v>1576</v>
      </c>
      <c r="D535" s="411">
        <v>18252</v>
      </c>
      <c r="G535" s="8"/>
      <c r="N535" s="8"/>
      <c r="O535" s="8"/>
      <c r="P535" s="8"/>
      <c r="Q535" s="8"/>
      <c r="R535" s="8"/>
      <c r="S535" s="8"/>
      <c r="T535" s="8"/>
      <c r="U535" s="8"/>
      <c r="V535" s="8"/>
      <c r="W535" s="8"/>
      <c r="X535" s="8"/>
      <c r="Y535" s="8"/>
      <c r="Z535" s="8"/>
      <c r="AA535" s="8"/>
    </row>
    <row r="536" spans="1:27" ht="12.75">
      <c r="A536" s="385" t="s">
        <v>1577</v>
      </c>
      <c r="B536" s="385" t="s">
        <v>1578</v>
      </c>
      <c r="C536" s="385" t="s">
        <v>1579</v>
      </c>
      <c r="D536" s="411">
        <v>22865</v>
      </c>
      <c r="G536" s="8"/>
      <c r="N536" s="8"/>
      <c r="O536" s="8"/>
      <c r="P536" s="8"/>
      <c r="Q536" s="8"/>
      <c r="R536" s="8"/>
      <c r="S536" s="8"/>
      <c r="T536" s="8"/>
      <c r="U536" s="8"/>
      <c r="V536" s="8"/>
      <c r="W536" s="8"/>
      <c r="X536" s="8"/>
      <c r="Y536" s="8"/>
      <c r="Z536" s="8"/>
      <c r="AA536" s="8"/>
    </row>
    <row r="537" spans="1:27" ht="12.75">
      <c r="A537" s="385" t="s">
        <v>580</v>
      </c>
      <c r="B537" s="385" t="s">
        <v>1580</v>
      </c>
      <c r="C537" s="385" t="s">
        <v>1581</v>
      </c>
      <c r="D537" s="411">
        <v>19906</v>
      </c>
      <c r="G537" s="8"/>
      <c r="N537" s="8"/>
      <c r="O537" s="8"/>
      <c r="P537" s="8"/>
      <c r="Q537" s="8"/>
      <c r="R537" s="8"/>
      <c r="S537" s="8"/>
      <c r="T537" s="8"/>
      <c r="U537" s="8"/>
      <c r="V537" s="8"/>
      <c r="W537" s="8"/>
      <c r="X537" s="8"/>
      <c r="Y537" s="8"/>
      <c r="Z537" s="8"/>
      <c r="AA537" s="8"/>
    </row>
    <row r="538" spans="1:27" ht="12.75">
      <c r="A538" s="385" t="s">
        <v>1582</v>
      </c>
      <c r="B538" s="385" t="s">
        <v>1583</v>
      </c>
      <c r="C538" s="385" t="s">
        <v>1584</v>
      </c>
      <c r="D538" s="411">
        <v>22800</v>
      </c>
      <c r="G538" s="8"/>
      <c r="N538" s="8"/>
      <c r="O538" s="8"/>
      <c r="P538" s="8"/>
      <c r="Q538" s="8"/>
      <c r="R538" s="8"/>
      <c r="S538" s="8"/>
      <c r="T538" s="8"/>
      <c r="U538" s="8"/>
      <c r="V538" s="8"/>
      <c r="W538" s="8"/>
      <c r="X538" s="8"/>
      <c r="Y538" s="8"/>
      <c r="Z538" s="8"/>
      <c r="AA538" s="8"/>
    </row>
    <row r="539" spans="1:27" ht="12.75">
      <c r="A539" s="385" t="s">
        <v>704</v>
      </c>
      <c r="B539" s="385" t="s">
        <v>1585</v>
      </c>
      <c r="C539" s="385" t="s">
        <v>1586</v>
      </c>
      <c r="D539" s="411">
        <v>20331</v>
      </c>
      <c r="G539" s="8"/>
      <c r="N539" s="8"/>
      <c r="O539" s="8"/>
      <c r="P539" s="8"/>
      <c r="Q539" s="8"/>
      <c r="R539" s="8"/>
      <c r="S539" s="8"/>
      <c r="T539" s="8"/>
      <c r="U539" s="8"/>
      <c r="V539" s="8"/>
      <c r="W539" s="8"/>
      <c r="X539" s="8"/>
      <c r="Y539" s="8"/>
      <c r="Z539" s="8"/>
      <c r="AA539" s="8"/>
    </row>
    <row r="540" spans="1:27" ht="12.75">
      <c r="A540" s="385" t="s">
        <v>312</v>
      </c>
      <c r="B540" s="385" t="s">
        <v>1587</v>
      </c>
      <c r="C540" s="385" t="s">
        <v>1588</v>
      </c>
      <c r="D540" s="411">
        <v>20233</v>
      </c>
      <c r="G540" s="8"/>
      <c r="N540" s="8"/>
      <c r="O540" s="8"/>
      <c r="P540" s="8"/>
      <c r="Q540" s="8"/>
      <c r="R540" s="8"/>
      <c r="S540" s="8"/>
      <c r="T540" s="8"/>
      <c r="U540" s="8"/>
      <c r="V540" s="8"/>
      <c r="W540" s="8"/>
      <c r="X540" s="8"/>
      <c r="Y540" s="8"/>
      <c r="Z540" s="8"/>
      <c r="AA540" s="8"/>
    </row>
    <row r="541" spans="1:27" ht="12.75">
      <c r="A541" s="385" t="s">
        <v>537</v>
      </c>
      <c r="B541" s="385" t="s">
        <v>1589</v>
      </c>
      <c r="C541" s="385" t="s">
        <v>1590</v>
      </c>
      <c r="D541" s="411">
        <v>22945</v>
      </c>
      <c r="G541" s="8"/>
      <c r="N541" s="8"/>
      <c r="O541" s="8"/>
      <c r="P541" s="8"/>
      <c r="Q541" s="8"/>
      <c r="R541" s="8"/>
      <c r="S541" s="8"/>
      <c r="T541" s="8"/>
      <c r="U541" s="8"/>
      <c r="V541" s="8"/>
      <c r="W541" s="8"/>
      <c r="X541" s="8"/>
      <c r="Y541" s="8"/>
      <c r="Z541" s="8"/>
      <c r="AA541" s="8"/>
    </row>
    <row r="542" spans="1:27" ht="12.75">
      <c r="A542" s="385" t="s">
        <v>1591</v>
      </c>
      <c r="B542" s="385" t="s">
        <v>1592</v>
      </c>
      <c r="C542" s="385" t="s">
        <v>1593</v>
      </c>
      <c r="D542" s="411">
        <v>20062</v>
      </c>
      <c r="G542" s="8"/>
      <c r="N542" s="8"/>
      <c r="O542" s="8"/>
      <c r="P542" s="8"/>
      <c r="Q542" s="8"/>
      <c r="R542" s="8"/>
      <c r="S542" s="8"/>
      <c r="T542" s="8"/>
      <c r="U542" s="8"/>
      <c r="V542" s="8"/>
      <c r="W542" s="8"/>
      <c r="X542" s="8"/>
      <c r="Y542" s="8"/>
      <c r="Z542" s="8"/>
      <c r="AA542" s="8"/>
    </row>
    <row r="543" spans="1:27" ht="12.75">
      <c r="A543" s="385" t="s">
        <v>794</v>
      </c>
      <c r="B543" s="385" t="s">
        <v>1594</v>
      </c>
      <c r="C543" s="385" t="s">
        <v>1595</v>
      </c>
      <c r="D543" s="411">
        <v>19934</v>
      </c>
      <c r="G543" s="8"/>
      <c r="N543" s="8"/>
      <c r="O543" s="8"/>
      <c r="P543" s="8"/>
      <c r="Q543" s="8"/>
      <c r="R543" s="8"/>
      <c r="S543" s="8"/>
      <c r="T543" s="8"/>
      <c r="U543" s="8"/>
      <c r="V543" s="8"/>
      <c r="W543" s="8"/>
      <c r="X543" s="8"/>
      <c r="Y543" s="8"/>
      <c r="Z543" s="8"/>
      <c r="AA543" s="8"/>
    </row>
    <row r="544" spans="1:27" ht="12.75">
      <c r="A544" s="385" t="s">
        <v>690</v>
      </c>
      <c r="B544" s="385" t="s">
        <v>1596</v>
      </c>
      <c r="C544" s="385" t="s">
        <v>1597</v>
      </c>
      <c r="D544" s="411">
        <v>20447</v>
      </c>
      <c r="G544" s="8"/>
      <c r="N544" s="8"/>
      <c r="O544" s="8"/>
      <c r="P544" s="8"/>
      <c r="Q544" s="8"/>
      <c r="R544" s="8"/>
      <c r="S544" s="8"/>
      <c r="T544" s="8"/>
      <c r="U544" s="8"/>
      <c r="V544" s="8"/>
      <c r="W544" s="8"/>
      <c r="X544" s="8"/>
      <c r="Y544" s="8"/>
      <c r="Z544" s="8"/>
      <c r="AA544" s="8"/>
    </row>
    <row r="545" spans="1:27" ht="12.75">
      <c r="A545" s="385" t="s">
        <v>696</v>
      </c>
      <c r="B545" s="385" t="s">
        <v>1598</v>
      </c>
      <c r="C545" s="385" t="s">
        <v>1599</v>
      </c>
      <c r="D545" s="411">
        <v>20241</v>
      </c>
      <c r="G545" s="8"/>
      <c r="N545" s="8"/>
      <c r="O545" s="8"/>
      <c r="P545" s="8"/>
      <c r="Q545" s="8"/>
      <c r="R545" s="8"/>
      <c r="S545" s="8"/>
      <c r="T545" s="8"/>
      <c r="U545" s="8"/>
      <c r="V545" s="8"/>
      <c r="W545" s="8"/>
      <c r="X545" s="8"/>
      <c r="Y545" s="8"/>
      <c r="Z545" s="8"/>
      <c r="AA545" s="8"/>
    </row>
    <row r="546" spans="1:27" ht="12.75">
      <c r="A546" s="385" t="s">
        <v>594</v>
      </c>
      <c r="B546" s="385" t="s">
        <v>1600</v>
      </c>
      <c r="C546" s="385" t="s">
        <v>1601</v>
      </c>
      <c r="D546" s="411">
        <v>22804</v>
      </c>
      <c r="G546" s="8"/>
      <c r="N546" s="8"/>
      <c r="O546" s="8"/>
      <c r="P546" s="8"/>
      <c r="Q546" s="8"/>
      <c r="R546" s="8"/>
      <c r="S546" s="8"/>
      <c r="T546" s="8"/>
      <c r="U546" s="8"/>
      <c r="V546" s="8"/>
      <c r="W546" s="8"/>
      <c r="X546" s="8"/>
      <c r="Y546" s="8"/>
      <c r="Z546" s="8"/>
      <c r="AA546" s="8"/>
    </row>
    <row r="547" spans="1:27" ht="12.75">
      <c r="A547" s="385" t="s">
        <v>1603</v>
      </c>
      <c r="B547" s="385" t="s">
        <v>1604</v>
      </c>
      <c r="C547" s="385" t="s">
        <v>1605</v>
      </c>
      <c r="D547" s="411">
        <v>23016</v>
      </c>
      <c r="G547" s="8"/>
      <c r="N547" s="8"/>
      <c r="O547" s="8"/>
      <c r="P547" s="8"/>
      <c r="Q547" s="8"/>
      <c r="R547" s="8"/>
      <c r="S547" s="8"/>
      <c r="T547" s="8"/>
      <c r="U547" s="8"/>
      <c r="V547" s="8"/>
      <c r="W547" s="8"/>
      <c r="X547" s="8"/>
      <c r="Y547" s="8"/>
      <c r="Z547" s="8"/>
      <c r="AA547" s="8"/>
    </row>
    <row r="548" spans="1:27" ht="12.75">
      <c r="A548" s="385" t="s">
        <v>600</v>
      </c>
      <c r="B548" s="385" t="s">
        <v>1606</v>
      </c>
      <c r="C548" s="385" t="s">
        <v>1607</v>
      </c>
      <c r="D548" s="411">
        <v>18340</v>
      </c>
      <c r="G548" s="8"/>
      <c r="N548" s="8"/>
      <c r="O548" s="8"/>
      <c r="P548" s="8"/>
      <c r="Q548" s="8"/>
      <c r="R548" s="8"/>
      <c r="S548" s="8"/>
      <c r="T548" s="8"/>
      <c r="U548" s="8"/>
      <c r="V548" s="8"/>
      <c r="W548" s="8"/>
      <c r="X548" s="8"/>
      <c r="Y548" s="8"/>
      <c r="Z548" s="8"/>
      <c r="AA548" s="8"/>
    </row>
    <row r="549" spans="1:27" ht="12.75">
      <c r="A549" s="385" t="s">
        <v>1608</v>
      </c>
      <c r="B549" s="385" t="s">
        <v>1609</v>
      </c>
      <c r="C549" s="385" t="s">
        <v>1610</v>
      </c>
      <c r="D549" s="411">
        <v>23015</v>
      </c>
      <c r="G549" s="8"/>
      <c r="N549" s="8"/>
      <c r="O549" s="8"/>
      <c r="P549" s="8"/>
      <c r="Q549" s="8"/>
      <c r="R549" s="8"/>
      <c r="S549" s="8"/>
      <c r="T549" s="8"/>
      <c r="U549" s="8"/>
      <c r="V549" s="8"/>
      <c r="W549" s="8"/>
      <c r="X549" s="8"/>
      <c r="Y549" s="8"/>
      <c r="Z549" s="8"/>
      <c r="AA549" s="8"/>
    </row>
    <row r="550" spans="1:27" ht="12.75">
      <c r="A550" s="385" t="s">
        <v>602</v>
      </c>
      <c r="B550" s="385" t="s">
        <v>1612</v>
      </c>
      <c r="C550" s="385" t="s">
        <v>1613</v>
      </c>
      <c r="D550" s="411">
        <v>22756</v>
      </c>
      <c r="G550" s="8"/>
      <c r="N550" s="8"/>
      <c r="O550" s="8"/>
      <c r="P550" s="8"/>
      <c r="Q550" s="8"/>
      <c r="R550" s="8"/>
      <c r="S550" s="8"/>
      <c r="T550" s="8"/>
      <c r="U550" s="8"/>
      <c r="V550" s="8"/>
      <c r="W550" s="8"/>
      <c r="X550" s="8"/>
      <c r="Y550" s="8"/>
      <c r="Z550" s="8"/>
      <c r="AA550" s="8"/>
    </row>
    <row r="551" spans="1:27" ht="12.75">
      <c r="A551" s="385" t="s">
        <v>847</v>
      </c>
      <c r="B551" s="385" t="s">
        <v>1614</v>
      </c>
      <c r="C551" s="385" t="s">
        <v>1615</v>
      </c>
      <c r="D551" s="411">
        <v>22851</v>
      </c>
      <c r="G551" s="8"/>
      <c r="N551" s="8"/>
      <c r="O551" s="8"/>
      <c r="P551" s="8"/>
      <c r="Q551" s="8"/>
      <c r="R551" s="8"/>
      <c r="S551" s="8"/>
      <c r="T551" s="8"/>
      <c r="U551" s="8"/>
      <c r="V551" s="8"/>
      <c r="W551" s="8"/>
      <c r="X551" s="8"/>
      <c r="Y551" s="8"/>
      <c r="Z551" s="8"/>
      <c r="AA551" s="8"/>
    </row>
    <row r="552" spans="1:27" ht="12.75">
      <c r="A552" s="385" t="s">
        <v>848</v>
      </c>
      <c r="B552" s="385" t="s">
        <v>1616</v>
      </c>
      <c r="C552" s="385" t="s">
        <v>1617</v>
      </c>
      <c r="D552" s="411">
        <v>18121</v>
      </c>
      <c r="G552" s="8"/>
      <c r="N552" s="8"/>
      <c r="O552" s="8"/>
      <c r="P552" s="8"/>
      <c r="Q552" s="8"/>
      <c r="R552" s="8"/>
      <c r="S552" s="8"/>
      <c r="T552" s="8"/>
      <c r="U552" s="8"/>
      <c r="V552" s="8"/>
      <c r="W552" s="8"/>
      <c r="X552" s="8"/>
      <c r="Y552" s="8"/>
      <c r="Z552" s="8"/>
      <c r="AA552" s="8"/>
    </row>
    <row r="553" spans="1:27" ht="12.75">
      <c r="A553" s="385" t="s">
        <v>1618</v>
      </c>
      <c r="B553" s="385" t="s">
        <v>1619</v>
      </c>
      <c r="C553" s="385" t="s">
        <v>1620</v>
      </c>
      <c r="D553" s="411">
        <v>20191</v>
      </c>
      <c r="G553" s="8"/>
      <c r="N553" s="8"/>
      <c r="O553" s="8"/>
      <c r="P553" s="8"/>
      <c r="Q553" s="8"/>
      <c r="R553" s="8"/>
      <c r="S553" s="8"/>
      <c r="T553" s="8"/>
      <c r="U553" s="8"/>
      <c r="V553" s="8"/>
      <c r="W553" s="8"/>
      <c r="X553" s="8"/>
      <c r="Y553" s="8"/>
      <c r="Z553" s="8"/>
      <c r="AA553" s="8"/>
    </row>
    <row r="554" spans="1:27" ht="12.75">
      <c r="A554" s="385" t="s">
        <v>705</v>
      </c>
      <c r="B554" s="385" t="s">
        <v>1621</v>
      </c>
      <c r="C554" s="385" t="s">
        <v>1622</v>
      </c>
      <c r="D554" s="411">
        <v>19961</v>
      </c>
      <c r="G554" s="8"/>
      <c r="N554" s="8"/>
      <c r="O554" s="8"/>
      <c r="P554" s="8"/>
      <c r="Q554" s="8"/>
      <c r="R554" s="8"/>
      <c r="S554" s="8"/>
      <c r="T554" s="8"/>
      <c r="U554" s="8"/>
      <c r="V554" s="8"/>
      <c r="W554" s="8"/>
      <c r="X554" s="8"/>
      <c r="Y554" s="8"/>
      <c r="Z554" s="8"/>
      <c r="AA554" s="8"/>
    </row>
    <row r="555" spans="1:27" ht="12.75">
      <c r="A555" s="385" t="s">
        <v>606</v>
      </c>
      <c r="B555" s="385" t="s">
        <v>1257</v>
      </c>
      <c r="C555" s="385" t="s">
        <v>1258</v>
      </c>
      <c r="D555" s="411">
        <v>17711</v>
      </c>
      <c r="G555" s="8"/>
      <c r="N555" s="8"/>
      <c r="O555" s="8"/>
      <c r="P555" s="8"/>
      <c r="Q555" s="8"/>
      <c r="R555" s="8"/>
      <c r="S555" s="8"/>
      <c r="T555" s="8"/>
      <c r="U555" s="8"/>
      <c r="V555" s="8"/>
      <c r="W555" s="8"/>
      <c r="X555" s="8"/>
      <c r="Y555" s="8"/>
      <c r="Z555" s="8"/>
      <c r="AA555" s="8"/>
    </row>
    <row r="556" spans="1:27" ht="12.75">
      <c r="A556" s="385" t="s">
        <v>608</v>
      </c>
      <c r="B556" s="385" t="s">
        <v>1623</v>
      </c>
      <c r="C556" s="385" t="s">
        <v>1624</v>
      </c>
      <c r="D556" s="411">
        <v>20472</v>
      </c>
      <c r="G556" s="8"/>
      <c r="N556" s="8"/>
      <c r="O556" s="8"/>
      <c r="P556" s="8"/>
      <c r="Q556" s="8"/>
      <c r="R556" s="8"/>
      <c r="S556" s="8"/>
      <c r="T556" s="8"/>
      <c r="U556" s="8"/>
      <c r="V556" s="8"/>
      <c r="W556" s="8"/>
      <c r="X556" s="8"/>
      <c r="Y556" s="8"/>
      <c r="Z556" s="8"/>
      <c r="AA556" s="8"/>
    </row>
    <row r="557" spans="1:27" ht="12.75">
      <c r="A557" s="385" t="s">
        <v>712</v>
      </c>
      <c r="B557" s="385" t="s">
        <v>1625</v>
      </c>
      <c r="C557" s="385" t="s">
        <v>1626</v>
      </c>
      <c r="D557" s="411">
        <v>20600</v>
      </c>
      <c r="G557" s="8"/>
      <c r="N557" s="8"/>
      <c r="O557" s="8"/>
      <c r="P557" s="8"/>
      <c r="Q557" s="8"/>
      <c r="R557" s="8"/>
      <c r="S557" s="8"/>
      <c r="T557" s="8"/>
      <c r="U557" s="8"/>
      <c r="V557" s="8"/>
      <c r="W557" s="8"/>
      <c r="X557" s="8"/>
      <c r="Y557" s="8"/>
      <c r="Z557" s="8"/>
      <c r="AA557" s="8"/>
    </row>
    <row r="558" spans="1:27" ht="12.75">
      <c r="A558" s="385" t="s">
        <v>613</v>
      </c>
      <c r="B558" s="385" t="s">
        <v>1628</v>
      </c>
      <c r="C558" s="385" t="s">
        <v>1629</v>
      </c>
      <c r="D558" s="411">
        <v>22740</v>
      </c>
      <c r="G558" s="8"/>
      <c r="N558" s="8"/>
      <c r="O558" s="8"/>
      <c r="P558" s="8"/>
      <c r="Q558" s="8"/>
      <c r="R558" s="8"/>
      <c r="S558" s="8"/>
      <c r="T558" s="8"/>
      <c r="U558" s="8"/>
      <c r="V558" s="8"/>
      <c r="W558" s="8"/>
      <c r="X558" s="8"/>
      <c r="Y558" s="8"/>
      <c r="Z558" s="8"/>
      <c r="AA558" s="8"/>
    </row>
    <row r="559" spans="1:27" ht="12.75">
      <c r="A559" s="385" t="s">
        <v>1630</v>
      </c>
      <c r="B559" s="385" t="s">
        <v>1631</v>
      </c>
      <c r="C559" s="385" t="s">
        <v>1632</v>
      </c>
      <c r="D559" s="411">
        <v>23051</v>
      </c>
      <c r="G559" s="8"/>
      <c r="N559" s="8"/>
      <c r="O559" s="8"/>
      <c r="P559" s="8"/>
      <c r="Q559" s="8"/>
      <c r="R559" s="8"/>
      <c r="S559" s="8"/>
      <c r="T559" s="8"/>
      <c r="U559" s="8"/>
      <c r="V559" s="8"/>
      <c r="W559" s="8"/>
      <c r="X559" s="8"/>
      <c r="Y559" s="8"/>
      <c r="Z559" s="8"/>
      <c r="AA559" s="8"/>
    </row>
    <row r="560" spans="1:27" ht="12.75">
      <c r="A560" s="385" t="s">
        <v>716</v>
      </c>
      <c r="B560" s="385" t="s">
        <v>1633</v>
      </c>
      <c r="C560" s="385" t="s">
        <v>1634</v>
      </c>
      <c r="D560" s="411">
        <v>20603</v>
      </c>
      <c r="G560" s="8"/>
      <c r="N560" s="8"/>
      <c r="O560" s="8"/>
      <c r="P560" s="8"/>
      <c r="Q560" s="8"/>
      <c r="R560" s="8"/>
      <c r="S560" s="8"/>
      <c r="T560" s="8"/>
      <c r="U560" s="8"/>
      <c r="V560" s="8"/>
      <c r="W560" s="8"/>
      <c r="X560" s="8"/>
      <c r="Y560" s="8"/>
      <c r="Z560" s="8"/>
      <c r="AA560" s="8"/>
    </row>
    <row r="561" spans="1:27" ht="12.75">
      <c r="A561" s="385" t="s">
        <v>624</v>
      </c>
      <c r="B561" s="385" t="s">
        <v>1635</v>
      </c>
      <c r="C561" s="385" t="s">
        <v>1636</v>
      </c>
      <c r="D561" s="411">
        <v>20332</v>
      </c>
      <c r="G561" s="8"/>
      <c r="N561" s="8"/>
      <c r="O561" s="8"/>
      <c r="P561" s="8"/>
      <c r="Q561" s="8"/>
      <c r="R561" s="8"/>
      <c r="S561" s="8"/>
      <c r="T561" s="8"/>
      <c r="U561" s="8"/>
      <c r="V561" s="8"/>
      <c r="W561" s="8"/>
      <c r="X561" s="8"/>
      <c r="Y561" s="8"/>
      <c r="Z561" s="8"/>
      <c r="AA561" s="8"/>
    </row>
    <row r="562" spans="1:27" ht="12.75">
      <c r="A562" s="385" t="s">
        <v>1637</v>
      </c>
      <c r="B562" s="385" t="s">
        <v>1638</v>
      </c>
      <c r="C562" s="385" t="s">
        <v>1639</v>
      </c>
      <c r="D562" s="411">
        <v>20222</v>
      </c>
      <c r="G562" s="8"/>
      <c r="N562" s="8"/>
      <c r="O562" s="8"/>
      <c r="P562" s="8"/>
      <c r="Q562" s="8"/>
      <c r="R562" s="8"/>
      <c r="S562" s="8"/>
      <c r="T562" s="8"/>
      <c r="U562" s="8"/>
      <c r="V562" s="8"/>
      <c r="W562" s="8"/>
      <c r="X562" s="8"/>
      <c r="Y562" s="8"/>
      <c r="Z562" s="8"/>
      <c r="AA562" s="8"/>
    </row>
    <row r="563" spans="1:27" ht="12.75">
      <c r="A563" s="385" t="s">
        <v>1640</v>
      </c>
      <c r="B563" s="385" t="s">
        <v>1641</v>
      </c>
      <c r="C563" s="385" t="s">
        <v>1642</v>
      </c>
      <c r="D563" s="411">
        <v>19905</v>
      </c>
      <c r="G563" s="8"/>
      <c r="N563" s="8"/>
      <c r="O563" s="8"/>
      <c r="P563" s="8"/>
      <c r="Q563" s="8"/>
      <c r="R563" s="8"/>
      <c r="S563" s="8"/>
      <c r="T563" s="8"/>
      <c r="U563" s="8"/>
      <c r="V563" s="8"/>
      <c r="W563" s="8"/>
      <c r="X563" s="8"/>
      <c r="Y563" s="8"/>
      <c r="Z563" s="8"/>
      <c r="AA563" s="8"/>
    </row>
    <row r="564" spans="1:27" ht="12.75">
      <c r="A564" s="385" t="s">
        <v>1643</v>
      </c>
      <c r="B564" s="385" t="s">
        <v>1644</v>
      </c>
      <c r="C564" s="385" t="s">
        <v>1645</v>
      </c>
      <c r="D564" s="411">
        <v>20357</v>
      </c>
      <c r="G564" s="8"/>
      <c r="N564" s="8"/>
      <c r="O564" s="8"/>
      <c r="P564" s="8"/>
      <c r="Q564" s="8"/>
      <c r="R564" s="8"/>
      <c r="S564" s="8"/>
      <c r="T564" s="8"/>
      <c r="U564" s="8"/>
      <c r="V564" s="8"/>
      <c r="W564" s="8"/>
      <c r="X564" s="8"/>
      <c r="Y564" s="8"/>
      <c r="Z564" s="8"/>
      <c r="AA564" s="8"/>
    </row>
    <row r="565" spans="1:27" ht="12.75">
      <c r="A565" s="385" t="s">
        <v>1646</v>
      </c>
      <c r="B565" s="385" t="s">
        <v>1647</v>
      </c>
      <c r="C565" s="385" t="s">
        <v>1648</v>
      </c>
      <c r="D565" s="411">
        <v>22978</v>
      </c>
      <c r="G565" s="8"/>
      <c r="N565" s="8"/>
      <c r="O565" s="8"/>
      <c r="P565" s="8"/>
      <c r="Q565" s="8"/>
      <c r="R565" s="8"/>
      <c r="S565" s="8"/>
      <c r="T565" s="8"/>
      <c r="U565" s="8"/>
      <c r="V565" s="8"/>
      <c r="W565" s="8"/>
      <c r="X565" s="8"/>
      <c r="Y565" s="8"/>
      <c r="Z565" s="8"/>
      <c r="AA565" s="8"/>
    </row>
    <row r="566" spans="1:27" ht="12.75">
      <c r="A566" s="385" t="s">
        <v>67</v>
      </c>
      <c r="B566" s="385" t="s">
        <v>1649</v>
      </c>
      <c r="C566" s="385" t="s">
        <v>1650</v>
      </c>
      <c r="D566" s="411">
        <v>22999</v>
      </c>
      <c r="G566" s="8"/>
      <c r="N566" s="8"/>
      <c r="O566" s="8"/>
      <c r="P566" s="8"/>
      <c r="Q566" s="8"/>
      <c r="R566" s="8"/>
      <c r="S566" s="8"/>
      <c r="T566" s="8"/>
      <c r="U566" s="8"/>
      <c r="V566" s="8"/>
      <c r="W566" s="8"/>
      <c r="X566" s="8"/>
      <c r="Y566" s="8"/>
      <c r="Z566" s="8"/>
      <c r="AA566" s="8"/>
    </row>
    <row r="567" spans="1:27" ht="12.75">
      <c r="A567" s="385" t="s">
        <v>117</v>
      </c>
      <c r="B567" s="385" t="s">
        <v>1651</v>
      </c>
      <c r="C567" s="385" t="s">
        <v>1652</v>
      </c>
      <c r="D567" s="411">
        <v>22986</v>
      </c>
      <c r="G567" s="8"/>
      <c r="N567" s="8"/>
      <c r="O567" s="8"/>
      <c r="P567" s="8"/>
      <c r="Q567" s="8"/>
      <c r="R567" s="8"/>
      <c r="S567" s="8"/>
      <c r="T567" s="8"/>
      <c r="U567" s="8"/>
      <c r="V567" s="8"/>
      <c r="W567" s="8"/>
      <c r="X567" s="8"/>
      <c r="Y567" s="8"/>
      <c r="Z567" s="8"/>
      <c r="AA567" s="8"/>
    </row>
    <row r="568" spans="1:27" ht="12.75">
      <c r="A568" s="385" t="s">
        <v>1653</v>
      </c>
      <c r="B568" s="385" t="s">
        <v>1654</v>
      </c>
      <c r="C568" s="385" t="s">
        <v>1655</v>
      </c>
      <c r="D568" s="411">
        <v>22960</v>
      </c>
      <c r="G568" s="8"/>
      <c r="N568" s="8"/>
      <c r="O568" s="8"/>
      <c r="P568" s="8"/>
      <c r="Q568" s="8"/>
      <c r="R568" s="8"/>
      <c r="S568" s="8"/>
      <c r="T568" s="8"/>
      <c r="U568" s="8"/>
      <c r="V568" s="8"/>
      <c r="W568" s="8"/>
      <c r="X568" s="8"/>
      <c r="Y568" s="8"/>
      <c r="Z568" s="8"/>
      <c r="AA568" s="8"/>
    </row>
    <row r="569" spans="1:27" ht="12.75">
      <c r="A569" s="385" t="s">
        <v>572</v>
      </c>
      <c r="B569" s="385" t="s">
        <v>1319</v>
      </c>
      <c r="C569" s="385" t="s">
        <v>1320</v>
      </c>
      <c r="D569" s="411">
        <v>23042</v>
      </c>
      <c r="G569" s="8"/>
      <c r="N569" s="8"/>
      <c r="O569" s="8"/>
      <c r="P569" s="8"/>
      <c r="Q569" s="8"/>
      <c r="R569" s="8"/>
      <c r="S569" s="8"/>
      <c r="T569" s="8"/>
      <c r="U569" s="8"/>
      <c r="V569" s="8"/>
      <c r="W569" s="8"/>
      <c r="X569" s="8"/>
      <c r="Y569" s="8"/>
      <c r="Z569" s="8"/>
      <c r="AA569" s="8"/>
    </row>
    <row r="570" spans="1:27" ht="12.75">
      <c r="A570" s="385" t="s">
        <v>722</v>
      </c>
      <c r="B570" s="385" t="s">
        <v>1657</v>
      </c>
      <c r="C570" s="385" t="s">
        <v>1658</v>
      </c>
      <c r="D570" s="411">
        <v>22939</v>
      </c>
      <c r="G570" s="8"/>
      <c r="N570" s="8"/>
      <c r="O570" s="8"/>
      <c r="P570" s="8"/>
      <c r="Q570" s="8"/>
      <c r="R570" s="8"/>
      <c r="S570" s="8"/>
      <c r="T570" s="8"/>
      <c r="U570" s="8"/>
      <c r="V570" s="8"/>
      <c r="W570" s="8"/>
      <c r="X570" s="8"/>
      <c r="Y570" s="8"/>
      <c r="Z570" s="8"/>
      <c r="AA570" s="8"/>
    </row>
    <row r="571" spans="1:27" ht="12.75">
      <c r="A571" s="385" t="s">
        <v>636</v>
      </c>
      <c r="B571" s="385" t="s">
        <v>1659</v>
      </c>
      <c r="C571" s="385" t="s">
        <v>1660</v>
      </c>
      <c r="D571" s="411">
        <v>20547</v>
      </c>
      <c r="G571" s="8"/>
      <c r="N571" s="8"/>
      <c r="O571" s="8"/>
      <c r="P571" s="8"/>
      <c r="Q571" s="8"/>
      <c r="R571" s="8"/>
      <c r="S571" s="8"/>
      <c r="T571" s="8"/>
      <c r="U571" s="8"/>
      <c r="V571" s="8"/>
      <c r="W571" s="8"/>
      <c r="X571" s="8"/>
      <c r="Y571" s="8"/>
      <c r="Z571" s="8"/>
      <c r="AA571" s="8"/>
    </row>
    <row r="572" spans="1:27" ht="12.75">
      <c r="A572" s="385" t="s">
        <v>322</v>
      </c>
      <c r="B572" s="385" t="s">
        <v>1661</v>
      </c>
      <c r="C572" s="385" t="s">
        <v>1662</v>
      </c>
      <c r="D572" s="411">
        <v>16713</v>
      </c>
      <c r="G572" s="8"/>
      <c r="N572" s="8"/>
      <c r="O572" s="8"/>
      <c r="P572" s="8"/>
      <c r="Q572" s="8"/>
      <c r="R572" s="8"/>
      <c r="S572" s="8"/>
      <c r="T572" s="8"/>
      <c r="U572" s="8"/>
      <c r="V572" s="8"/>
      <c r="W572" s="8"/>
      <c r="X572" s="8"/>
      <c r="Y572" s="8"/>
      <c r="Z572" s="8"/>
      <c r="AA572" s="8"/>
    </row>
    <row r="573" spans="1:27" ht="12.75">
      <c r="A573" s="385" t="s">
        <v>520</v>
      </c>
      <c r="B573" s="385" t="s">
        <v>1661</v>
      </c>
      <c r="C573" s="385" t="s">
        <v>1662</v>
      </c>
      <c r="D573" s="411">
        <v>23020</v>
      </c>
      <c r="G573" s="8"/>
      <c r="N573" s="8"/>
      <c r="O573" s="8"/>
      <c r="P573" s="8"/>
      <c r="Q573" s="8"/>
      <c r="R573" s="8"/>
      <c r="S573" s="8"/>
      <c r="T573" s="8"/>
      <c r="U573" s="8"/>
      <c r="V573" s="8"/>
      <c r="W573" s="8"/>
      <c r="X573" s="8"/>
      <c r="Y573" s="8"/>
      <c r="Z573" s="8"/>
      <c r="AA573" s="8"/>
    </row>
    <row r="574" spans="1:27" ht="12.75">
      <c r="A574" s="385" t="s">
        <v>842</v>
      </c>
      <c r="B574" s="385" t="s">
        <v>1319</v>
      </c>
      <c r="C574" s="385" t="s">
        <v>1320</v>
      </c>
      <c r="D574" s="411">
        <v>23038</v>
      </c>
      <c r="G574" s="8"/>
      <c r="N574" s="8"/>
      <c r="O574" s="8"/>
      <c r="P574" s="8"/>
      <c r="Q574" s="8"/>
      <c r="R574" s="8"/>
      <c r="S574" s="8"/>
      <c r="T574" s="8"/>
      <c r="U574" s="8"/>
      <c r="V574" s="8"/>
      <c r="W574" s="8"/>
      <c r="X574" s="8"/>
      <c r="Y574" s="8"/>
      <c r="Z574" s="8"/>
      <c r="AA574" s="8"/>
    </row>
    <row r="575" spans="1:27" ht="12.75">
      <c r="A575" s="385" t="s">
        <v>674</v>
      </c>
      <c r="B575" s="385" t="s">
        <v>1663</v>
      </c>
      <c r="C575" s="385" t="s">
        <v>1664</v>
      </c>
      <c r="D575" s="411">
        <v>20227</v>
      </c>
      <c r="G575" s="8"/>
      <c r="N575" s="8"/>
      <c r="O575" s="8"/>
      <c r="P575" s="8"/>
      <c r="Q575" s="8"/>
      <c r="R575" s="8"/>
      <c r="S575" s="8"/>
      <c r="T575" s="8"/>
      <c r="U575" s="8"/>
      <c r="V575" s="8"/>
      <c r="W575" s="8"/>
      <c r="X575" s="8"/>
      <c r="Y575" s="8"/>
      <c r="Z575" s="8"/>
      <c r="AA575" s="8"/>
    </row>
    <row r="576" spans="1:27" ht="12.75">
      <c r="A576" s="385" t="s">
        <v>499</v>
      </c>
      <c r="B576" s="385" t="s">
        <v>1665</v>
      </c>
      <c r="C576" s="385" t="s">
        <v>1666</v>
      </c>
      <c r="D576" s="411">
        <v>18089</v>
      </c>
      <c r="G576" s="8"/>
      <c r="N576" s="8"/>
      <c r="O576" s="8"/>
      <c r="P576" s="8"/>
      <c r="Q576" s="8"/>
      <c r="R576" s="8"/>
      <c r="S576" s="8"/>
      <c r="T576" s="8"/>
      <c r="U576" s="8"/>
      <c r="V576" s="8"/>
      <c r="W576" s="8"/>
      <c r="X576" s="8"/>
      <c r="Y576" s="8"/>
      <c r="Z576" s="8"/>
      <c r="AA576" s="8"/>
    </row>
    <row r="577" spans="1:27" ht="12.75">
      <c r="A577" s="385" t="s">
        <v>333</v>
      </c>
      <c r="B577" s="385" t="s">
        <v>1667</v>
      </c>
      <c r="C577" s="385" t="s">
        <v>1668</v>
      </c>
      <c r="D577" s="411">
        <v>18462</v>
      </c>
      <c r="G577" s="8"/>
      <c r="N577" s="8"/>
      <c r="O577" s="8"/>
      <c r="P577" s="8"/>
      <c r="Q577" s="8"/>
      <c r="R577" s="8"/>
      <c r="S577" s="8"/>
      <c r="T577" s="8"/>
      <c r="U577" s="8"/>
      <c r="V577" s="8"/>
      <c r="W577" s="8"/>
      <c r="X577" s="8"/>
      <c r="Y577" s="8"/>
      <c r="Z577" s="8"/>
      <c r="AA577" s="8"/>
    </row>
    <row r="578" spans="1:27" ht="12.75">
      <c r="A578" s="385" t="s">
        <v>628</v>
      </c>
      <c r="B578" s="385" t="s">
        <v>1669</v>
      </c>
      <c r="C578" s="385" t="s">
        <v>1670</v>
      </c>
      <c r="D578" s="411">
        <v>20565</v>
      </c>
      <c r="G578" s="8"/>
      <c r="N578" s="8"/>
      <c r="O578" s="8"/>
      <c r="P578" s="8"/>
      <c r="Q578" s="8"/>
      <c r="R578" s="8"/>
      <c r="S578" s="8"/>
      <c r="T578" s="8"/>
      <c r="U578" s="8"/>
      <c r="V578" s="8"/>
      <c r="W578" s="8"/>
      <c r="X578" s="8"/>
      <c r="Y578" s="8"/>
      <c r="Z578" s="8"/>
      <c r="AA578" s="8"/>
    </row>
    <row r="579" spans="1:27" ht="12.75">
      <c r="A579" s="385" t="s">
        <v>1671</v>
      </c>
      <c r="B579" s="385" t="s">
        <v>1294</v>
      </c>
      <c r="C579" s="385" t="s">
        <v>1672</v>
      </c>
      <c r="D579" s="411">
        <v>22866</v>
      </c>
      <c r="G579" s="8"/>
      <c r="N579" s="8"/>
      <c r="O579" s="8"/>
      <c r="P579" s="8"/>
      <c r="Q579" s="8"/>
      <c r="R579" s="8"/>
      <c r="S579" s="8"/>
      <c r="T579" s="8"/>
      <c r="U579" s="8"/>
      <c r="V579" s="8"/>
      <c r="W579" s="8"/>
      <c r="X579" s="8"/>
      <c r="Y579" s="8"/>
      <c r="Z579" s="8"/>
      <c r="AA579" s="8"/>
    </row>
    <row r="580" spans="1:27" ht="12.75">
      <c r="A580" s="385" t="s">
        <v>699</v>
      </c>
      <c r="B580" s="385" t="s">
        <v>1673</v>
      </c>
      <c r="C580" s="385" t="s">
        <v>1674</v>
      </c>
      <c r="D580" s="411">
        <v>18265</v>
      </c>
      <c r="G580" s="8"/>
      <c r="N580" s="8"/>
      <c r="O580" s="8"/>
      <c r="P580" s="8"/>
      <c r="Q580" s="8"/>
      <c r="R580" s="8"/>
      <c r="S580" s="8"/>
      <c r="T580" s="8"/>
      <c r="U580" s="8"/>
      <c r="V580" s="8"/>
      <c r="W580" s="8"/>
      <c r="X580" s="8"/>
      <c r="Y580" s="8"/>
      <c r="Z580" s="8"/>
      <c r="AA580" s="8"/>
    </row>
    <row r="581" spans="1:27" ht="12.75">
      <c r="A581" s="385" t="s">
        <v>739</v>
      </c>
      <c r="B581" s="385" t="s">
        <v>1676</v>
      </c>
      <c r="C581" s="385" t="s">
        <v>1677</v>
      </c>
      <c r="D581" s="411">
        <v>19984</v>
      </c>
      <c r="G581" s="8"/>
      <c r="N581" s="8"/>
      <c r="O581" s="8"/>
      <c r="P581" s="8"/>
      <c r="Q581" s="8"/>
      <c r="R581" s="8"/>
      <c r="S581" s="8"/>
      <c r="T581" s="8"/>
      <c r="U581" s="8"/>
      <c r="V581" s="8"/>
      <c r="W581" s="8"/>
      <c r="X581" s="8"/>
      <c r="Y581" s="8"/>
      <c r="Z581" s="8"/>
      <c r="AA581" s="8"/>
    </row>
    <row r="582" spans="1:27" ht="12.75">
      <c r="A582" s="385" t="s">
        <v>120</v>
      </c>
      <c r="B582" s="385" t="s">
        <v>1678</v>
      </c>
      <c r="C582" s="385" t="s">
        <v>1679</v>
      </c>
      <c r="D582" s="411">
        <v>22959</v>
      </c>
      <c r="G582" s="8"/>
      <c r="N582" s="8"/>
      <c r="O582" s="8"/>
      <c r="P582" s="8"/>
      <c r="Q582" s="8"/>
      <c r="R582" s="8"/>
      <c r="S582" s="8"/>
      <c r="T582" s="8"/>
      <c r="U582" s="8"/>
      <c r="V582" s="8"/>
      <c r="W582" s="8"/>
      <c r="X582" s="8"/>
      <c r="Y582" s="8"/>
      <c r="Z582" s="8"/>
      <c r="AA582" s="8"/>
    </row>
    <row r="583" spans="1:27" ht="12.75">
      <c r="A583" s="385" t="s">
        <v>1681</v>
      </c>
      <c r="B583" s="385" t="s">
        <v>1682</v>
      </c>
      <c r="C583" s="385" t="s">
        <v>1683</v>
      </c>
      <c r="D583" s="411">
        <v>22812</v>
      </c>
      <c r="G583" s="8"/>
      <c r="N583" s="8"/>
      <c r="O583" s="8"/>
      <c r="P583" s="8"/>
      <c r="Q583" s="8"/>
      <c r="R583" s="8"/>
      <c r="S583" s="8"/>
      <c r="T583" s="8"/>
      <c r="U583" s="8"/>
      <c r="V583" s="8"/>
      <c r="W583" s="8"/>
      <c r="X583" s="8"/>
      <c r="Y583" s="8"/>
      <c r="Z583" s="8"/>
      <c r="AA583" s="8"/>
    </row>
    <row r="584" spans="1:27" ht="12.75">
      <c r="A584" s="385" t="s">
        <v>714</v>
      </c>
      <c r="B584" s="385" t="s">
        <v>1685</v>
      </c>
      <c r="C584" s="385" t="s">
        <v>1686</v>
      </c>
      <c r="D584" s="411">
        <v>22834</v>
      </c>
      <c r="G584" s="8"/>
      <c r="N584" s="8"/>
      <c r="O584" s="8"/>
      <c r="P584" s="8"/>
      <c r="Q584" s="8"/>
      <c r="R584" s="8"/>
      <c r="S584" s="8"/>
      <c r="T584" s="8"/>
      <c r="U584" s="8"/>
      <c r="V584" s="8"/>
      <c r="W584" s="8"/>
      <c r="X584" s="8"/>
      <c r="Y584" s="8"/>
      <c r="Z584" s="8"/>
      <c r="AA584" s="8"/>
    </row>
    <row r="585" spans="1:27" ht="12.75">
      <c r="A585" s="385" t="s">
        <v>634</v>
      </c>
      <c r="B585" s="385" t="s">
        <v>1687</v>
      </c>
      <c r="C585" s="385" t="s">
        <v>1688</v>
      </c>
      <c r="D585" s="411">
        <v>20542</v>
      </c>
      <c r="G585" s="8"/>
      <c r="N585" s="8"/>
      <c r="O585" s="8"/>
      <c r="P585" s="8"/>
      <c r="Q585" s="8"/>
      <c r="R585" s="8"/>
      <c r="S585" s="8"/>
      <c r="T585" s="8"/>
      <c r="U585" s="8"/>
      <c r="V585" s="8"/>
      <c r="W585" s="8"/>
      <c r="X585" s="8"/>
      <c r="Y585" s="8"/>
      <c r="Z585" s="8"/>
      <c r="AA585" s="8"/>
    </row>
    <row r="586" spans="1:27" ht="12.75">
      <c r="A586" s="385" t="s">
        <v>125</v>
      </c>
      <c r="B586" s="385" t="s">
        <v>1689</v>
      </c>
      <c r="C586" s="385" t="s">
        <v>1690</v>
      </c>
      <c r="D586" s="411">
        <v>20134</v>
      </c>
      <c r="G586" s="8"/>
      <c r="N586" s="8"/>
      <c r="O586" s="8"/>
      <c r="P586" s="8"/>
      <c r="Q586" s="8"/>
      <c r="R586" s="8"/>
      <c r="S586" s="8"/>
      <c r="T586" s="8"/>
      <c r="U586" s="8"/>
      <c r="V586" s="8"/>
      <c r="W586" s="8"/>
      <c r="X586" s="8"/>
      <c r="Y586" s="8"/>
      <c r="Z586" s="8"/>
      <c r="AA586" s="8"/>
    </row>
    <row r="587" spans="1:27" ht="12.75">
      <c r="A587" s="385" t="s">
        <v>1691</v>
      </c>
      <c r="B587" s="385" t="s">
        <v>1692</v>
      </c>
      <c r="C587" s="385" t="s">
        <v>1693</v>
      </c>
      <c r="D587" s="411">
        <v>23007</v>
      </c>
      <c r="G587" s="8"/>
      <c r="N587" s="8"/>
      <c r="O587" s="8"/>
      <c r="P587" s="8"/>
      <c r="Q587" s="8"/>
      <c r="R587" s="8"/>
      <c r="S587" s="8"/>
      <c r="T587" s="8"/>
      <c r="U587" s="8"/>
      <c r="V587" s="8"/>
      <c r="W587" s="8"/>
      <c r="X587" s="8"/>
      <c r="Y587" s="8"/>
      <c r="Z587" s="8"/>
      <c r="AA587" s="8"/>
    </row>
    <row r="588" spans="1:27" ht="12.75">
      <c r="A588" s="385" t="s">
        <v>1694</v>
      </c>
      <c r="B588" s="385" t="s">
        <v>1695</v>
      </c>
      <c r="C588" s="385" t="s">
        <v>1696</v>
      </c>
      <c r="D588" s="411">
        <v>19916</v>
      </c>
      <c r="G588" s="8"/>
      <c r="N588" s="8"/>
      <c r="O588" s="8"/>
      <c r="P588" s="8"/>
      <c r="Q588" s="8"/>
      <c r="R588" s="8"/>
      <c r="S588" s="8"/>
      <c r="T588" s="8"/>
      <c r="U588" s="8"/>
      <c r="V588" s="8"/>
      <c r="W588" s="8"/>
      <c r="X588" s="8"/>
      <c r="Y588" s="8"/>
      <c r="Z588" s="8"/>
      <c r="AA588" s="8"/>
    </row>
    <row r="589" spans="1:27" ht="12.75">
      <c r="A589" s="385" t="s">
        <v>869</v>
      </c>
      <c r="B589" s="385" t="s">
        <v>1697</v>
      </c>
      <c r="C589" s="385" t="s">
        <v>1698</v>
      </c>
      <c r="D589" s="411">
        <v>22942</v>
      </c>
      <c r="G589" s="8"/>
      <c r="N589" s="8"/>
      <c r="O589" s="8"/>
      <c r="P589" s="8"/>
      <c r="Q589" s="8"/>
      <c r="R589" s="8"/>
      <c r="S589" s="8"/>
      <c r="T589" s="8"/>
      <c r="U589" s="8"/>
      <c r="V589" s="8"/>
      <c r="W589" s="8"/>
      <c r="X589" s="8"/>
      <c r="Y589" s="8"/>
      <c r="Z589" s="8"/>
      <c r="AA589" s="8"/>
    </row>
    <row r="590" spans="1:27" ht="12.75">
      <c r="A590" s="385" t="s">
        <v>724</v>
      </c>
      <c r="B590" s="385" t="s">
        <v>1699</v>
      </c>
      <c r="C590" s="385" t="s">
        <v>1700</v>
      </c>
      <c r="D590" s="411">
        <v>22794</v>
      </c>
      <c r="G590" s="8"/>
      <c r="N590" s="8"/>
      <c r="O590" s="8"/>
      <c r="P590" s="8"/>
      <c r="Q590" s="8"/>
      <c r="R590" s="8"/>
      <c r="S590" s="8"/>
      <c r="T590" s="8"/>
      <c r="U590" s="8"/>
      <c r="V590" s="8"/>
      <c r="W590" s="8"/>
      <c r="X590" s="8"/>
      <c r="Y590" s="8"/>
      <c r="Z590" s="8"/>
      <c r="AA590" s="8"/>
    </row>
    <row r="591" spans="1:27" ht="12.75">
      <c r="A591" s="385" t="s">
        <v>102</v>
      </c>
      <c r="B591" s="385" t="s">
        <v>1701</v>
      </c>
      <c r="C591" s="385" t="s">
        <v>1702</v>
      </c>
      <c r="D591" s="411">
        <v>22752</v>
      </c>
      <c r="G591" s="8"/>
      <c r="N591" s="8"/>
      <c r="O591" s="8"/>
      <c r="P591" s="8"/>
      <c r="Q591" s="8"/>
      <c r="R591" s="8"/>
      <c r="S591" s="8"/>
      <c r="T591" s="8"/>
      <c r="U591" s="8"/>
      <c r="V591" s="8"/>
      <c r="W591" s="8"/>
      <c r="X591" s="8"/>
      <c r="Y591" s="8"/>
      <c r="Z591" s="8"/>
      <c r="AA591" s="8"/>
    </row>
    <row r="592" spans="1:27" ht="12.75">
      <c r="A592" s="385" t="s">
        <v>1006</v>
      </c>
      <c r="B592" s="385" t="s">
        <v>1703</v>
      </c>
      <c r="C592" s="385" t="s">
        <v>1704</v>
      </c>
      <c r="D592" s="411">
        <v>19973</v>
      </c>
      <c r="G592" s="8"/>
      <c r="N592" s="8"/>
      <c r="O592" s="8"/>
      <c r="P592" s="8"/>
      <c r="Q592" s="8"/>
      <c r="R592" s="8"/>
      <c r="S592" s="8"/>
      <c r="T592" s="8"/>
      <c r="U592" s="8"/>
      <c r="V592" s="8"/>
      <c r="W592" s="8"/>
      <c r="X592" s="8"/>
      <c r="Y592" s="8"/>
      <c r="Z592" s="8"/>
      <c r="AA592" s="8"/>
    </row>
    <row r="593" spans="1:27" ht="12.75">
      <c r="A593" s="385" t="s">
        <v>1705</v>
      </c>
      <c r="B593" s="385" t="s">
        <v>1706</v>
      </c>
      <c r="C593" s="385" t="s">
        <v>1707</v>
      </c>
      <c r="D593" s="411">
        <v>23001</v>
      </c>
      <c r="G593" s="8"/>
      <c r="N593" s="8"/>
      <c r="O593" s="8"/>
      <c r="P593" s="8"/>
      <c r="Q593" s="8"/>
      <c r="R593" s="8"/>
      <c r="S593" s="8"/>
      <c r="T593" s="8"/>
      <c r="U593" s="8"/>
      <c r="V593" s="8"/>
      <c r="W593" s="8"/>
      <c r="X593" s="8"/>
      <c r="Y593" s="8"/>
      <c r="Z593" s="8"/>
      <c r="AA593" s="8"/>
    </row>
    <row r="594" spans="1:27" ht="12.75">
      <c r="A594" s="385" t="s">
        <v>746</v>
      </c>
      <c r="B594" s="385" t="s">
        <v>1709</v>
      </c>
      <c r="C594" s="385" t="s">
        <v>1710</v>
      </c>
      <c r="D594" s="411">
        <v>22897</v>
      </c>
      <c r="G594" s="8"/>
      <c r="N594" s="8"/>
      <c r="O594" s="8"/>
      <c r="P594" s="8"/>
      <c r="Q594" s="8"/>
      <c r="R594" s="8"/>
      <c r="S594" s="8"/>
      <c r="T594" s="8"/>
      <c r="U594" s="8"/>
      <c r="V594" s="8"/>
      <c r="W594" s="8"/>
      <c r="X594" s="8"/>
      <c r="Y594" s="8"/>
      <c r="Z594" s="8"/>
      <c r="AA594" s="8"/>
    </row>
    <row r="595" spans="1:27" ht="12.75">
      <c r="A595" s="385" t="s">
        <v>732</v>
      </c>
      <c r="B595" s="385" t="s">
        <v>1711</v>
      </c>
      <c r="C595" s="385" t="s">
        <v>1712</v>
      </c>
      <c r="D595" s="411">
        <v>19915</v>
      </c>
      <c r="G595" s="8"/>
      <c r="N595" s="8"/>
      <c r="O595" s="8"/>
      <c r="P595" s="8"/>
      <c r="Q595" s="8"/>
      <c r="R595" s="8"/>
      <c r="S595" s="8"/>
      <c r="T595" s="8"/>
      <c r="U595" s="8"/>
      <c r="V595" s="8"/>
      <c r="W595" s="8"/>
      <c r="X595" s="8"/>
      <c r="Y595" s="8"/>
      <c r="Z595" s="8"/>
      <c r="AA595" s="8"/>
    </row>
    <row r="596" spans="1:27" ht="12.75">
      <c r="A596" s="385" t="s">
        <v>237</v>
      </c>
      <c r="B596" s="385" t="s">
        <v>1713</v>
      </c>
      <c r="C596" s="385" t="s">
        <v>1714</v>
      </c>
      <c r="D596" s="411">
        <v>19908</v>
      </c>
      <c r="G596" s="8"/>
      <c r="N596" s="8"/>
      <c r="O596" s="8"/>
      <c r="P596" s="8"/>
      <c r="Q596" s="8"/>
      <c r="R596" s="8"/>
      <c r="S596" s="8"/>
      <c r="T596" s="8"/>
      <c r="U596" s="8"/>
      <c r="V596" s="8"/>
      <c r="W596" s="8"/>
      <c r="X596" s="8"/>
      <c r="Y596" s="8"/>
      <c r="Z596" s="8"/>
      <c r="AA596" s="8"/>
    </row>
    <row r="597" spans="1:27" ht="12.75">
      <c r="A597" s="385" t="s">
        <v>728</v>
      </c>
      <c r="B597" s="385" t="s">
        <v>1715</v>
      </c>
      <c r="C597" s="385" t="s">
        <v>1716</v>
      </c>
      <c r="D597" s="411">
        <v>18127</v>
      </c>
      <c r="G597" s="8"/>
      <c r="N597" s="8"/>
      <c r="O597" s="8"/>
      <c r="P597" s="8"/>
      <c r="Q597" s="8"/>
      <c r="R597" s="8"/>
      <c r="S597" s="8"/>
      <c r="T597" s="8"/>
      <c r="U597" s="8"/>
      <c r="V597" s="8"/>
      <c r="W597" s="8"/>
      <c r="X597" s="8"/>
      <c r="Y597" s="8"/>
      <c r="Z597" s="8"/>
      <c r="AA597" s="8"/>
    </row>
    <row r="598" spans="1:27" ht="12.75">
      <c r="A598" s="385" t="s">
        <v>1717</v>
      </c>
      <c r="B598" s="385" t="s">
        <v>1718</v>
      </c>
      <c r="C598" s="385" t="s">
        <v>1719</v>
      </c>
      <c r="D598" s="411">
        <v>20477</v>
      </c>
      <c r="G598" s="8"/>
      <c r="N598" s="8"/>
      <c r="O598" s="8"/>
      <c r="P598" s="8"/>
      <c r="Q598" s="8"/>
      <c r="R598" s="8"/>
      <c r="S598" s="8"/>
      <c r="T598" s="8"/>
      <c r="U598" s="8"/>
      <c r="V598" s="8"/>
      <c r="W598" s="8"/>
      <c r="X598" s="8"/>
      <c r="Y598" s="8"/>
      <c r="Z598" s="8"/>
      <c r="AA598" s="8"/>
    </row>
    <row r="599" spans="1:27" ht="12.75">
      <c r="A599" s="385" t="s">
        <v>482</v>
      </c>
      <c r="B599" s="385" t="s">
        <v>1720</v>
      </c>
      <c r="C599" s="385" t="s">
        <v>1721</v>
      </c>
      <c r="D599" s="411">
        <v>22935</v>
      </c>
      <c r="G599" s="8"/>
      <c r="N599" s="8"/>
      <c r="O599" s="8"/>
      <c r="P599" s="8"/>
      <c r="Q599" s="8"/>
      <c r="R599" s="8"/>
      <c r="S599" s="8"/>
      <c r="T599" s="8"/>
      <c r="U599" s="8"/>
      <c r="V599" s="8"/>
      <c r="W599" s="8"/>
      <c r="X599" s="8"/>
      <c r="Y599" s="8"/>
      <c r="Z599" s="8"/>
      <c r="AA599" s="8"/>
    </row>
    <row r="600" spans="1:27" ht="12.75">
      <c r="A600" s="385" t="s">
        <v>1722</v>
      </c>
      <c r="B600" s="385" t="s">
        <v>1723</v>
      </c>
      <c r="C600" s="385" t="s">
        <v>1724</v>
      </c>
      <c r="D600" s="411">
        <v>19987</v>
      </c>
      <c r="G600" s="8"/>
      <c r="N600" s="8"/>
      <c r="O600" s="8"/>
      <c r="P600" s="8"/>
      <c r="Q600" s="8"/>
      <c r="R600" s="8"/>
      <c r="S600" s="8"/>
      <c r="T600" s="8"/>
      <c r="U600" s="8"/>
      <c r="V600" s="8"/>
      <c r="W600" s="8"/>
      <c r="X600" s="8"/>
      <c r="Y600" s="8"/>
      <c r="Z600" s="8"/>
      <c r="AA600" s="8"/>
    </row>
    <row r="601" spans="1:27" ht="12.75">
      <c r="A601" s="385" t="s">
        <v>741</v>
      </c>
      <c r="B601" s="385" t="s">
        <v>1726</v>
      </c>
      <c r="C601" s="385" t="s">
        <v>1727</v>
      </c>
      <c r="D601" s="411">
        <v>18016</v>
      </c>
      <c r="G601" s="8"/>
      <c r="N601" s="8"/>
      <c r="O601" s="8"/>
      <c r="P601" s="8"/>
      <c r="Q601" s="8"/>
      <c r="R601" s="8"/>
      <c r="S601" s="8"/>
      <c r="T601" s="8"/>
      <c r="U601" s="8"/>
      <c r="V601" s="8"/>
      <c r="W601" s="8"/>
      <c r="X601" s="8"/>
      <c r="Y601" s="8"/>
      <c r="Z601" s="8"/>
      <c r="AA601" s="8"/>
    </row>
    <row r="602" spans="1:27" ht="12.75">
      <c r="A602" s="385" t="s">
        <v>1106</v>
      </c>
      <c r="B602" s="385" t="s">
        <v>1728</v>
      </c>
      <c r="C602" s="385" t="s">
        <v>1729</v>
      </c>
      <c r="D602" s="411">
        <v>22833</v>
      </c>
      <c r="G602" s="8"/>
      <c r="N602" s="8"/>
      <c r="O602" s="8"/>
      <c r="P602" s="8"/>
      <c r="Q602" s="8"/>
      <c r="R602" s="8"/>
      <c r="S602" s="8"/>
      <c r="T602" s="8"/>
      <c r="U602" s="8"/>
      <c r="V602" s="8"/>
      <c r="W602" s="8"/>
      <c r="X602" s="8"/>
      <c r="Y602" s="8"/>
      <c r="Z602" s="8"/>
      <c r="AA602" s="8"/>
    </row>
    <row r="603" spans="1:27" ht="12.75">
      <c r="A603" s="385" t="s">
        <v>1730</v>
      </c>
      <c r="B603" s="385" t="s">
        <v>1731</v>
      </c>
      <c r="C603" s="385" t="s">
        <v>1732</v>
      </c>
      <c r="D603" s="411">
        <v>22919</v>
      </c>
      <c r="G603" s="8"/>
      <c r="N603" s="8"/>
      <c r="O603" s="8"/>
      <c r="P603" s="8"/>
      <c r="Q603" s="8"/>
      <c r="R603" s="8"/>
      <c r="S603" s="8"/>
      <c r="T603" s="8"/>
      <c r="U603" s="8"/>
      <c r="V603" s="8"/>
      <c r="W603" s="8"/>
      <c r="X603" s="8"/>
      <c r="Y603" s="8"/>
      <c r="Z603" s="8"/>
      <c r="AA603" s="8"/>
    </row>
    <row r="604" spans="1:27" ht="12.75">
      <c r="A604" s="385" t="s">
        <v>1733</v>
      </c>
      <c r="B604" s="385" t="s">
        <v>1734</v>
      </c>
      <c r="C604" s="385" t="s">
        <v>1735</v>
      </c>
      <c r="D604" s="411">
        <v>22761</v>
      </c>
      <c r="G604" s="8"/>
      <c r="N604" s="8"/>
      <c r="O604" s="8"/>
      <c r="P604" s="8"/>
      <c r="Q604" s="8"/>
      <c r="R604" s="8"/>
      <c r="S604" s="8"/>
      <c r="T604" s="8"/>
      <c r="U604" s="8"/>
      <c r="V604" s="8"/>
      <c r="W604" s="8"/>
      <c r="X604" s="8"/>
      <c r="Y604" s="8"/>
      <c r="Z604" s="8"/>
      <c r="AA604" s="8"/>
    </row>
    <row r="605" spans="1:27" ht="12.75">
      <c r="A605" s="385" t="s">
        <v>553</v>
      </c>
      <c r="B605" s="385" t="s">
        <v>1736</v>
      </c>
      <c r="C605" s="385" t="s">
        <v>1737</v>
      </c>
      <c r="D605" s="411">
        <v>22778</v>
      </c>
      <c r="G605" s="8"/>
      <c r="N605" s="8"/>
      <c r="O605" s="8"/>
      <c r="P605" s="8"/>
      <c r="Q605" s="8"/>
      <c r="R605" s="8"/>
      <c r="S605" s="8"/>
      <c r="T605" s="8"/>
      <c r="U605" s="8"/>
      <c r="V605" s="8"/>
      <c r="W605" s="8"/>
      <c r="X605" s="8"/>
      <c r="Y605" s="8"/>
      <c r="Z605" s="8"/>
      <c r="AA605" s="8"/>
    </row>
    <row r="606" spans="1:27" ht="12.75">
      <c r="A606" s="385" t="s">
        <v>1738</v>
      </c>
      <c r="B606" s="385" t="s">
        <v>1739</v>
      </c>
      <c r="C606" s="385" t="s">
        <v>1740</v>
      </c>
      <c r="D606" s="411">
        <v>22948</v>
      </c>
      <c r="G606" s="8"/>
      <c r="N606" s="8"/>
      <c r="O606" s="8"/>
      <c r="P606" s="8"/>
      <c r="Q606" s="8"/>
      <c r="R606" s="8"/>
      <c r="S606" s="8"/>
      <c r="T606" s="8"/>
      <c r="U606" s="8"/>
      <c r="V606" s="8"/>
      <c r="W606" s="8"/>
      <c r="X606" s="8"/>
      <c r="Y606" s="8"/>
      <c r="Z606" s="8"/>
      <c r="AA606" s="8"/>
    </row>
    <row r="607" spans="1:27" ht="12.75">
      <c r="A607" s="385" t="s">
        <v>760</v>
      </c>
      <c r="B607" s="385" t="s">
        <v>1741</v>
      </c>
      <c r="C607" s="385" t="s">
        <v>1742</v>
      </c>
      <c r="D607" s="411">
        <v>18103</v>
      </c>
      <c r="G607" s="8"/>
      <c r="N607" s="8"/>
      <c r="O607" s="8"/>
      <c r="P607" s="8"/>
      <c r="Q607" s="8"/>
      <c r="R607" s="8"/>
      <c r="S607" s="8"/>
      <c r="T607" s="8"/>
      <c r="U607" s="8"/>
      <c r="V607" s="8"/>
      <c r="W607" s="8"/>
      <c r="X607" s="8"/>
      <c r="Y607" s="8"/>
      <c r="Z607" s="8"/>
      <c r="AA607" s="8"/>
    </row>
    <row r="608" spans="1:27" ht="12.75">
      <c r="A608" s="385" t="s">
        <v>1743</v>
      </c>
      <c r="B608" s="385" t="s">
        <v>1744</v>
      </c>
      <c r="C608" s="385" t="s">
        <v>1745</v>
      </c>
      <c r="D608" s="411">
        <v>22974</v>
      </c>
      <c r="G608" s="8"/>
      <c r="N608" s="8"/>
      <c r="O608" s="8"/>
      <c r="P608" s="8"/>
      <c r="Q608" s="8"/>
      <c r="R608" s="8"/>
      <c r="S608" s="8"/>
      <c r="T608" s="8"/>
      <c r="U608" s="8"/>
      <c r="V608" s="8"/>
      <c r="W608" s="8"/>
      <c r="X608" s="8"/>
      <c r="Y608" s="8"/>
      <c r="Z608" s="8"/>
      <c r="AA608" s="8"/>
    </row>
    <row r="609" spans="1:27" ht="12.75">
      <c r="A609" s="385" t="s">
        <v>765</v>
      </c>
      <c r="B609" s="385" t="s">
        <v>1746</v>
      </c>
      <c r="C609" s="385" t="s">
        <v>1747</v>
      </c>
      <c r="D609" s="411">
        <v>16911</v>
      </c>
      <c r="G609" s="8"/>
      <c r="N609" s="8"/>
      <c r="O609" s="8"/>
      <c r="P609" s="8"/>
      <c r="Q609" s="8"/>
      <c r="R609" s="8"/>
      <c r="S609" s="8"/>
      <c r="T609" s="8"/>
      <c r="U609" s="8"/>
      <c r="V609" s="8"/>
      <c r="W609" s="8"/>
      <c r="X609" s="8"/>
      <c r="Y609" s="8"/>
      <c r="Z609" s="8"/>
      <c r="AA609" s="8"/>
    </row>
    <row r="610" spans="1:27" ht="12.75">
      <c r="A610" s="385" t="s">
        <v>1027</v>
      </c>
      <c r="B610" s="385" t="s">
        <v>1749</v>
      </c>
      <c r="C610" s="385" t="s">
        <v>1750</v>
      </c>
      <c r="D610" s="411">
        <v>19962</v>
      </c>
      <c r="G610" s="8"/>
      <c r="N610" s="8"/>
      <c r="O610" s="8"/>
      <c r="P610" s="8"/>
      <c r="Q610" s="8"/>
      <c r="R610" s="8"/>
      <c r="S610" s="8"/>
      <c r="T610" s="8"/>
      <c r="U610" s="8"/>
      <c r="V610" s="8"/>
      <c r="W610" s="8"/>
      <c r="X610" s="8"/>
      <c r="Y610" s="8"/>
      <c r="Z610" s="8"/>
      <c r="AA610" s="8"/>
    </row>
    <row r="611" spans="1:27" ht="12.75">
      <c r="A611" s="385" t="s">
        <v>1027</v>
      </c>
      <c r="B611" s="385" t="s">
        <v>1749</v>
      </c>
      <c r="C611" s="385" t="s">
        <v>1750</v>
      </c>
      <c r="D611" s="411">
        <v>19963</v>
      </c>
      <c r="G611" s="8"/>
      <c r="N611" s="8"/>
      <c r="O611" s="8"/>
      <c r="P611" s="8"/>
      <c r="Q611" s="8"/>
      <c r="R611" s="8"/>
      <c r="S611" s="8"/>
      <c r="T611" s="8"/>
      <c r="U611" s="8"/>
      <c r="V611" s="8"/>
      <c r="W611" s="8"/>
      <c r="X611" s="8"/>
      <c r="Y611" s="8"/>
      <c r="Z611" s="8"/>
      <c r="AA611" s="8"/>
    </row>
    <row r="612" spans="1:27" ht="12.75">
      <c r="A612" s="385" t="s">
        <v>777</v>
      </c>
      <c r="B612" s="385" t="s">
        <v>1751</v>
      </c>
      <c r="C612" s="385" t="s">
        <v>1752</v>
      </c>
      <c r="D612" s="411">
        <v>18162</v>
      </c>
      <c r="G612" s="8"/>
      <c r="N612" s="8"/>
      <c r="O612" s="8"/>
      <c r="P612" s="8"/>
      <c r="Q612" s="8"/>
      <c r="R612" s="8"/>
      <c r="S612" s="8"/>
      <c r="T612" s="8"/>
      <c r="U612" s="8"/>
      <c r="V612" s="8"/>
      <c r="W612" s="8"/>
      <c r="X612" s="8"/>
      <c r="Y612" s="8"/>
      <c r="Z612" s="8"/>
      <c r="AA612" s="8"/>
    </row>
    <row r="613" spans="1:27" ht="12.75">
      <c r="A613" s="385" t="s">
        <v>284</v>
      </c>
      <c r="B613" s="385" t="s">
        <v>1753</v>
      </c>
      <c r="C613" s="385" t="s">
        <v>1754</v>
      </c>
      <c r="D613" s="411">
        <v>18011</v>
      </c>
      <c r="G613" s="8"/>
      <c r="N613" s="8"/>
      <c r="O613" s="8"/>
      <c r="P613" s="8"/>
      <c r="Q613" s="8"/>
      <c r="R613" s="8"/>
      <c r="S613" s="8"/>
      <c r="T613" s="8"/>
      <c r="U613" s="8"/>
      <c r="V613" s="8"/>
      <c r="W613" s="8"/>
      <c r="X613" s="8"/>
      <c r="Y613" s="8"/>
      <c r="Z613" s="8"/>
      <c r="AA613" s="8"/>
    </row>
    <row r="614" spans="1:27" ht="12.75">
      <c r="A614" s="385" t="s">
        <v>751</v>
      </c>
      <c r="B614" s="385" t="s">
        <v>1755</v>
      </c>
      <c r="C614" s="385" t="s">
        <v>1756</v>
      </c>
      <c r="D614" s="411">
        <v>22783</v>
      </c>
      <c r="G614" s="8"/>
      <c r="N614" s="8"/>
      <c r="O614" s="8"/>
      <c r="P614" s="8"/>
      <c r="Q614" s="8"/>
      <c r="R614" s="8"/>
      <c r="S614" s="8"/>
      <c r="T614" s="8"/>
      <c r="U614" s="8"/>
      <c r="V614" s="8"/>
      <c r="W614" s="8"/>
      <c r="X614" s="8"/>
      <c r="Y614" s="8"/>
      <c r="Z614" s="8"/>
      <c r="AA614" s="8"/>
    </row>
    <row r="615" spans="1:27" ht="12.75">
      <c r="A615" s="385" t="s">
        <v>1757</v>
      </c>
      <c r="B615" s="385" t="s">
        <v>1758</v>
      </c>
      <c r="C615" s="385" t="s">
        <v>1759</v>
      </c>
      <c r="D615" s="411">
        <v>22862</v>
      </c>
      <c r="G615" s="8"/>
      <c r="N615" s="8"/>
      <c r="O615" s="8"/>
      <c r="P615" s="8"/>
      <c r="Q615" s="8"/>
      <c r="R615" s="8"/>
      <c r="S615" s="8"/>
      <c r="T615" s="8"/>
      <c r="U615" s="8"/>
      <c r="V615" s="8"/>
      <c r="W615" s="8"/>
      <c r="X615" s="8"/>
      <c r="Y615" s="8"/>
      <c r="Z615" s="8"/>
      <c r="AA615" s="8"/>
    </row>
    <row r="616" spans="1:27" ht="12.75">
      <c r="A616" s="385" t="s">
        <v>787</v>
      </c>
      <c r="B616" s="385" t="s">
        <v>1760</v>
      </c>
      <c r="C616" s="385" t="s">
        <v>1761</v>
      </c>
      <c r="D616" s="411">
        <v>18280</v>
      </c>
      <c r="G616" s="8"/>
      <c r="N616" s="8"/>
      <c r="O616" s="8"/>
      <c r="P616" s="8"/>
      <c r="Q616" s="8"/>
      <c r="R616" s="8"/>
      <c r="S616" s="8"/>
      <c r="T616" s="8"/>
      <c r="U616" s="8"/>
      <c r="V616" s="8"/>
      <c r="W616" s="8"/>
      <c r="X616" s="8"/>
      <c r="Y616" s="8"/>
      <c r="Z616" s="8"/>
      <c r="AA616" s="8"/>
    </row>
    <row r="617" spans="1:27" ht="12.75">
      <c r="A617" s="385" t="s">
        <v>1762</v>
      </c>
      <c r="B617" s="385" t="s">
        <v>1763</v>
      </c>
      <c r="C617" s="385" t="s">
        <v>1764</v>
      </c>
      <c r="D617" s="411">
        <v>22888</v>
      </c>
      <c r="G617" s="8"/>
      <c r="N617" s="8"/>
      <c r="O617" s="8"/>
      <c r="P617" s="8"/>
      <c r="Q617" s="8"/>
      <c r="R617" s="8"/>
      <c r="S617" s="8"/>
      <c r="T617" s="8"/>
      <c r="U617" s="8"/>
      <c r="V617" s="8"/>
      <c r="W617" s="8"/>
      <c r="X617" s="8"/>
      <c r="Y617" s="8"/>
      <c r="Z617" s="8"/>
      <c r="AA617" s="8"/>
    </row>
    <row r="618" spans="1:27" ht="12.75">
      <c r="A618" s="385" t="s">
        <v>133</v>
      </c>
      <c r="B618" s="385" t="s">
        <v>1766</v>
      </c>
      <c r="C618" s="385" t="s">
        <v>1767</v>
      </c>
      <c r="D618" s="411">
        <v>18477</v>
      </c>
      <c r="G618" s="8"/>
      <c r="N618" s="8"/>
      <c r="O618" s="8"/>
      <c r="P618" s="8"/>
      <c r="Q618" s="8"/>
      <c r="R618" s="8"/>
      <c r="S618" s="8"/>
      <c r="T618" s="8"/>
      <c r="U618" s="8"/>
      <c r="V618" s="8"/>
      <c r="W618" s="8"/>
      <c r="X618" s="8"/>
      <c r="Y618" s="8"/>
      <c r="Z618" s="8"/>
      <c r="AA618" s="8"/>
    </row>
    <row r="619" spans="1:27" ht="12.75">
      <c r="A619" s="385" t="s">
        <v>801</v>
      </c>
      <c r="B619" s="385" t="s">
        <v>1768</v>
      </c>
      <c r="C619" s="385" t="s">
        <v>1769</v>
      </c>
      <c r="D619" s="411">
        <v>22955</v>
      </c>
      <c r="G619" s="8"/>
      <c r="N619" s="8"/>
      <c r="O619" s="8"/>
      <c r="P619" s="8"/>
      <c r="Q619" s="8"/>
      <c r="R619" s="8"/>
      <c r="S619" s="8"/>
      <c r="T619" s="8"/>
      <c r="U619" s="8"/>
      <c r="V619" s="8"/>
      <c r="W619" s="8"/>
      <c r="X619" s="8"/>
      <c r="Y619" s="8"/>
      <c r="Z619" s="8"/>
      <c r="AA619" s="8"/>
    </row>
    <row r="620" spans="1:27" ht="12.75">
      <c r="A620" s="385" t="s">
        <v>522</v>
      </c>
      <c r="B620" s="385" t="s">
        <v>1770</v>
      </c>
      <c r="C620" s="385" t="s">
        <v>1771</v>
      </c>
      <c r="D620" s="411">
        <v>18201</v>
      </c>
      <c r="G620" s="8"/>
      <c r="N620" s="8"/>
      <c r="O620" s="8"/>
      <c r="P620" s="8"/>
      <c r="Q620" s="8"/>
      <c r="R620" s="8"/>
      <c r="S620" s="8"/>
      <c r="T620" s="8"/>
      <c r="U620" s="8"/>
      <c r="V620" s="8"/>
      <c r="W620" s="8"/>
      <c r="X620" s="8"/>
      <c r="Y620" s="8"/>
      <c r="Z620" s="8"/>
      <c r="AA620" s="8"/>
    </row>
    <row r="621" spans="1:27" ht="12.75">
      <c r="A621" s="385" t="s">
        <v>661</v>
      </c>
      <c r="B621" s="385" t="s">
        <v>1772</v>
      </c>
      <c r="C621" s="385" t="s">
        <v>1773</v>
      </c>
      <c r="D621" s="411">
        <v>22762</v>
      </c>
      <c r="G621" s="8"/>
      <c r="N621" s="8"/>
      <c r="O621" s="8"/>
      <c r="P621" s="8"/>
      <c r="Q621" s="8"/>
      <c r="R621" s="8"/>
      <c r="S621" s="8"/>
      <c r="T621" s="8"/>
      <c r="U621" s="8"/>
      <c r="V621" s="8"/>
      <c r="W621" s="8"/>
      <c r="X621" s="8"/>
      <c r="Y621" s="8"/>
      <c r="Z621" s="8"/>
      <c r="AA621" s="8"/>
    </row>
    <row r="622" spans="1:27" ht="12.75">
      <c r="A622" s="385" t="s">
        <v>812</v>
      </c>
      <c r="B622" s="385" t="s">
        <v>1774</v>
      </c>
      <c r="C622" s="385" t="s">
        <v>1775</v>
      </c>
      <c r="D622" s="411">
        <v>18088</v>
      </c>
      <c r="G622" s="8"/>
      <c r="N622" s="8"/>
      <c r="O622" s="8"/>
      <c r="P622" s="8"/>
      <c r="Q622" s="8"/>
      <c r="R622" s="8"/>
      <c r="S622" s="8"/>
      <c r="T622" s="8"/>
      <c r="U622" s="8"/>
      <c r="V622" s="8"/>
      <c r="W622" s="8"/>
      <c r="X622" s="8"/>
      <c r="Y622" s="8"/>
      <c r="Z622" s="8"/>
      <c r="AA622" s="8"/>
    </row>
    <row r="623" spans="1:27" ht="12.75">
      <c r="A623" s="385" t="s">
        <v>759</v>
      </c>
      <c r="B623" s="385" t="s">
        <v>1776</v>
      </c>
      <c r="C623" s="385" t="s">
        <v>1777</v>
      </c>
      <c r="D623" s="411">
        <v>21185</v>
      </c>
      <c r="G623" s="8"/>
      <c r="N623" s="8"/>
      <c r="O623" s="8"/>
      <c r="P623" s="8"/>
      <c r="Q623" s="8"/>
      <c r="R623" s="8"/>
      <c r="S623" s="8"/>
      <c r="T623" s="8"/>
      <c r="U623" s="8"/>
      <c r="V623" s="8"/>
      <c r="W623" s="8"/>
      <c r="X623" s="8"/>
      <c r="Y623" s="8"/>
      <c r="Z623" s="8"/>
      <c r="AA623" s="8"/>
    </row>
    <row r="624" spans="1:27" ht="12.75">
      <c r="A624" s="385" t="s">
        <v>267</v>
      </c>
      <c r="B624" s="385" t="s">
        <v>1778</v>
      </c>
      <c r="C624" s="385" t="s">
        <v>1779</v>
      </c>
      <c r="D624" s="411">
        <v>18105</v>
      </c>
      <c r="G624" s="8"/>
      <c r="N624" s="8"/>
      <c r="O624" s="8"/>
      <c r="P624" s="8"/>
      <c r="Q624" s="8"/>
      <c r="R624" s="8"/>
      <c r="S624" s="8"/>
      <c r="T624" s="8"/>
      <c r="U624" s="8"/>
      <c r="V624" s="8"/>
      <c r="W624" s="8"/>
      <c r="X624" s="8"/>
      <c r="Y624" s="8"/>
      <c r="Z624" s="8"/>
      <c r="AA624" s="8"/>
    </row>
    <row r="625" spans="1:27" ht="12.75">
      <c r="A625" s="385" t="s">
        <v>339</v>
      </c>
      <c r="B625" s="385" t="s">
        <v>1781</v>
      </c>
      <c r="C625" s="385" t="s">
        <v>1782</v>
      </c>
      <c r="D625" s="411">
        <v>20360</v>
      </c>
      <c r="G625" s="8"/>
      <c r="N625" s="8"/>
      <c r="O625" s="8"/>
      <c r="P625" s="8"/>
      <c r="Q625" s="8"/>
      <c r="R625" s="8"/>
      <c r="S625" s="8"/>
      <c r="T625" s="8"/>
      <c r="U625" s="8"/>
      <c r="V625" s="8"/>
      <c r="W625" s="8"/>
      <c r="X625" s="8"/>
      <c r="Y625" s="8"/>
      <c r="Z625" s="8"/>
      <c r="AA625" s="8"/>
    </row>
    <row r="626" spans="1:27" ht="12.75">
      <c r="A626" s="385" t="s">
        <v>767</v>
      </c>
      <c r="B626" s="385" t="s">
        <v>1783</v>
      </c>
      <c r="C626" s="385" t="s">
        <v>1784</v>
      </c>
      <c r="D626" s="411">
        <v>22747</v>
      </c>
      <c r="G626" s="8"/>
      <c r="N626" s="8"/>
      <c r="O626" s="8"/>
      <c r="P626" s="8"/>
      <c r="Q626" s="8"/>
      <c r="R626" s="8"/>
      <c r="S626" s="8"/>
      <c r="T626" s="8"/>
      <c r="U626" s="8"/>
      <c r="V626" s="8"/>
      <c r="W626" s="8"/>
      <c r="X626" s="8"/>
      <c r="Y626" s="8"/>
      <c r="Z626" s="8"/>
      <c r="AA626" s="8"/>
    </row>
    <row r="627" spans="1:27" ht="12.75">
      <c r="A627" s="385" t="s">
        <v>859</v>
      </c>
      <c r="B627" s="385" t="s">
        <v>1785</v>
      </c>
      <c r="C627" s="385" t="s">
        <v>1348</v>
      </c>
      <c r="D627" s="411">
        <v>18238</v>
      </c>
      <c r="G627" s="8"/>
      <c r="N627" s="8"/>
      <c r="O627" s="8"/>
      <c r="P627" s="8"/>
      <c r="Q627" s="8"/>
      <c r="R627" s="8"/>
      <c r="S627" s="8"/>
      <c r="T627" s="8"/>
      <c r="U627" s="8"/>
      <c r="V627" s="8"/>
      <c r="W627" s="8"/>
      <c r="X627" s="8"/>
      <c r="Y627" s="8"/>
      <c r="Z627" s="8"/>
      <c r="AA627" s="8"/>
    </row>
    <row r="628" spans="1:27" ht="12.75">
      <c r="A628" s="385" t="s">
        <v>770</v>
      </c>
      <c r="B628" s="385" t="s">
        <v>1786</v>
      </c>
      <c r="C628" s="385" t="s">
        <v>1787</v>
      </c>
      <c r="D628" s="411">
        <v>20216</v>
      </c>
      <c r="G628" s="8"/>
      <c r="N628" s="8"/>
      <c r="O628" s="8"/>
      <c r="P628" s="8"/>
      <c r="Q628" s="8"/>
      <c r="R628" s="8"/>
      <c r="S628" s="8"/>
      <c r="T628" s="8"/>
      <c r="U628" s="8"/>
      <c r="V628" s="8"/>
      <c r="W628" s="8"/>
      <c r="X628" s="8"/>
      <c r="Y628" s="8"/>
      <c r="Z628" s="8"/>
      <c r="AA628" s="8"/>
    </row>
    <row r="629" spans="1:27" ht="12.75">
      <c r="A629" s="385" t="s">
        <v>1788</v>
      </c>
      <c r="B629" s="385" t="s">
        <v>1237</v>
      </c>
      <c r="C629" s="385" t="s">
        <v>1789</v>
      </c>
      <c r="D629" s="411">
        <v>19945</v>
      </c>
      <c r="G629" s="8"/>
      <c r="N629" s="8"/>
      <c r="O629" s="8"/>
      <c r="P629" s="8"/>
      <c r="Q629" s="8"/>
      <c r="R629" s="8"/>
      <c r="S629" s="8"/>
      <c r="T629" s="8"/>
      <c r="U629" s="8"/>
      <c r="V629" s="8"/>
      <c r="W629" s="8"/>
      <c r="X629" s="8"/>
      <c r="Y629" s="8"/>
      <c r="Z629" s="8"/>
      <c r="AA629" s="8"/>
    </row>
    <row r="630" spans="1:27" ht="12.75">
      <c r="A630" s="385" t="s">
        <v>338</v>
      </c>
      <c r="B630" s="385" t="s">
        <v>1790</v>
      </c>
      <c r="C630" s="385" t="s">
        <v>1791</v>
      </c>
      <c r="D630" s="411">
        <v>22916</v>
      </c>
      <c r="G630" s="8"/>
      <c r="N630" s="8"/>
      <c r="O630" s="8"/>
      <c r="P630" s="8"/>
      <c r="Q630" s="8"/>
      <c r="R630" s="8"/>
      <c r="S630" s="8"/>
      <c r="T630" s="8"/>
      <c r="U630" s="8"/>
      <c r="V630" s="8"/>
      <c r="W630" s="8"/>
      <c r="X630" s="8"/>
      <c r="Y630" s="8"/>
      <c r="Z630" s="8"/>
      <c r="AA630" s="8"/>
    </row>
    <row r="631" spans="1:27" ht="12.75">
      <c r="A631" s="385" t="s">
        <v>1793</v>
      </c>
      <c r="B631" s="385" t="s">
        <v>1794</v>
      </c>
      <c r="C631" s="385" t="s">
        <v>1795</v>
      </c>
      <c r="D631" s="411">
        <v>22821</v>
      </c>
      <c r="G631" s="8"/>
      <c r="N631" s="8"/>
      <c r="O631" s="8"/>
      <c r="P631" s="8"/>
      <c r="Q631" s="8"/>
      <c r="R631" s="8"/>
      <c r="S631" s="8"/>
      <c r="T631" s="8"/>
      <c r="U631" s="8"/>
      <c r="V631" s="8"/>
      <c r="W631" s="8"/>
      <c r="X631" s="8"/>
      <c r="Y631" s="8"/>
      <c r="Z631" s="8"/>
      <c r="AA631" s="8"/>
    </row>
    <row r="632" spans="1:27" ht="12.75">
      <c r="A632" s="385" t="s">
        <v>97</v>
      </c>
      <c r="B632" s="385" t="s">
        <v>1796</v>
      </c>
      <c r="C632" s="385" t="s">
        <v>1797</v>
      </c>
      <c r="D632" s="411">
        <v>20314</v>
      </c>
      <c r="G632" s="8"/>
      <c r="N632" s="8"/>
      <c r="O632" s="8"/>
      <c r="P632" s="8"/>
      <c r="Q632" s="8"/>
      <c r="R632" s="8"/>
      <c r="S632" s="8"/>
      <c r="T632" s="8"/>
      <c r="U632" s="8"/>
      <c r="V632" s="8"/>
      <c r="W632" s="8"/>
      <c r="X632" s="8"/>
      <c r="Y632" s="8"/>
      <c r="Z632" s="8"/>
      <c r="AA632" s="8"/>
    </row>
    <row r="633" spans="1:27" ht="12.75">
      <c r="A633" s="385" t="s">
        <v>867</v>
      </c>
      <c r="B633" s="385" t="s">
        <v>1798</v>
      </c>
      <c r="C633" s="385" t="s">
        <v>1799</v>
      </c>
      <c r="D633" s="411">
        <v>22801</v>
      </c>
      <c r="G633" s="8"/>
      <c r="N633" s="8"/>
      <c r="O633" s="8"/>
      <c r="P633" s="8"/>
      <c r="Q633" s="8"/>
      <c r="R633" s="8"/>
      <c r="S633" s="8"/>
      <c r="T633" s="8"/>
      <c r="U633" s="8"/>
      <c r="V633" s="8"/>
      <c r="W633" s="8"/>
      <c r="X633" s="8"/>
      <c r="Y633" s="8"/>
      <c r="Z633" s="8"/>
      <c r="AA633" s="8"/>
    </row>
    <row r="634" spans="1:27" ht="12.75">
      <c r="A634" s="385" t="s">
        <v>874</v>
      </c>
      <c r="B634" s="385" t="s">
        <v>1800</v>
      </c>
      <c r="C634" s="385" t="s">
        <v>1801</v>
      </c>
      <c r="D634" s="411">
        <v>20338</v>
      </c>
      <c r="G634" s="8"/>
      <c r="N634" s="8"/>
      <c r="O634" s="8"/>
      <c r="P634" s="8"/>
      <c r="Q634" s="8"/>
      <c r="R634" s="8"/>
      <c r="S634" s="8"/>
      <c r="T634" s="8"/>
      <c r="U634" s="8"/>
      <c r="V634" s="8"/>
      <c r="W634" s="8"/>
      <c r="X634" s="8"/>
      <c r="Y634" s="8"/>
      <c r="Z634" s="8"/>
      <c r="AA634" s="8"/>
    </row>
    <row r="635" spans="1:27" ht="12.75">
      <c r="A635" s="385" t="s">
        <v>1802</v>
      </c>
      <c r="B635" s="385" t="s">
        <v>1803</v>
      </c>
      <c r="C635" s="385" t="s">
        <v>1804</v>
      </c>
      <c r="D635" s="411">
        <v>22938</v>
      </c>
      <c r="G635" s="8"/>
      <c r="N635" s="8"/>
      <c r="O635" s="8"/>
      <c r="P635" s="8"/>
      <c r="Q635" s="8"/>
      <c r="R635" s="8"/>
      <c r="S635" s="8"/>
      <c r="T635" s="8"/>
      <c r="U635" s="8"/>
      <c r="V635" s="8"/>
      <c r="W635" s="8"/>
      <c r="X635" s="8"/>
      <c r="Y635" s="8"/>
      <c r="Z635" s="8"/>
      <c r="AA635" s="8"/>
    </row>
    <row r="636" spans="1:27" ht="12.75">
      <c r="A636" s="385" t="s">
        <v>663</v>
      </c>
      <c r="B636" s="385" t="s">
        <v>1805</v>
      </c>
      <c r="C636" s="385" t="s">
        <v>1806</v>
      </c>
      <c r="D636" s="411">
        <v>20120</v>
      </c>
      <c r="G636" s="8"/>
      <c r="N636" s="8"/>
      <c r="O636" s="8"/>
      <c r="P636" s="8"/>
      <c r="Q636" s="8"/>
      <c r="R636" s="8"/>
      <c r="S636" s="8"/>
      <c r="T636" s="8"/>
      <c r="U636" s="8"/>
      <c r="V636" s="8"/>
      <c r="W636" s="8"/>
      <c r="X636" s="8"/>
      <c r="Y636" s="8"/>
      <c r="Z636" s="8"/>
      <c r="AA636" s="8"/>
    </row>
    <row r="637" spans="1:27" ht="12.75">
      <c r="A637" s="385" t="s">
        <v>779</v>
      </c>
      <c r="B637" s="385" t="s">
        <v>1807</v>
      </c>
      <c r="C637" s="385" t="s">
        <v>1808</v>
      </c>
      <c r="D637" s="411">
        <v>20113</v>
      </c>
      <c r="G637" s="8"/>
      <c r="N637" s="8"/>
      <c r="O637" s="8"/>
      <c r="P637" s="8"/>
      <c r="Q637" s="8"/>
      <c r="R637" s="8"/>
      <c r="S637" s="8"/>
      <c r="T637" s="8"/>
      <c r="U637" s="8"/>
      <c r="V637" s="8"/>
      <c r="W637" s="8"/>
      <c r="X637" s="8"/>
      <c r="Y637" s="8"/>
      <c r="Z637" s="8"/>
      <c r="AA637" s="8"/>
    </row>
    <row r="638" spans="1:27" ht="12.75">
      <c r="A638" s="385" t="s">
        <v>288</v>
      </c>
      <c r="B638" s="385" t="s">
        <v>1811</v>
      </c>
      <c r="C638" s="385" t="s">
        <v>1812</v>
      </c>
      <c r="D638" s="411">
        <v>18023</v>
      </c>
      <c r="G638" s="8"/>
      <c r="N638" s="8"/>
      <c r="O638" s="8"/>
      <c r="P638" s="8"/>
      <c r="Q638" s="8"/>
      <c r="R638" s="8"/>
      <c r="S638" s="8"/>
      <c r="T638" s="8"/>
      <c r="U638" s="8"/>
      <c r="V638" s="8"/>
      <c r="W638" s="8"/>
      <c r="X638" s="8"/>
      <c r="Y638" s="8"/>
      <c r="Z638" s="8"/>
      <c r="AA638" s="8"/>
    </row>
    <row r="639" spans="1:27" ht="12.75">
      <c r="A639" s="385" t="s">
        <v>1813</v>
      </c>
      <c r="B639" s="385" t="s">
        <v>1814</v>
      </c>
      <c r="C639" s="385" t="s">
        <v>1815</v>
      </c>
      <c r="D639" s="411">
        <v>20451</v>
      </c>
      <c r="G639" s="8"/>
      <c r="N639" s="8"/>
      <c r="O639" s="8"/>
      <c r="P639" s="8"/>
      <c r="Q639" s="8"/>
      <c r="R639" s="8"/>
      <c r="S639" s="8"/>
      <c r="T639" s="8"/>
      <c r="U639" s="8"/>
      <c r="V639" s="8"/>
      <c r="W639" s="8"/>
      <c r="X639" s="8"/>
      <c r="Y639" s="8"/>
      <c r="Z639" s="8"/>
      <c r="AA639" s="8"/>
    </row>
    <row r="640" spans="1:27" ht="12.75">
      <c r="A640" s="385" t="s">
        <v>783</v>
      </c>
      <c r="B640" s="385" t="s">
        <v>1816</v>
      </c>
      <c r="C640" s="385" t="s">
        <v>1817</v>
      </c>
      <c r="D640" s="411">
        <v>16662</v>
      </c>
      <c r="G640" s="8"/>
      <c r="N640" s="8"/>
      <c r="O640" s="8"/>
      <c r="P640" s="8"/>
      <c r="Q640" s="8"/>
      <c r="R640" s="8"/>
      <c r="S640" s="8"/>
      <c r="T640" s="8"/>
      <c r="U640" s="8"/>
      <c r="V640" s="8"/>
      <c r="W640" s="8"/>
      <c r="X640" s="8"/>
      <c r="Y640" s="8"/>
      <c r="Z640" s="8"/>
      <c r="AA640" s="8"/>
    </row>
    <row r="641" spans="1:27" ht="12.75">
      <c r="A641" s="385" t="s">
        <v>788</v>
      </c>
      <c r="B641" s="385" t="s">
        <v>1818</v>
      </c>
      <c r="C641" s="385" t="s">
        <v>1819</v>
      </c>
      <c r="D641" s="411">
        <v>22844</v>
      </c>
      <c r="G641" s="8"/>
      <c r="N641" s="8"/>
      <c r="O641" s="8"/>
      <c r="P641" s="8"/>
      <c r="Q641" s="8"/>
      <c r="R641" s="8"/>
      <c r="S641" s="8"/>
      <c r="T641" s="8"/>
      <c r="U641" s="8"/>
      <c r="V641" s="8"/>
      <c r="W641" s="8"/>
      <c r="X641" s="8"/>
      <c r="Y641" s="8"/>
      <c r="Z641" s="8"/>
      <c r="AA641" s="8"/>
    </row>
    <row r="642" spans="1:27" ht="12.75">
      <c r="A642" s="385" t="s">
        <v>1820</v>
      </c>
      <c r="B642" s="385" t="s">
        <v>1821</v>
      </c>
      <c r="C642" s="385" t="s">
        <v>1822</v>
      </c>
      <c r="D642" s="411">
        <v>20232</v>
      </c>
      <c r="G642" s="8"/>
      <c r="N642" s="8"/>
      <c r="O642" s="8"/>
      <c r="P642" s="8"/>
      <c r="Q642" s="8"/>
      <c r="R642" s="8"/>
      <c r="S642" s="8"/>
      <c r="T642" s="8"/>
      <c r="U642" s="8"/>
      <c r="V642" s="8"/>
      <c r="W642" s="8"/>
      <c r="X642" s="8"/>
      <c r="Y642" s="8"/>
      <c r="Z642" s="8"/>
      <c r="AA642" s="8"/>
    </row>
    <row r="643" spans="1:27" ht="12.75">
      <c r="A643" s="385" t="s">
        <v>907</v>
      </c>
      <c r="B643" s="385" t="s">
        <v>1823</v>
      </c>
      <c r="C643" s="385" t="s">
        <v>1824</v>
      </c>
      <c r="D643" s="411">
        <v>19938</v>
      </c>
      <c r="G643" s="8"/>
      <c r="N643" s="8"/>
      <c r="O643" s="8"/>
      <c r="P643" s="8"/>
      <c r="Q643" s="8"/>
      <c r="R643" s="8"/>
      <c r="S643" s="8"/>
      <c r="T643" s="8"/>
      <c r="U643" s="8"/>
      <c r="V643" s="8"/>
      <c r="W643" s="8"/>
      <c r="X643" s="8"/>
      <c r="Y643" s="8"/>
      <c r="Z643" s="8"/>
      <c r="AA643" s="8"/>
    </row>
    <row r="644" spans="1:27" ht="12.75">
      <c r="A644" s="385" t="s">
        <v>507</v>
      </c>
      <c r="B644" s="385" t="s">
        <v>1826</v>
      </c>
      <c r="C644" s="385" t="s">
        <v>1827</v>
      </c>
      <c r="D644" s="411">
        <v>23017</v>
      </c>
      <c r="G644" s="8"/>
      <c r="N644" s="8"/>
      <c r="O644" s="8"/>
      <c r="P644" s="8"/>
      <c r="Q644" s="8"/>
      <c r="R644" s="8"/>
      <c r="S644" s="8"/>
      <c r="T644" s="8"/>
      <c r="U644" s="8"/>
      <c r="V644" s="8"/>
      <c r="W644" s="8"/>
      <c r="X644" s="8"/>
      <c r="Y644" s="8"/>
      <c r="Z644" s="8"/>
      <c r="AA644" s="8"/>
    </row>
    <row r="645" spans="1:27" ht="12.75">
      <c r="A645" s="385" t="s">
        <v>799</v>
      </c>
      <c r="B645" s="385" t="s">
        <v>1829</v>
      </c>
      <c r="C645" s="385" t="s">
        <v>1830</v>
      </c>
      <c r="D645" s="411">
        <v>22915</v>
      </c>
      <c r="G645" s="8"/>
      <c r="N645" s="8"/>
      <c r="O645" s="8"/>
      <c r="P645" s="8"/>
      <c r="Q645" s="8"/>
      <c r="R645" s="8"/>
      <c r="S645" s="8"/>
      <c r="T645" s="8"/>
      <c r="U645" s="8"/>
      <c r="V645" s="8"/>
      <c r="W645" s="8"/>
      <c r="X645" s="8"/>
      <c r="Y645" s="8"/>
      <c r="Z645" s="8"/>
      <c r="AA645" s="8"/>
    </row>
    <row r="646" spans="1:27" ht="12.75">
      <c r="A646" s="385" t="s">
        <v>582</v>
      </c>
      <c r="B646" s="385" t="s">
        <v>1831</v>
      </c>
      <c r="C646" s="385" t="s">
        <v>1832</v>
      </c>
      <c r="D646" s="411">
        <v>17968</v>
      </c>
      <c r="G646" s="8"/>
      <c r="N646" s="8"/>
      <c r="O646" s="8"/>
      <c r="P646" s="8"/>
      <c r="Q646" s="8"/>
      <c r="R646" s="8"/>
      <c r="S646" s="8"/>
      <c r="T646" s="8"/>
      <c r="U646" s="8"/>
      <c r="V646" s="8"/>
      <c r="W646" s="8"/>
      <c r="X646" s="8"/>
      <c r="Y646" s="8"/>
      <c r="Z646" s="8"/>
      <c r="AA646" s="8"/>
    </row>
    <row r="647" spans="1:27" ht="12.75">
      <c r="A647" s="385" t="s">
        <v>335</v>
      </c>
      <c r="B647" s="385" t="s">
        <v>1833</v>
      </c>
      <c r="C647" s="385" t="s">
        <v>1834</v>
      </c>
      <c r="D647" s="411">
        <v>17916</v>
      </c>
      <c r="G647" s="8"/>
      <c r="N647" s="8"/>
      <c r="O647" s="8"/>
      <c r="P647" s="8"/>
      <c r="Q647" s="8"/>
      <c r="R647" s="8"/>
      <c r="S647" s="8"/>
      <c r="T647" s="8"/>
      <c r="U647" s="8"/>
      <c r="V647" s="8"/>
      <c r="W647" s="8"/>
      <c r="X647" s="8"/>
      <c r="Y647" s="8"/>
      <c r="Z647" s="8"/>
      <c r="AA647" s="8"/>
    </row>
    <row r="648" spans="1:27" ht="12.75">
      <c r="A648" s="385" t="s">
        <v>877</v>
      </c>
      <c r="B648" s="385" t="s">
        <v>1835</v>
      </c>
      <c r="C648" s="385" t="s">
        <v>1836</v>
      </c>
      <c r="D648" s="411">
        <v>20290</v>
      </c>
      <c r="G648" s="8"/>
      <c r="N648" s="8"/>
      <c r="O648" s="8"/>
      <c r="P648" s="8"/>
      <c r="Q648" s="8"/>
      <c r="R648" s="8"/>
      <c r="S648" s="8"/>
      <c r="T648" s="8"/>
      <c r="U648" s="8"/>
      <c r="V648" s="8"/>
      <c r="W648" s="8"/>
      <c r="X648" s="8"/>
      <c r="Y648" s="8"/>
      <c r="Z648" s="8"/>
      <c r="AA648" s="8"/>
    </row>
    <row r="649" spans="1:27" ht="12.75">
      <c r="A649" s="385" t="s">
        <v>343</v>
      </c>
      <c r="B649" s="385" t="s">
        <v>1837</v>
      </c>
      <c r="C649" s="385" t="s">
        <v>1838</v>
      </c>
      <c r="D649" s="411">
        <v>22967</v>
      </c>
      <c r="G649" s="8"/>
      <c r="N649" s="8"/>
      <c r="O649" s="8"/>
      <c r="P649" s="8"/>
      <c r="Q649" s="8"/>
      <c r="R649" s="8"/>
      <c r="S649" s="8"/>
      <c r="T649" s="8"/>
      <c r="U649" s="8"/>
      <c r="V649" s="8"/>
      <c r="W649" s="8"/>
      <c r="X649" s="8"/>
      <c r="Y649" s="8"/>
      <c r="Z649" s="8"/>
      <c r="AA649" s="8"/>
    </row>
    <row r="650" spans="1:27" ht="12.75">
      <c r="A650" s="385" t="s">
        <v>937</v>
      </c>
      <c r="B650" s="385" t="s">
        <v>1840</v>
      </c>
      <c r="C650" s="385" t="s">
        <v>1841</v>
      </c>
      <c r="D650" s="411">
        <v>18065</v>
      </c>
      <c r="G650" s="8"/>
      <c r="N650" s="8"/>
      <c r="O650" s="8"/>
      <c r="P650" s="8"/>
      <c r="Q650" s="8"/>
      <c r="R650" s="8"/>
      <c r="S650" s="8"/>
      <c r="T650" s="8"/>
      <c r="U650" s="8"/>
      <c r="V650" s="8"/>
      <c r="W650" s="8"/>
      <c r="X650" s="8"/>
      <c r="Y650" s="8"/>
      <c r="Z650" s="8"/>
      <c r="AA650" s="8"/>
    </row>
    <row r="651" spans="1:27" ht="12.75">
      <c r="A651" s="385" t="s">
        <v>1842</v>
      </c>
      <c r="B651" s="385" t="s">
        <v>1439</v>
      </c>
      <c r="C651" s="385" t="s">
        <v>1843</v>
      </c>
      <c r="D651" s="411">
        <v>20466</v>
      </c>
      <c r="G651" s="8"/>
      <c r="N651" s="8"/>
      <c r="O651" s="8"/>
      <c r="P651" s="8"/>
      <c r="Q651" s="8"/>
      <c r="R651" s="8"/>
      <c r="S651" s="8"/>
      <c r="T651" s="8"/>
      <c r="U651" s="8"/>
      <c r="V651" s="8"/>
      <c r="W651" s="8"/>
      <c r="X651" s="8"/>
      <c r="Y651" s="8"/>
      <c r="Z651" s="8"/>
      <c r="AA651" s="8"/>
    </row>
    <row r="652" spans="1:27" ht="12.75">
      <c r="A652" s="385" t="s">
        <v>941</v>
      </c>
      <c r="B652" s="385" t="s">
        <v>1845</v>
      </c>
      <c r="C652" s="385" t="s">
        <v>1846</v>
      </c>
      <c r="D652" s="411">
        <v>20440</v>
      </c>
      <c r="G652" s="8"/>
      <c r="N652" s="8"/>
      <c r="O652" s="8"/>
      <c r="P652" s="8"/>
      <c r="Q652" s="8"/>
      <c r="R652" s="8"/>
      <c r="S652" s="8"/>
      <c r="T652" s="8"/>
      <c r="U652" s="8"/>
      <c r="V652" s="8"/>
      <c r="W652" s="8"/>
      <c r="X652" s="8"/>
      <c r="Y652" s="8"/>
      <c r="Z652" s="8"/>
      <c r="AA652" s="8"/>
    </row>
    <row r="653" spans="1:27" ht="12.75">
      <c r="A653" s="385" t="s">
        <v>686</v>
      </c>
      <c r="B653" s="385" t="s">
        <v>1847</v>
      </c>
      <c r="C653" s="385" t="s">
        <v>1848</v>
      </c>
      <c r="D653" s="411">
        <v>20343</v>
      </c>
      <c r="G653" s="8"/>
      <c r="N653" s="8"/>
      <c r="O653" s="8"/>
      <c r="P653" s="8"/>
      <c r="Q653" s="8"/>
      <c r="R653" s="8"/>
      <c r="S653" s="8"/>
      <c r="T653" s="8"/>
      <c r="U653" s="8"/>
      <c r="V653" s="8"/>
      <c r="W653" s="8"/>
      <c r="X653" s="8"/>
      <c r="Y653" s="8"/>
      <c r="Z653" s="8"/>
      <c r="AA653" s="8"/>
    </row>
    <row r="654" spans="1:27" ht="12.75">
      <c r="A654" s="385" t="s">
        <v>803</v>
      </c>
      <c r="B654" s="385" t="s">
        <v>1849</v>
      </c>
      <c r="C654" s="385" t="s">
        <v>1850</v>
      </c>
      <c r="D654" s="411">
        <v>22758</v>
      </c>
      <c r="G654" s="8"/>
      <c r="N654" s="8"/>
      <c r="O654" s="8"/>
      <c r="P654" s="8"/>
      <c r="Q654" s="8"/>
      <c r="R654" s="8"/>
      <c r="S654" s="8"/>
      <c r="T654" s="8"/>
      <c r="U654" s="8"/>
      <c r="V654" s="8"/>
      <c r="W654" s="8"/>
      <c r="X654" s="8"/>
      <c r="Y654" s="8"/>
      <c r="Z654" s="8"/>
      <c r="AA654" s="8"/>
    </row>
    <row r="655" spans="1:27" ht="12.75">
      <c r="A655" s="385" t="s">
        <v>1851</v>
      </c>
      <c r="B655" s="385" t="s">
        <v>1852</v>
      </c>
      <c r="C655" s="385" t="s">
        <v>1853</v>
      </c>
      <c r="D655" s="411">
        <v>20187</v>
      </c>
      <c r="G655" s="8"/>
      <c r="N655" s="8"/>
      <c r="O655" s="8"/>
      <c r="P655" s="8"/>
      <c r="Q655" s="8"/>
      <c r="R655" s="8"/>
      <c r="S655" s="8"/>
      <c r="T655" s="8"/>
      <c r="U655" s="8"/>
      <c r="V655" s="8"/>
      <c r="W655" s="8"/>
      <c r="X655" s="8"/>
      <c r="Y655" s="8"/>
      <c r="Z655" s="8"/>
      <c r="AA655" s="8"/>
    </row>
    <row r="656" spans="1:27" ht="12.75">
      <c r="A656" s="385" t="s">
        <v>1854</v>
      </c>
      <c r="B656" s="385" t="s">
        <v>1855</v>
      </c>
      <c r="C656" s="385" t="s">
        <v>1856</v>
      </c>
      <c r="D656" s="411">
        <v>22773</v>
      </c>
      <c r="G656" s="8"/>
      <c r="N656" s="8"/>
      <c r="O656" s="8"/>
      <c r="P656" s="8"/>
      <c r="Q656" s="8"/>
      <c r="R656" s="8"/>
      <c r="S656" s="8"/>
      <c r="T656" s="8"/>
      <c r="U656" s="8"/>
      <c r="V656" s="8"/>
      <c r="W656" s="8"/>
      <c r="X656" s="8"/>
      <c r="Y656" s="8"/>
      <c r="Z656" s="8"/>
      <c r="AA656" s="8"/>
    </row>
    <row r="657" spans="1:27" ht="12.75">
      <c r="A657" s="385" t="s">
        <v>428</v>
      </c>
      <c r="B657" s="385" t="s">
        <v>1857</v>
      </c>
      <c r="C657" s="385" t="s">
        <v>1858</v>
      </c>
      <c r="D657" s="411">
        <v>20329</v>
      </c>
      <c r="G657" s="8"/>
      <c r="N657" s="8"/>
      <c r="O657" s="8"/>
      <c r="P657" s="8"/>
      <c r="Q657" s="8"/>
      <c r="R657" s="8"/>
      <c r="S657" s="8"/>
      <c r="T657" s="8"/>
      <c r="U657" s="8"/>
      <c r="V657" s="8"/>
      <c r="W657" s="8"/>
      <c r="X657" s="8"/>
      <c r="Y657" s="8"/>
      <c r="Z657" s="8"/>
      <c r="AA657" s="8"/>
    </row>
    <row r="658" spans="1:27" ht="12.75">
      <c r="A658" s="385" t="s">
        <v>115</v>
      </c>
      <c r="B658" s="385" t="s">
        <v>1859</v>
      </c>
      <c r="C658" s="385" t="s">
        <v>1860</v>
      </c>
      <c r="D658" s="411">
        <v>22822</v>
      </c>
      <c r="G658" s="8"/>
      <c r="N658" s="8"/>
      <c r="O658" s="8"/>
      <c r="P658" s="8"/>
      <c r="Q658" s="8"/>
      <c r="R658" s="8"/>
      <c r="S658" s="8"/>
      <c r="T658" s="8"/>
      <c r="U658" s="8"/>
      <c r="V658" s="8"/>
      <c r="W658" s="8"/>
      <c r="X658" s="8"/>
      <c r="Y658" s="8"/>
      <c r="Z658" s="8"/>
      <c r="AA658" s="8"/>
    </row>
    <row r="659" spans="1:27" ht="12.75">
      <c r="A659" s="385" t="s">
        <v>735</v>
      </c>
      <c r="B659" s="385" t="s">
        <v>1861</v>
      </c>
      <c r="C659" s="385" t="s">
        <v>1862</v>
      </c>
      <c r="D659" s="411">
        <v>19917</v>
      </c>
      <c r="G659" s="8"/>
      <c r="N659" s="8"/>
      <c r="O659" s="8"/>
      <c r="P659" s="8"/>
      <c r="Q659" s="8"/>
      <c r="R659" s="8"/>
      <c r="S659" s="8"/>
      <c r="T659" s="8"/>
      <c r="U659" s="8"/>
      <c r="V659" s="8"/>
      <c r="W659" s="8"/>
      <c r="X659" s="8"/>
      <c r="Y659" s="8"/>
      <c r="Z659" s="8"/>
      <c r="AA659" s="8"/>
    </row>
    <row r="660" spans="1:27" ht="12.75">
      <c r="A660" s="385" t="s">
        <v>962</v>
      </c>
      <c r="B660" s="385" t="s">
        <v>1863</v>
      </c>
      <c r="C660" s="385" t="s">
        <v>1864</v>
      </c>
      <c r="D660" s="411">
        <v>20397</v>
      </c>
      <c r="G660" s="8"/>
      <c r="N660" s="8"/>
      <c r="O660" s="8"/>
      <c r="P660" s="8"/>
      <c r="Q660" s="8"/>
      <c r="R660" s="8"/>
      <c r="S660" s="8"/>
      <c r="T660" s="8"/>
      <c r="U660" s="8"/>
      <c r="V660" s="8"/>
      <c r="W660" s="8"/>
      <c r="X660" s="8"/>
      <c r="Y660" s="8"/>
      <c r="Z660" s="8"/>
      <c r="AA660" s="8"/>
    </row>
    <row r="661" spans="1:27" ht="12.75">
      <c r="A661" s="385" t="s">
        <v>1865</v>
      </c>
      <c r="B661" s="385" t="s">
        <v>1866</v>
      </c>
      <c r="C661" s="385" t="s">
        <v>1867</v>
      </c>
      <c r="D661" s="411">
        <v>19947</v>
      </c>
      <c r="G661" s="8"/>
      <c r="N661" s="8"/>
      <c r="O661" s="8"/>
      <c r="P661" s="8"/>
      <c r="Q661" s="8"/>
      <c r="R661" s="8"/>
      <c r="S661" s="8"/>
      <c r="T661" s="8"/>
      <c r="U661" s="8"/>
      <c r="V661" s="8"/>
      <c r="W661" s="8"/>
      <c r="X661" s="8"/>
      <c r="Y661" s="8"/>
      <c r="Z661" s="8"/>
      <c r="AA661" s="8"/>
    </row>
    <row r="662" spans="1:27" ht="12.75">
      <c r="A662" s="385" t="s">
        <v>846</v>
      </c>
      <c r="B662" s="385" t="s">
        <v>1319</v>
      </c>
      <c r="C662" s="385" t="s">
        <v>1320</v>
      </c>
      <c r="D662" s="411">
        <v>23040</v>
      </c>
      <c r="G662" s="8"/>
      <c r="N662" s="8"/>
      <c r="O662" s="8"/>
      <c r="P662" s="8"/>
      <c r="Q662" s="8"/>
      <c r="R662" s="8"/>
      <c r="S662" s="8"/>
      <c r="T662" s="8"/>
      <c r="U662" s="8"/>
      <c r="V662" s="8"/>
      <c r="W662" s="8"/>
      <c r="X662" s="8"/>
      <c r="Y662" s="8"/>
      <c r="Z662" s="8"/>
      <c r="AA662" s="8"/>
    </row>
    <row r="663" spans="1:27" ht="12.75">
      <c r="A663" s="385" t="s">
        <v>814</v>
      </c>
      <c r="B663" s="385" t="s">
        <v>1869</v>
      </c>
      <c r="C663" s="385" t="s">
        <v>1870</v>
      </c>
      <c r="D663" s="411">
        <v>20010</v>
      </c>
      <c r="G663" s="8"/>
      <c r="N663" s="8"/>
      <c r="O663" s="8"/>
      <c r="P663" s="8"/>
      <c r="Q663" s="8"/>
      <c r="R663" s="8"/>
      <c r="S663" s="8"/>
      <c r="T663" s="8"/>
      <c r="U663" s="8"/>
      <c r="V663" s="8"/>
      <c r="W663" s="8"/>
      <c r="X663" s="8"/>
      <c r="Y663" s="8"/>
      <c r="Z663" s="8"/>
      <c r="AA663" s="8"/>
    </row>
    <row r="664" spans="1:27" ht="12.75">
      <c r="A664" s="385" t="s">
        <v>1871</v>
      </c>
      <c r="B664" s="385" t="s">
        <v>1872</v>
      </c>
      <c r="C664" s="385" t="s">
        <v>1873</v>
      </c>
      <c r="D664" s="411">
        <v>20463</v>
      </c>
      <c r="G664" s="8"/>
      <c r="N664" s="8"/>
      <c r="O664" s="8"/>
      <c r="P664" s="8"/>
      <c r="Q664" s="8"/>
      <c r="R664" s="8"/>
      <c r="S664" s="8"/>
      <c r="T664" s="8"/>
      <c r="U664" s="8"/>
      <c r="V664" s="8"/>
      <c r="W664" s="8"/>
      <c r="X664" s="8"/>
      <c r="Y664" s="8"/>
      <c r="Z664" s="8"/>
      <c r="AA664" s="8"/>
    </row>
    <row r="665" spans="1:27" ht="12.75">
      <c r="A665" s="385" t="s">
        <v>819</v>
      </c>
      <c r="B665" s="385" t="s">
        <v>1874</v>
      </c>
      <c r="C665" s="385" t="s">
        <v>1875</v>
      </c>
      <c r="D665" s="411">
        <v>20069</v>
      </c>
      <c r="G665" s="8"/>
      <c r="N665" s="8"/>
      <c r="O665" s="8"/>
      <c r="P665" s="8"/>
      <c r="Q665" s="8"/>
      <c r="R665" s="8"/>
      <c r="S665" s="8"/>
      <c r="T665" s="8"/>
      <c r="U665" s="8"/>
      <c r="V665" s="8"/>
      <c r="W665" s="8"/>
      <c r="X665" s="8"/>
      <c r="Y665" s="8"/>
      <c r="Z665" s="8"/>
      <c r="AA665" s="8"/>
    </row>
    <row r="666" spans="1:27" ht="12.75">
      <c r="A666" s="385" t="s">
        <v>969</v>
      </c>
      <c r="B666" s="385" t="s">
        <v>1876</v>
      </c>
      <c r="C666" s="385" t="s">
        <v>1877</v>
      </c>
      <c r="D666" s="411">
        <v>21199</v>
      </c>
      <c r="G666" s="8"/>
      <c r="N666" s="8"/>
      <c r="O666" s="8"/>
      <c r="P666" s="8"/>
      <c r="Q666" s="8"/>
      <c r="R666" s="8"/>
      <c r="S666" s="8"/>
      <c r="T666" s="8"/>
      <c r="U666" s="8"/>
      <c r="V666" s="8"/>
      <c r="W666" s="8"/>
      <c r="X666" s="8"/>
      <c r="Y666" s="8"/>
      <c r="Z666" s="8"/>
      <c r="AA666" s="8"/>
    </row>
    <row r="667" spans="1:27" ht="12.75">
      <c r="A667" s="385" t="s">
        <v>138</v>
      </c>
      <c r="B667" s="385" t="s">
        <v>1878</v>
      </c>
      <c r="C667" s="385" t="s">
        <v>1879</v>
      </c>
      <c r="D667" s="411">
        <v>22757</v>
      </c>
      <c r="G667" s="8"/>
      <c r="N667" s="8"/>
      <c r="O667" s="8"/>
      <c r="P667" s="8"/>
      <c r="Q667" s="8"/>
      <c r="R667" s="8"/>
      <c r="S667" s="8"/>
      <c r="T667" s="8"/>
      <c r="U667" s="8"/>
      <c r="V667" s="8"/>
      <c r="W667" s="8"/>
      <c r="X667" s="8"/>
      <c r="Y667" s="8"/>
      <c r="Z667" s="8"/>
      <c r="AA667" s="8"/>
    </row>
    <row r="668" spans="1:27" ht="12.75">
      <c r="A668" s="385" t="s">
        <v>1881</v>
      </c>
      <c r="B668" s="385" t="s">
        <v>1882</v>
      </c>
      <c r="C668" s="385" t="s">
        <v>1883</v>
      </c>
      <c r="D668" s="411">
        <v>22799</v>
      </c>
      <c r="G668" s="8"/>
      <c r="N668" s="8"/>
      <c r="O668" s="8"/>
      <c r="P668" s="8"/>
      <c r="Q668" s="8"/>
      <c r="R668" s="8"/>
      <c r="S668" s="8"/>
      <c r="T668" s="8"/>
      <c r="U668" s="8"/>
      <c r="V668" s="8"/>
      <c r="W668" s="8"/>
      <c r="X668" s="8"/>
      <c r="Y668" s="8"/>
      <c r="Z668" s="8"/>
      <c r="AA668" s="8"/>
    </row>
    <row r="669" spans="1:27" ht="12.75">
      <c r="A669" s="385" t="s">
        <v>1884</v>
      </c>
      <c r="B669" s="385" t="s">
        <v>1885</v>
      </c>
      <c r="C669" s="385" t="s">
        <v>1886</v>
      </c>
      <c r="D669" s="411">
        <v>22782</v>
      </c>
      <c r="G669" s="8"/>
      <c r="N669" s="8"/>
      <c r="O669" s="8"/>
      <c r="P669" s="8"/>
      <c r="Q669" s="8"/>
      <c r="R669" s="8"/>
      <c r="S669" s="8"/>
      <c r="T669" s="8"/>
      <c r="U669" s="8"/>
      <c r="V669" s="8"/>
      <c r="W669" s="8"/>
      <c r="X669" s="8"/>
      <c r="Y669" s="8"/>
      <c r="Z669" s="8"/>
      <c r="AA669" s="8"/>
    </row>
    <row r="670" spans="1:27" ht="12.75">
      <c r="A670" s="385" t="s">
        <v>1887</v>
      </c>
      <c r="B670" s="385" t="s">
        <v>1888</v>
      </c>
      <c r="C670" s="385" t="s">
        <v>1889</v>
      </c>
      <c r="D670" s="411">
        <v>23049</v>
      </c>
      <c r="G670" s="8"/>
      <c r="N670" s="8"/>
      <c r="O670" s="8"/>
      <c r="P670" s="8"/>
      <c r="Q670" s="8"/>
      <c r="R670" s="8"/>
      <c r="S670" s="8"/>
      <c r="T670" s="8"/>
      <c r="U670" s="8"/>
      <c r="V670" s="8"/>
      <c r="W670" s="8"/>
      <c r="X670" s="8"/>
      <c r="Y670" s="8"/>
      <c r="Z670" s="8"/>
      <c r="AA670" s="8"/>
    </row>
    <row r="671" spans="1:27" ht="12.75">
      <c r="A671" s="385" t="s">
        <v>1890</v>
      </c>
      <c r="B671" s="385" t="s">
        <v>1891</v>
      </c>
      <c r="C671" s="385" t="s">
        <v>1892</v>
      </c>
      <c r="D671" s="411">
        <v>22972</v>
      </c>
      <c r="G671" s="8"/>
      <c r="N671" s="8"/>
      <c r="O671" s="8"/>
      <c r="P671" s="8"/>
      <c r="Q671" s="8"/>
      <c r="R671" s="8"/>
      <c r="S671" s="8"/>
      <c r="T671" s="8"/>
      <c r="U671" s="8"/>
      <c r="V671" s="8"/>
      <c r="W671" s="8"/>
      <c r="X671" s="8"/>
      <c r="Y671" s="8"/>
      <c r="Z671" s="8"/>
      <c r="AA671" s="8"/>
    </row>
    <row r="672" spans="1:27" ht="12.75">
      <c r="A672" s="385" t="s">
        <v>218</v>
      </c>
      <c r="B672" s="385" t="s">
        <v>1893</v>
      </c>
      <c r="C672" s="385" t="s">
        <v>1894</v>
      </c>
      <c r="D672" s="411">
        <v>22909</v>
      </c>
      <c r="G672" s="8"/>
      <c r="N672" s="8"/>
      <c r="O672" s="8"/>
      <c r="P672" s="8"/>
      <c r="Q672" s="8"/>
      <c r="R672" s="8"/>
      <c r="S672" s="8"/>
      <c r="T672" s="8"/>
      <c r="U672" s="8"/>
      <c r="V672" s="8"/>
      <c r="W672" s="8"/>
      <c r="X672" s="8"/>
      <c r="Y672" s="8"/>
      <c r="Z672" s="8"/>
      <c r="AA672" s="8"/>
    </row>
    <row r="673" spans="1:27" ht="12.75">
      <c r="A673" s="385" t="s">
        <v>981</v>
      </c>
      <c r="B673" s="385" t="s">
        <v>1896</v>
      </c>
      <c r="C673" s="385" t="s">
        <v>1897</v>
      </c>
      <c r="D673" s="411">
        <v>19990</v>
      </c>
      <c r="G673" s="8"/>
      <c r="N673" s="8"/>
      <c r="O673" s="8"/>
      <c r="P673" s="8"/>
      <c r="Q673" s="8"/>
      <c r="R673" s="8"/>
      <c r="S673" s="8"/>
      <c r="T673" s="8"/>
      <c r="U673" s="8"/>
      <c r="V673" s="8"/>
      <c r="W673" s="8"/>
      <c r="X673" s="8"/>
      <c r="Y673" s="8"/>
      <c r="Z673" s="8"/>
      <c r="AA673" s="8"/>
    </row>
    <row r="674" spans="1:27" ht="12.75">
      <c r="A674" s="385" t="s">
        <v>349</v>
      </c>
      <c r="B674" s="385" t="s">
        <v>1898</v>
      </c>
      <c r="C674" s="385" t="s">
        <v>1899</v>
      </c>
      <c r="D674" s="411">
        <v>20410</v>
      </c>
      <c r="G674" s="8"/>
      <c r="N674" s="8"/>
      <c r="O674" s="8"/>
      <c r="P674" s="8"/>
      <c r="Q674" s="8"/>
      <c r="R674" s="8"/>
      <c r="S674" s="8"/>
      <c r="T674" s="8"/>
      <c r="U674" s="8"/>
      <c r="V674" s="8"/>
      <c r="W674" s="8"/>
      <c r="X674" s="8"/>
      <c r="Y674" s="8"/>
      <c r="Z674" s="8"/>
      <c r="AA674" s="8"/>
    </row>
    <row r="675" spans="1:27" ht="12.75">
      <c r="A675" s="385" t="s">
        <v>1900</v>
      </c>
      <c r="B675" s="385" t="s">
        <v>1901</v>
      </c>
      <c r="C675" s="385" t="s">
        <v>1902</v>
      </c>
      <c r="D675" s="411">
        <v>22891</v>
      </c>
      <c r="G675" s="8"/>
      <c r="N675" s="8"/>
      <c r="O675" s="8"/>
      <c r="P675" s="8"/>
      <c r="Q675" s="8"/>
      <c r="R675" s="8"/>
      <c r="S675" s="8"/>
      <c r="T675" s="8"/>
      <c r="U675" s="8"/>
      <c r="V675" s="8"/>
      <c r="W675" s="8"/>
      <c r="X675" s="8"/>
      <c r="Y675" s="8"/>
      <c r="Z675" s="8"/>
      <c r="AA675" s="8"/>
    </row>
    <row r="676" spans="1:27" ht="12.75">
      <c r="A676" s="385" t="s">
        <v>354</v>
      </c>
      <c r="B676" s="385" t="s">
        <v>1903</v>
      </c>
      <c r="C676" s="385" t="s">
        <v>1904</v>
      </c>
      <c r="D676" s="411">
        <v>18059</v>
      </c>
      <c r="G676" s="8"/>
      <c r="N676" s="8"/>
      <c r="O676" s="8"/>
      <c r="P676" s="8"/>
      <c r="Q676" s="8"/>
      <c r="R676" s="8"/>
      <c r="S676" s="8"/>
      <c r="T676" s="8"/>
      <c r="U676" s="8"/>
      <c r="V676" s="8"/>
      <c r="W676" s="8"/>
      <c r="X676" s="8"/>
      <c r="Y676" s="8"/>
      <c r="Z676" s="8"/>
      <c r="AA676" s="8"/>
    </row>
    <row r="677" spans="1:27" ht="12.75">
      <c r="A677" s="385" t="s">
        <v>446</v>
      </c>
      <c r="B677" s="385" t="s">
        <v>1905</v>
      </c>
      <c r="C677" s="385" t="s">
        <v>1906</v>
      </c>
      <c r="D677" s="411">
        <v>18480</v>
      </c>
      <c r="G677" s="8"/>
      <c r="N677" s="8"/>
      <c r="O677" s="8"/>
      <c r="P677" s="8"/>
      <c r="Q677" s="8"/>
      <c r="R677" s="8"/>
      <c r="S677" s="8"/>
      <c r="T677" s="8"/>
      <c r="U677" s="8"/>
      <c r="V677" s="8"/>
      <c r="W677" s="8"/>
      <c r="X677" s="8"/>
      <c r="Y677" s="8"/>
      <c r="Z677" s="8"/>
      <c r="AA677" s="8"/>
    </row>
    <row r="678" spans="1:27" ht="12.75">
      <c r="A678" s="385" t="s">
        <v>625</v>
      </c>
      <c r="B678" s="385" t="s">
        <v>1907</v>
      </c>
      <c r="C678" s="385" t="s">
        <v>1908</v>
      </c>
      <c r="D678" s="411">
        <v>17919</v>
      </c>
      <c r="G678" s="8"/>
      <c r="N678" s="8"/>
      <c r="O678" s="8"/>
      <c r="P678" s="8"/>
      <c r="Q678" s="8"/>
      <c r="R678" s="8"/>
      <c r="S678" s="8"/>
      <c r="T678" s="8"/>
      <c r="U678" s="8"/>
      <c r="V678" s="8"/>
      <c r="W678" s="8"/>
      <c r="X678" s="8"/>
      <c r="Y678" s="8"/>
      <c r="Z678" s="8"/>
      <c r="AA678" s="8"/>
    </row>
    <row r="679" spans="1:27" ht="12.75">
      <c r="A679" s="385" t="s">
        <v>359</v>
      </c>
      <c r="B679" s="385" t="s">
        <v>1909</v>
      </c>
      <c r="C679" s="385" t="s">
        <v>1910</v>
      </c>
      <c r="D679" s="411">
        <v>20503</v>
      </c>
      <c r="G679" s="8"/>
      <c r="N679" s="8"/>
      <c r="O679" s="8"/>
      <c r="P679" s="8"/>
      <c r="Q679" s="8"/>
      <c r="R679" s="8"/>
      <c r="S679" s="8"/>
      <c r="T679" s="8"/>
      <c r="U679" s="8"/>
      <c r="V679" s="8"/>
      <c r="W679" s="8"/>
      <c r="X679" s="8"/>
      <c r="Y679" s="8"/>
      <c r="Z679" s="8"/>
      <c r="AA679" s="8"/>
    </row>
    <row r="680" spans="1:27" ht="12.75">
      <c r="A680" s="385" t="s">
        <v>1911</v>
      </c>
      <c r="B680" s="385" t="s">
        <v>1257</v>
      </c>
      <c r="C680" s="385" t="s">
        <v>1258</v>
      </c>
      <c r="D680" s="411">
        <v>17712</v>
      </c>
      <c r="G680" s="8"/>
      <c r="N680" s="8"/>
      <c r="O680" s="8"/>
      <c r="P680" s="8"/>
      <c r="Q680" s="8"/>
      <c r="R680" s="8"/>
      <c r="S680" s="8"/>
      <c r="T680" s="8"/>
      <c r="U680" s="8"/>
      <c r="V680" s="8"/>
      <c r="W680" s="8"/>
      <c r="X680" s="8"/>
      <c r="Y680" s="8"/>
      <c r="Z680" s="8"/>
      <c r="AA680" s="8"/>
    </row>
    <row r="681" spans="1:27" ht="12.75">
      <c r="A681" s="385" t="s">
        <v>1912</v>
      </c>
      <c r="B681" s="385" t="s">
        <v>1913</v>
      </c>
      <c r="C681" s="385" t="s">
        <v>1914</v>
      </c>
      <c r="D681" s="411">
        <v>22309</v>
      </c>
      <c r="G681" s="8"/>
      <c r="N681" s="8"/>
      <c r="O681" s="8"/>
      <c r="P681" s="8"/>
      <c r="Q681" s="8"/>
      <c r="R681" s="8"/>
      <c r="S681" s="8"/>
      <c r="T681" s="8"/>
      <c r="U681" s="8"/>
      <c r="V681" s="8"/>
      <c r="W681" s="8"/>
      <c r="X681" s="8"/>
      <c r="Y681" s="8"/>
      <c r="Z681" s="8"/>
      <c r="AA681" s="8"/>
    </row>
    <row r="682" spans="1:27" ht="12.75">
      <c r="A682" s="385" t="s">
        <v>1915</v>
      </c>
      <c r="B682" s="385" t="s">
        <v>1916</v>
      </c>
      <c r="C682" s="385" t="s">
        <v>1917</v>
      </c>
      <c r="D682" s="411">
        <v>18002</v>
      </c>
      <c r="G682" s="8"/>
      <c r="N682" s="8"/>
      <c r="O682" s="8"/>
      <c r="P682" s="8"/>
      <c r="Q682" s="8"/>
      <c r="R682" s="8"/>
      <c r="S682" s="8"/>
      <c r="T682" s="8"/>
      <c r="U682" s="8"/>
      <c r="V682" s="8"/>
      <c r="W682" s="8"/>
      <c r="X682" s="8"/>
      <c r="Y682" s="8"/>
      <c r="Z682" s="8"/>
      <c r="AA682" s="8"/>
    </row>
    <row r="683" spans="1:27" ht="12.75">
      <c r="A683" s="385" t="s">
        <v>990</v>
      </c>
      <c r="B683" s="385" t="s">
        <v>1918</v>
      </c>
      <c r="C683" s="385" t="s">
        <v>1919</v>
      </c>
      <c r="D683" s="411">
        <v>20004</v>
      </c>
      <c r="G683" s="8"/>
      <c r="N683" s="8"/>
      <c r="O683" s="8"/>
      <c r="P683" s="8"/>
      <c r="Q683" s="8"/>
      <c r="R683" s="8"/>
      <c r="S683" s="8"/>
      <c r="T683" s="8"/>
      <c r="U683" s="8"/>
      <c r="V683" s="8"/>
      <c r="W683" s="8"/>
      <c r="X683" s="8"/>
      <c r="Y683" s="8"/>
      <c r="Z683" s="8"/>
      <c r="AA683" s="8"/>
    </row>
    <row r="684" spans="1:27" ht="12.75">
      <c r="A684" s="385" t="s">
        <v>1920</v>
      </c>
      <c r="B684" s="385" t="s">
        <v>1921</v>
      </c>
      <c r="C684" s="385" t="s">
        <v>1922</v>
      </c>
      <c r="D684" s="411">
        <v>22968</v>
      </c>
      <c r="G684" s="8"/>
      <c r="N684" s="8"/>
      <c r="O684" s="8"/>
      <c r="P684" s="8"/>
      <c r="Q684" s="8"/>
      <c r="R684" s="8"/>
      <c r="S684" s="8"/>
      <c r="T684" s="8"/>
      <c r="U684" s="8"/>
      <c r="V684" s="8"/>
      <c r="W684" s="8"/>
      <c r="X684" s="8"/>
      <c r="Y684" s="8"/>
      <c r="Z684" s="8"/>
      <c r="AA684" s="8"/>
    </row>
    <row r="685" spans="1:27" ht="12.75">
      <c r="A685" s="385" t="s">
        <v>825</v>
      </c>
      <c r="B685" s="385" t="s">
        <v>1923</v>
      </c>
      <c r="C685" s="385" t="s">
        <v>1924</v>
      </c>
      <c r="D685" s="411">
        <v>22763</v>
      </c>
      <c r="G685" s="8"/>
      <c r="N685" s="8"/>
      <c r="O685" s="8"/>
      <c r="P685" s="8"/>
      <c r="Q685" s="8"/>
      <c r="R685" s="8"/>
      <c r="S685" s="8"/>
      <c r="T685" s="8"/>
      <c r="U685" s="8"/>
      <c r="V685" s="8"/>
      <c r="W685" s="8"/>
      <c r="X685" s="8"/>
      <c r="Y685" s="8"/>
      <c r="Z685" s="8"/>
      <c r="AA685" s="8"/>
    </row>
    <row r="686" spans="1:27" ht="12.75">
      <c r="A686" s="385" t="s">
        <v>362</v>
      </c>
      <c r="B686" s="385" t="s">
        <v>1925</v>
      </c>
      <c r="C686" s="385" t="s">
        <v>1926</v>
      </c>
      <c r="D686" s="411">
        <v>18757</v>
      </c>
      <c r="G686" s="8"/>
      <c r="N686" s="8"/>
      <c r="O686" s="8"/>
      <c r="P686" s="8"/>
      <c r="Q686" s="8"/>
      <c r="R686" s="8"/>
      <c r="S686" s="8"/>
      <c r="T686" s="8"/>
      <c r="U686" s="8"/>
      <c r="V686" s="8"/>
      <c r="W686" s="8"/>
      <c r="X686" s="8"/>
      <c r="Y686" s="8"/>
      <c r="Z686" s="8"/>
      <c r="AA686" s="8"/>
    </row>
    <row r="687" spans="1:27" ht="12.75">
      <c r="A687" s="385" t="s">
        <v>830</v>
      </c>
      <c r="B687" s="385" t="s">
        <v>1927</v>
      </c>
      <c r="C687" s="385" t="s">
        <v>1928</v>
      </c>
      <c r="D687" s="411">
        <v>22961</v>
      </c>
      <c r="G687" s="8"/>
      <c r="N687" s="8"/>
      <c r="O687" s="8"/>
      <c r="P687" s="8"/>
      <c r="Q687" s="8"/>
      <c r="R687" s="8"/>
      <c r="S687" s="8"/>
      <c r="T687" s="8"/>
      <c r="U687" s="8"/>
      <c r="V687" s="8"/>
      <c r="W687" s="8"/>
      <c r="X687" s="8"/>
      <c r="Y687" s="8"/>
      <c r="Z687" s="8"/>
      <c r="AA687" s="8"/>
    </row>
    <row r="688" spans="1:27" ht="12.75">
      <c r="A688" s="385" t="s">
        <v>629</v>
      </c>
      <c r="B688" s="385" t="s">
        <v>1929</v>
      </c>
      <c r="C688" s="385" t="s">
        <v>1930</v>
      </c>
      <c r="D688" s="411">
        <v>22969</v>
      </c>
      <c r="G688" s="8"/>
      <c r="N688" s="8"/>
      <c r="O688" s="8"/>
      <c r="P688" s="8"/>
      <c r="Q688" s="8"/>
      <c r="R688" s="8"/>
      <c r="S688" s="8"/>
      <c r="T688" s="8"/>
      <c r="U688" s="8"/>
      <c r="V688" s="8"/>
      <c r="W688" s="8"/>
      <c r="X688" s="8"/>
      <c r="Y688" s="8"/>
      <c r="Z688" s="8"/>
      <c r="AA688" s="8"/>
    </row>
    <row r="689" spans="1:27" ht="12.75">
      <c r="A689" s="385" t="s">
        <v>366</v>
      </c>
      <c r="B689" s="385" t="s">
        <v>1931</v>
      </c>
      <c r="C689" s="385" t="s">
        <v>1932</v>
      </c>
      <c r="D689" s="411">
        <v>16732</v>
      </c>
      <c r="G689" s="8"/>
      <c r="N689" s="8"/>
      <c r="O689" s="8"/>
      <c r="P689" s="8"/>
      <c r="Q689" s="8"/>
      <c r="R689" s="8"/>
      <c r="S689" s="8"/>
      <c r="T689" s="8"/>
      <c r="U689" s="8"/>
      <c r="V689" s="8"/>
      <c r="W689" s="8"/>
      <c r="X689" s="8"/>
      <c r="Y689" s="8"/>
      <c r="Z689" s="8"/>
      <c r="AA689" s="8"/>
    </row>
    <row r="690" spans="1:27" ht="12.75">
      <c r="A690" s="385" t="s">
        <v>1933</v>
      </c>
      <c r="B690" s="385" t="s">
        <v>1934</v>
      </c>
      <c r="C690" s="385" t="s">
        <v>1935</v>
      </c>
      <c r="D690" s="411">
        <v>20071</v>
      </c>
      <c r="G690" s="8"/>
      <c r="N690" s="8"/>
      <c r="O690" s="8"/>
      <c r="P690" s="8"/>
      <c r="Q690" s="8"/>
      <c r="R690" s="8"/>
      <c r="S690" s="8"/>
      <c r="T690" s="8"/>
      <c r="U690" s="8"/>
      <c r="V690" s="8"/>
      <c r="W690" s="8"/>
      <c r="X690" s="8"/>
      <c r="Y690" s="8"/>
      <c r="Z690" s="8"/>
      <c r="AA690" s="8"/>
    </row>
    <row r="691" spans="1:27" ht="12.75">
      <c r="A691" s="385" t="s">
        <v>1936</v>
      </c>
      <c r="B691" s="385" t="s">
        <v>1937</v>
      </c>
      <c r="C691" s="385" t="s">
        <v>1938</v>
      </c>
      <c r="D691" s="411">
        <v>20168</v>
      </c>
      <c r="G691" s="8"/>
      <c r="N691" s="8"/>
      <c r="O691" s="8"/>
      <c r="P691" s="8"/>
      <c r="Q691" s="8"/>
      <c r="R691" s="8"/>
      <c r="S691" s="8"/>
      <c r="T691" s="8"/>
      <c r="U691" s="8"/>
      <c r="V691" s="8"/>
      <c r="W691" s="8"/>
      <c r="X691" s="8"/>
      <c r="Y691" s="8"/>
      <c r="Z691" s="8"/>
      <c r="AA691" s="8"/>
    </row>
    <row r="692" spans="1:27" ht="12.75">
      <c r="A692" s="385" t="s">
        <v>630</v>
      </c>
      <c r="B692" s="385" t="s">
        <v>1939</v>
      </c>
      <c r="C692" s="385" t="s">
        <v>1940</v>
      </c>
      <c r="D692" s="411">
        <v>20551</v>
      </c>
      <c r="G692" s="8"/>
      <c r="N692" s="8"/>
      <c r="O692" s="8"/>
      <c r="P692" s="8"/>
      <c r="Q692" s="8"/>
      <c r="R692" s="8"/>
      <c r="S692" s="8"/>
      <c r="T692" s="8"/>
      <c r="U692" s="8"/>
      <c r="V692" s="8"/>
      <c r="W692" s="8"/>
      <c r="X692" s="8"/>
      <c r="Y692" s="8"/>
      <c r="Z692" s="8"/>
      <c r="AA692" s="8"/>
    </row>
    <row r="693" spans="1:27" ht="12.75">
      <c r="A693" s="385" t="s">
        <v>369</v>
      </c>
      <c r="B693" s="385" t="s">
        <v>1941</v>
      </c>
      <c r="C693" s="385" t="s">
        <v>1942</v>
      </c>
      <c r="D693" s="411">
        <v>20189</v>
      </c>
      <c r="G693" s="8"/>
      <c r="N693" s="8"/>
      <c r="O693" s="8"/>
      <c r="P693" s="8"/>
      <c r="Q693" s="8"/>
      <c r="R693" s="8"/>
      <c r="S693" s="8"/>
      <c r="T693" s="8"/>
      <c r="U693" s="8"/>
      <c r="V693" s="8"/>
      <c r="W693" s="8"/>
      <c r="X693" s="8"/>
      <c r="Y693" s="8"/>
      <c r="Z693" s="8"/>
      <c r="AA693" s="8"/>
    </row>
    <row r="694" spans="1:27" ht="12.75">
      <c r="A694" s="385" t="s">
        <v>1077</v>
      </c>
      <c r="B694" s="385" t="s">
        <v>1943</v>
      </c>
      <c r="C694" s="385" t="s">
        <v>1944</v>
      </c>
      <c r="D694" s="411">
        <v>22958</v>
      </c>
      <c r="G694" s="8"/>
      <c r="N694" s="8"/>
      <c r="O694" s="8"/>
      <c r="P694" s="8"/>
      <c r="Q694" s="8"/>
      <c r="R694" s="8"/>
      <c r="S694" s="8"/>
      <c r="T694" s="8"/>
      <c r="U694" s="8"/>
      <c r="V694" s="8"/>
      <c r="W694" s="8"/>
      <c r="X694" s="8"/>
      <c r="Y694" s="8"/>
      <c r="Z694" s="8"/>
      <c r="AA694" s="8"/>
    </row>
    <row r="695" spans="1:27" ht="12.75">
      <c r="A695" s="385" t="s">
        <v>1075</v>
      </c>
      <c r="B695" s="385" t="s">
        <v>1945</v>
      </c>
      <c r="C695" s="385" t="s">
        <v>1946</v>
      </c>
      <c r="D695" s="411">
        <v>22836</v>
      </c>
      <c r="G695" s="8"/>
      <c r="N695" s="8"/>
      <c r="O695" s="8"/>
      <c r="P695" s="8"/>
      <c r="Q695" s="8"/>
      <c r="R695" s="8"/>
      <c r="S695" s="8"/>
      <c r="T695" s="8"/>
      <c r="U695" s="8"/>
      <c r="V695" s="8"/>
      <c r="W695" s="8"/>
      <c r="X695" s="8"/>
      <c r="Y695" s="8"/>
      <c r="Z695" s="8"/>
      <c r="AA695" s="8"/>
    </row>
    <row r="696" spans="1:27" ht="12.75">
      <c r="A696" s="385" t="s">
        <v>373</v>
      </c>
      <c r="B696" s="385" t="s">
        <v>1948</v>
      </c>
      <c r="C696" s="385" t="s">
        <v>1949</v>
      </c>
      <c r="D696" s="411">
        <v>18037</v>
      </c>
      <c r="G696" s="8"/>
      <c r="N696" s="8"/>
      <c r="O696" s="8"/>
      <c r="P696" s="8"/>
      <c r="Q696" s="8"/>
      <c r="R696" s="8"/>
      <c r="S696" s="8"/>
      <c r="T696" s="8"/>
      <c r="U696" s="8"/>
      <c r="V696" s="8"/>
      <c r="W696" s="8"/>
      <c r="X696" s="8"/>
      <c r="Y696" s="8"/>
      <c r="Z696" s="8"/>
      <c r="AA696" s="8"/>
    </row>
    <row r="697" spans="1:27" ht="12.75">
      <c r="A697" s="385" t="s">
        <v>1085</v>
      </c>
      <c r="B697" s="385" t="s">
        <v>1950</v>
      </c>
      <c r="C697" s="385" t="s">
        <v>1951</v>
      </c>
      <c r="D697" s="411">
        <v>18358</v>
      </c>
      <c r="G697" s="8"/>
      <c r="N697" s="8"/>
      <c r="O697" s="8"/>
      <c r="P697" s="8"/>
      <c r="Q697" s="8"/>
      <c r="R697" s="8"/>
      <c r="S697" s="8"/>
      <c r="T697" s="8"/>
      <c r="U697" s="8"/>
      <c r="V697" s="8"/>
      <c r="W697" s="8"/>
      <c r="X697" s="8"/>
      <c r="Y697" s="8"/>
      <c r="Z697" s="8"/>
      <c r="AA697" s="8"/>
    </row>
    <row r="698" spans="1:27" ht="12.75">
      <c r="A698" s="385" t="s">
        <v>344</v>
      </c>
      <c r="B698" s="385" t="s">
        <v>1952</v>
      </c>
      <c r="C698" s="385" t="s">
        <v>1953</v>
      </c>
      <c r="D698" s="411">
        <v>16641</v>
      </c>
      <c r="G698" s="8"/>
      <c r="N698" s="8"/>
      <c r="O698" s="8"/>
      <c r="P698" s="8"/>
      <c r="Q698" s="8"/>
      <c r="R698" s="8"/>
      <c r="S698" s="8"/>
      <c r="T698" s="8"/>
      <c r="U698" s="8"/>
      <c r="V698" s="8"/>
      <c r="W698" s="8"/>
      <c r="X698" s="8"/>
      <c r="Y698" s="8"/>
      <c r="Z698" s="8"/>
      <c r="AA698" s="8"/>
    </row>
    <row r="699" spans="1:27" ht="12.75">
      <c r="A699" s="385" t="s">
        <v>711</v>
      </c>
      <c r="B699" s="385" t="s">
        <v>1954</v>
      </c>
      <c r="C699" s="385" t="s">
        <v>1955</v>
      </c>
      <c r="D699" s="411">
        <v>18104</v>
      </c>
      <c r="G699" s="8"/>
      <c r="N699" s="8"/>
      <c r="O699" s="8"/>
      <c r="P699" s="8"/>
      <c r="Q699" s="8"/>
      <c r="R699" s="8"/>
      <c r="S699" s="8"/>
      <c r="T699" s="8"/>
      <c r="U699" s="8"/>
      <c r="V699" s="8"/>
      <c r="W699" s="8"/>
      <c r="X699" s="8"/>
      <c r="Y699" s="8"/>
      <c r="Z699" s="8"/>
      <c r="AA699" s="8"/>
    </row>
    <row r="700" spans="1:27" ht="12.75">
      <c r="A700" s="385" t="s">
        <v>841</v>
      </c>
      <c r="B700" s="385" t="s">
        <v>1956</v>
      </c>
      <c r="C700" s="385" t="s">
        <v>1957</v>
      </c>
      <c r="D700" s="411">
        <v>17908</v>
      </c>
      <c r="G700" s="8"/>
      <c r="N700" s="8"/>
      <c r="O700" s="8"/>
      <c r="P700" s="8"/>
      <c r="Q700" s="8"/>
      <c r="R700" s="8"/>
      <c r="S700" s="8"/>
      <c r="T700" s="8"/>
      <c r="U700" s="8"/>
      <c r="V700" s="8"/>
      <c r="W700" s="8"/>
      <c r="X700" s="8"/>
      <c r="Y700" s="8"/>
      <c r="Z700" s="8"/>
      <c r="AA700" s="8"/>
    </row>
    <row r="701" spans="1:27" ht="12.75">
      <c r="A701" s="385" t="s">
        <v>755</v>
      </c>
      <c r="B701" s="385" t="s">
        <v>1958</v>
      </c>
      <c r="C701" s="385" t="s">
        <v>1959</v>
      </c>
      <c r="D701" s="411">
        <v>22779</v>
      </c>
      <c r="G701" s="8"/>
      <c r="N701" s="8"/>
      <c r="O701" s="8"/>
      <c r="P701" s="8"/>
      <c r="Q701" s="8"/>
      <c r="R701" s="8"/>
      <c r="S701" s="8"/>
      <c r="T701" s="8"/>
      <c r="U701" s="8"/>
      <c r="V701" s="8"/>
      <c r="W701" s="8"/>
      <c r="X701" s="8"/>
      <c r="Y701" s="8"/>
      <c r="Z701" s="8"/>
      <c r="AA701" s="8"/>
    </row>
    <row r="702" spans="1:27" ht="12.75">
      <c r="A702" s="385" t="s">
        <v>1960</v>
      </c>
      <c r="B702" s="385" t="s">
        <v>1961</v>
      </c>
      <c r="C702" s="385" t="s">
        <v>1962</v>
      </c>
      <c r="D702" s="411">
        <v>20136</v>
      </c>
      <c r="G702" s="8"/>
      <c r="N702" s="8"/>
      <c r="O702" s="8"/>
      <c r="P702" s="8"/>
      <c r="Q702" s="8"/>
      <c r="R702" s="8"/>
      <c r="S702" s="8"/>
      <c r="T702" s="8"/>
      <c r="U702" s="8"/>
      <c r="V702" s="8"/>
      <c r="W702" s="8"/>
      <c r="X702" s="8"/>
      <c r="Y702" s="8"/>
      <c r="Z702" s="8"/>
      <c r="AA702" s="8"/>
    </row>
    <row r="703" spans="1:27" ht="12.75">
      <c r="A703" s="385" t="s">
        <v>943</v>
      </c>
      <c r="B703" s="385" t="s">
        <v>1963</v>
      </c>
      <c r="C703" s="385" t="s">
        <v>1964</v>
      </c>
      <c r="D703" s="411">
        <v>20163</v>
      </c>
      <c r="G703" s="8"/>
      <c r="N703" s="8"/>
      <c r="O703" s="8"/>
      <c r="P703" s="8"/>
      <c r="Q703" s="8"/>
      <c r="R703" s="8"/>
      <c r="S703" s="8"/>
      <c r="T703" s="8"/>
      <c r="U703" s="8"/>
      <c r="V703" s="8"/>
      <c r="W703" s="8"/>
      <c r="X703" s="8"/>
      <c r="Y703" s="8"/>
      <c r="Z703" s="8"/>
      <c r="AA703" s="8"/>
    </row>
    <row r="704" spans="1:27" ht="12.75">
      <c r="A704" s="385" t="s">
        <v>1024</v>
      </c>
      <c r="B704" s="385" t="s">
        <v>1965</v>
      </c>
      <c r="C704" s="385" t="s">
        <v>1966</v>
      </c>
      <c r="D704" s="411">
        <v>20246</v>
      </c>
      <c r="G704" s="8"/>
      <c r="N704" s="8"/>
      <c r="O704" s="8"/>
      <c r="P704" s="8"/>
      <c r="Q704" s="8"/>
      <c r="R704" s="8"/>
      <c r="S704" s="8"/>
      <c r="T704" s="8"/>
      <c r="U704" s="8"/>
      <c r="V704" s="8"/>
      <c r="W704" s="8"/>
      <c r="X704" s="8"/>
      <c r="Y704" s="8"/>
      <c r="Z704" s="8"/>
      <c r="AA704" s="8"/>
    </row>
    <row r="705" spans="1:27" ht="12.75">
      <c r="A705" s="385" t="s">
        <v>684</v>
      </c>
      <c r="B705" s="385" t="s">
        <v>1967</v>
      </c>
      <c r="C705" s="385" t="s">
        <v>1968</v>
      </c>
      <c r="D705" s="411">
        <v>17910</v>
      </c>
      <c r="G705" s="8"/>
      <c r="N705" s="8"/>
      <c r="O705" s="8"/>
      <c r="P705" s="8"/>
      <c r="Q705" s="8"/>
      <c r="R705" s="8"/>
      <c r="S705" s="8"/>
      <c r="T705" s="8"/>
      <c r="U705" s="8"/>
      <c r="V705" s="8"/>
      <c r="W705" s="8"/>
      <c r="X705" s="8"/>
      <c r="Y705" s="8"/>
      <c r="Z705" s="8"/>
      <c r="AA705" s="8"/>
    </row>
    <row r="706" spans="1:27" ht="12.75">
      <c r="A706" s="385" t="s">
        <v>837</v>
      </c>
      <c r="B706" s="385" t="s">
        <v>1969</v>
      </c>
      <c r="C706" s="385" t="s">
        <v>1970</v>
      </c>
      <c r="D706" s="411">
        <v>20017</v>
      </c>
      <c r="G706" s="8"/>
      <c r="N706" s="8"/>
      <c r="O706" s="8"/>
      <c r="P706" s="8"/>
      <c r="Q706" s="8"/>
      <c r="R706" s="8"/>
      <c r="S706" s="8"/>
      <c r="T706" s="8"/>
      <c r="U706" s="8"/>
      <c r="V706" s="8"/>
      <c r="W706" s="8"/>
      <c r="X706" s="8"/>
      <c r="Y706" s="8"/>
      <c r="Z706" s="8"/>
      <c r="AA706" s="8"/>
    </row>
    <row r="707" spans="1:27" ht="12.75">
      <c r="A707" s="385" t="s">
        <v>1971</v>
      </c>
      <c r="B707" s="385" t="s">
        <v>1972</v>
      </c>
      <c r="C707" s="385" t="s">
        <v>1973</v>
      </c>
      <c r="D707" s="411">
        <v>22735</v>
      </c>
      <c r="G707" s="8"/>
      <c r="N707" s="8"/>
      <c r="O707" s="8"/>
      <c r="P707" s="8"/>
      <c r="Q707" s="8"/>
      <c r="R707" s="8"/>
      <c r="S707" s="8"/>
      <c r="T707" s="8"/>
      <c r="U707" s="8"/>
      <c r="V707" s="8"/>
      <c r="W707" s="8"/>
      <c r="X707" s="8"/>
      <c r="Y707" s="8"/>
      <c r="Z707" s="8"/>
      <c r="AA707" s="8"/>
    </row>
    <row r="708" spans="1:27" ht="12.75">
      <c r="A708" s="385" t="s">
        <v>681</v>
      </c>
      <c r="B708" s="385" t="s">
        <v>1974</v>
      </c>
      <c r="C708" s="385" t="s">
        <v>1975</v>
      </c>
      <c r="D708" s="411">
        <v>20384</v>
      </c>
      <c r="G708" s="8"/>
      <c r="N708" s="8"/>
      <c r="O708" s="8"/>
      <c r="P708" s="8"/>
      <c r="Q708" s="8"/>
      <c r="R708" s="8"/>
      <c r="S708" s="8"/>
      <c r="T708" s="8"/>
      <c r="U708" s="8"/>
      <c r="V708" s="8"/>
      <c r="W708" s="8"/>
      <c r="X708" s="8"/>
      <c r="Y708" s="8"/>
      <c r="Z708" s="8"/>
      <c r="AA708" s="8"/>
    </row>
    <row r="709" spans="1:27" ht="12.75">
      <c r="A709" s="385" t="s">
        <v>796</v>
      </c>
      <c r="B709" s="385" t="s">
        <v>1976</v>
      </c>
      <c r="C709" s="385" t="s">
        <v>1977</v>
      </c>
      <c r="D709" s="411">
        <v>18365</v>
      </c>
      <c r="G709" s="8"/>
      <c r="N709" s="8"/>
      <c r="O709" s="8"/>
      <c r="P709" s="8"/>
      <c r="Q709" s="8"/>
      <c r="R709" s="8"/>
      <c r="S709" s="8"/>
      <c r="T709" s="8"/>
      <c r="U709" s="8"/>
      <c r="V709" s="8"/>
      <c r="W709" s="8"/>
      <c r="X709" s="8"/>
      <c r="Y709" s="8"/>
      <c r="Z709" s="8"/>
      <c r="AA709" s="8"/>
    </row>
    <row r="710" spans="1:27" ht="12.75">
      <c r="A710" s="385" t="s">
        <v>377</v>
      </c>
      <c r="B710" s="385" t="s">
        <v>1978</v>
      </c>
      <c r="C710" s="385" t="s">
        <v>1979</v>
      </c>
      <c r="D710" s="411">
        <v>22744</v>
      </c>
      <c r="G710" s="8"/>
      <c r="N710" s="8"/>
      <c r="O710" s="8"/>
      <c r="P710" s="8"/>
      <c r="Q710" s="8"/>
      <c r="R710" s="8"/>
      <c r="S710" s="8"/>
      <c r="T710" s="8"/>
      <c r="U710" s="8"/>
      <c r="V710" s="8"/>
      <c r="W710" s="8"/>
      <c r="X710" s="8"/>
      <c r="Y710" s="8"/>
      <c r="Z710" s="8"/>
      <c r="AA710" s="8"/>
    </row>
    <row r="711" spans="1:27" ht="12.75">
      <c r="A711" s="385" t="s">
        <v>1981</v>
      </c>
      <c r="B711" s="385" t="s">
        <v>1982</v>
      </c>
      <c r="C711" s="385" t="s">
        <v>1983</v>
      </c>
      <c r="D711" s="411">
        <v>20520</v>
      </c>
      <c r="G711" s="8"/>
      <c r="N711" s="8"/>
      <c r="O711" s="8"/>
      <c r="P711" s="8"/>
      <c r="Q711" s="8"/>
      <c r="R711" s="8"/>
      <c r="S711" s="8"/>
      <c r="T711" s="8"/>
      <c r="U711" s="8"/>
      <c r="V711" s="8"/>
      <c r="W711" s="8"/>
      <c r="X711" s="8"/>
      <c r="Y711" s="8"/>
      <c r="Z711" s="8"/>
      <c r="AA711" s="8"/>
    </row>
    <row r="712" spans="1:27" ht="12.75">
      <c r="A712" s="385" t="s">
        <v>383</v>
      </c>
      <c r="B712" s="385" t="s">
        <v>1985</v>
      </c>
      <c r="C712" s="385" t="s">
        <v>1986</v>
      </c>
      <c r="D712" s="411">
        <v>19939</v>
      </c>
      <c r="G712" s="8"/>
      <c r="N712" s="8"/>
      <c r="O712" s="8"/>
      <c r="P712" s="8"/>
      <c r="Q712" s="8"/>
      <c r="R712" s="8"/>
      <c r="S712" s="8"/>
      <c r="T712" s="8"/>
      <c r="U712" s="8"/>
      <c r="V712" s="8"/>
      <c r="W712" s="8"/>
      <c r="X712" s="8"/>
      <c r="Y712" s="8"/>
      <c r="Z712" s="8"/>
      <c r="AA712" s="8"/>
    </row>
    <row r="713" spans="1:27" ht="12.75">
      <c r="A713" s="385" t="s">
        <v>849</v>
      </c>
      <c r="B713" s="385" t="s">
        <v>1257</v>
      </c>
      <c r="C713" s="385" t="s">
        <v>1258</v>
      </c>
      <c r="D713" s="411">
        <v>17705</v>
      </c>
      <c r="G713" s="8"/>
      <c r="N713" s="8"/>
      <c r="O713" s="8"/>
      <c r="P713" s="8"/>
      <c r="Q713" s="8"/>
      <c r="R713" s="8"/>
      <c r="S713" s="8"/>
      <c r="T713" s="8"/>
      <c r="U713" s="8"/>
      <c r="V713" s="8"/>
      <c r="W713" s="8"/>
      <c r="X713" s="8"/>
      <c r="Y713" s="8"/>
      <c r="Z713" s="8"/>
      <c r="AA713" s="8"/>
    </row>
    <row r="714" spans="1:27" ht="12.75">
      <c r="A714" s="385" t="s">
        <v>1160</v>
      </c>
      <c r="B714" s="385" t="s">
        <v>1987</v>
      </c>
      <c r="C714" s="385" t="s">
        <v>1988</v>
      </c>
      <c r="D714" s="411">
        <v>16979</v>
      </c>
      <c r="G714" s="8"/>
      <c r="N714" s="8"/>
      <c r="O714" s="8"/>
      <c r="P714" s="8"/>
      <c r="Q714" s="8"/>
      <c r="R714" s="8"/>
      <c r="S714" s="8"/>
      <c r="T714" s="8"/>
      <c r="U714" s="8"/>
      <c r="V714" s="8"/>
      <c r="W714" s="8"/>
      <c r="X714" s="8"/>
      <c r="Y714" s="8"/>
      <c r="Z714" s="8"/>
      <c r="AA714" s="8"/>
    </row>
    <row r="715" spans="1:27" ht="12.75">
      <c r="A715" s="385" t="s">
        <v>913</v>
      </c>
      <c r="B715" s="385" t="s">
        <v>1989</v>
      </c>
      <c r="C715" s="385" t="s">
        <v>1990</v>
      </c>
      <c r="D715" s="411">
        <v>18768</v>
      </c>
      <c r="G715" s="8"/>
      <c r="N715" s="8"/>
      <c r="O715" s="8"/>
      <c r="P715" s="8"/>
      <c r="Q715" s="8"/>
      <c r="R715" s="8"/>
      <c r="S715" s="8"/>
      <c r="T715" s="8"/>
      <c r="U715" s="8"/>
      <c r="V715" s="8"/>
      <c r="W715" s="8"/>
      <c r="X715" s="8"/>
      <c r="Y715" s="8"/>
      <c r="Z715" s="8"/>
      <c r="AA715" s="8"/>
    </row>
    <row r="716" spans="1:27" ht="12.75">
      <c r="A716" s="385" t="s">
        <v>1991</v>
      </c>
      <c r="B716" s="385" t="s">
        <v>1992</v>
      </c>
      <c r="C716" s="385" t="s">
        <v>1993</v>
      </c>
      <c r="D716" s="411">
        <v>22912</v>
      </c>
      <c r="G716" s="8"/>
      <c r="N716" s="8"/>
      <c r="O716" s="8"/>
      <c r="P716" s="8"/>
      <c r="Q716" s="8"/>
      <c r="R716" s="8"/>
      <c r="S716" s="8"/>
      <c r="T716" s="8"/>
      <c r="U716" s="8"/>
      <c r="V716" s="8"/>
      <c r="W716" s="8"/>
      <c r="X716" s="8"/>
      <c r="Y716" s="8"/>
      <c r="Z716" s="8"/>
      <c r="AA716" s="8"/>
    </row>
    <row r="717" spans="1:27" ht="12.75">
      <c r="A717" s="385" t="s">
        <v>649</v>
      </c>
      <c r="B717" s="385" t="s">
        <v>1994</v>
      </c>
      <c r="C717" s="385" t="s">
        <v>1995</v>
      </c>
      <c r="D717" s="411">
        <v>16912</v>
      </c>
      <c r="G717" s="8"/>
      <c r="N717" s="8"/>
      <c r="O717" s="8"/>
      <c r="P717" s="8"/>
      <c r="Q717" s="8"/>
      <c r="R717" s="8"/>
      <c r="S717" s="8"/>
      <c r="T717" s="8"/>
      <c r="U717" s="8"/>
      <c r="V717" s="8"/>
      <c r="W717" s="8"/>
      <c r="X717" s="8"/>
      <c r="Y717" s="8"/>
      <c r="Z717" s="8"/>
      <c r="AA717" s="8"/>
    </row>
    <row r="718" spans="1:27" ht="12.75">
      <c r="A718" s="385" t="s">
        <v>851</v>
      </c>
      <c r="B718" s="385" t="s">
        <v>1996</v>
      </c>
      <c r="C718" s="385" t="s">
        <v>1997</v>
      </c>
      <c r="D718" s="411">
        <v>22842</v>
      </c>
      <c r="G718" s="8"/>
      <c r="N718" s="8"/>
      <c r="O718" s="8"/>
      <c r="P718" s="8"/>
      <c r="Q718" s="8"/>
      <c r="R718" s="8"/>
      <c r="S718" s="8"/>
      <c r="T718" s="8"/>
      <c r="U718" s="8"/>
      <c r="V718" s="8"/>
      <c r="W718" s="8"/>
      <c r="X718" s="8"/>
      <c r="Y718" s="8"/>
      <c r="Z718" s="8"/>
      <c r="AA718" s="8"/>
    </row>
    <row r="719" spans="1:27" ht="12.75">
      <c r="A719" s="385" t="s">
        <v>858</v>
      </c>
      <c r="B719" s="385" t="s">
        <v>1833</v>
      </c>
      <c r="C719" s="385" t="s">
        <v>1834</v>
      </c>
      <c r="D719" s="411">
        <v>20363</v>
      </c>
      <c r="G719" s="8"/>
      <c r="N719" s="8"/>
      <c r="O719" s="8"/>
      <c r="P719" s="8"/>
      <c r="Q719" s="8"/>
      <c r="R719" s="8"/>
      <c r="S719" s="8"/>
      <c r="T719" s="8"/>
      <c r="U719" s="8"/>
      <c r="V719" s="8"/>
      <c r="W719" s="8"/>
      <c r="X719" s="8"/>
      <c r="Y719" s="8"/>
      <c r="Z719" s="8"/>
      <c r="AA719" s="8"/>
    </row>
    <row r="720" spans="1:27" ht="12.75">
      <c r="A720" s="385" t="s">
        <v>246</v>
      </c>
      <c r="B720" s="385" t="s">
        <v>1372</v>
      </c>
      <c r="C720" s="385" t="s">
        <v>1373</v>
      </c>
      <c r="D720" s="411">
        <v>20198</v>
      </c>
      <c r="G720" s="8"/>
      <c r="N720" s="8"/>
      <c r="O720" s="8"/>
      <c r="P720" s="8"/>
      <c r="Q720" s="8"/>
      <c r="R720" s="8"/>
      <c r="S720" s="8"/>
      <c r="T720" s="8"/>
      <c r="U720" s="8"/>
      <c r="V720" s="8"/>
      <c r="W720" s="8"/>
      <c r="X720" s="8"/>
      <c r="Y720" s="8"/>
      <c r="Z720" s="8"/>
      <c r="AA720" s="8"/>
    </row>
    <row r="721" spans="1:27" ht="12.75">
      <c r="A721" s="385" t="s">
        <v>2000</v>
      </c>
      <c r="B721" s="385" t="s">
        <v>2001</v>
      </c>
      <c r="C721" s="385" t="s">
        <v>2002</v>
      </c>
      <c r="D721" s="411">
        <v>22796</v>
      </c>
      <c r="G721" s="8"/>
      <c r="N721" s="8"/>
      <c r="O721" s="8"/>
      <c r="P721" s="8"/>
      <c r="Q721" s="8"/>
      <c r="R721" s="8"/>
      <c r="S721" s="8"/>
      <c r="T721" s="8"/>
      <c r="U721" s="8"/>
      <c r="V721" s="8"/>
      <c r="W721" s="8"/>
      <c r="X721" s="8"/>
      <c r="Y721" s="8"/>
      <c r="Z721" s="8"/>
      <c r="AA721" s="8"/>
    </row>
    <row r="722" spans="1:27" ht="12.75">
      <c r="A722" s="385" t="s">
        <v>387</v>
      </c>
      <c r="B722" s="385" t="s">
        <v>2004</v>
      </c>
      <c r="C722" s="385" t="s">
        <v>2005</v>
      </c>
      <c r="D722" s="411">
        <v>20167</v>
      </c>
      <c r="G722" s="8"/>
      <c r="N722" s="8"/>
      <c r="O722" s="8"/>
      <c r="P722" s="8"/>
      <c r="Q722" s="8"/>
      <c r="R722" s="8"/>
      <c r="S722" s="8"/>
      <c r="T722" s="8"/>
      <c r="U722" s="8"/>
      <c r="V722" s="8"/>
      <c r="W722" s="8"/>
      <c r="X722" s="8"/>
      <c r="Y722" s="8"/>
      <c r="Z722" s="8"/>
      <c r="AA722" s="8"/>
    </row>
    <row r="723" spans="1:27" ht="12.75">
      <c r="A723" s="385" t="s">
        <v>996</v>
      </c>
      <c r="B723" s="385" t="s">
        <v>2006</v>
      </c>
      <c r="C723" s="385" t="s">
        <v>2007</v>
      </c>
      <c r="D723" s="411">
        <v>18094</v>
      </c>
      <c r="G723" s="8"/>
      <c r="N723" s="8"/>
      <c r="O723" s="8"/>
      <c r="P723" s="8"/>
      <c r="Q723" s="8"/>
      <c r="R723" s="8"/>
      <c r="S723" s="8"/>
      <c r="T723" s="8"/>
      <c r="U723" s="8"/>
      <c r="V723" s="8"/>
      <c r="W723" s="8"/>
      <c r="X723" s="8"/>
      <c r="Y723" s="8"/>
      <c r="Z723" s="8"/>
      <c r="AA723" s="8"/>
    </row>
    <row r="724" spans="1:27" ht="12.75">
      <c r="A724" s="385" t="s">
        <v>145</v>
      </c>
      <c r="B724" s="385" t="s">
        <v>2008</v>
      </c>
      <c r="C724" s="385" t="s">
        <v>2009</v>
      </c>
      <c r="D724" s="411">
        <v>22957</v>
      </c>
      <c r="G724" s="8"/>
      <c r="N724" s="8"/>
      <c r="O724" s="8"/>
      <c r="P724" s="8"/>
      <c r="Q724" s="8"/>
      <c r="R724" s="8"/>
      <c r="S724" s="8"/>
      <c r="T724" s="8"/>
      <c r="U724" s="8"/>
      <c r="V724" s="8"/>
      <c r="W724" s="8"/>
      <c r="X724" s="8"/>
      <c r="Y724" s="8"/>
      <c r="Z724" s="8"/>
      <c r="AA724" s="8"/>
    </row>
    <row r="725" spans="1:27" ht="12.75">
      <c r="A725" s="385" t="s">
        <v>391</v>
      </c>
      <c r="B725" s="385" t="s">
        <v>2010</v>
      </c>
      <c r="C725" s="385" t="s">
        <v>2011</v>
      </c>
      <c r="D725" s="411">
        <v>22963</v>
      </c>
      <c r="G725" s="8"/>
      <c r="N725" s="8"/>
      <c r="O725" s="8"/>
      <c r="P725" s="8"/>
      <c r="Q725" s="8"/>
      <c r="R725" s="8"/>
      <c r="S725" s="8"/>
      <c r="T725" s="8"/>
      <c r="U725" s="8"/>
      <c r="V725" s="8"/>
      <c r="W725" s="8"/>
      <c r="X725" s="8"/>
      <c r="Y725" s="8"/>
      <c r="Z725" s="8"/>
      <c r="AA725" s="8"/>
    </row>
    <row r="726" spans="1:27" ht="12.75">
      <c r="A726" s="385" t="s">
        <v>2012</v>
      </c>
      <c r="B726" s="385" t="s">
        <v>2013</v>
      </c>
      <c r="C726" s="385" t="s">
        <v>2014</v>
      </c>
      <c r="D726" s="411">
        <v>22917</v>
      </c>
      <c r="G726" s="8"/>
      <c r="N726" s="8"/>
      <c r="O726" s="8"/>
      <c r="P726" s="8"/>
      <c r="Q726" s="8"/>
      <c r="R726" s="8"/>
      <c r="S726" s="8"/>
      <c r="T726" s="8"/>
      <c r="U726" s="8"/>
      <c r="V726" s="8"/>
      <c r="W726" s="8"/>
      <c r="X726" s="8"/>
      <c r="Y726" s="8"/>
      <c r="Z726" s="8"/>
      <c r="AA726" s="8"/>
    </row>
    <row r="727" spans="1:27" ht="12.75">
      <c r="A727" s="385" t="s">
        <v>467</v>
      </c>
      <c r="B727" s="385" t="s">
        <v>2015</v>
      </c>
      <c r="C727" s="385" t="s">
        <v>2016</v>
      </c>
      <c r="D727" s="411">
        <v>20081</v>
      </c>
      <c r="G727" s="8"/>
      <c r="N727" s="8"/>
      <c r="O727" s="8"/>
      <c r="P727" s="8"/>
      <c r="Q727" s="8"/>
      <c r="R727" s="8"/>
      <c r="S727" s="8"/>
      <c r="T727" s="8"/>
      <c r="U727" s="8"/>
      <c r="V727" s="8"/>
      <c r="W727" s="8"/>
      <c r="X727" s="8"/>
      <c r="Y727" s="8"/>
      <c r="Z727" s="8"/>
      <c r="AA727" s="8"/>
    </row>
    <row r="728" spans="1:27" ht="12.75">
      <c r="A728" s="385" t="s">
        <v>149</v>
      </c>
      <c r="B728" s="385" t="s">
        <v>2017</v>
      </c>
      <c r="C728" s="385" t="s">
        <v>2018</v>
      </c>
      <c r="D728" s="411">
        <v>18414</v>
      </c>
      <c r="G728" s="8"/>
      <c r="N728" s="8"/>
      <c r="O728" s="8"/>
      <c r="P728" s="8"/>
      <c r="Q728" s="8"/>
      <c r="R728" s="8"/>
      <c r="S728" s="8"/>
      <c r="T728" s="8"/>
      <c r="U728" s="8"/>
      <c r="V728" s="8"/>
      <c r="W728" s="8"/>
      <c r="X728" s="8"/>
      <c r="Y728" s="8"/>
      <c r="Z728" s="8"/>
      <c r="AA728" s="8"/>
    </row>
    <row r="729" spans="1:27" ht="12.75">
      <c r="A729" s="385" t="s">
        <v>1113</v>
      </c>
      <c r="B729" s="385" t="s">
        <v>2019</v>
      </c>
      <c r="C729" s="385" t="s">
        <v>2020</v>
      </c>
      <c r="D729" s="411">
        <v>19918</v>
      </c>
      <c r="G729" s="8"/>
      <c r="N729" s="8"/>
      <c r="O729" s="8"/>
      <c r="P729" s="8"/>
      <c r="Q729" s="8"/>
      <c r="R729" s="8"/>
      <c r="S729" s="8"/>
      <c r="T729" s="8"/>
      <c r="U729" s="8"/>
      <c r="V729" s="8"/>
      <c r="W729" s="8"/>
      <c r="X729" s="8"/>
      <c r="Y729" s="8"/>
      <c r="Z729" s="8"/>
      <c r="AA729" s="8"/>
    </row>
    <row r="730" spans="1:27" ht="12.75">
      <c r="A730" s="385" t="s">
        <v>2021</v>
      </c>
      <c r="B730" s="385" t="s">
        <v>2022</v>
      </c>
      <c r="C730" s="385" t="s">
        <v>2023</v>
      </c>
      <c r="D730" s="411">
        <v>20553</v>
      </c>
      <c r="G730" s="8"/>
      <c r="N730" s="8"/>
      <c r="O730" s="8"/>
      <c r="P730" s="8"/>
      <c r="Q730" s="8"/>
      <c r="R730" s="8"/>
      <c r="S730" s="8"/>
      <c r="T730" s="8"/>
      <c r="U730" s="8"/>
      <c r="V730" s="8"/>
      <c r="W730" s="8"/>
      <c r="X730" s="8"/>
      <c r="Y730" s="8"/>
      <c r="Z730" s="8"/>
      <c r="AA730" s="8"/>
    </row>
    <row r="731" spans="1:27" ht="12.75">
      <c r="A731" s="385" t="s">
        <v>861</v>
      </c>
      <c r="B731" s="385" t="s">
        <v>2024</v>
      </c>
      <c r="C731" s="385" t="s">
        <v>2025</v>
      </c>
      <c r="D731" s="411">
        <v>22760</v>
      </c>
      <c r="G731" s="8"/>
      <c r="N731" s="8"/>
      <c r="O731" s="8"/>
      <c r="P731" s="8"/>
      <c r="Q731" s="8"/>
      <c r="R731" s="8"/>
      <c r="S731" s="8"/>
      <c r="T731" s="8"/>
      <c r="U731" s="8"/>
      <c r="V731" s="8"/>
      <c r="W731" s="8"/>
      <c r="X731" s="8"/>
      <c r="Y731" s="8"/>
      <c r="Z731" s="8"/>
      <c r="AA731" s="8"/>
    </row>
    <row r="732" spans="1:27" ht="12.75">
      <c r="A732" s="385" t="s">
        <v>2026</v>
      </c>
      <c r="B732" s="385" t="s">
        <v>2027</v>
      </c>
      <c r="C732" s="385" t="s">
        <v>2028</v>
      </c>
      <c r="D732" s="411">
        <v>20138</v>
      </c>
      <c r="G732" s="8"/>
      <c r="N732" s="8"/>
      <c r="O732" s="8"/>
      <c r="P732" s="8"/>
      <c r="Q732" s="8"/>
      <c r="R732" s="8"/>
      <c r="S732" s="8"/>
      <c r="T732" s="8"/>
      <c r="U732" s="8"/>
      <c r="V732" s="8"/>
      <c r="W732" s="8"/>
      <c r="X732" s="8"/>
      <c r="Y732" s="8"/>
      <c r="Z732" s="8"/>
      <c r="AA732" s="8"/>
    </row>
    <row r="733" spans="1:27" ht="12.75">
      <c r="A733" s="385" t="s">
        <v>469</v>
      </c>
      <c r="B733" s="385" t="s">
        <v>2029</v>
      </c>
      <c r="C733" s="385" t="s">
        <v>2030</v>
      </c>
      <c r="D733" s="411">
        <v>20311</v>
      </c>
      <c r="G733" s="8"/>
      <c r="N733" s="8"/>
      <c r="O733" s="8"/>
      <c r="P733" s="8"/>
      <c r="Q733" s="8"/>
      <c r="R733" s="8"/>
      <c r="S733" s="8"/>
      <c r="T733" s="8"/>
      <c r="U733" s="8"/>
      <c r="V733" s="8"/>
      <c r="W733" s="8"/>
      <c r="X733" s="8"/>
      <c r="Y733" s="8"/>
      <c r="Z733" s="8"/>
      <c r="AA733" s="8"/>
    </row>
    <row r="734" spans="1:27" ht="12.75">
      <c r="A734" s="385" t="s">
        <v>2031</v>
      </c>
      <c r="B734" s="385" t="s">
        <v>2032</v>
      </c>
      <c r="C734" s="385" t="s">
        <v>2033</v>
      </c>
      <c r="D734" s="411">
        <v>22769</v>
      </c>
      <c r="G734" s="8"/>
      <c r="N734" s="8"/>
      <c r="O734" s="8"/>
      <c r="P734" s="8"/>
      <c r="Q734" s="8"/>
      <c r="R734" s="8"/>
      <c r="S734" s="8"/>
      <c r="T734" s="8"/>
      <c r="U734" s="8"/>
      <c r="V734" s="8"/>
      <c r="W734" s="8"/>
      <c r="X734" s="8"/>
      <c r="Y734" s="8"/>
      <c r="Z734" s="8"/>
      <c r="AA734" s="8"/>
    </row>
    <row r="735" spans="1:27" ht="12.75">
      <c r="A735" s="385" t="s">
        <v>2035</v>
      </c>
      <c r="B735" s="385" t="s">
        <v>2036</v>
      </c>
      <c r="C735" s="385" t="s">
        <v>2037</v>
      </c>
      <c r="D735" s="411">
        <v>23043</v>
      </c>
      <c r="G735" s="8"/>
      <c r="N735" s="8"/>
      <c r="O735" s="8"/>
      <c r="P735" s="8"/>
      <c r="Q735" s="8"/>
      <c r="R735" s="8"/>
      <c r="S735" s="8"/>
      <c r="T735" s="8"/>
      <c r="U735" s="8"/>
      <c r="V735" s="8"/>
      <c r="W735" s="8"/>
      <c r="X735" s="8"/>
      <c r="Y735" s="8"/>
      <c r="Z735" s="8"/>
      <c r="AA735" s="8"/>
    </row>
    <row r="736" spans="1:27" ht="12.75">
      <c r="A736" s="385" t="s">
        <v>395</v>
      </c>
      <c r="B736" s="385" t="s">
        <v>2038</v>
      </c>
      <c r="C736" s="385" t="s">
        <v>2039</v>
      </c>
      <c r="D736" s="411">
        <v>20409</v>
      </c>
      <c r="G736" s="8"/>
      <c r="N736" s="8"/>
      <c r="O736" s="8"/>
      <c r="P736" s="8"/>
      <c r="Q736" s="8"/>
      <c r="R736" s="8"/>
      <c r="S736" s="8"/>
      <c r="T736" s="8"/>
      <c r="U736" s="8"/>
      <c r="V736" s="8"/>
      <c r="W736" s="8"/>
      <c r="X736" s="8"/>
      <c r="Y736" s="8"/>
      <c r="Z736" s="8"/>
      <c r="AA736" s="8"/>
    </row>
    <row r="737" spans="1:27" ht="12.75">
      <c r="A737" s="385" t="s">
        <v>1422</v>
      </c>
      <c r="B737" s="385" t="s">
        <v>2040</v>
      </c>
      <c r="C737" s="385" t="s">
        <v>2041</v>
      </c>
      <c r="D737" s="411">
        <v>20432</v>
      </c>
      <c r="G737" s="8"/>
      <c r="N737" s="8"/>
      <c r="O737" s="8"/>
      <c r="P737" s="8"/>
      <c r="Q737" s="8"/>
      <c r="R737" s="8"/>
      <c r="S737" s="8"/>
      <c r="T737" s="8"/>
      <c r="U737" s="8"/>
      <c r="V737" s="8"/>
      <c r="W737" s="8"/>
      <c r="X737" s="8"/>
      <c r="Y737" s="8"/>
      <c r="Z737" s="8"/>
      <c r="AA737" s="8"/>
    </row>
    <row r="738" spans="1:27" ht="12.75">
      <c r="A738" s="385" t="s">
        <v>2042</v>
      </c>
      <c r="B738" s="385" t="s">
        <v>2043</v>
      </c>
      <c r="C738" s="385" t="s">
        <v>2044</v>
      </c>
      <c r="D738" s="411">
        <v>18235</v>
      </c>
      <c r="G738" s="8"/>
      <c r="N738" s="8"/>
      <c r="O738" s="8"/>
      <c r="P738" s="8"/>
      <c r="Q738" s="8"/>
      <c r="R738" s="8"/>
      <c r="S738" s="8"/>
      <c r="T738" s="8"/>
      <c r="U738" s="8"/>
      <c r="V738" s="8"/>
      <c r="W738" s="8"/>
      <c r="X738" s="8"/>
      <c r="Y738" s="8"/>
      <c r="Z738" s="8"/>
      <c r="AA738" s="8"/>
    </row>
    <row r="739" spans="1:27" ht="12.75">
      <c r="A739" s="385" t="s">
        <v>1045</v>
      </c>
      <c r="B739" s="385" t="s">
        <v>2045</v>
      </c>
      <c r="C739" s="385" t="s">
        <v>2046</v>
      </c>
      <c r="D739" s="411">
        <v>22295</v>
      </c>
      <c r="G739" s="8"/>
      <c r="N739" s="8"/>
      <c r="O739" s="8"/>
      <c r="P739" s="8"/>
      <c r="Q739" s="8"/>
      <c r="R739" s="8"/>
      <c r="S739" s="8"/>
      <c r="T739" s="8"/>
      <c r="U739" s="8"/>
      <c r="V739" s="8"/>
      <c r="W739" s="8"/>
      <c r="X739" s="8"/>
      <c r="Y739" s="8"/>
      <c r="Z739" s="8"/>
      <c r="AA739" s="8"/>
    </row>
    <row r="740" spans="1:27" ht="12.75">
      <c r="A740" s="385" t="s">
        <v>1093</v>
      </c>
      <c r="B740" s="385" t="s">
        <v>2047</v>
      </c>
      <c r="C740" s="385" t="s">
        <v>2048</v>
      </c>
      <c r="D740" s="411">
        <v>20267</v>
      </c>
      <c r="G740" s="8"/>
      <c r="N740" s="8"/>
      <c r="O740" s="8"/>
      <c r="P740" s="8"/>
      <c r="Q740" s="8"/>
      <c r="R740" s="8"/>
      <c r="S740" s="8"/>
      <c r="T740" s="8"/>
      <c r="U740" s="8"/>
      <c r="V740" s="8"/>
      <c r="W740" s="8"/>
      <c r="X740" s="8"/>
      <c r="Y740" s="8"/>
      <c r="Z740" s="8"/>
      <c r="AA740" s="8"/>
    </row>
    <row r="741" spans="1:27" ht="12.75">
      <c r="A741" s="385" t="s">
        <v>1488</v>
      </c>
      <c r="B741" s="385" t="s">
        <v>2049</v>
      </c>
      <c r="C741" s="385" t="s">
        <v>2050</v>
      </c>
      <c r="D741" s="411">
        <v>18038</v>
      </c>
      <c r="G741" s="8"/>
      <c r="N741" s="8"/>
      <c r="O741" s="8"/>
      <c r="P741" s="8"/>
      <c r="Q741" s="8"/>
      <c r="R741" s="8"/>
      <c r="S741" s="8"/>
      <c r="T741" s="8"/>
      <c r="U741" s="8"/>
      <c r="V741" s="8"/>
      <c r="W741" s="8"/>
      <c r="X741" s="8"/>
      <c r="Y741" s="8"/>
      <c r="Z741" s="8"/>
      <c r="AA741" s="8"/>
    </row>
    <row r="742" spans="1:27" ht="12.75">
      <c r="A742" s="385" t="s">
        <v>871</v>
      </c>
      <c r="B742" s="385" t="s">
        <v>2052</v>
      </c>
      <c r="C742" s="385" t="s">
        <v>2053</v>
      </c>
      <c r="D742" s="411">
        <v>18581</v>
      </c>
      <c r="G742" s="8"/>
      <c r="N742" s="8"/>
      <c r="O742" s="8"/>
      <c r="P742" s="8"/>
      <c r="Q742" s="8"/>
      <c r="R742" s="8"/>
      <c r="S742" s="8"/>
      <c r="T742" s="8"/>
      <c r="U742" s="8"/>
      <c r="V742" s="8"/>
      <c r="W742" s="8"/>
      <c r="X742" s="8"/>
      <c r="Y742" s="8"/>
      <c r="Z742" s="8"/>
      <c r="AA742" s="8"/>
    </row>
    <row r="743" spans="1:27" ht="12.75">
      <c r="A743" s="385" t="s">
        <v>569</v>
      </c>
      <c r="B743" s="385" t="s">
        <v>2055</v>
      </c>
      <c r="C743" s="385" t="s">
        <v>2056</v>
      </c>
      <c r="D743" s="411">
        <v>22950</v>
      </c>
      <c r="G743" s="8"/>
      <c r="N743" s="8"/>
      <c r="O743" s="8"/>
      <c r="P743" s="8"/>
      <c r="Q743" s="8"/>
      <c r="R743" s="8"/>
      <c r="S743" s="8"/>
      <c r="T743" s="8"/>
      <c r="U743" s="8"/>
      <c r="V743" s="8"/>
      <c r="W743" s="8"/>
      <c r="X743" s="8"/>
      <c r="Y743" s="8"/>
      <c r="Z743" s="8"/>
      <c r="AA743" s="8"/>
    </row>
    <row r="744" spans="1:27" ht="12.75">
      <c r="A744" s="385" t="s">
        <v>2057</v>
      </c>
      <c r="B744" s="385" t="s">
        <v>1257</v>
      </c>
      <c r="C744" s="385" t="s">
        <v>1258</v>
      </c>
      <c r="D744" s="411">
        <v>17709</v>
      </c>
      <c r="G744" s="8"/>
      <c r="N744" s="8"/>
      <c r="O744" s="8"/>
      <c r="P744" s="8"/>
      <c r="Q744" s="8"/>
      <c r="R744" s="8"/>
      <c r="S744" s="8"/>
      <c r="T744" s="8"/>
      <c r="U744" s="8"/>
      <c r="V744" s="8"/>
      <c r="W744" s="8"/>
      <c r="X744" s="8"/>
      <c r="Y744" s="8"/>
      <c r="Z744" s="8"/>
      <c r="AA744" s="8"/>
    </row>
    <row r="745" spans="1:27" ht="12.75">
      <c r="A745" s="385" t="s">
        <v>815</v>
      </c>
      <c r="B745" s="385" t="s">
        <v>1746</v>
      </c>
      <c r="C745" s="385" t="s">
        <v>1747</v>
      </c>
      <c r="D745" s="411">
        <v>16939</v>
      </c>
      <c r="G745" s="8"/>
      <c r="N745" s="8"/>
      <c r="O745" s="8"/>
      <c r="P745" s="8"/>
      <c r="Q745" s="8"/>
      <c r="R745" s="8"/>
      <c r="S745" s="8"/>
      <c r="T745" s="8"/>
      <c r="U745" s="8"/>
      <c r="V745" s="8"/>
      <c r="W745" s="8"/>
      <c r="X745" s="8"/>
      <c r="Y745" s="8"/>
      <c r="Z745" s="8"/>
      <c r="AA745" s="8"/>
    </row>
    <row r="746" spans="1:27" ht="12.75">
      <c r="A746" s="385" t="s">
        <v>399</v>
      </c>
      <c r="B746" s="385" t="s">
        <v>2058</v>
      </c>
      <c r="C746" s="385" t="s">
        <v>2059</v>
      </c>
      <c r="D746" s="411">
        <v>20272</v>
      </c>
      <c r="G746" s="8"/>
      <c r="N746" s="8"/>
      <c r="O746" s="8"/>
      <c r="P746" s="8"/>
      <c r="Q746" s="8"/>
      <c r="R746" s="8"/>
      <c r="S746" s="8"/>
      <c r="T746" s="8"/>
      <c r="U746" s="8"/>
      <c r="V746" s="8"/>
      <c r="W746" s="8"/>
      <c r="X746" s="8"/>
      <c r="Y746" s="8"/>
      <c r="Z746" s="8"/>
      <c r="AA746" s="8"/>
    </row>
    <row r="747" spans="1:27" ht="12.75">
      <c r="A747" s="385" t="s">
        <v>875</v>
      </c>
      <c r="B747" s="385" t="s">
        <v>2060</v>
      </c>
      <c r="C747" s="385" t="s">
        <v>2061</v>
      </c>
      <c r="D747" s="411">
        <v>17929</v>
      </c>
      <c r="G747" s="8"/>
      <c r="N747" s="8"/>
      <c r="O747" s="8"/>
      <c r="P747" s="8"/>
      <c r="Q747" s="8"/>
      <c r="R747" s="8"/>
      <c r="S747" s="8"/>
      <c r="T747" s="8"/>
      <c r="U747" s="8"/>
      <c r="V747" s="8"/>
      <c r="W747" s="8"/>
      <c r="X747" s="8"/>
      <c r="Y747" s="8"/>
      <c r="Z747" s="8"/>
      <c r="AA747" s="8"/>
    </row>
    <row r="748" spans="1:27" ht="12.75">
      <c r="A748" s="385" t="s">
        <v>875</v>
      </c>
      <c r="B748" s="385" t="s">
        <v>2062</v>
      </c>
      <c r="C748" s="385" t="s">
        <v>2061</v>
      </c>
      <c r="D748" s="411">
        <v>22847</v>
      </c>
      <c r="G748" s="8"/>
      <c r="N748" s="8"/>
      <c r="O748" s="8"/>
      <c r="P748" s="8"/>
      <c r="Q748" s="8"/>
      <c r="R748" s="8"/>
      <c r="S748" s="8"/>
      <c r="T748" s="8"/>
      <c r="U748" s="8"/>
      <c r="V748" s="8"/>
      <c r="W748" s="8"/>
      <c r="X748" s="8"/>
      <c r="Y748" s="8"/>
      <c r="Z748" s="8"/>
      <c r="AA748" s="8"/>
    </row>
    <row r="749" spans="1:27" ht="12.75">
      <c r="A749" s="385" t="s">
        <v>2063</v>
      </c>
      <c r="B749" s="385" t="s">
        <v>2064</v>
      </c>
      <c r="C749" s="385" t="s">
        <v>2065</v>
      </c>
      <c r="D749" s="411">
        <v>22848</v>
      </c>
      <c r="G749" s="8"/>
      <c r="N749" s="8"/>
      <c r="O749" s="8"/>
      <c r="P749" s="8"/>
      <c r="Q749" s="8"/>
      <c r="R749" s="8"/>
      <c r="S749" s="8"/>
      <c r="T749" s="8"/>
      <c r="U749" s="8"/>
      <c r="V749" s="8"/>
      <c r="W749" s="8"/>
      <c r="X749" s="8"/>
      <c r="Y749" s="8"/>
      <c r="Z749" s="8"/>
      <c r="AA749" s="8"/>
    </row>
    <row r="750" spans="1:27" ht="12.75">
      <c r="A750" s="385" t="s">
        <v>347</v>
      </c>
      <c r="B750" s="385" t="s">
        <v>1406</v>
      </c>
      <c r="C750" s="385" t="s">
        <v>1407</v>
      </c>
      <c r="D750" s="411">
        <v>18518</v>
      </c>
      <c r="G750" s="8"/>
      <c r="N750" s="8"/>
      <c r="O750" s="8"/>
      <c r="P750" s="8"/>
      <c r="Q750" s="8"/>
      <c r="R750" s="8"/>
      <c r="S750" s="8"/>
      <c r="T750" s="8"/>
      <c r="U750" s="8"/>
      <c r="V750" s="8"/>
      <c r="W750" s="8"/>
      <c r="X750" s="8"/>
      <c r="Y750" s="8"/>
      <c r="Z750" s="8"/>
      <c r="AA750" s="8"/>
    </row>
    <row r="751" spans="1:27" ht="12.75">
      <c r="A751" s="385" t="s">
        <v>2066</v>
      </c>
      <c r="B751" s="385" t="s">
        <v>2067</v>
      </c>
      <c r="C751" s="385" t="s">
        <v>2068</v>
      </c>
      <c r="D751" s="411">
        <v>22894</v>
      </c>
      <c r="G751" s="8"/>
      <c r="N751" s="8"/>
      <c r="O751" s="8"/>
      <c r="P751" s="8"/>
      <c r="Q751" s="8"/>
      <c r="R751" s="8"/>
      <c r="S751" s="8"/>
      <c r="T751" s="8"/>
      <c r="U751" s="8"/>
      <c r="V751" s="8"/>
      <c r="W751" s="8"/>
      <c r="X751" s="8"/>
      <c r="Y751" s="8"/>
      <c r="Z751" s="8"/>
      <c r="AA751" s="8"/>
    </row>
    <row r="752" spans="1:27" ht="12.75">
      <c r="A752" s="385" t="s">
        <v>1602</v>
      </c>
      <c r="B752" s="385" t="s">
        <v>2070</v>
      </c>
      <c r="C752" s="385" t="s">
        <v>2071</v>
      </c>
      <c r="D752" s="411">
        <v>18026</v>
      </c>
      <c r="G752" s="8"/>
      <c r="N752" s="8"/>
      <c r="O752" s="8"/>
      <c r="P752" s="8"/>
      <c r="Q752" s="8"/>
      <c r="R752" s="8"/>
      <c r="S752" s="8"/>
      <c r="T752" s="8"/>
      <c r="U752" s="8"/>
      <c r="V752" s="8"/>
      <c r="W752" s="8"/>
      <c r="X752" s="8"/>
      <c r="Y752" s="8"/>
      <c r="Z752" s="8"/>
      <c r="AA752" s="8"/>
    </row>
    <row r="753" spans="1:27" ht="12.75">
      <c r="A753" s="385" t="s">
        <v>2072</v>
      </c>
      <c r="B753" s="385" t="s">
        <v>2073</v>
      </c>
      <c r="C753" s="385" t="s">
        <v>2074</v>
      </c>
      <c r="D753" s="411">
        <v>22887</v>
      </c>
      <c r="G753" s="8"/>
      <c r="N753" s="8"/>
      <c r="O753" s="8"/>
      <c r="P753" s="8"/>
      <c r="Q753" s="8"/>
      <c r="R753" s="8"/>
      <c r="S753" s="8"/>
      <c r="T753" s="8"/>
      <c r="U753" s="8"/>
      <c r="V753" s="8"/>
      <c r="W753" s="8"/>
      <c r="X753" s="8"/>
      <c r="Y753" s="8"/>
      <c r="Z753" s="8"/>
      <c r="AA753" s="8"/>
    </row>
    <row r="754" spans="1:27" ht="12.75">
      <c r="A754" s="385" t="s">
        <v>731</v>
      </c>
      <c r="B754" s="385" t="s">
        <v>2075</v>
      </c>
      <c r="C754" s="385" t="s">
        <v>1879</v>
      </c>
      <c r="D754" s="411">
        <v>22759</v>
      </c>
      <c r="G754" s="8"/>
      <c r="N754" s="8"/>
      <c r="O754" s="8"/>
      <c r="P754" s="8"/>
      <c r="Q754" s="8"/>
      <c r="R754" s="8"/>
      <c r="S754" s="8"/>
      <c r="T754" s="8"/>
      <c r="U754" s="8"/>
      <c r="V754" s="8"/>
      <c r="W754" s="8"/>
      <c r="X754" s="8"/>
      <c r="Y754" s="8"/>
      <c r="Z754" s="8"/>
      <c r="AA754" s="8"/>
    </row>
    <row r="755" spans="1:27" ht="12.75">
      <c r="A755" s="385" t="s">
        <v>1125</v>
      </c>
      <c r="B755" s="385" t="s">
        <v>2076</v>
      </c>
      <c r="C755" s="385" t="s">
        <v>2077</v>
      </c>
      <c r="D755" s="411">
        <v>19983</v>
      </c>
      <c r="G755" s="8"/>
      <c r="N755" s="8"/>
      <c r="O755" s="8"/>
      <c r="P755" s="8"/>
      <c r="Q755" s="8"/>
      <c r="R755" s="8"/>
      <c r="S755" s="8"/>
      <c r="T755" s="8"/>
      <c r="U755" s="8"/>
      <c r="V755" s="8"/>
      <c r="W755" s="8"/>
      <c r="X755" s="8"/>
      <c r="Y755" s="8"/>
      <c r="Z755" s="8"/>
      <c r="AA755" s="8"/>
    </row>
    <row r="756" spans="1:27" ht="12.75">
      <c r="A756" s="385" t="s">
        <v>498</v>
      </c>
      <c r="B756" s="385" t="s">
        <v>2078</v>
      </c>
      <c r="C756" s="385" t="s">
        <v>2079</v>
      </c>
      <c r="D756" s="411">
        <v>22913</v>
      </c>
      <c r="G756" s="8"/>
      <c r="N756" s="8"/>
      <c r="O756" s="8"/>
      <c r="P756" s="8"/>
      <c r="Q756" s="8"/>
      <c r="R756" s="8"/>
      <c r="S756" s="8"/>
      <c r="T756" s="8"/>
      <c r="U756" s="8"/>
      <c r="V756" s="8"/>
      <c r="W756" s="8"/>
      <c r="X756" s="8"/>
      <c r="Y756" s="8"/>
      <c r="Z756" s="8"/>
      <c r="AA756" s="8"/>
    </row>
    <row r="757" spans="1:27" ht="12.75">
      <c r="A757" s="385" t="s">
        <v>886</v>
      </c>
      <c r="B757" s="385" t="s">
        <v>2080</v>
      </c>
      <c r="C757" s="385" t="s">
        <v>2081</v>
      </c>
      <c r="D757" s="411">
        <v>20234</v>
      </c>
      <c r="G757" s="8"/>
      <c r="N757" s="8"/>
      <c r="O757" s="8"/>
      <c r="P757" s="8"/>
      <c r="Q757" s="8"/>
      <c r="R757" s="8"/>
      <c r="S757" s="8"/>
      <c r="T757" s="8"/>
      <c r="U757" s="8"/>
      <c r="V757" s="8"/>
      <c r="W757" s="8"/>
      <c r="X757" s="8"/>
      <c r="Y757" s="8"/>
      <c r="Z757" s="8"/>
      <c r="AA757" s="8"/>
    </row>
    <row r="758" spans="1:27" ht="12.75">
      <c r="A758" s="385" t="s">
        <v>1656</v>
      </c>
      <c r="B758" s="385" t="s">
        <v>2082</v>
      </c>
      <c r="C758" s="385" t="s">
        <v>2083</v>
      </c>
      <c r="D758" s="411">
        <v>19912</v>
      </c>
      <c r="G758" s="8"/>
      <c r="N758" s="8"/>
      <c r="O758" s="8"/>
      <c r="P758" s="8"/>
      <c r="Q758" s="8"/>
      <c r="R758" s="8"/>
      <c r="S758" s="8"/>
      <c r="T758" s="8"/>
      <c r="U758" s="8"/>
      <c r="V758" s="8"/>
      <c r="W758" s="8"/>
      <c r="X758" s="8"/>
      <c r="Y758" s="8"/>
      <c r="Z758" s="8"/>
      <c r="AA758" s="8"/>
    </row>
    <row r="759" spans="1:27" ht="12.75">
      <c r="A759" s="385" t="s">
        <v>2084</v>
      </c>
      <c r="B759" s="385" t="s">
        <v>2085</v>
      </c>
      <c r="C759" s="385" t="s">
        <v>2086</v>
      </c>
      <c r="D759" s="411">
        <v>22785</v>
      </c>
      <c r="G759" s="8"/>
      <c r="N759" s="8"/>
      <c r="O759" s="8"/>
      <c r="P759" s="8"/>
      <c r="Q759" s="8"/>
      <c r="R759" s="8"/>
      <c r="S759" s="8"/>
      <c r="T759" s="8"/>
      <c r="U759" s="8"/>
      <c r="V759" s="8"/>
      <c r="W759" s="8"/>
      <c r="X759" s="8"/>
      <c r="Y759" s="8"/>
      <c r="Z759" s="8"/>
      <c r="AA759" s="8"/>
    </row>
    <row r="760" spans="1:27" ht="12.75">
      <c r="A760" s="385" t="s">
        <v>241</v>
      </c>
      <c r="B760" s="385" t="s">
        <v>2087</v>
      </c>
      <c r="C760" s="385" t="s">
        <v>2088</v>
      </c>
      <c r="D760" s="411">
        <v>18585</v>
      </c>
      <c r="G760" s="8"/>
      <c r="N760" s="8"/>
      <c r="O760" s="8"/>
      <c r="P760" s="8"/>
      <c r="Q760" s="8"/>
      <c r="R760" s="8"/>
      <c r="S760" s="8"/>
      <c r="T760" s="8"/>
      <c r="U760" s="8"/>
      <c r="V760" s="8"/>
      <c r="W760" s="8"/>
      <c r="X760" s="8"/>
      <c r="Y760" s="8"/>
      <c r="Z760" s="8"/>
      <c r="AA760" s="8"/>
    </row>
    <row r="761" spans="1:27" ht="12.75">
      <c r="A761" s="385" t="s">
        <v>897</v>
      </c>
      <c r="B761" s="385" t="s">
        <v>2089</v>
      </c>
      <c r="C761" s="385" t="s">
        <v>2090</v>
      </c>
      <c r="D761" s="411">
        <v>20002</v>
      </c>
      <c r="G761" s="8"/>
      <c r="N761" s="8"/>
      <c r="O761" s="8"/>
      <c r="P761" s="8"/>
      <c r="Q761" s="8"/>
      <c r="R761" s="8"/>
      <c r="S761" s="8"/>
      <c r="T761" s="8"/>
      <c r="U761" s="8"/>
      <c r="V761" s="8"/>
      <c r="W761" s="8"/>
      <c r="X761" s="8"/>
      <c r="Y761" s="8"/>
      <c r="Z761" s="8"/>
      <c r="AA761" s="8"/>
    </row>
    <row r="762" spans="1:27" ht="12.75">
      <c r="A762" s="385" t="s">
        <v>406</v>
      </c>
      <c r="B762" s="385" t="s">
        <v>2091</v>
      </c>
      <c r="C762" s="385" t="s">
        <v>2092</v>
      </c>
      <c r="D762" s="411">
        <v>20546</v>
      </c>
      <c r="G762" s="8"/>
      <c r="N762" s="8"/>
      <c r="O762" s="8"/>
      <c r="P762" s="8"/>
      <c r="Q762" s="8"/>
      <c r="R762" s="8"/>
      <c r="S762" s="8"/>
      <c r="T762" s="8"/>
      <c r="U762" s="8"/>
      <c r="V762" s="8"/>
      <c r="W762" s="8"/>
      <c r="X762" s="8"/>
      <c r="Y762" s="8"/>
      <c r="Z762" s="8"/>
      <c r="AA762" s="8"/>
    </row>
    <row r="763" spans="1:27" ht="12.75">
      <c r="A763" s="385" t="s">
        <v>655</v>
      </c>
      <c r="B763" s="385" t="s">
        <v>2093</v>
      </c>
      <c r="C763" s="385" t="s">
        <v>2094</v>
      </c>
      <c r="D763" s="411">
        <v>22954</v>
      </c>
      <c r="G763" s="8"/>
      <c r="N763" s="8"/>
      <c r="O763" s="8"/>
      <c r="P763" s="8"/>
      <c r="Q763" s="8"/>
      <c r="R763" s="8"/>
      <c r="S763" s="8"/>
      <c r="T763" s="8"/>
      <c r="U763" s="8"/>
      <c r="V763" s="8"/>
      <c r="W763" s="8"/>
      <c r="X763" s="8"/>
      <c r="Y763" s="8"/>
      <c r="Z763" s="8"/>
      <c r="AA763" s="8"/>
    </row>
    <row r="764" spans="1:27" ht="12.75">
      <c r="A764" s="385" t="s">
        <v>323</v>
      </c>
      <c r="B764" s="385" t="s">
        <v>2095</v>
      </c>
      <c r="C764" s="385" t="s">
        <v>2096</v>
      </c>
      <c r="D764" s="411">
        <v>22899</v>
      </c>
      <c r="G764" s="8"/>
      <c r="N764" s="8"/>
      <c r="O764" s="8"/>
      <c r="P764" s="8"/>
      <c r="Q764" s="8"/>
      <c r="R764" s="8"/>
      <c r="S764" s="8"/>
      <c r="T764" s="8"/>
      <c r="U764" s="8"/>
      <c r="V764" s="8"/>
      <c r="W764" s="8"/>
      <c r="X764" s="8"/>
      <c r="Y764" s="8"/>
      <c r="Z764" s="8"/>
      <c r="AA764" s="8"/>
    </row>
    <row r="765" spans="1:27" ht="12.75">
      <c r="A765" s="385" t="s">
        <v>2097</v>
      </c>
      <c r="B765" s="385" t="s">
        <v>2098</v>
      </c>
      <c r="C765" s="385" t="s">
        <v>1258</v>
      </c>
      <c r="D765" s="411">
        <v>22768</v>
      </c>
      <c r="G765" s="8"/>
      <c r="N765" s="8"/>
      <c r="O765" s="8"/>
      <c r="P765" s="8"/>
      <c r="Q765" s="8"/>
      <c r="R765" s="8"/>
      <c r="S765" s="8"/>
      <c r="T765" s="8"/>
      <c r="U765" s="8"/>
      <c r="V765" s="8"/>
      <c r="W765" s="8"/>
      <c r="X765" s="8"/>
      <c r="Y765" s="8"/>
      <c r="Z765" s="8"/>
      <c r="AA765" s="8"/>
    </row>
    <row r="766" spans="1:27" ht="12.75">
      <c r="A766" s="385" t="s">
        <v>905</v>
      </c>
      <c r="B766" s="385" t="s">
        <v>2101</v>
      </c>
      <c r="C766" s="385" t="s">
        <v>2102</v>
      </c>
      <c r="D766" s="411">
        <v>22823</v>
      </c>
      <c r="G766" s="8"/>
      <c r="N766" s="8"/>
      <c r="O766" s="8"/>
      <c r="P766" s="8"/>
      <c r="Q766" s="8"/>
      <c r="R766" s="8"/>
      <c r="S766" s="8"/>
      <c r="T766" s="8"/>
      <c r="U766" s="8"/>
      <c r="V766" s="8"/>
      <c r="W766" s="8"/>
      <c r="X766" s="8"/>
      <c r="Y766" s="8"/>
      <c r="Z766" s="8"/>
      <c r="AA766" s="8"/>
    </row>
    <row r="767" spans="1:27" ht="12.75">
      <c r="A767" s="385" t="s">
        <v>472</v>
      </c>
      <c r="B767" s="385" t="s">
        <v>2104</v>
      </c>
      <c r="C767" s="385" t="s">
        <v>2105</v>
      </c>
      <c r="D767" s="411">
        <v>20435</v>
      </c>
      <c r="G767" s="8"/>
      <c r="N767" s="8"/>
      <c r="O767" s="8"/>
      <c r="P767" s="8"/>
      <c r="Q767" s="8"/>
      <c r="R767" s="8"/>
      <c r="S767" s="8"/>
      <c r="T767" s="8"/>
      <c r="U767" s="8"/>
      <c r="V767" s="8"/>
      <c r="W767" s="8"/>
      <c r="X767" s="8"/>
      <c r="Y767" s="8"/>
      <c r="Z767" s="8"/>
      <c r="AA767" s="8"/>
    </row>
    <row r="768" spans="1:27" ht="12.75">
      <c r="A768" s="385" t="s">
        <v>911</v>
      </c>
      <c r="B768" s="385" t="s">
        <v>2107</v>
      </c>
      <c r="C768" s="385" t="s">
        <v>2108</v>
      </c>
      <c r="D768" s="411">
        <v>22997</v>
      </c>
      <c r="G768" s="8"/>
      <c r="N768" s="8"/>
      <c r="O768" s="8"/>
      <c r="P768" s="8"/>
      <c r="Q768" s="8"/>
      <c r="R768" s="8"/>
      <c r="S768" s="8"/>
      <c r="T768" s="8"/>
      <c r="U768" s="8"/>
      <c r="V768" s="8"/>
      <c r="W768" s="8"/>
      <c r="X768" s="8"/>
      <c r="Y768" s="8"/>
      <c r="Z768" s="8"/>
      <c r="AA768" s="8"/>
    </row>
    <row r="769" spans="1:27" ht="12.75">
      <c r="A769" s="385" t="s">
        <v>916</v>
      </c>
      <c r="B769" s="385" t="s">
        <v>2110</v>
      </c>
      <c r="C769" s="385" t="s">
        <v>2111</v>
      </c>
      <c r="D769" s="411">
        <v>20240</v>
      </c>
      <c r="G769" s="8"/>
      <c r="N769" s="8"/>
      <c r="O769" s="8"/>
      <c r="P769" s="8"/>
      <c r="Q769" s="8"/>
      <c r="R769" s="8"/>
      <c r="S769" s="8"/>
      <c r="T769" s="8"/>
      <c r="U769" s="8"/>
      <c r="V769" s="8"/>
      <c r="W769" s="8"/>
      <c r="X769" s="8"/>
      <c r="Y769" s="8"/>
      <c r="Z769" s="8"/>
      <c r="AA769" s="8"/>
    </row>
    <row r="770" spans="1:27" ht="12.75">
      <c r="A770" s="385" t="s">
        <v>2103</v>
      </c>
      <c r="B770" s="385" t="s">
        <v>2112</v>
      </c>
      <c r="C770" s="385" t="s">
        <v>2113</v>
      </c>
      <c r="D770" s="411">
        <v>20265</v>
      </c>
      <c r="G770" s="8"/>
      <c r="N770" s="8"/>
      <c r="O770" s="8"/>
      <c r="P770" s="8"/>
      <c r="Q770" s="8"/>
      <c r="R770" s="8"/>
      <c r="S770" s="8"/>
      <c r="T770" s="8"/>
      <c r="U770" s="8"/>
      <c r="V770" s="8"/>
      <c r="W770" s="8"/>
      <c r="X770" s="8"/>
      <c r="Y770" s="8"/>
      <c r="Z770" s="8"/>
      <c r="AA770" s="8"/>
    </row>
    <row r="771" spans="1:27" ht="12.75">
      <c r="A771" s="385" t="s">
        <v>152</v>
      </c>
      <c r="B771" s="385" t="s">
        <v>2114</v>
      </c>
      <c r="C771" s="385" t="s">
        <v>2115</v>
      </c>
      <c r="D771" s="411">
        <v>18277</v>
      </c>
      <c r="G771" s="8"/>
      <c r="N771" s="8"/>
      <c r="O771" s="8"/>
      <c r="P771" s="8"/>
      <c r="Q771" s="8"/>
      <c r="R771" s="8"/>
      <c r="S771" s="8"/>
      <c r="T771" s="8"/>
      <c r="U771" s="8"/>
      <c r="V771" s="8"/>
      <c r="W771" s="8"/>
      <c r="X771" s="8"/>
      <c r="Y771" s="8"/>
      <c r="Z771" s="8"/>
      <c r="AA771" s="8"/>
    </row>
    <row r="772" spans="1:27" ht="12.75">
      <c r="A772" s="385" t="s">
        <v>920</v>
      </c>
      <c r="B772" s="385" t="s">
        <v>2116</v>
      </c>
      <c r="C772" s="385" t="s">
        <v>2117</v>
      </c>
      <c r="D772" s="411">
        <v>22990</v>
      </c>
      <c r="G772" s="8"/>
      <c r="N772" s="8"/>
      <c r="O772" s="8"/>
      <c r="P772" s="8"/>
      <c r="Q772" s="8"/>
      <c r="R772" s="8"/>
      <c r="S772" s="8"/>
      <c r="T772" s="8"/>
      <c r="U772" s="8"/>
      <c r="V772" s="8"/>
      <c r="W772" s="8"/>
      <c r="X772" s="8"/>
      <c r="Y772" s="8"/>
      <c r="Z772" s="8"/>
      <c r="AA772" s="8"/>
    </row>
    <row r="773" spans="1:27" ht="12.75">
      <c r="A773" s="385" t="s">
        <v>2118</v>
      </c>
      <c r="B773" s="385" t="s">
        <v>2119</v>
      </c>
      <c r="C773" s="385" t="s">
        <v>2120</v>
      </c>
      <c r="D773" s="411">
        <v>22770</v>
      </c>
      <c r="G773" s="8"/>
      <c r="N773" s="8"/>
      <c r="O773" s="8"/>
      <c r="P773" s="8"/>
      <c r="Q773" s="8"/>
      <c r="R773" s="8"/>
      <c r="S773" s="8"/>
      <c r="T773" s="8"/>
      <c r="U773" s="8"/>
      <c r="V773" s="8"/>
      <c r="W773" s="8"/>
      <c r="X773" s="8"/>
      <c r="Y773" s="8"/>
      <c r="Z773" s="8"/>
      <c r="AA773" s="8"/>
    </row>
    <row r="774" spans="1:27" ht="12.75">
      <c r="A774" s="385" t="s">
        <v>1002</v>
      </c>
      <c r="B774" s="385" t="s">
        <v>2121</v>
      </c>
      <c r="C774" s="385" t="s">
        <v>2122</v>
      </c>
      <c r="D774" s="411">
        <v>22803</v>
      </c>
      <c r="G774" s="8"/>
      <c r="N774" s="8"/>
      <c r="O774" s="8"/>
      <c r="P774" s="8"/>
      <c r="Q774" s="8"/>
      <c r="R774" s="8"/>
      <c r="S774" s="8"/>
      <c r="T774" s="8"/>
      <c r="U774" s="8"/>
      <c r="V774" s="8"/>
      <c r="W774" s="8"/>
      <c r="X774" s="8"/>
      <c r="Y774" s="8"/>
      <c r="Z774" s="8"/>
      <c r="AA774" s="8"/>
    </row>
    <row r="775" spans="1:27" ht="12.75">
      <c r="A775" s="385" t="s">
        <v>164</v>
      </c>
      <c r="B775" s="385" t="s">
        <v>2123</v>
      </c>
      <c r="C775" s="385" t="s">
        <v>2124</v>
      </c>
      <c r="D775" s="411">
        <v>18050</v>
      </c>
      <c r="G775" s="8"/>
      <c r="N775" s="8"/>
      <c r="O775" s="8"/>
      <c r="P775" s="8"/>
      <c r="Q775" s="8"/>
      <c r="R775" s="8"/>
      <c r="S775" s="8"/>
      <c r="T775" s="8"/>
      <c r="U775" s="8"/>
      <c r="V775" s="8"/>
      <c r="W775" s="8"/>
      <c r="X775" s="8"/>
      <c r="Y775" s="8"/>
      <c r="Z775" s="8"/>
      <c r="AA775" s="8"/>
    </row>
    <row r="776" spans="1:27" ht="12.75">
      <c r="A776" s="385" t="s">
        <v>797</v>
      </c>
      <c r="B776" s="385" t="s">
        <v>1189</v>
      </c>
      <c r="C776" s="385" t="s">
        <v>1190</v>
      </c>
      <c r="D776" s="411">
        <v>22877</v>
      </c>
      <c r="G776" s="8"/>
      <c r="N776" s="8"/>
      <c r="O776" s="8"/>
      <c r="P776" s="8"/>
      <c r="Q776" s="8"/>
      <c r="R776" s="8"/>
      <c r="S776" s="8"/>
      <c r="T776" s="8"/>
      <c r="U776" s="8"/>
      <c r="V776" s="8"/>
      <c r="W776" s="8"/>
      <c r="X776" s="8"/>
      <c r="Y776" s="8"/>
      <c r="Z776" s="8"/>
      <c r="AA776" s="8"/>
    </row>
    <row r="777" spans="1:27" ht="12.75">
      <c r="A777" s="385" t="s">
        <v>925</v>
      </c>
      <c r="B777" s="385" t="s">
        <v>2126</v>
      </c>
      <c r="C777" s="385" t="s">
        <v>2127</v>
      </c>
      <c r="D777" s="411">
        <v>20307</v>
      </c>
      <c r="G777" s="8"/>
      <c r="N777" s="8"/>
      <c r="O777" s="8"/>
      <c r="P777" s="8"/>
      <c r="Q777" s="8"/>
      <c r="R777" s="8"/>
      <c r="S777" s="8"/>
      <c r="T777" s="8"/>
      <c r="U777" s="8"/>
      <c r="V777" s="8"/>
      <c r="W777" s="8"/>
      <c r="X777" s="8"/>
      <c r="Y777" s="8"/>
      <c r="Z777" s="8"/>
      <c r="AA777" s="8"/>
    </row>
    <row r="778" spans="1:27" ht="12.75">
      <c r="A778" s="385" t="s">
        <v>936</v>
      </c>
      <c r="B778" s="385" t="s">
        <v>2128</v>
      </c>
      <c r="C778" s="385" t="s">
        <v>2129</v>
      </c>
      <c r="D778" s="411">
        <v>20121</v>
      </c>
      <c r="G778" s="8"/>
      <c r="N778" s="8"/>
      <c r="O778" s="8"/>
      <c r="P778" s="8"/>
      <c r="Q778" s="8"/>
      <c r="R778" s="8"/>
      <c r="S778" s="8"/>
      <c r="T778" s="8"/>
      <c r="U778" s="8"/>
      <c r="V778" s="8"/>
      <c r="W778" s="8"/>
      <c r="X778" s="8"/>
      <c r="Y778" s="8"/>
      <c r="Z778" s="8"/>
      <c r="AA778" s="8"/>
    </row>
    <row r="779" spans="1:27" ht="12.75">
      <c r="A779" s="385" t="s">
        <v>940</v>
      </c>
      <c r="B779" s="385" t="s">
        <v>2130</v>
      </c>
      <c r="C779" s="385" t="s">
        <v>2131</v>
      </c>
      <c r="D779" s="411">
        <v>18752</v>
      </c>
      <c r="G779" s="8"/>
      <c r="N779" s="8"/>
      <c r="O779" s="8"/>
      <c r="P779" s="8"/>
      <c r="Q779" s="8"/>
      <c r="R779" s="8"/>
      <c r="S779" s="8"/>
      <c r="T779" s="8"/>
      <c r="U779" s="8"/>
      <c r="V779" s="8"/>
      <c r="W779" s="8"/>
      <c r="X779" s="8"/>
      <c r="Y779" s="8"/>
      <c r="Z779" s="8"/>
      <c r="AA779" s="8"/>
    </row>
    <row r="780" spans="1:27" ht="12.75">
      <c r="A780" s="385" t="s">
        <v>1079</v>
      </c>
      <c r="B780" s="385" t="s">
        <v>2132</v>
      </c>
      <c r="C780" s="385" t="s">
        <v>2133</v>
      </c>
      <c r="D780" s="411">
        <v>21258</v>
      </c>
      <c r="G780" s="8"/>
      <c r="N780" s="8"/>
      <c r="O780" s="8"/>
      <c r="P780" s="8"/>
      <c r="Q780" s="8"/>
      <c r="R780" s="8"/>
      <c r="S780" s="8"/>
      <c r="T780" s="8"/>
      <c r="U780" s="8"/>
      <c r="V780" s="8"/>
      <c r="W780" s="8"/>
      <c r="X780" s="8"/>
      <c r="Y780" s="8"/>
      <c r="Z780" s="8"/>
      <c r="AA780" s="8"/>
    </row>
    <row r="781" spans="1:27" ht="12.75">
      <c r="A781" s="385" t="s">
        <v>2134</v>
      </c>
      <c r="B781" s="385" t="s">
        <v>2135</v>
      </c>
      <c r="C781" s="385" t="s">
        <v>2136</v>
      </c>
      <c r="D781" s="411">
        <v>20228</v>
      </c>
      <c r="G781" s="8"/>
      <c r="N781" s="8"/>
      <c r="O781" s="8"/>
      <c r="P781" s="8"/>
      <c r="Q781" s="8"/>
      <c r="R781" s="8"/>
      <c r="S781" s="8"/>
      <c r="T781" s="8"/>
      <c r="U781" s="8"/>
      <c r="V781" s="8"/>
      <c r="W781" s="8"/>
      <c r="X781" s="8"/>
      <c r="Y781" s="8"/>
      <c r="Z781" s="8"/>
      <c r="AA781" s="8"/>
    </row>
    <row r="782" spans="1:27" ht="12.75">
      <c r="A782" s="385" t="s">
        <v>1109</v>
      </c>
      <c r="B782" s="385" t="s">
        <v>2137</v>
      </c>
      <c r="C782" s="385" t="s">
        <v>2138</v>
      </c>
      <c r="D782" s="411">
        <v>18545</v>
      </c>
      <c r="G782" s="8"/>
      <c r="N782" s="8"/>
      <c r="O782" s="8"/>
      <c r="P782" s="8"/>
      <c r="Q782" s="8"/>
      <c r="R782" s="8"/>
      <c r="S782" s="8"/>
      <c r="T782" s="8"/>
      <c r="U782" s="8"/>
      <c r="V782" s="8"/>
      <c r="W782" s="8"/>
      <c r="X782" s="8"/>
      <c r="Y782" s="8"/>
      <c r="Z782" s="8"/>
      <c r="AA782" s="8"/>
    </row>
    <row r="783" spans="1:27" ht="12.75">
      <c r="A783" s="385" t="s">
        <v>942</v>
      </c>
      <c r="B783" s="385" t="s">
        <v>2139</v>
      </c>
      <c r="C783" s="385" t="s">
        <v>2140</v>
      </c>
      <c r="D783" s="411">
        <v>20416</v>
      </c>
      <c r="G783" s="8"/>
      <c r="N783" s="8"/>
      <c r="O783" s="8"/>
      <c r="P783" s="8"/>
      <c r="Q783" s="8"/>
      <c r="R783" s="8"/>
      <c r="S783" s="8"/>
      <c r="T783" s="8"/>
      <c r="U783" s="8"/>
      <c r="V783" s="8"/>
      <c r="W783" s="8"/>
      <c r="X783" s="8"/>
      <c r="Y783" s="8"/>
      <c r="Z783" s="8"/>
      <c r="AA783" s="8"/>
    </row>
    <row r="784" spans="1:27" ht="12.75">
      <c r="A784" s="385" t="s">
        <v>947</v>
      </c>
      <c r="B784" s="385" t="s">
        <v>2141</v>
      </c>
      <c r="C784" s="385" t="s">
        <v>2142</v>
      </c>
      <c r="D784" s="411">
        <v>20266</v>
      </c>
      <c r="G784" s="8"/>
      <c r="N784" s="8"/>
      <c r="O784" s="8"/>
      <c r="P784" s="8"/>
      <c r="Q784" s="8"/>
      <c r="R784" s="8"/>
      <c r="S784" s="8"/>
      <c r="T784" s="8"/>
      <c r="U784" s="8"/>
      <c r="V784" s="8"/>
      <c r="W784" s="8"/>
      <c r="X784" s="8"/>
      <c r="Y784" s="8"/>
      <c r="Z784" s="8"/>
      <c r="AA784" s="8"/>
    </row>
    <row r="785" spans="1:27" ht="12.75">
      <c r="A785" s="385" t="s">
        <v>951</v>
      </c>
      <c r="B785" s="385" t="s">
        <v>2144</v>
      </c>
      <c r="C785" s="385" t="s">
        <v>2145</v>
      </c>
      <c r="D785" s="411">
        <v>20205</v>
      </c>
      <c r="G785" s="8"/>
      <c r="N785" s="8"/>
      <c r="O785" s="8"/>
      <c r="P785" s="8"/>
      <c r="Q785" s="8"/>
      <c r="R785" s="8"/>
      <c r="S785" s="8"/>
      <c r="T785" s="8"/>
      <c r="U785" s="8"/>
      <c r="V785" s="8"/>
      <c r="W785" s="8"/>
      <c r="X785" s="8"/>
      <c r="Y785" s="8"/>
      <c r="Z785" s="8"/>
      <c r="AA785" s="8"/>
    </row>
    <row r="786" spans="1:27" ht="12.75">
      <c r="A786" s="385" t="s">
        <v>656</v>
      </c>
      <c r="B786" s="385" t="s">
        <v>2146</v>
      </c>
      <c r="C786" s="385" t="s">
        <v>2147</v>
      </c>
      <c r="D786" s="411">
        <v>17961</v>
      </c>
      <c r="G786" s="8"/>
      <c r="N786" s="8"/>
      <c r="O786" s="8"/>
      <c r="P786" s="8"/>
      <c r="Q786" s="8"/>
      <c r="R786" s="8"/>
      <c r="S786" s="8"/>
      <c r="T786" s="8"/>
      <c r="U786" s="8"/>
      <c r="V786" s="8"/>
      <c r="W786" s="8"/>
      <c r="X786" s="8"/>
      <c r="Y786" s="8"/>
      <c r="Z786" s="8"/>
      <c r="AA786" s="8"/>
    </row>
    <row r="787" spans="1:27" ht="12.75">
      <c r="A787" s="385" t="s">
        <v>954</v>
      </c>
      <c r="B787" s="385" t="s">
        <v>2148</v>
      </c>
      <c r="C787" s="385" t="s">
        <v>2149</v>
      </c>
      <c r="D787" s="411">
        <v>22830</v>
      </c>
      <c r="G787" s="8"/>
      <c r="N787" s="8"/>
      <c r="O787" s="8"/>
      <c r="P787" s="8"/>
      <c r="Q787" s="8"/>
      <c r="R787" s="8"/>
      <c r="S787" s="8"/>
      <c r="T787" s="8"/>
      <c r="U787" s="8"/>
      <c r="V787" s="8"/>
      <c r="W787" s="8"/>
      <c r="X787" s="8"/>
      <c r="Y787" s="8"/>
      <c r="Z787" s="8"/>
      <c r="AA787" s="8"/>
    </row>
    <row r="788" spans="1:27" ht="12.75">
      <c r="A788" s="385" t="s">
        <v>411</v>
      </c>
      <c r="B788" s="385" t="s">
        <v>2150</v>
      </c>
      <c r="C788" s="385" t="s">
        <v>2151</v>
      </c>
      <c r="D788" s="411">
        <v>22920</v>
      </c>
      <c r="G788" s="8"/>
      <c r="N788" s="8"/>
      <c r="O788" s="8"/>
      <c r="P788" s="8"/>
      <c r="Q788" s="8"/>
      <c r="R788" s="8"/>
      <c r="S788" s="8"/>
      <c r="T788" s="8"/>
      <c r="U788" s="8"/>
      <c r="V788" s="8"/>
      <c r="W788" s="8"/>
      <c r="X788" s="8"/>
      <c r="Y788" s="8"/>
      <c r="Z788" s="8"/>
      <c r="AA788" s="8"/>
    </row>
    <row r="789" spans="1:27" ht="12.75">
      <c r="A789" s="385" t="s">
        <v>893</v>
      </c>
      <c r="B789" s="385" t="s">
        <v>2152</v>
      </c>
      <c r="C789" s="385" t="s">
        <v>2153</v>
      </c>
      <c r="D789" s="411">
        <v>20242</v>
      </c>
      <c r="G789" s="8"/>
      <c r="N789" s="8"/>
      <c r="O789" s="8"/>
      <c r="P789" s="8"/>
      <c r="Q789" s="8"/>
      <c r="R789" s="8"/>
      <c r="S789" s="8"/>
      <c r="T789" s="8"/>
      <c r="U789" s="8"/>
      <c r="V789" s="8"/>
      <c r="W789" s="8"/>
      <c r="X789" s="8"/>
      <c r="Y789" s="8"/>
      <c r="Z789" s="8"/>
      <c r="AA789" s="8"/>
    </row>
    <row r="790" spans="1:27" ht="12.75">
      <c r="A790" s="385" t="s">
        <v>416</v>
      </c>
      <c r="B790" s="385" t="s">
        <v>2154</v>
      </c>
      <c r="C790" s="385" t="s">
        <v>2155</v>
      </c>
      <c r="D790" s="411">
        <v>17902</v>
      </c>
      <c r="G790" s="8"/>
      <c r="N790" s="8"/>
      <c r="O790" s="8"/>
      <c r="P790" s="8"/>
      <c r="Q790" s="8"/>
      <c r="R790" s="8"/>
      <c r="S790" s="8"/>
      <c r="T790" s="8"/>
      <c r="U790" s="8"/>
      <c r="V790" s="8"/>
      <c r="W790" s="8"/>
      <c r="X790" s="8"/>
      <c r="Y790" s="8"/>
      <c r="Z790" s="8"/>
      <c r="AA790" s="8"/>
    </row>
    <row r="791" spans="1:27" ht="12.75">
      <c r="A791" s="385" t="s">
        <v>1076</v>
      </c>
      <c r="B791" s="385" t="s">
        <v>2156</v>
      </c>
      <c r="C791" s="385" t="s">
        <v>2157</v>
      </c>
      <c r="D791" s="411">
        <v>18175</v>
      </c>
      <c r="G791" s="8"/>
      <c r="N791" s="8"/>
      <c r="O791" s="8"/>
      <c r="P791" s="8"/>
      <c r="Q791" s="8"/>
      <c r="R791" s="8"/>
      <c r="S791" s="8"/>
      <c r="T791" s="8"/>
      <c r="U791" s="8"/>
      <c r="V791" s="8"/>
      <c r="W791" s="8"/>
      <c r="X791" s="8"/>
      <c r="Y791" s="8"/>
      <c r="Z791" s="8"/>
      <c r="AA791" s="8"/>
    </row>
    <row r="792" spans="1:27" ht="12.75">
      <c r="A792" s="385" t="s">
        <v>2159</v>
      </c>
      <c r="B792" s="385" t="s">
        <v>2160</v>
      </c>
      <c r="C792" s="385" t="s">
        <v>2161</v>
      </c>
      <c r="D792" s="411">
        <v>22788</v>
      </c>
      <c r="G792" s="8"/>
      <c r="N792" s="8"/>
      <c r="O792" s="8"/>
      <c r="P792" s="8"/>
      <c r="Q792" s="8"/>
      <c r="R792" s="8"/>
      <c r="S792" s="8"/>
      <c r="T792" s="8"/>
      <c r="U792" s="8"/>
      <c r="V792" s="8"/>
      <c r="W792" s="8"/>
      <c r="X792" s="8"/>
      <c r="Y792" s="8"/>
      <c r="Z792" s="8"/>
      <c r="AA792" s="8"/>
    </row>
    <row r="793" spans="1:27" ht="12.75">
      <c r="A793" s="385" t="s">
        <v>161</v>
      </c>
      <c r="B793" s="385" t="s">
        <v>2162</v>
      </c>
      <c r="C793" s="385" t="s">
        <v>2163</v>
      </c>
      <c r="D793" s="411">
        <v>18072</v>
      </c>
      <c r="G793" s="8"/>
      <c r="N793" s="8"/>
      <c r="O793" s="8"/>
      <c r="P793" s="8"/>
      <c r="Q793" s="8"/>
      <c r="R793" s="8"/>
      <c r="S793" s="8"/>
      <c r="T793" s="8"/>
      <c r="U793" s="8"/>
      <c r="V793" s="8"/>
      <c r="W793" s="8"/>
      <c r="X793" s="8"/>
      <c r="Y793" s="8"/>
      <c r="Z793" s="8"/>
      <c r="AA793" s="8"/>
    </row>
    <row r="794" spans="1:27" ht="12.75">
      <c r="A794" s="385" t="s">
        <v>2164</v>
      </c>
      <c r="B794" s="385" t="s">
        <v>2165</v>
      </c>
      <c r="C794" s="385" t="s">
        <v>2166</v>
      </c>
      <c r="D794" s="411">
        <v>22825</v>
      </c>
      <c r="G794" s="8"/>
      <c r="N794" s="8"/>
      <c r="O794" s="8"/>
      <c r="P794" s="8"/>
      <c r="Q794" s="8"/>
      <c r="R794" s="8"/>
      <c r="S794" s="8"/>
      <c r="T794" s="8"/>
      <c r="U794" s="8"/>
      <c r="V794" s="8"/>
      <c r="W794" s="8"/>
      <c r="X794" s="8"/>
      <c r="Y794" s="8"/>
      <c r="Z794" s="8"/>
      <c r="AA794" s="8"/>
    </row>
    <row r="795" spans="1:27" ht="12.75">
      <c r="A795" s="385" t="s">
        <v>2167</v>
      </c>
      <c r="B795" s="385" t="s">
        <v>2168</v>
      </c>
      <c r="C795" s="385" t="s">
        <v>2169</v>
      </c>
      <c r="D795" s="411">
        <v>23029</v>
      </c>
      <c r="G795" s="8"/>
      <c r="N795" s="8"/>
      <c r="O795" s="8"/>
      <c r="P795" s="8"/>
      <c r="Q795" s="8"/>
      <c r="R795" s="8"/>
      <c r="S795" s="8"/>
      <c r="T795" s="8"/>
      <c r="U795" s="8"/>
      <c r="V795" s="8"/>
      <c r="W795" s="8"/>
      <c r="X795" s="8"/>
      <c r="Y795" s="8"/>
      <c r="Z795" s="8"/>
      <c r="AA795" s="8"/>
    </row>
    <row r="796" spans="1:27" ht="12.75">
      <c r="A796" s="385" t="s">
        <v>1051</v>
      </c>
      <c r="B796" s="385" t="s">
        <v>2170</v>
      </c>
      <c r="C796" s="385" t="s">
        <v>2172</v>
      </c>
      <c r="D796" s="411">
        <v>18362</v>
      </c>
      <c r="G796" s="8"/>
      <c r="N796" s="8"/>
      <c r="O796" s="8"/>
      <c r="P796" s="8"/>
      <c r="Q796" s="8"/>
      <c r="R796" s="8"/>
      <c r="S796" s="8"/>
      <c r="T796" s="8"/>
      <c r="U796" s="8"/>
      <c r="V796" s="8"/>
      <c r="W796" s="8"/>
      <c r="X796" s="8"/>
      <c r="Y796" s="8"/>
      <c r="Z796" s="8"/>
      <c r="AA796" s="8"/>
    </row>
    <row r="797" spans="1:27" ht="12.75">
      <c r="A797" s="385" t="s">
        <v>79</v>
      </c>
      <c r="B797" s="385" t="s">
        <v>2173</v>
      </c>
      <c r="C797" s="385" t="s">
        <v>2174</v>
      </c>
      <c r="D797" s="411">
        <v>18113</v>
      </c>
      <c r="G797" s="8"/>
      <c r="N797" s="8"/>
      <c r="O797" s="8"/>
      <c r="P797" s="8"/>
      <c r="Q797" s="8"/>
      <c r="R797" s="8"/>
      <c r="S797" s="8"/>
      <c r="T797" s="8"/>
      <c r="U797" s="8"/>
      <c r="V797" s="8"/>
      <c r="W797" s="8"/>
      <c r="X797" s="8"/>
      <c r="Y797" s="8"/>
      <c r="Z797" s="8"/>
      <c r="AA797" s="8"/>
    </row>
    <row r="798" spans="1:27" ht="12.75">
      <c r="A798" s="385" t="s">
        <v>2175</v>
      </c>
      <c r="B798" s="385" t="s">
        <v>1257</v>
      </c>
      <c r="C798" s="385" t="s">
        <v>1258</v>
      </c>
      <c r="D798" s="411">
        <v>17710</v>
      </c>
      <c r="G798" s="8"/>
      <c r="N798" s="8"/>
      <c r="O798" s="8"/>
      <c r="P798" s="8"/>
      <c r="Q798" s="8"/>
      <c r="R798" s="8"/>
      <c r="S798" s="8"/>
      <c r="T798" s="8"/>
      <c r="U798" s="8"/>
      <c r="V798" s="8"/>
      <c r="W798" s="8"/>
      <c r="X798" s="8"/>
      <c r="Y798" s="8"/>
      <c r="Z798" s="8"/>
      <c r="AA798" s="8"/>
    </row>
    <row r="799" spans="1:27" ht="12.75">
      <c r="A799" s="385" t="s">
        <v>844</v>
      </c>
      <c r="B799" s="385" t="s">
        <v>1257</v>
      </c>
      <c r="C799" s="385" t="s">
        <v>1258</v>
      </c>
      <c r="D799" s="411">
        <v>17708</v>
      </c>
      <c r="G799" s="8"/>
      <c r="N799" s="8"/>
      <c r="O799" s="8"/>
      <c r="P799" s="8"/>
      <c r="Q799" s="8"/>
      <c r="R799" s="8"/>
      <c r="S799" s="8"/>
      <c r="T799" s="8"/>
      <c r="U799" s="8"/>
      <c r="V799" s="8"/>
      <c r="W799" s="8"/>
      <c r="X799" s="8"/>
      <c r="Y799" s="8"/>
      <c r="Z799" s="8"/>
      <c r="AA799" s="8"/>
    </row>
    <row r="800" spans="1:27" ht="12.75">
      <c r="A800" s="385" t="s">
        <v>1080</v>
      </c>
      <c r="B800" s="385" t="s">
        <v>2176</v>
      </c>
      <c r="C800" s="385" t="s">
        <v>2177</v>
      </c>
      <c r="D800" s="411">
        <v>20519</v>
      </c>
      <c r="G800" s="8"/>
      <c r="N800" s="8"/>
      <c r="O800" s="8"/>
      <c r="P800" s="8"/>
      <c r="Q800" s="8"/>
      <c r="R800" s="8"/>
      <c r="S800" s="8"/>
      <c r="T800" s="8"/>
      <c r="U800" s="8"/>
      <c r="V800" s="8"/>
      <c r="W800" s="8"/>
      <c r="X800" s="8"/>
      <c r="Y800" s="8"/>
      <c r="Z800" s="8"/>
      <c r="AA800" s="8"/>
    </row>
    <row r="801" spans="1:27" ht="12.75">
      <c r="A801" s="385" t="s">
        <v>423</v>
      </c>
      <c r="B801" s="385" t="s">
        <v>2178</v>
      </c>
      <c r="C801" s="385" t="s">
        <v>2179</v>
      </c>
      <c r="D801" s="411">
        <v>22980</v>
      </c>
      <c r="G801" s="8"/>
      <c r="N801" s="8"/>
      <c r="O801" s="8"/>
      <c r="P801" s="8"/>
      <c r="Q801" s="8"/>
      <c r="R801" s="8"/>
      <c r="S801" s="8"/>
      <c r="T801" s="8"/>
      <c r="U801" s="8"/>
      <c r="V801" s="8"/>
      <c r="W801" s="8"/>
      <c r="X801" s="8"/>
      <c r="Y801" s="8"/>
      <c r="Z801" s="8"/>
      <c r="AA801" s="8"/>
    </row>
    <row r="802" spans="1:27" ht="12.75">
      <c r="A802" s="385" t="s">
        <v>876</v>
      </c>
      <c r="B802" s="385" t="s">
        <v>2180</v>
      </c>
      <c r="C802" s="385" t="s">
        <v>2181</v>
      </c>
      <c r="D802" s="411">
        <v>23037</v>
      </c>
      <c r="G802" s="8"/>
      <c r="N802" s="8"/>
      <c r="O802" s="8"/>
      <c r="P802" s="8"/>
      <c r="Q802" s="8"/>
      <c r="R802" s="8"/>
      <c r="S802" s="8"/>
      <c r="T802" s="8"/>
      <c r="U802" s="8"/>
      <c r="V802" s="8"/>
      <c r="W802" s="8"/>
      <c r="X802" s="8"/>
      <c r="Y802" s="8"/>
      <c r="Z802" s="8"/>
      <c r="AA802" s="8"/>
    </row>
    <row r="803" spans="1:27" ht="12.75">
      <c r="A803" s="385" t="s">
        <v>422</v>
      </c>
      <c r="B803" s="385" t="s">
        <v>2182</v>
      </c>
      <c r="C803" s="385" t="s">
        <v>2183</v>
      </c>
      <c r="D803" s="411">
        <v>20253</v>
      </c>
      <c r="G803" s="8"/>
      <c r="N803" s="8"/>
      <c r="O803" s="8"/>
      <c r="P803" s="8"/>
      <c r="Q803" s="8"/>
      <c r="R803" s="8"/>
      <c r="S803" s="8"/>
      <c r="T803" s="8"/>
      <c r="U803" s="8"/>
      <c r="V803" s="8"/>
      <c r="W803" s="8"/>
      <c r="X803" s="8"/>
      <c r="Y803" s="8"/>
      <c r="Z803" s="8"/>
      <c r="AA803" s="8"/>
    </row>
    <row r="804" spans="1:27" ht="12.75">
      <c r="A804" s="385" t="s">
        <v>549</v>
      </c>
      <c r="B804" s="385" t="s">
        <v>2185</v>
      </c>
      <c r="C804" s="385" t="s">
        <v>2186</v>
      </c>
      <c r="D804" s="411">
        <v>20630</v>
      </c>
      <c r="G804" s="8"/>
      <c r="N804" s="8"/>
      <c r="O804" s="8"/>
      <c r="P804" s="8"/>
      <c r="Q804" s="8"/>
      <c r="R804" s="8"/>
      <c r="S804" s="8"/>
      <c r="T804" s="8"/>
      <c r="U804" s="8"/>
      <c r="V804" s="8"/>
      <c r="W804" s="8"/>
      <c r="X804" s="8"/>
      <c r="Y804" s="8"/>
      <c r="Z804" s="8"/>
      <c r="AA804" s="8"/>
    </row>
    <row r="805" spans="1:27" ht="12.75">
      <c r="A805" s="385" t="s">
        <v>2187</v>
      </c>
      <c r="B805" s="385" t="s">
        <v>2189</v>
      </c>
      <c r="C805" s="385" t="s">
        <v>2190</v>
      </c>
      <c r="D805" s="411">
        <v>20236</v>
      </c>
      <c r="G805" s="8"/>
      <c r="N805" s="8"/>
      <c r="O805" s="8"/>
      <c r="P805" s="8"/>
      <c r="Q805" s="8"/>
      <c r="R805" s="8"/>
      <c r="S805" s="8"/>
      <c r="T805" s="8"/>
      <c r="U805" s="8"/>
      <c r="V805" s="8"/>
      <c r="W805" s="8"/>
      <c r="X805" s="8"/>
      <c r="Y805" s="8"/>
      <c r="Z805" s="8"/>
      <c r="AA805" s="8"/>
    </row>
    <row r="806" spans="1:27" ht="12.75">
      <c r="A806" s="385" t="s">
        <v>1082</v>
      </c>
      <c r="B806" s="385" t="s">
        <v>2192</v>
      </c>
      <c r="C806" s="385" t="s">
        <v>2193</v>
      </c>
      <c r="D806" s="411">
        <v>20362</v>
      </c>
      <c r="G806" s="8"/>
      <c r="N806" s="8"/>
      <c r="O806" s="8"/>
      <c r="P806" s="8"/>
      <c r="Q806" s="8"/>
      <c r="R806" s="8"/>
      <c r="S806" s="8"/>
      <c r="T806" s="8"/>
      <c r="U806" s="8"/>
      <c r="V806" s="8"/>
      <c r="W806" s="8"/>
      <c r="X806" s="8"/>
      <c r="Y806" s="8"/>
      <c r="Z806" s="8"/>
      <c r="AA806" s="8"/>
    </row>
    <row r="807" spans="1:27" ht="12.75">
      <c r="A807" s="385" t="s">
        <v>2194</v>
      </c>
      <c r="B807" s="385" t="s">
        <v>2195</v>
      </c>
      <c r="C807" s="385" t="s">
        <v>2196</v>
      </c>
      <c r="D807" s="411">
        <v>20491</v>
      </c>
      <c r="G807" s="8"/>
      <c r="N807" s="8"/>
      <c r="O807" s="8"/>
      <c r="P807" s="8"/>
      <c r="Q807" s="8"/>
      <c r="R807" s="8"/>
      <c r="S807" s="8"/>
      <c r="T807" s="8"/>
      <c r="U807" s="8"/>
      <c r="V807" s="8"/>
      <c r="W807" s="8"/>
      <c r="X807" s="8"/>
      <c r="Y807" s="8"/>
      <c r="Z807" s="8"/>
      <c r="AA807" s="8"/>
    </row>
    <row r="808" spans="1:27" ht="12.75">
      <c r="A808" s="385" t="s">
        <v>158</v>
      </c>
      <c r="B808" s="385" t="s">
        <v>2197</v>
      </c>
      <c r="C808" s="385" t="s">
        <v>2198</v>
      </c>
      <c r="D808" s="411">
        <v>20473</v>
      </c>
      <c r="G808" s="8"/>
      <c r="N808" s="8"/>
      <c r="O808" s="8"/>
      <c r="P808" s="8"/>
      <c r="Q808" s="8"/>
      <c r="R808" s="8"/>
      <c r="S808" s="8"/>
      <c r="T808" s="8"/>
      <c r="U808" s="8"/>
      <c r="V808" s="8"/>
      <c r="W808" s="8"/>
      <c r="X808" s="8"/>
      <c r="Y808" s="8"/>
      <c r="Z808" s="8"/>
      <c r="AA808" s="8"/>
    </row>
    <row r="809" spans="1:27" ht="12.75">
      <c r="A809" s="385" t="s">
        <v>330</v>
      </c>
      <c r="B809" s="385" t="s">
        <v>2199</v>
      </c>
      <c r="C809" s="385" t="s">
        <v>2200</v>
      </c>
      <c r="D809" s="411">
        <v>18129</v>
      </c>
      <c r="G809" s="8"/>
      <c r="N809" s="8"/>
      <c r="O809" s="8"/>
      <c r="P809" s="8"/>
      <c r="Q809" s="8"/>
      <c r="R809" s="8"/>
      <c r="S809" s="8"/>
      <c r="T809" s="8"/>
      <c r="U809" s="8"/>
      <c r="V809" s="8"/>
      <c r="W809" s="8"/>
      <c r="X809" s="8"/>
      <c r="Y809" s="8"/>
      <c r="Z809" s="8"/>
      <c r="AA809" s="8"/>
    </row>
    <row r="810" spans="1:27" ht="12.75">
      <c r="A810" s="385" t="s">
        <v>821</v>
      </c>
      <c r="B810" s="385" t="s">
        <v>2201</v>
      </c>
      <c r="C810" s="385" t="s">
        <v>2202</v>
      </c>
      <c r="D810" s="411">
        <v>22766</v>
      </c>
      <c r="G810" s="8"/>
      <c r="N810" s="8"/>
      <c r="O810" s="8"/>
      <c r="P810" s="8"/>
      <c r="Q810" s="8"/>
      <c r="R810" s="8"/>
      <c r="S810" s="8"/>
      <c r="T810" s="8"/>
      <c r="U810" s="8"/>
      <c r="V810" s="8"/>
      <c r="W810" s="8"/>
      <c r="X810" s="8"/>
      <c r="Y810" s="8"/>
      <c r="Z810" s="8"/>
      <c r="AA810" s="8"/>
    </row>
    <row r="811" spans="1:27" ht="12.75">
      <c r="A811" s="385" t="s">
        <v>952</v>
      </c>
      <c r="B811" s="385" t="s">
        <v>2203</v>
      </c>
      <c r="C811" s="385" t="s">
        <v>2204</v>
      </c>
      <c r="D811" s="411">
        <v>22911</v>
      </c>
      <c r="G811" s="8"/>
      <c r="N811" s="8"/>
      <c r="O811" s="8"/>
      <c r="P811" s="8"/>
      <c r="Q811" s="8"/>
      <c r="R811" s="8"/>
      <c r="S811" s="8"/>
      <c r="T811" s="8"/>
      <c r="U811" s="8"/>
      <c r="V811" s="8"/>
      <c r="W811" s="8"/>
      <c r="X811" s="8"/>
      <c r="Y811" s="8"/>
      <c r="Z811" s="8"/>
      <c r="AA811" s="8"/>
    </row>
    <row r="812" spans="1:27" ht="12.75">
      <c r="A812" s="385" t="s">
        <v>2205</v>
      </c>
      <c r="B812" s="385" t="s">
        <v>2206</v>
      </c>
      <c r="C812" s="385" t="s">
        <v>2207</v>
      </c>
      <c r="D812" s="411">
        <v>22971</v>
      </c>
      <c r="G812" s="8"/>
      <c r="N812" s="8"/>
      <c r="O812" s="8"/>
      <c r="P812" s="8"/>
      <c r="Q812" s="8"/>
      <c r="R812" s="8"/>
      <c r="S812" s="8"/>
      <c r="T812" s="8"/>
      <c r="U812" s="8"/>
      <c r="V812" s="8"/>
      <c r="W812" s="8"/>
      <c r="X812" s="8"/>
      <c r="Y812" s="8"/>
      <c r="Z812" s="8"/>
      <c r="AA812" s="8"/>
    </row>
    <row r="813" spans="1:27" ht="12.75">
      <c r="A813" s="385" t="s">
        <v>415</v>
      </c>
      <c r="B813" s="385" t="s">
        <v>2208</v>
      </c>
      <c r="C813" s="385" t="s">
        <v>2209</v>
      </c>
      <c r="D813" s="411">
        <v>23036</v>
      </c>
      <c r="G813" s="8"/>
      <c r="N813" s="8"/>
      <c r="O813" s="8"/>
      <c r="P813" s="8"/>
      <c r="Q813" s="8"/>
      <c r="R813" s="8"/>
      <c r="S813" s="8"/>
      <c r="T813" s="8"/>
      <c r="U813" s="8"/>
      <c r="V813" s="8"/>
      <c r="W813" s="8"/>
      <c r="X813" s="8"/>
      <c r="Y813" s="8"/>
      <c r="Z813" s="8"/>
      <c r="AA813" s="8"/>
    </row>
    <row r="814" spans="1:27" ht="12.75">
      <c r="A814" s="385" t="s">
        <v>556</v>
      </c>
      <c r="B814" s="385" t="s">
        <v>2210</v>
      </c>
      <c r="C814" s="385" t="s">
        <v>2212</v>
      </c>
      <c r="D814" s="411">
        <v>22699</v>
      </c>
      <c r="G814" s="8"/>
      <c r="N814" s="8"/>
      <c r="O814" s="8"/>
      <c r="P814" s="8"/>
      <c r="Q814" s="8"/>
      <c r="R814" s="8"/>
      <c r="S814" s="8"/>
      <c r="T814" s="8"/>
      <c r="U814" s="8"/>
      <c r="V814" s="8"/>
      <c r="W814" s="8"/>
      <c r="X814" s="8"/>
      <c r="Y814" s="8"/>
      <c r="Z814" s="8"/>
      <c r="AA814" s="8"/>
    </row>
    <row r="815" spans="1:27" ht="12.75">
      <c r="A815" s="385" t="s">
        <v>2213</v>
      </c>
      <c r="B815" s="385" t="s">
        <v>2214</v>
      </c>
      <c r="C815" s="385" t="s">
        <v>2215</v>
      </c>
      <c r="D815" s="411">
        <v>22764</v>
      </c>
      <c r="G815" s="8"/>
      <c r="N815" s="8"/>
      <c r="O815" s="8"/>
      <c r="P815" s="8"/>
      <c r="Q815" s="8"/>
      <c r="R815" s="8"/>
      <c r="S815" s="8"/>
      <c r="T815" s="8"/>
      <c r="U815" s="8"/>
      <c r="V815" s="8"/>
      <c r="W815" s="8"/>
      <c r="X815" s="8"/>
      <c r="Y815" s="8"/>
      <c r="Z815" s="8"/>
      <c r="AA815" s="8"/>
    </row>
    <row r="816" spans="1:27" ht="12.75">
      <c r="A816" s="385" t="s">
        <v>2216</v>
      </c>
      <c r="B816" s="385" t="s">
        <v>2217</v>
      </c>
      <c r="C816" s="385" t="s">
        <v>2218</v>
      </c>
      <c r="D816" s="411">
        <v>23005</v>
      </c>
      <c r="G816" s="8"/>
      <c r="N816" s="8"/>
      <c r="O816" s="8"/>
      <c r="P816" s="8"/>
      <c r="Q816" s="8"/>
      <c r="R816" s="8"/>
      <c r="S816" s="8"/>
      <c r="T816" s="8"/>
      <c r="U816" s="8"/>
      <c r="V816" s="8"/>
      <c r="W816" s="8"/>
      <c r="X816" s="8"/>
      <c r="Y816" s="8"/>
      <c r="Z816" s="8"/>
      <c r="AA816" s="8"/>
    </row>
    <row r="817" spans="1:27" ht="12.75">
      <c r="A817" s="385" t="s">
        <v>420</v>
      </c>
      <c r="B817" s="385" t="s">
        <v>2219</v>
      </c>
      <c r="C817" s="385" t="s">
        <v>2220</v>
      </c>
      <c r="D817" s="411">
        <v>22976</v>
      </c>
      <c r="G817" s="8"/>
      <c r="N817" s="8"/>
      <c r="O817" s="8"/>
      <c r="P817" s="8"/>
      <c r="Q817" s="8"/>
      <c r="R817" s="8"/>
      <c r="S817" s="8"/>
      <c r="T817" s="8"/>
      <c r="U817" s="8"/>
      <c r="V817" s="8"/>
      <c r="W817" s="8"/>
      <c r="X817" s="8"/>
      <c r="Y817" s="8"/>
      <c r="Z817" s="8"/>
      <c r="AA817" s="8"/>
    </row>
    <row r="818" spans="1:27" ht="12.75">
      <c r="A818" s="385" t="s">
        <v>845</v>
      </c>
      <c r="B818" s="385" t="s">
        <v>1257</v>
      </c>
      <c r="C818" s="385" t="s">
        <v>1258</v>
      </c>
      <c r="D818" s="411">
        <v>17707</v>
      </c>
      <c r="G818" s="8"/>
      <c r="N818" s="8"/>
      <c r="O818" s="8"/>
      <c r="P818" s="8"/>
      <c r="Q818" s="8"/>
      <c r="R818" s="8"/>
      <c r="S818" s="8"/>
      <c r="T818" s="8"/>
      <c r="U818" s="8"/>
      <c r="V818" s="8"/>
      <c r="W818" s="8"/>
      <c r="X818" s="8"/>
      <c r="Y818" s="8"/>
      <c r="Z818" s="8"/>
      <c r="AA818" s="8"/>
    </row>
    <row r="819" spans="1:27" ht="12.75">
      <c r="A819" s="385" t="s">
        <v>546</v>
      </c>
      <c r="B819" s="385" t="s">
        <v>2221</v>
      </c>
      <c r="C819" s="385" t="s">
        <v>2222</v>
      </c>
      <c r="D819" s="411">
        <v>18474</v>
      </c>
      <c r="G819" s="8"/>
      <c r="N819" s="8"/>
      <c r="O819" s="8"/>
      <c r="P819" s="8"/>
      <c r="Q819" s="8"/>
      <c r="R819" s="8"/>
      <c r="S819" s="8"/>
      <c r="T819" s="8"/>
      <c r="U819" s="8"/>
      <c r="V819" s="8"/>
      <c r="W819" s="8"/>
      <c r="X819" s="8"/>
      <c r="Y819" s="8"/>
      <c r="Z819" s="8"/>
      <c r="AA819" s="8"/>
    </row>
    <row r="820" spans="1:27" ht="12.75">
      <c r="A820" s="385" t="s">
        <v>872</v>
      </c>
      <c r="B820" s="385" t="s">
        <v>2223</v>
      </c>
      <c r="C820" s="385" t="s">
        <v>2224</v>
      </c>
      <c r="D820" s="411">
        <v>18199</v>
      </c>
      <c r="G820" s="8"/>
      <c r="N820" s="8"/>
      <c r="O820" s="8"/>
      <c r="P820" s="8"/>
      <c r="Q820" s="8"/>
      <c r="R820" s="8"/>
      <c r="S820" s="8"/>
      <c r="T820" s="8"/>
      <c r="U820" s="8"/>
      <c r="V820" s="8"/>
      <c r="W820" s="8"/>
      <c r="X820" s="8"/>
      <c r="Y820" s="8"/>
      <c r="Z820" s="8"/>
      <c r="AA820" s="8"/>
    </row>
    <row r="821" spans="1:27" ht="12.75">
      <c r="A821" s="385" t="s">
        <v>2225</v>
      </c>
      <c r="B821" s="385" t="s">
        <v>1796</v>
      </c>
      <c r="C821" s="385" t="s">
        <v>1797</v>
      </c>
      <c r="D821" s="411">
        <v>17955</v>
      </c>
      <c r="G821" s="8"/>
      <c r="N821" s="8"/>
      <c r="O821" s="8"/>
      <c r="P821" s="8"/>
      <c r="Q821" s="8"/>
      <c r="R821" s="8"/>
      <c r="S821" s="8"/>
      <c r="T821" s="8"/>
      <c r="U821" s="8"/>
      <c r="V821" s="8"/>
      <c r="W821" s="8"/>
      <c r="X821" s="8"/>
      <c r="Y821" s="8"/>
      <c r="Z821" s="8"/>
      <c r="AA821" s="8"/>
    </row>
    <row r="822" spans="1:27" ht="12.75">
      <c r="A822" s="385" t="s">
        <v>2226</v>
      </c>
      <c r="B822" s="385" t="s">
        <v>2227</v>
      </c>
      <c r="C822" s="385" t="s">
        <v>2228</v>
      </c>
      <c r="D822" s="411">
        <v>22995</v>
      </c>
      <c r="G822" s="8"/>
      <c r="N822" s="8"/>
      <c r="O822" s="8"/>
      <c r="P822" s="8"/>
      <c r="Q822" s="8"/>
      <c r="R822" s="8"/>
      <c r="S822" s="8"/>
      <c r="T822" s="8"/>
      <c r="U822" s="8"/>
      <c r="V822" s="8"/>
      <c r="W822" s="8"/>
      <c r="X822" s="8"/>
      <c r="Y822" s="8"/>
      <c r="Z822" s="8"/>
      <c r="AA822" s="8"/>
    </row>
    <row r="823" spans="1:27" ht="12.75">
      <c r="A823" s="385" t="s">
        <v>1071</v>
      </c>
      <c r="B823" s="385" t="s">
        <v>2229</v>
      </c>
      <c r="C823" s="385" t="s">
        <v>2230</v>
      </c>
      <c r="D823" s="411">
        <v>18093</v>
      </c>
      <c r="G823" s="8"/>
      <c r="N823" s="8"/>
      <c r="O823" s="8"/>
      <c r="P823" s="8"/>
      <c r="Q823" s="8"/>
      <c r="R823" s="8"/>
      <c r="S823" s="8"/>
      <c r="T823" s="8"/>
      <c r="U823" s="8"/>
      <c r="V823" s="8"/>
      <c r="W823" s="8"/>
      <c r="X823" s="8"/>
      <c r="Y823" s="8"/>
      <c r="Z823" s="8"/>
      <c r="AA823" s="8"/>
    </row>
    <row r="824" spans="1:27" ht="12.75">
      <c r="A824" s="385" t="s">
        <v>973</v>
      </c>
      <c r="B824" s="385" t="s">
        <v>2231</v>
      </c>
      <c r="C824" s="385" t="s">
        <v>2232</v>
      </c>
      <c r="D824" s="411">
        <v>22793</v>
      </c>
      <c r="G824" s="8"/>
      <c r="N824" s="8"/>
      <c r="O824" s="8"/>
      <c r="P824" s="8"/>
      <c r="Q824" s="8"/>
      <c r="R824" s="8"/>
      <c r="S824" s="8"/>
      <c r="T824" s="8"/>
      <c r="U824" s="8"/>
      <c r="V824" s="8"/>
      <c r="W824" s="8"/>
      <c r="X824" s="8"/>
      <c r="Y824" s="8"/>
      <c r="Z824" s="8"/>
      <c r="AA824" s="8"/>
    </row>
    <row r="825" spans="1:27" ht="12.75">
      <c r="A825" s="385" t="s">
        <v>61</v>
      </c>
      <c r="B825" s="385" t="s">
        <v>2233</v>
      </c>
      <c r="C825" s="385" t="s">
        <v>2234</v>
      </c>
      <c r="D825" s="411">
        <v>18562</v>
      </c>
      <c r="G825" s="8"/>
      <c r="N825" s="8"/>
      <c r="O825" s="8"/>
      <c r="P825" s="8"/>
      <c r="Q825" s="8"/>
      <c r="R825" s="8"/>
      <c r="S825" s="8"/>
      <c r="T825" s="8"/>
      <c r="U825" s="8"/>
      <c r="V825" s="8"/>
      <c r="W825" s="8"/>
      <c r="X825" s="8"/>
      <c r="Y825" s="8"/>
      <c r="Z825" s="8"/>
      <c r="AA825" s="8"/>
    </row>
    <row r="826" spans="1:27" ht="12.75">
      <c r="A826" s="385" t="s">
        <v>437</v>
      </c>
      <c r="B826" s="385" t="s">
        <v>2236</v>
      </c>
      <c r="C826" s="385" t="s">
        <v>1951</v>
      </c>
      <c r="D826" s="411">
        <v>19907</v>
      </c>
      <c r="G826" s="8"/>
      <c r="N826" s="8"/>
      <c r="O826" s="8"/>
      <c r="P826" s="8"/>
      <c r="Q826" s="8"/>
      <c r="R826" s="8"/>
      <c r="S826" s="8"/>
      <c r="T826" s="8"/>
      <c r="U826" s="8"/>
      <c r="V826" s="8"/>
      <c r="W826" s="8"/>
      <c r="X826" s="8"/>
      <c r="Y826" s="8"/>
      <c r="Z826" s="8"/>
      <c r="AA826" s="8"/>
    </row>
    <row r="827" spans="1:27" ht="12.75">
      <c r="A827" s="385" t="s">
        <v>2237</v>
      </c>
      <c r="B827" s="385" t="s">
        <v>2238</v>
      </c>
      <c r="C827" s="385" t="s">
        <v>2239</v>
      </c>
      <c r="D827" s="411">
        <v>22775</v>
      </c>
      <c r="G827" s="8"/>
      <c r="N827" s="8"/>
      <c r="O827" s="8"/>
      <c r="P827" s="8"/>
      <c r="Q827" s="8"/>
      <c r="R827" s="8"/>
      <c r="S827" s="8"/>
      <c r="T827" s="8"/>
      <c r="U827" s="8"/>
      <c r="V827" s="8"/>
      <c r="W827" s="8"/>
      <c r="X827" s="8"/>
      <c r="Y827" s="8"/>
      <c r="Z827" s="8"/>
      <c r="AA827" s="8"/>
    </row>
    <row r="828" spans="1:27" ht="12.75">
      <c r="A828" s="385" t="s">
        <v>2241</v>
      </c>
      <c r="B828" s="385" t="s">
        <v>2242</v>
      </c>
      <c r="C828" s="385" t="s">
        <v>2243</v>
      </c>
      <c r="D828" s="411">
        <v>20521</v>
      </c>
      <c r="G828" s="8"/>
      <c r="N828" s="8"/>
      <c r="O828" s="8"/>
      <c r="P828" s="8"/>
      <c r="Q828" s="8"/>
      <c r="R828" s="8"/>
      <c r="S828" s="8"/>
      <c r="T828" s="8"/>
      <c r="U828" s="8"/>
      <c r="V828" s="8"/>
      <c r="W828" s="8"/>
      <c r="X828" s="8"/>
      <c r="Y828" s="8"/>
      <c r="Z828" s="8"/>
      <c r="AA828" s="8"/>
    </row>
    <row r="829" spans="1:27" ht="12.75">
      <c r="A829" s="385" t="s">
        <v>632</v>
      </c>
      <c r="B829" s="385" t="s">
        <v>2244</v>
      </c>
      <c r="C829" s="385" t="s">
        <v>2245</v>
      </c>
      <c r="D829" s="411">
        <v>18073</v>
      </c>
      <c r="G829" s="8"/>
      <c r="N829" s="8"/>
      <c r="O829" s="8"/>
      <c r="P829" s="8"/>
      <c r="Q829" s="8"/>
      <c r="R829" s="8"/>
      <c r="S829" s="8"/>
      <c r="T829" s="8"/>
      <c r="U829" s="8"/>
      <c r="V829" s="8"/>
      <c r="W829" s="8"/>
      <c r="X829" s="8"/>
      <c r="Y829" s="8"/>
      <c r="Z829" s="8"/>
      <c r="AA829" s="8"/>
    </row>
    <row r="830" spans="1:27" ht="12.75">
      <c r="A830" s="385" t="s">
        <v>93</v>
      </c>
      <c r="B830" s="385" t="s">
        <v>2247</v>
      </c>
      <c r="C830" s="385" t="s">
        <v>2248</v>
      </c>
      <c r="D830" s="411">
        <v>18090</v>
      </c>
      <c r="G830" s="8"/>
      <c r="N830" s="8"/>
      <c r="O830" s="8"/>
      <c r="P830" s="8"/>
      <c r="Q830" s="8"/>
      <c r="R830" s="8"/>
      <c r="S830" s="8"/>
      <c r="T830" s="8"/>
      <c r="U830" s="8"/>
      <c r="V830" s="8"/>
      <c r="W830" s="8"/>
      <c r="X830" s="8"/>
      <c r="Y830" s="8"/>
      <c r="Z830" s="8"/>
      <c r="AA830" s="8"/>
    </row>
    <row r="831" spans="1:27" ht="12.75">
      <c r="A831" s="385" t="s">
        <v>864</v>
      </c>
      <c r="B831" s="385" t="s">
        <v>2249</v>
      </c>
      <c r="C831" s="385" t="s">
        <v>2250</v>
      </c>
      <c r="D831" s="411">
        <v>22832</v>
      </c>
      <c r="G831" s="8"/>
      <c r="N831" s="8"/>
      <c r="O831" s="8"/>
      <c r="P831" s="8"/>
      <c r="Q831" s="8"/>
      <c r="R831" s="8"/>
      <c r="S831" s="8"/>
      <c r="T831" s="8"/>
      <c r="U831" s="8"/>
      <c r="V831" s="8"/>
      <c r="W831" s="8"/>
      <c r="X831" s="8"/>
      <c r="Y831" s="8"/>
      <c r="Z831" s="8"/>
      <c r="AA831" s="8"/>
    </row>
    <row r="832" spans="1:27" ht="12.75">
      <c r="A832" s="385" t="s">
        <v>2211</v>
      </c>
      <c r="B832" s="385" t="s">
        <v>2251</v>
      </c>
      <c r="C832" s="385" t="s">
        <v>2252</v>
      </c>
      <c r="D832" s="411">
        <v>22859</v>
      </c>
      <c r="G832" s="8"/>
      <c r="N832" s="8"/>
      <c r="O832" s="8"/>
      <c r="P832" s="8"/>
      <c r="Q832" s="8"/>
      <c r="R832" s="8"/>
      <c r="S832" s="8"/>
      <c r="T832" s="8"/>
      <c r="U832" s="8"/>
      <c r="V832" s="8"/>
      <c r="W832" s="8"/>
      <c r="X832" s="8"/>
      <c r="Y832" s="8"/>
      <c r="Z832" s="8"/>
      <c r="AA832" s="8"/>
    </row>
    <row r="833" spans="1:27" ht="12.75">
      <c r="A833" s="385" t="s">
        <v>2253</v>
      </c>
      <c r="B833" s="385" t="s">
        <v>2254</v>
      </c>
      <c r="C833" s="385" t="s">
        <v>2255</v>
      </c>
      <c r="D833" s="411">
        <v>22805</v>
      </c>
      <c r="G833" s="8"/>
      <c r="N833" s="8"/>
      <c r="O833" s="8"/>
      <c r="P833" s="8"/>
      <c r="Q833" s="8"/>
      <c r="R833" s="8"/>
      <c r="S833" s="8"/>
      <c r="T833" s="8"/>
      <c r="U833" s="8"/>
      <c r="V833" s="8"/>
      <c r="W833" s="8"/>
      <c r="X833" s="8"/>
      <c r="Y833" s="8"/>
      <c r="Z833" s="8"/>
      <c r="AA833" s="8"/>
    </row>
    <row r="834" spans="1:27" ht="12.75">
      <c r="A834" s="385" t="s">
        <v>2256</v>
      </c>
      <c r="B834" s="385" t="s">
        <v>2257</v>
      </c>
      <c r="C834" s="385" t="s">
        <v>2258</v>
      </c>
      <c r="D834" s="411">
        <v>17925</v>
      </c>
      <c r="G834" s="8"/>
      <c r="N834" s="8"/>
      <c r="O834" s="8"/>
      <c r="P834" s="8"/>
      <c r="Q834" s="8"/>
      <c r="R834" s="8"/>
      <c r="S834" s="8"/>
      <c r="T834" s="8"/>
      <c r="U834" s="8"/>
      <c r="V834" s="8"/>
      <c r="W834" s="8"/>
      <c r="X834" s="8"/>
      <c r="Y834" s="8"/>
      <c r="Z834" s="8"/>
      <c r="AA834" s="8"/>
    </row>
    <row r="835" spans="1:27" ht="12.75">
      <c r="A835" s="385" t="s">
        <v>127</v>
      </c>
      <c r="B835" s="385" t="s">
        <v>2259</v>
      </c>
      <c r="C835" s="385" t="s">
        <v>2261</v>
      </c>
      <c r="D835" s="411">
        <v>20315</v>
      </c>
      <c r="G835" s="8"/>
      <c r="N835" s="8"/>
      <c r="O835" s="8"/>
      <c r="P835" s="8"/>
      <c r="Q835" s="8"/>
      <c r="R835" s="8"/>
      <c r="S835" s="8"/>
      <c r="T835" s="8"/>
      <c r="U835" s="8"/>
      <c r="V835" s="8"/>
      <c r="W835" s="8"/>
      <c r="X835" s="8"/>
      <c r="Y835" s="8"/>
      <c r="Z835" s="8"/>
      <c r="AA835" s="8"/>
    </row>
    <row r="836" spans="1:27" ht="12.75">
      <c r="A836" s="385" t="s">
        <v>418</v>
      </c>
      <c r="B836" s="385" t="s">
        <v>2264</v>
      </c>
      <c r="C836" s="385" t="s">
        <v>2265</v>
      </c>
      <c r="D836" s="411">
        <v>23046</v>
      </c>
      <c r="G836" s="8"/>
      <c r="N836" s="8"/>
      <c r="O836" s="8"/>
      <c r="P836" s="8"/>
      <c r="Q836" s="8"/>
      <c r="R836" s="8"/>
      <c r="S836" s="8"/>
      <c r="T836" s="8"/>
      <c r="U836" s="8"/>
      <c r="V836" s="8"/>
      <c r="W836" s="8"/>
      <c r="X836" s="8"/>
      <c r="Y836" s="8"/>
      <c r="Z836" s="8"/>
      <c r="AA836" s="8"/>
    </row>
    <row r="837" spans="1:27" ht="12.75">
      <c r="A837" s="385" t="s">
        <v>2267</v>
      </c>
      <c r="B837" s="385" t="s">
        <v>2268</v>
      </c>
      <c r="C837" s="385" t="s">
        <v>2269</v>
      </c>
      <c r="D837" s="411">
        <v>22874</v>
      </c>
      <c r="G837" s="8"/>
      <c r="N837" s="8"/>
      <c r="O837" s="8"/>
      <c r="P837" s="8"/>
      <c r="Q837" s="8"/>
      <c r="R837" s="8"/>
      <c r="S837" s="8"/>
      <c r="T837" s="8"/>
      <c r="U837" s="8"/>
      <c r="V837" s="8"/>
      <c r="W837" s="8"/>
      <c r="X837" s="8"/>
      <c r="Y837" s="8"/>
      <c r="Z837" s="8"/>
      <c r="AA837" s="8"/>
    </row>
    <row r="838" spans="1:27" ht="12.75">
      <c r="A838" s="385" t="s">
        <v>421</v>
      </c>
      <c r="B838" s="385" t="s">
        <v>2270</v>
      </c>
      <c r="C838" s="385" t="s">
        <v>2271</v>
      </c>
      <c r="D838" s="411">
        <v>18229</v>
      </c>
      <c r="G838" s="8"/>
      <c r="N838" s="8"/>
      <c r="O838" s="8"/>
      <c r="P838" s="8"/>
      <c r="Q838" s="8"/>
      <c r="R838" s="8"/>
      <c r="S838" s="8"/>
      <c r="T838" s="8"/>
      <c r="U838" s="8"/>
      <c r="V838" s="8"/>
      <c r="W838" s="8"/>
      <c r="X838" s="8"/>
      <c r="Y838" s="8"/>
      <c r="Z838" s="8"/>
      <c r="AA838" s="8"/>
    </row>
    <row r="839" spans="1:27" ht="12.75">
      <c r="A839" s="385" t="s">
        <v>430</v>
      </c>
      <c r="B839" s="385" t="s">
        <v>2272</v>
      </c>
      <c r="C839" s="385" t="s">
        <v>2273</v>
      </c>
      <c r="D839" s="411">
        <v>22868</v>
      </c>
      <c r="G839" s="8"/>
      <c r="N839" s="8"/>
      <c r="O839" s="8"/>
      <c r="P839" s="8"/>
      <c r="Q839" s="8"/>
      <c r="R839" s="8"/>
      <c r="S839" s="8"/>
      <c r="T839" s="8"/>
      <c r="U839" s="8"/>
      <c r="V839" s="8"/>
      <c r="W839" s="8"/>
      <c r="X839" s="8"/>
      <c r="Y839" s="8"/>
      <c r="Z839" s="8"/>
      <c r="AA839" s="8"/>
    </row>
    <row r="840" spans="1:27" ht="12.75">
      <c r="A840" s="385" t="s">
        <v>2274</v>
      </c>
      <c r="B840" s="385" t="s">
        <v>2275</v>
      </c>
      <c r="C840" s="385" t="s">
        <v>2276</v>
      </c>
      <c r="D840" s="411">
        <v>22074</v>
      </c>
      <c r="G840" s="8"/>
      <c r="N840" s="8"/>
      <c r="O840" s="8"/>
      <c r="P840" s="8"/>
      <c r="Q840" s="8"/>
      <c r="R840" s="8"/>
      <c r="S840" s="8"/>
      <c r="T840" s="8"/>
      <c r="U840" s="8"/>
      <c r="V840" s="8"/>
      <c r="W840" s="8"/>
      <c r="X840" s="8"/>
      <c r="Y840" s="8"/>
      <c r="Z840" s="8"/>
      <c r="AA840" s="8"/>
    </row>
    <row r="841" spans="1:27" ht="12.75">
      <c r="A841" s="385" t="s">
        <v>991</v>
      </c>
      <c r="B841" s="385" t="s">
        <v>2277</v>
      </c>
      <c r="C841" s="385" t="s">
        <v>2278</v>
      </c>
      <c r="D841" s="411">
        <v>17974</v>
      </c>
      <c r="G841" s="8"/>
      <c r="N841" s="8"/>
      <c r="O841" s="8"/>
      <c r="P841" s="8"/>
      <c r="Q841" s="8"/>
      <c r="R841" s="8"/>
      <c r="S841" s="8"/>
      <c r="T841" s="8"/>
      <c r="U841" s="8"/>
      <c r="V841" s="8"/>
      <c r="W841" s="8"/>
      <c r="X841" s="8"/>
      <c r="Y841" s="8"/>
      <c r="Z841" s="8"/>
      <c r="AA841" s="8"/>
    </row>
    <row r="842" spans="1:27" ht="12.75">
      <c r="A842" s="385" t="s">
        <v>2279</v>
      </c>
      <c r="B842" s="385" t="s">
        <v>2280</v>
      </c>
      <c r="C842" s="385" t="s">
        <v>2281</v>
      </c>
      <c r="D842" s="411">
        <v>22810</v>
      </c>
      <c r="G842" s="8"/>
      <c r="N842" s="8"/>
      <c r="O842" s="8"/>
      <c r="P842" s="8"/>
      <c r="Q842" s="8"/>
      <c r="R842" s="8"/>
      <c r="S842" s="8"/>
      <c r="T842" s="8"/>
      <c r="U842" s="8"/>
      <c r="V842" s="8"/>
      <c r="W842" s="8"/>
      <c r="X842" s="8"/>
      <c r="Y842" s="8"/>
      <c r="Z842" s="8"/>
      <c r="AA842" s="8"/>
    </row>
    <row r="843" spans="1:27" ht="12.75">
      <c r="A843" s="385" t="s">
        <v>2279</v>
      </c>
      <c r="B843" s="385" t="s">
        <v>2280</v>
      </c>
      <c r="C843" s="385" t="s">
        <v>2281</v>
      </c>
      <c r="D843" s="411">
        <v>22811</v>
      </c>
      <c r="G843" s="8"/>
      <c r="N843" s="8"/>
      <c r="O843" s="8"/>
      <c r="P843" s="8"/>
      <c r="Q843" s="8"/>
      <c r="R843" s="8"/>
      <c r="S843" s="8"/>
      <c r="T843" s="8"/>
      <c r="U843" s="8"/>
      <c r="V843" s="8"/>
      <c r="W843" s="8"/>
      <c r="X843" s="8"/>
      <c r="Y843" s="8"/>
      <c r="Z843" s="8"/>
      <c r="AA843" s="8"/>
    </row>
    <row r="844" spans="1:27" ht="12.75">
      <c r="A844" s="385" t="s">
        <v>436</v>
      </c>
      <c r="B844" s="385" t="s">
        <v>1365</v>
      </c>
      <c r="C844" s="385" t="s">
        <v>2282</v>
      </c>
      <c r="D844" s="411">
        <v>17958</v>
      </c>
      <c r="G844" s="8"/>
      <c r="N844" s="8"/>
      <c r="O844" s="8"/>
      <c r="P844" s="8"/>
      <c r="Q844" s="8"/>
      <c r="R844" s="8"/>
      <c r="S844" s="8"/>
      <c r="T844" s="8"/>
      <c r="U844" s="8"/>
      <c r="V844" s="8"/>
      <c r="W844" s="8"/>
      <c r="X844" s="8"/>
      <c r="Y844" s="8"/>
      <c r="Z844" s="8"/>
      <c r="AA844" s="8"/>
    </row>
    <row r="845" spans="1:27" ht="12.75">
      <c r="A845" s="385" t="s">
        <v>2283</v>
      </c>
      <c r="B845" s="385" t="s">
        <v>2284</v>
      </c>
      <c r="C845" s="385" t="s">
        <v>2285</v>
      </c>
      <c r="D845" s="411">
        <v>22947</v>
      </c>
      <c r="G845" s="8"/>
      <c r="N845" s="8"/>
      <c r="O845" s="8"/>
      <c r="P845" s="8"/>
      <c r="Q845" s="8"/>
      <c r="R845" s="8"/>
      <c r="S845" s="8"/>
      <c r="T845" s="8"/>
      <c r="U845" s="8"/>
      <c r="V845" s="8"/>
      <c r="W845" s="8"/>
      <c r="X845" s="8"/>
      <c r="Y845" s="8"/>
      <c r="Z845" s="8"/>
      <c r="AA845" s="8"/>
    </row>
    <row r="846" spans="1:27" ht="12.75">
      <c r="A846" s="385" t="s">
        <v>2286</v>
      </c>
      <c r="B846" s="385" t="s">
        <v>2287</v>
      </c>
      <c r="C846" s="385" t="s">
        <v>2288</v>
      </c>
      <c r="D846" s="411">
        <v>20031</v>
      </c>
      <c r="G846" s="8"/>
      <c r="N846" s="8"/>
      <c r="O846" s="8"/>
      <c r="P846" s="8"/>
      <c r="Q846" s="8"/>
      <c r="R846" s="8"/>
      <c r="S846" s="8"/>
      <c r="T846" s="8"/>
      <c r="U846" s="8"/>
      <c r="V846" s="8"/>
      <c r="W846" s="8"/>
      <c r="X846" s="8"/>
      <c r="Y846" s="8"/>
      <c r="Z846" s="8"/>
      <c r="AA846" s="8"/>
    </row>
    <row r="847" spans="1:27" ht="12.75">
      <c r="A847" s="385" t="s">
        <v>130</v>
      </c>
      <c r="B847" s="385" t="s">
        <v>2289</v>
      </c>
      <c r="C847" s="385" t="s">
        <v>2290</v>
      </c>
      <c r="D847" s="411">
        <v>18237</v>
      </c>
      <c r="G847" s="8"/>
      <c r="N847" s="8"/>
      <c r="O847" s="8"/>
      <c r="P847" s="8"/>
      <c r="Q847" s="8"/>
      <c r="R847" s="8"/>
      <c r="S847" s="8"/>
      <c r="T847" s="8"/>
      <c r="U847" s="8"/>
      <c r="V847" s="8"/>
      <c r="W847" s="8"/>
      <c r="X847" s="8"/>
      <c r="Y847" s="8"/>
      <c r="Z847" s="8"/>
      <c r="AA847" s="8"/>
    </row>
    <row r="848" spans="1:27" ht="12.75">
      <c r="A848" s="385" t="s">
        <v>2292</v>
      </c>
      <c r="B848" s="385" t="s">
        <v>2293</v>
      </c>
      <c r="C848" s="385" t="s">
        <v>2294</v>
      </c>
      <c r="D848" s="411">
        <v>22748</v>
      </c>
      <c r="G848" s="8"/>
      <c r="N848" s="8"/>
      <c r="O848" s="8"/>
      <c r="P848" s="8"/>
      <c r="Q848" s="8"/>
      <c r="R848" s="8"/>
      <c r="S848" s="8"/>
      <c r="T848" s="8"/>
      <c r="U848" s="8"/>
      <c r="V848" s="8"/>
      <c r="W848" s="8"/>
      <c r="X848" s="8"/>
      <c r="Y848" s="8"/>
      <c r="Z848" s="8"/>
      <c r="AA848" s="8"/>
    </row>
    <row r="849" spans="1:27" ht="12.75">
      <c r="A849" s="385" t="s">
        <v>442</v>
      </c>
      <c r="B849" s="385" t="s">
        <v>2295</v>
      </c>
      <c r="C849" s="385" t="s">
        <v>2296</v>
      </c>
      <c r="D849" s="411">
        <v>18286</v>
      </c>
      <c r="G849" s="8"/>
      <c r="N849" s="8"/>
      <c r="O849" s="8"/>
      <c r="P849" s="8"/>
      <c r="Q849" s="8"/>
      <c r="R849" s="8"/>
      <c r="S849" s="8"/>
      <c r="T849" s="8"/>
      <c r="U849" s="8"/>
      <c r="V849" s="8"/>
      <c r="W849" s="8"/>
      <c r="X849" s="8"/>
      <c r="Y849" s="8"/>
      <c r="Z849" s="8"/>
      <c r="AA849" s="8"/>
    </row>
    <row r="850" spans="1:27" ht="12.75">
      <c r="A850" s="385" t="s">
        <v>2297</v>
      </c>
      <c r="B850" s="385" t="s">
        <v>2298</v>
      </c>
      <c r="C850" s="385" t="s">
        <v>2299</v>
      </c>
      <c r="D850" s="411">
        <v>22750</v>
      </c>
      <c r="G850" s="8"/>
      <c r="N850" s="8"/>
      <c r="O850" s="8"/>
      <c r="P850" s="8"/>
      <c r="Q850" s="8"/>
      <c r="R850" s="8"/>
      <c r="S850" s="8"/>
      <c r="T850" s="8"/>
      <c r="U850" s="8"/>
      <c r="V850" s="8"/>
      <c r="W850" s="8"/>
      <c r="X850" s="8"/>
      <c r="Y850" s="8"/>
      <c r="Z850" s="8"/>
      <c r="AA850" s="8"/>
    </row>
    <row r="851" spans="1:27" ht="12.75">
      <c r="A851" s="385" t="s">
        <v>997</v>
      </c>
      <c r="B851" s="385" t="s">
        <v>2300</v>
      </c>
      <c r="C851" s="385" t="s">
        <v>2301</v>
      </c>
      <c r="D851" s="411">
        <v>22951</v>
      </c>
      <c r="G851" s="8"/>
      <c r="N851" s="8"/>
      <c r="O851" s="8"/>
      <c r="P851" s="8"/>
      <c r="Q851" s="8"/>
      <c r="R851" s="8"/>
      <c r="S851" s="8"/>
      <c r="T851" s="8"/>
      <c r="U851" s="8"/>
      <c r="V851" s="8"/>
      <c r="W851" s="8"/>
      <c r="X851" s="8"/>
      <c r="Y851" s="8"/>
      <c r="Z851" s="8"/>
      <c r="AA851" s="8"/>
    </row>
    <row r="852" spans="1:27" ht="12.75">
      <c r="A852" s="385" t="s">
        <v>2302</v>
      </c>
      <c r="B852" s="385" t="s">
        <v>2303</v>
      </c>
      <c r="C852" s="385" t="s">
        <v>2304</v>
      </c>
      <c r="D852" s="411">
        <v>22819</v>
      </c>
      <c r="G852" s="8"/>
      <c r="N852" s="8"/>
      <c r="O852" s="8"/>
      <c r="P852" s="8"/>
      <c r="Q852" s="8"/>
      <c r="R852" s="8"/>
      <c r="S852" s="8"/>
      <c r="T852" s="8"/>
      <c r="U852" s="8"/>
      <c r="V852" s="8"/>
      <c r="W852" s="8"/>
      <c r="X852" s="8"/>
      <c r="Y852" s="8"/>
      <c r="Z852" s="8"/>
      <c r="AA852" s="8"/>
    </row>
    <row r="853" spans="1:27" ht="12.75">
      <c r="A853" s="385" t="s">
        <v>2305</v>
      </c>
      <c r="B853" s="385" t="s">
        <v>2306</v>
      </c>
      <c r="C853" s="385" t="s">
        <v>2307</v>
      </c>
      <c r="D853" s="411">
        <v>17962</v>
      </c>
      <c r="G853" s="8"/>
      <c r="N853" s="8"/>
      <c r="O853" s="8"/>
      <c r="P853" s="8"/>
      <c r="Q853" s="8"/>
      <c r="R853" s="8"/>
      <c r="S853" s="8"/>
      <c r="T853" s="8"/>
      <c r="U853" s="8"/>
      <c r="V853" s="8"/>
      <c r="W853" s="8"/>
      <c r="X853" s="8"/>
      <c r="Y853" s="8"/>
      <c r="Z853" s="8"/>
      <c r="AA853" s="8"/>
    </row>
    <row r="854" spans="1:27" ht="12.75">
      <c r="A854" s="385" t="s">
        <v>710</v>
      </c>
      <c r="B854" s="385" t="s">
        <v>2308</v>
      </c>
      <c r="C854" s="385" t="s">
        <v>2309</v>
      </c>
      <c r="D854" s="411">
        <v>22753</v>
      </c>
      <c r="G854" s="8"/>
      <c r="N854" s="8"/>
      <c r="O854" s="8"/>
      <c r="P854" s="8"/>
      <c r="Q854" s="8"/>
      <c r="R854" s="8"/>
      <c r="S854" s="8"/>
      <c r="T854" s="8"/>
      <c r="U854" s="8"/>
      <c r="V854" s="8"/>
      <c r="W854" s="8"/>
      <c r="X854" s="8"/>
      <c r="Y854" s="8"/>
      <c r="Z854" s="8"/>
      <c r="AA854" s="8"/>
    </row>
    <row r="855" spans="1:27" ht="12.75">
      <c r="A855" s="385" t="s">
        <v>154</v>
      </c>
      <c r="B855" s="385" t="s">
        <v>2312</v>
      </c>
      <c r="C855" s="385" t="s">
        <v>2314</v>
      </c>
      <c r="D855" s="411">
        <v>22870</v>
      </c>
      <c r="G855" s="8"/>
      <c r="N855" s="8"/>
      <c r="O855" s="8"/>
      <c r="P855" s="8"/>
      <c r="Q855" s="8"/>
      <c r="R855" s="8"/>
      <c r="S855" s="8"/>
      <c r="T855" s="8"/>
      <c r="U855" s="8"/>
      <c r="V855" s="8"/>
      <c r="W855" s="8"/>
      <c r="X855" s="8"/>
      <c r="Y855" s="8"/>
      <c r="Z855" s="8"/>
      <c r="AA855" s="8"/>
    </row>
    <row r="856" spans="1:27" ht="12.75">
      <c r="A856" s="385" t="s">
        <v>2315</v>
      </c>
      <c r="B856" s="385" t="s">
        <v>2317</v>
      </c>
      <c r="C856" s="385" t="s">
        <v>2318</v>
      </c>
      <c r="D856" s="411">
        <v>23009</v>
      </c>
      <c r="G856" s="8"/>
      <c r="N856" s="8"/>
      <c r="O856" s="8"/>
      <c r="P856" s="8"/>
      <c r="Q856" s="8"/>
      <c r="R856" s="8"/>
      <c r="S856" s="8"/>
      <c r="T856" s="8"/>
      <c r="U856" s="8"/>
      <c r="V856" s="8"/>
      <c r="W856" s="8"/>
      <c r="X856" s="8"/>
      <c r="Y856" s="8"/>
      <c r="Z856" s="8"/>
      <c r="AA856" s="8"/>
    </row>
    <row r="857" spans="1:27" ht="12.75">
      <c r="A857" s="385" t="s">
        <v>100</v>
      </c>
      <c r="B857" s="385" t="s">
        <v>2319</v>
      </c>
      <c r="C857" s="385" t="s">
        <v>2320</v>
      </c>
      <c r="D857" s="411">
        <v>20497</v>
      </c>
      <c r="G857" s="8"/>
      <c r="N857" s="8"/>
      <c r="O857" s="8"/>
      <c r="P857" s="8"/>
      <c r="Q857" s="8"/>
      <c r="R857" s="8"/>
      <c r="S857" s="8"/>
      <c r="T857" s="8"/>
      <c r="U857" s="8"/>
      <c r="V857" s="8"/>
      <c r="W857" s="8"/>
      <c r="X857" s="8"/>
      <c r="Y857" s="8"/>
      <c r="Z857" s="8"/>
      <c r="AA857" s="8"/>
    </row>
    <row r="858" spans="1:27" ht="12.75">
      <c r="A858" s="385" t="s">
        <v>2321</v>
      </c>
      <c r="B858" s="385" t="s">
        <v>2322</v>
      </c>
      <c r="C858" s="385" t="s">
        <v>2323</v>
      </c>
      <c r="D858" s="411">
        <v>19964</v>
      </c>
      <c r="G858" s="8"/>
      <c r="N858" s="8"/>
      <c r="O858" s="8"/>
      <c r="P858" s="8"/>
      <c r="Q858" s="8"/>
      <c r="R858" s="8"/>
      <c r="S858" s="8"/>
      <c r="T858" s="8"/>
      <c r="U858" s="8"/>
      <c r="V858" s="8"/>
      <c r="W858" s="8"/>
      <c r="X858" s="8"/>
      <c r="Y858" s="8"/>
      <c r="Z858" s="8"/>
      <c r="AA858" s="8"/>
    </row>
    <row r="859" spans="1:27" ht="12.75">
      <c r="A859" s="385" t="s">
        <v>452</v>
      </c>
      <c r="B859" s="385" t="s">
        <v>2324</v>
      </c>
      <c r="C859" s="385" t="s">
        <v>2325</v>
      </c>
      <c r="D859" s="411">
        <v>22973</v>
      </c>
      <c r="G859" s="8"/>
      <c r="N859" s="8"/>
      <c r="O859" s="8"/>
      <c r="P859" s="8"/>
      <c r="Q859" s="8"/>
      <c r="R859" s="8"/>
      <c r="S859" s="8"/>
      <c r="T859" s="8"/>
      <c r="U859" s="8"/>
      <c r="V859" s="8"/>
      <c r="W859" s="8"/>
      <c r="X859" s="8"/>
      <c r="Y859" s="8"/>
      <c r="Z859" s="8"/>
      <c r="AA859" s="8"/>
    </row>
    <row r="860" spans="1:27" ht="12.75">
      <c r="A860" s="385" t="s">
        <v>456</v>
      </c>
      <c r="B860" s="385" t="s">
        <v>2326</v>
      </c>
      <c r="C860" s="385" t="s">
        <v>2327</v>
      </c>
      <c r="D860" s="411">
        <v>21105</v>
      </c>
      <c r="G860" s="8"/>
      <c r="N860" s="8"/>
      <c r="O860" s="8"/>
      <c r="P860" s="8"/>
      <c r="Q860" s="8"/>
      <c r="R860" s="8"/>
      <c r="S860" s="8"/>
      <c r="T860" s="8"/>
      <c r="U860" s="8"/>
      <c r="V860" s="8"/>
      <c r="W860" s="8"/>
      <c r="X860" s="8"/>
      <c r="Y860" s="8"/>
      <c r="Z860" s="8"/>
      <c r="AA860" s="8"/>
    </row>
    <row r="861" spans="1:27" ht="12.75">
      <c r="A861" s="385" t="s">
        <v>458</v>
      </c>
      <c r="B861" s="385" t="s">
        <v>2328</v>
      </c>
      <c r="C861" s="385" t="s">
        <v>2329</v>
      </c>
      <c r="D861" s="411">
        <v>22864</v>
      </c>
      <c r="G861" s="8"/>
      <c r="N861" s="8"/>
      <c r="O861" s="8"/>
      <c r="P861" s="8"/>
      <c r="Q861" s="8"/>
      <c r="R861" s="8"/>
      <c r="S861" s="8"/>
      <c r="T861" s="8"/>
      <c r="U861" s="8"/>
      <c r="V861" s="8"/>
      <c r="W861" s="8"/>
      <c r="X861" s="8"/>
      <c r="Y861" s="8"/>
      <c r="Z861" s="8"/>
      <c r="AA861" s="8"/>
    </row>
    <row r="862" spans="1:27" ht="12.75">
      <c r="A862" s="385" t="s">
        <v>2330</v>
      </c>
      <c r="B862" s="385" t="s">
        <v>2331</v>
      </c>
      <c r="C862" s="385" t="s">
        <v>2332</v>
      </c>
      <c r="D862" s="411">
        <v>22795</v>
      </c>
      <c r="G862" s="8"/>
      <c r="N862" s="8"/>
      <c r="O862" s="8"/>
      <c r="P862" s="8"/>
      <c r="Q862" s="8"/>
      <c r="R862" s="8"/>
      <c r="S862" s="8"/>
      <c r="T862" s="8"/>
      <c r="U862" s="8"/>
      <c r="V862" s="8"/>
      <c r="W862" s="8"/>
      <c r="X862" s="8"/>
      <c r="Y862" s="8"/>
      <c r="Z862" s="8"/>
      <c r="AA862" s="8"/>
    </row>
    <row r="863" spans="1:27" ht="12.75">
      <c r="A863" s="385" t="s">
        <v>662</v>
      </c>
      <c r="B863" s="385" t="s">
        <v>2333</v>
      </c>
      <c r="C863" s="385" t="s">
        <v>2334</v>
      </c>
      <c r="D863" s="411">
        <v>18132</v>
      </c>
      <c r="G863" s="8"/>
      <c r="N863" s="8"/>
      <c r="O863" s="8"/>
      <c r="P863" s="8"/>
      <c r="Q863" s="8"/>
      <c r="R863" s="8"/>
      <c r="S863" s="8"/>
      <c r="T863" s="8"/>
      <c r="U863" s="8"/>
      <c r="V863" s="8"/>
      <c r="W863" s="8"/>
      <c r="X863" s="8"/>
      <c r="Y863" s="8"/>
      <c r="Z863" s="8"/>
      <c r="AA863" s="8"/>
    </row>
    <row r="864" spans="1:27" ht="12.75">
      <c r="A864" s="385" t="s">
        <v>214</v>
      </c>
      <c r="B864" s="385" t="s">
        <v>2335</v>
      </c>
      <c r="C864" s="385" t="s">
        <v>2336</v>
      </c>
      <c r="D864" s="411">
        <v>20308</v>
      </c>
      <c r="G864" s="8"/>
      <c r="N864" s="8"/>
      <c r="O864" s="8"/>
      <c r="P864" s="8"/>
      <c r="Q864" s="8"/>
      <c r="R864" s="8"/>
      <c r="S864" s="8"/>
      <c r="T864" s="8"/>
      <c r="U864" s="8"/>
      <c r="V864" s="8"/>
      <c r="W864" s="8"/>
      <c r="X864" s="8"/>
      <c r="Y864" s="8"/>
      <c r="Z864" s="8"/>
      <c r="AA864" s="8"/>
    </row>
    <row r="865" spans="1:27" ht="12.75">
      <c r="A865" s="385" t="s">
        <v>1005</v>
      </c>
      <c r="B865" s="385" t="s">
        <v>2337</v>
      </c>
      <c r="C865" s="385" t="s">
        <v>2338</v>
      </c>
      <c r="D865" s="411">
        <v>20289</v>
      </c>
      <c r="G865" s="8"/>
      <c r="N865" s="8"/>
      <c r="O865" s="8"/>
      <c r="P865" s="8"/>
      <c r="Q865" s="8"/>
      <c r="R865" s="8"/>
      <c r="S865" s="8"/>
      <c r="T865" s="8"/>
      <c r="U865" s="8"/>
      <c r="V865" s="8"/>
      <c r="W865" s="8"/>
      <c r="X865" s="8"/>
      <c r="Y865" s="8"/>
      <c r="Z865" s="8"/>
      <c r="AA865" s="8"/>
    </row>
    <row r="866" spans="1:27" ht="12.75">
      <c r="A866" s="385" t="s">
        <v>283</v>
      </c>
      <c r="B866" s="385" t="s">
        <v>2339</v>
      </c>
      <c r="C866" s="385" t="s">
        <v>2340</v>
      </c>
      <c r="D866" s="411">
        <v>22726</v>
      </c>
      <c r="G866" s="8"/>
      <c r="N866" s="8"/>
      <c r="O866" s="8"/>
      <c r="P866" s="8"/>
      <c r="Q866" s="8"/>
      <c r="R866" s="8"/>
      <c r="S866" s="8"/>
      <c r="T866" s="8"/>
      <c r="U866" s="8"/>
      <c r="V866" s="8"/>
      <c r="W866" s="8"/>
      <c r="X866" s="8"/>
      <c r="Y866" s="8"/>
      <c r="Z866" s="8"/>
      <c r="AA866" s="8"/>
    </row>
    <row r="867" spans="1:27" ht="12.75">
      <c r="A867" s="385" t="s">
        <v>165</v>
      </c>
      <c r="B867" s="385" t="s">
        <v>2341</v>
      </c>
      <c r="C867" s="385" t="s">
        <v>2342</v>
      </c>
      <c r="D867" s="411">
        <v>22998</v>
      </c>
      <c r="G867" s="8"/>
      <c r="N867" s="8"/>
      <c r="O867" s="8"/>
      <c r="P867" s="8"/>
      <c r="Q867" s="8"/>
      <c r="R867" s="8"/>
      <c r="S867" s="8"/>
      <c r="T867" s="8"/>
      <c r="U867" s="8"/>
      <c r="V867" s="8"/>
      <c r="W867" s="8"/>
      <c r="X867" s="8"/>
      <c r="Y867" s="8"/>
      <c r="Z867" s="8"/>
      <c r="AA867" s="8"/>
    </row>
    <row r="868" spans="1:27" ht="12.75">
      <c r="A868" s="385" t="s">
        <v>104</v>
      </c>
      <c r="B868" s="385" t="s">
        <v>2343</v>
      </c>
      <c r="C868" s="385" t="s">
        <v>2344</v>
      </c>
      <c r="D868" s="411">
        <v>22734</v>
      </c>
      <c r="G868" s="8"/>
      <c r="N868" s="8"/>
      <c r="O868" s="8"/>
      <c r="P868" s="8"/>
      <c r="Q868" s="8"/>
      <c r="R868" s="8"/>
      <c r="S868" s="8"/>
      <c r="T868" s="8"/>
      <c r="U868" s="8"/>
      <c r="V868" s="8"/>
      <c r="W868" s="8"/>
      <c r="X868" s="8"/>
      <c r="Y868" s="8"/>
      <c r="Z868" s="8"/>
      <c r="AA868" s="8"/>
    </row>
    <row r="869" spans="1:27" ht="12.75">
      <c r="A869" s="385" t="s">
        <v>2246</v>
      </c>
      <c r="B869" s="385" t="s">
        <v>2345</v>
      </c>
      <c r="C869" s="385" t="s">
        <v>2346</v>
      </c>
      <c r="D869" s="411">
        <v>23027</v>
      </c>
      <c r="G869" s="8"/>
      <c r="N869" s="8"/>
      <c r="O869" s="8"/>
      <c r="P869" s="8"/>
      <c r="Q869" s="8"/>
      <c r="R869" s="8"/>
      <c r="S869" s="8"/>
      <c r="T869" s="8"/>
      <c r="U869" s="8"/>
      <c r="V869" s="8"/>
      <c r="W869" s="8"/>
      <c r="X869" s="8"/>
      <c r="Y869" s="8"/>
      <c r="Z869" s="8"/>
      <c r="AA869" s="8"/>
    </row>
    <row r="870" spans="1:27" ht="12.75">
      <c r="A870" s="385" t="s">
        <v>463</v>
      </c>
      <c r="B870" s="385" t="s">
        <v>2347</v>
      </c>
      <c r="C870" s="385" t="s">
        <v>2348</v>
      </c>
      <c r="D870" s="411">
        <v>22840</v>
      </c>
      <c r="G870" s="8"/>
      <c r="N870" s="8"/>
      <c r="O870" s="8"/>
      <c r="P870" s="8"/>
      <c r="Q870" s="8"/>
      <c r="R870" s="8"/>
      <c r="S870" s="8"/>
      <c r="T870" s="8"/>
      <c r="U870" s="8"/>
      <c r="V870" s="8"/>
      <c r="W870" s="8"/>
      <c r="X870" s="8"/>
      <c r="Y870" s="8"/>
      <c r="Z870" s="8"/>
      <c r="AA870" s="8"/>
    </row>
    <row r="871" spans="1:27" ht="12.75">
      <c r="A871" s="385" t="s">
        <v>2349</v>
      </c>
      <c r="B871" s="385" t="s">
        <v>2350</v>
      </c>
      <c r="C871" s="385" t="s">
        <v>2351</v>
      </c>
      <c r="D871" s="411">
        <v>22781</v>
      </c>
      <c r="G871" s="8"/>
      <c r="N871" s="8"/>
      <c r="O871" s="8"/>
      <c r="P871" s="8"/>
      <c r="Q871" s="8"/>
      <c r="R871" s="8"/>
      <c r="S871" s="8"/>
      <c r="T871" s="8"/>
      <c r="U871" s="8"/>
      <c r="V871" s="8"/>
      <c r="W871" s="8"/>
      <c r="X871" s="8"/>
      <c r="Y871" s="8"/>
      <c r="Z871" s="8"/>
      <c r="AA871" s="8"/>
    </row>
    <row r="872" spans="1:27" ht="12.75">
      <c r="A872" s="385" t="s">
        <v>464</v>
      </c>
      <c r="B872" s="385" t="s">
        <v>2352</v>
      </c>
      <c r="C872" s="385" t="s">
        <v>2353</v>
      </c>
      <c r="D872" s="411">
        <v>18196</v>
      </c>
      <c r="G872" s="8"/>
      <c r="N872" s="8"/>
      <c r="O872" s="8"/>
      <c r="P872" s="8"/>
      <c r="Q872" s="8"/>
      <c r="R872" s="8"/>
      <c r="S872" s="8"/>
      <c r="T872" s="8"/>
      <c r="U872" s="8"/>
      <c r="V872" s="8"/>
      <c r="W872" s="8"/>
      <c r="X872" s="8"/>
      <c r="Y872" s="8"/>
      <c r="Z872" s="8"/>
      <c r="AA872" s="8"/>
    </row>
    <row r="873" spans="1:27" ht="12.75">
      <c r="A873" s="385" t="s">
        <v>2354</v>
      </c>
      <c r="B873" s="385" t="s">
        <v>2355</v>
      </c>
      <c r="C873" s="385" t="s">
        <v>2356</v>
      </c>
      <c r="D873" s="411">
        <v>22792</v>
      </c>
      <c r="G873" s="8"/>
      <c r="N873" s="8"/>
      <c r="O873" s="8"/>
      <c r="P873" s="8"/>
      <c r="Q873" s="8"/>
      <c r="R873" s="8"/>
      <c r="S873" s="8"/>
      <c r="T873" s="8"/>
      <c r="U873" s="8"/>
      <c r="V873" s="8"/>
      <c r="W873" s="8"/>
      <c r="X873" s="8"/>
      <c r="Y873" s="8"/>
      <c r="Z873" s="8"/>
      <c r="AA873" s="8"/>
    </row>
    <row r="874" spans="1:27" ht="12.75">
      <c r="A874" s="385" t="s">
        <v>2358</v>
      </c>
      <c r="B874" s="385" t="s">
        <v>2359</v>
      </c>
      <c r="C874" s="385" t="s">
        <v>2360</v>
      </c>
      <c r="D874" s="411">
        <v>22751</v>
      </c>
      <c r="G874" s="8"/>
      <c r="N874" s="8"/>
      <c r="O874" s="8"/>
      <c r="P874" s="8"/>
      <c r="Q874" s="8"/>
      <c r="R874" s="8"/>
      <c r="S874" s="8"/>
      <c r="T874" s="8"/>
      <c r="U874" s="8"/>
      <c r="V874" s="8"/>
      <c r="W874" s="8"/>
      <c r="X874" s="8"/>
      <c r="Y874" s="8"/>
      <c r="Z874" s="8"/>
      <c r="AA874" s="8"/>
    </row>
    <row r="875" spans="1:27" ht="12.75">
      <c r="A875" s="385" t="s">
        <v>957</v>
      </c>
      <c r="B875" s="385" t="s">
        <v>2361</v>
      </c>
      <c r="C875" s="385" t="s">
        <v>2362</v>
      </c>
      <c r="D875" s="411">
        <v>18320</v>
      </c>
      <c r="G875" s="8"/>
      <c r="N875" s="8"/>
      <c r="O875" s="8"/>
      <c r="P875" s="8"/>
      <c r="Q875" s="8"/>
      <c r="R875" s="8"/>
      <c r="S875" s="8"/>
      <c r="T875" s="8"/>
      <c r="U875" s="8"/>
      <c r="V875" s="8"/>
      <c r="W875" s="8"/>
      <c r="X875" s="8"/>
      <c r="Y875" s="8"/>
      <c r="Z875" s="8"/>
      <c r="AA875" s="8"/>
    </row>
    <row r="876" spans="1:27" ht="12.75">
      <c r="A876" s="385" t="s">
        <v>2363</v>
      </c>
      <c r="B876" s="385" t="s">
        <v>2364</v>
      </c>
      <c r="C876" s="385" t="s">
        <v>1382</v>
      </c>
      <c r="D876" s="411">
        <v>22856</v>
      </c>
      <c r="G876" s="8"/>
      <c r="N876" s="8"/>
      <c r="O876" s="8"/>
      <c r="P876" s="8"/>
      <c r="Q876" s="8"/>
      <c r="R876" s="8"/>
      <c r="S876" s="8"/>
      <c r="T876" s="8"/>
      <c r="U876" s="8"/>
      <c r="V876" s="8"/>
      <c r="W876" s="8"/>
      <c r="X876" s="8"/>
      <c r="Y876" s="8"/>
      <c r="Z876" s="8"/>
      <c r="AA876" s="8"/>
    </row>
    <row r="877" spans="1:27" ht="12.75">
      <c r="A877" s="385" t="s">
        <v>248</v>
      </c>
      <c r="B877" s="385" t="s">
        <v>2365</v>
      </c>
      <c r="C877" s="385" t="s">
        <v>2366</v>
      </c>
      <c r="D877" s="411">
        <v>20478</v>
      </c>
      <c r="G877" s="8"/>
      <c r="N877" s="8"/>
      <c r="O877" s="8"/>
      <c r="P877" s="8"/>
      <c r="Q877" s="8"/>
      <c r="R877" s="8"/>
      <c r="S877" s="8"/>
      <c r="T877" s="8"/>
      <c r="U877" s="8"/>
      <c r="V877" s="8"/>
      <c r="W877" s="8"/>
      <c r="X877" s="8"/>
      <c r="Y877" s="8"/>
      <c r="Z877" s="8"/>
      <c r="AA877" s="8"/>
    </row>
    <row r="878" spans="1:27" ht="12.75">
      <c r="A878" s="385" t="s">
        <v>923</v>
      </c>
      <c r="B878" s="385" t="s">
        <v>2367</v>
      </c>
      <c r="C878" s="385" t="s">
        <v>2368</v>
      </c>
      <c r="D878" s="411">
        <v>18392</v>
      </c>
      <c r="G878" s="8"/>
      <c r="N878" s="8"/>
      <c r="O878" s="8"/>
      <c r="P878" s="8"/>
      <c r="Q878" s="8"/>
      <c r="R878" s="8"/>
      <c r="S878" s="8"/>
      <c r="T878" s="8"/>
      <c r="U878" s="8"/>
      <c r="V878" s="8"/>
      <c r="W878" s="8"/>
      <c r="X878" s="8"/>
      <c r="Y878" s="8"/>
      <c r="Z878" s="8"/>
      <c r="AA878" s="8"/>
    </row>
    <row r="879" spans="1:27" ht="12.75">
      <c r="A879" s="385" t="s">
        <v>471</v>
      </c>
      <c r="B879" s="385" t="s">
        <v>2369</v>
      </c>
      <c r="C879" s="385" t="s">
        <v>2370</v>
      </c>
      <c r="D879" s="411">
        <v>20586</v>
      </c>
      <c r="G879" s="8"/>
      <c r="N879" s="8"/>
      <c r="O879" s="8"/>
      <c r="P879" s="8"/>
      <c r="Q879" s="8"/>
      <c r="R879" s="8"/>
      <c r="S879" s="8"/>
      <c r="T879" s="8"/>
      <c r="U879" s="8"/>
      <c r="V879" s="8"/>
      <c r="W879" s="8"/>
      <c r="X879" s="8"/>
      <c r="Y879" s="8"/>
      <c r="Z879" s="8"/>
      <c r="AA879" s="8"/>
    </row>
    <row r="880" spans="1:27" ht="12.75">
      <c r="A880" s="385" t="s">
        <v>644</v>
      </c>
      <c r="B880" s="385" t="s">
        <v>1781</v>
      </c>
      <c r="C880" s="385" t="s">
        <v>1782</v>
      </c>
      <c r="D880" s="411">
        <v>20361</v>
      </c>
      <c r="G880" s="8"/>
      <c r="N880" s="8"/>
      <c r="O880" s="8"/>
      <c r="P880" s="8"/>
      <c r="Q880" s="8"/>
      <c r="R880" s="8"/>
      <c r="S880" s="8"/>
      <c r="T880" s="8"/>
      <c r="U880" s="8"/>
      <c r="V880" s="8"/>
      <c r="W880" s="8"/>
      <c r="X880" s="8"/>
      <c r="Y880" s="8"/>
      <c r="Z880" s="8"/>
      <c r="AA880" s="8"/>
    </row>
    <row r="881" spans="1:27" ht="12.75">
      <c r="A881" s="385" t="s">
        <v>2372</v>
      </c>
      <c r="B881" s="385" t="s">
        <v>2373</v>
      </c>
      <c r="C881" s="385" t="s">
        <v>2374</v>
      </c>
      <c r="D881" s="411">
        <v>22927</v>
      </c>
      <c r="G881" s="8"/>
      <c r="N881" s="8"/>
      <c r="O881" s="8"/>
      <c r="P881" s="8"/>
      <c r="Q881" s="8"/>
      <c r="R881" s="8"/>
      <c r="S881" s="8"/>
      <c r="T881" s="8"/>
      <c r="U881" s="8"/>
      <c r="V881" s="8"/>
      <c r="W881" s="8"/>
      <c r="X881" s="8"/>
      <c r="Y881" s="8"/>
      <c r="Z881" s="8"/>
      <c r="AA881" s="8"/>
    </row>
    <row r="882" spans="1:27" ht="12.75">
      <c r="A882" s="385" t="s">
        <v>2375</v>
      </c>
      <c r="B882" s="385" t="s">
        <v>2376</v>
      </c>
      <c r="C882" s="385" t="s">
        <v>2377</v>
      </c>
      <c r="D882" s="411">
        <v>20461</v>
      </c>
      <c r="G882" s="8"/>
      <c r="N882" s="8"/>
      <c r="O882" s="8"/>
      <c r="P882" s="8"/>
      <c r="Q882" s="8"/>
      <c r="R882" s="8"/>
      <c r="S882" s="8"/>
      <c r="T882" s="8"/>
      <c r="U882" s="8"/>
      <c r="V882" s="8"/>
      <c r="W882" s="8"/>
      <c r="X882" s="8"/>
      <c r="Y882" s="8"/>
      <c r="Z882" s="8"/>
      <c r="AA882" s="8"/>
    </row>
    <row r="883" spans="1:27" ht="12.75">
      <c r="A883" s="385" t="s">
        <v>171</v>
      </c>
      <c r="B883" s="385" t="s">
        <v>2378</v>
      </c>
      <c r="C883" s="385" t="s">
        <v>2379</v>
      </c>
      <c r="D883" s="411">
        <v>22037</v>
      </c>
      <c r="G883" s="8"/>
      <c r="N883" s="8"/>
      <c r="O883" s="8"/>
      <c r="P883" s="8"/>
      <c r="Q883" s="8"/>
      <c r="R883" s="8"/>
      <c r="S883" s="8"/>
      <c r="T883" s="8"/>
      <c r="U883" s="8"/>
      <c r="V883" s="8"/>
      <c r="W883" s="8"/>
      <c r="X883" s="8"/>
      <c r="Y883" s="8"/>
      <c r="Z883" s="8"/>
      <c r="AA883" s="8"/>
    </row>
    <row r="884" spans="1:27" ht="12.75">
      <c r="A884" s="385" t="s">
        <v>828</v>
      </c>
      <c r="B884" s="385" t="s">
        <v>2380</v>
      </c>
      <c r="C884" s="385" t="s">
        <v>2381</v>
      </c>
      <c r="D884" s="411">
        <v>22772</v>
      </c>
      <c r="G884" s="8"/>
      <c r="N884" s="8"/>
      <c r="O884" s="8"/>
      <c r="P884" s="8"/>
      <c r="Q884" s="8"/>
      <c r="R884" s="8"/>
      <c r="S884" s="8"/>
      <c r="T884" s="8"/>
      <c r="U884" s="8"/>
      <c r="V884" s="8"/>
      <c r="W884" s="8"/>
      <c r="X884" s="8"/>
      <c r="Y884" s="8"/>
      <c r="Z884" s="8"/>
      <c r="AA884" s="8"/>
    </row>
    <row r="885" spans="1:27" ht="12.75">
      <c r="A885" s="385" t="s">
        <v>868</v>
      </c>
      <c r="B885" s="385" t="s">
        <v>2383</v>
      </c>
      <c r="C885" s="385" t="s">
        <v>2384</v>
      </c>
      <c r="D885" s="411">
        <v>18219</v>
      </c>
      <c r="G885" s="8"/>
      <c r="N885" s="8"/>
      <c r="O885" s="8"/>
      <c r="P885" s="8"/>
      <c r="Q885" s="8"/>
      <c r="R885" s="8"/>
      <c r="S885" s="8"/>
      <c r="T885" s="8"/>
      <c r="U885" s="8"/>
      <c r="V885" s="8"/>
      <c r="W885" s="8"/>
      <c r="X885" s="8"/>
      <c r="Y885" s="8"/>
      <c r="Z885" s="8"/>
      <c r="AA885" s="8"/>
    </row>
    <row r="886" spans="1:27" ht="12.75">
      <c r="A886" s="385" t="s">
        <v>294</v>
      </c>
      <c r="B886" s="385" t="s">
        <v>2386</v>
      </c>
      <c r="C886" s="385" t="s">
        <v>2387</v>
      </c>
      <c r="D886" s="411">
        <v>18450</v>
      </c>
      <c r="G886" s="8"/>
      <c r="N886" s="8"/>
      <c r="O886" s="8"/>
      <c r="P886" s="8"/>
      <c r="Q886" s="8"/>
      <c r="R886" s="8"/>
      <c r="S886" s="8"/>
      <c r="T886" s="8"/>
      <c r="U886" s="8"/>
      <c r="V886" s="8"/>
      <c r="W886" s="8"/>
      <c r="X886" s="8"/>
      <c r="Y886" s="8"/>
      <c r="Z886" s="8"/>
      <c r="AA886" s="8"/>
    </row>
    <row r="887" spans="1:27" ht="12.75">
      <c r="A887" s="385" t="s">
        <v>2388</v>
      </c>
      <c r="B887" s="385" t="s">
        <v>2389</v>
      </c>
      <c r="C887" s="385" t="s">
        <v>2390</v>
      </c>
      <c r="D887" s="411">
        <v>23047</v>
      </c>
      <c r="G887" s="8"/>
      <c r="N887" s="8"/>
      <c r="O887" s="8"/>
      <c r="P887" s="8"/>
      <c r="Q887" s="8"/>
      <c r="R887" s="8"/>
      <c r="S887" s="8"/>
      <c r="T887" s="8"/>
      <c r="U887" s="8"/>
      <c r="V887" s="8"/>
      <c r="W887" s="8"/>
      <c r="X887" s="8"/>
      <c r="Y887" s="8"/>
      <c r="Z887" s="8"/>
      <c r="AA887" s="8"/>
    </row>
    <row r="888" spans="1:27" ht="12.75">
      <c r="A888" s="385" t="s">
        <v>2266</v>
      </c>
      <c r="B888" s="385" t="s">
        <v>2391</v>
      </c>
      <c r="C888" s="385" t="s">
        <v>2392</v>
      </c>
      <c r="D888" s="411">
        <v>22895</v>
      </c>
      <c r="G888" s="8"/>
      <c r="N888" s="8"/>
      <c r="O888" s="8"/>
      <c r="P888" s="8"/>
      <c r="Q888" s="8"/>
      <c r="R888" s="8"/>
      <c r="S888" s="8"/>
      <c r="T888" s="8"/>
      <c r="U888" s="8"/>
      <c r="V888" s="8"/>
      <c r="W888" s="8"/>
      <c r="X888" s="8"/>
      <c r="Y888" s="8"/>
      <c r="Z888" s="8"/>
      <c r="AA888" s="8"/>
    </row>
    <row r="889" spans="1:27" ht="12.75">
      <c r="A889" s="385" t="s">
        <v>2393</v>
      </c>
      <c r="B889" s="385" t="s">
        <v>2394</v>
      </c>
      <c r="C889" s="385" t="s">
        <v>2395</v>
      </c>
      <c r="D889" s="411">
        <v>20593</v>
      </c>
      <c r="G889" s="8"/>
      <c r="N889" s="8"/>
      <c r="O889" s="8"/>
      <c r="P889" s="8"/>
      <c r="Q889" s="8"/>
      <c r="R889" s="8"/>
      <c r="S889" s="8"/>
      <c r="T889" s="8"/>
      <c r="U889" s="8"/>
      <c r="V889" s="8"/>
      <c r="W889" s="8"/>
      <c r="X889" s="8"/>
      <c r="Y889" s="8"/>
      <c r="Z889" s="8"/>
      <c r="AA889" s="8"/>
    </row>
    <row r="890" spans="1:27" ht="12.75">
      <c r="A890" s="385" t="s">
        <v>1007</v>
      </c>
      <c r="B890" s="385" t="s">
        <v>1689</v>
      </c>
      <c r="C890" s="385" t="s">
        <v>2396</v>
      </c>
      <c r="D890" s="411">
        <v>23041</v>
      </c>
      <c r="G890" s="8"/>
      <c r="N890" s="8"/>
      <c r="O890" s="8"/>
      <c r="P890" s="8"/>
      <c r="Q890" s="8"/>
      <c r="R890" s="8"/>
      <c r="S890" s="8"/>
      <c r="T890" s="8"/>
      <c r="U890" s="8"/>
      <c r="V890" s="8"/>
      <c r="W890" s="8"/>
      <c r="X890" s="8"/>
      <c r="Y890" s="8"/>
      <c r="Z890" s="8"/>
      <c r="AA890" s="8"/>
    </row>
    <row r="891" spans="1:27" ht="12.75">
      <c r="A891" s="385" t="s">
        <v>1017</v>
      </c>
      <c r="B891" s="385" t="s">
        <v>2398</v>
      </c>
      <c r="C891" s="385" t="s">
        <v>2399</v>
      </c>
      <c r="D891" s="411">
        <v>22964</v>
      </c>
      <c r="G891" s="8"/>
      <c r="N891" s="8"/>
      <c r="O891" s="8"/>
      <c r="P891" s="8"/>
      <c r="Q891" s="8"/>
      <c r="R891" s="8"/>
      <c r="S891" s="8"/>
      <c r="T891" s="8"/>
      <c r="U891" s="8"/>
      <c r="V891" s="8"/>
      <c r="W891" s="8"/>
      <c r="X891" s="8"/>
      <c r="Y891" s="8"/>
      <c r="Z891" s="8"/>
      <c r="AA891" s="8"/>
    </row>
    <row r="892" spans="1:27" ht="12.75">
      <c r="A892" s="385" t="s">
        <v>1014</v>
      </c>
      <c r="B892" s="385" t="s">
        <v>2182</v>
      </c>
      <c r="C892" s="385" t="s">
        <v>2183</v>
      </c>
      <c r="D892" s="411">
        <v>20229</v>
      </c>
      <c r="G892" s="8"/>
      <c r="N892" s="8"/>
      <c r="O892" s="8"/>
      <c r="P892" s="8"/>
      <c r="Q892" s="8"/>
      <c r="R892" s="8"/>
      <c r="S892" s="8"/>
      <c r="T892" s="8"/>
      <c r="U892" s="8"/>
      <c r="V892" s="8"/>
      <c r="W892" s="8"/>
      <c r="X892" s="8"/>
      <c r="Y892" s="8"/>
      <c r="Z892" s="8"/>
      <c r="AA892" s="8"/>
    </row>
    <row r="893" spans="1:27" ht="12.75">
      <c r="A893" s="385" t="s">
        <v>1084</v>
      </c>
      <c r="B893" s="385" t="s">
        <v>2400</v>
      </c>
      <c r="C893" s="385" t="s">
        <v>2401</v>
      </c>
      <c r="D893" s="411">
        <v>20239</v>
      </c>
      <c r="G893" s="8"/>
      <c r="N893" s="8"/>
      <c r="O893" s="8"/>
      <c r="P893" s="8"/>
      <c r="Q893" s="8"/>
      <c r="R893" s="8"/>
      <c r="S893" s="8"/>
      <c r="T893" s="8"/>
      <c r="U893" s="8"/>
      <c r="V893" s="8"/>
      <c r="W893" s="8"/>
      <c r="X893" s="8"/>
      <c r="Y893" s="8"/>
      <c r="Z893" s="8"/>
      <c r="AA893" s="8"/>
    </row>
    <row r="894" spans="1:27" ht="12.75">
      <c r="A894" s="385" t="s">
        <v>2402</v>
      </c>
      <c r="B894" s="385" t="s">
        <v>2403</v>
      </c>
      <c r="C894" s="385" t="s">
        <v>2404</v>
      </c>
      <c r="D894" s="411">
        <v>22846</v>
      </c>
      <c r="G894" s="8"/>
      <c r="N894" s="8"/>
      <c r="O894" s="8"/>
      <c r="P894" s="8"/>
      <c r="Q894" s="8"/>
      <c r="R894" s="8"/>
      <c r="S894" s="8"/>
      <c r="T894" s="8"/>
      <c r="U894" s="8"/>
      <c r="V894" s="8"/>
      <c r="W894" s="8"/>
      <c r="X894" s="8"/>
      <c r="Y894" s="8"/>
      <c r="Z894" s="8"/>
      <c r="AA894" s="8"/>
    </row>
    <row r="895" spans="1:27" ht="12.75">
      <c r="A895" s="385" t="s">
        <v>2406</v>
      </c>
      <c r="B895" s="385" t="s">
        <v>2407</v>
      </c>
      <c r="C895" s="385" t="s">
        <v>2408</v>
      </c>
      <c r="D895" s="411">
        <v>23026</v>
      </c>
      <c r="G895" s="8"/>
      <c r="N895" s="8"/>
      <c r="O895" s="8"/>
      <c r="P895" s="8"/>
      <c r="Q895" s="8"/>
      <c r="R895" s="8"/>
      <c r="S895" s="8"/>
      <c r="T895" s="8"/>
      <c r="U895" s="8"/>
      <c r="V895" s="8"/>
      <c r="W895" s="8"/>
      <c r="X895" s="8"/>
      <c r="Y895" s="8"/>
      <c r="Z895" s="8"/>
      <c r="AA895" s="8"/>
    </row>
    <row r="896" spans="1:27" ht="12.75">
      <c r="A896" s="385" t="s">
        <v>481</v>
      </c>
      <c r="B896" s="385" t="s">
        <v>2409</v>
      </c>
      <c r="C896" s="385" t="s">
        <v>2410</v>
      </c>
      <c r="D896" s="411">
        <v>17966</v>
      </c>
      <c r="G896" s="8"/>
      <c r="N896" s="8"/>
      <c r="O896" s="8"/>
      <c r="P896" s="8"/>
      <c r="Q896" s="8"/>
      <c r="R896" s="8"/>
      <c r="S896" s="8"/>
      <c r="T896" s="8"/>
      <c r="U896" s="8"/>
      <c r="V896" s="8"/>
      <c r="W896" s="8"/>
      <c r="X896" s="8"/>
      <c r="Y896" s="8"/>
      <c r="Z896" s="8"/>
      <c r="AA896" s="8"/>
    </row>
    <row r="897" spans="1:27" ht="12.75">
      <c r="A897" s="385" t="s">
        <v>610</v>
      </c>
      <c r="B897" s="385" t="s">
        <v>2411</v>
      </c>
      <c r="C897" s="385" t="s">
        <v>2412</v>
      </c>
      <c r="D897" s="411">
        <v>21202</v>
      </c>
      <c r="G897" s="8"/>
      <c r="N897" s="8"/>
      <c r="O897" s="8"/>
      <c r="P897" s="8"/>
      <c r="Q897" s="8"/>
      <c r="R897" s="8"/>
      <c r="S897" s="8"/>
      <c r="T897" s="8"/>
      <c r="U897" s="8"/>
      <c r="V897" s="8"/>
      <c r="W897" s="8"/>
      <c r="X897" s="8"/>
      <c r="Y897" s="8"/>
      <c r="Z897" s="8"/>
      <c r="AA897" s="8"/>
    </row>
    <row r="898" spans="1:27" ht="12.75">
      <c r="A898" s="385" t="s">
        <v>761</v>
      </c>
      <c r="B898" s="385" t="s">
        <v>2413</v>
      </c>
      <c r="C898" s="385" t="s">
        <v>2414</v>
      </c>
      <c r="D898" s="411">
        <v>19942</v>
      </c>
      <c r="G898" s="8"/>
      <c r="N898" s="8"/>
      <c r="O898" s="8"/>
      <c r="P898" s="8"/>
      <c r="Q898" s="8"/>
      <c r="R898" s="8"/>
      <c r="S898" s="8"/>
      <c r="T898" s="8"/>
      <c r="U898" s="8"/>
      <c r="V898" s="8"/>
      <c r="W898" s="8"/>
      <c r="X898" s="8"/>
      <c r="Y898" s="8"/>
      <c r="Z898" s="8"/>
      <c r="AA898" s="8"/>
    </row>
    <row r="899" spans="1:27" ht="12.75">
      <c r="A899" s="385" t="s">
        <v>2415</v>
      </c>
      <c r="B899" s="385" t="s">
        <v>2416</v>
      </c>
      <c r="C899" s="385" t="s">
        <v>2417</v>
      </c>
      <c r="D899" s="411">
        <v>22820</v>
      </c>
      <c r="G899" s="8"/>
      <c r="N899" s="8"/>
      <c r="O899" s="8"/>
      <c r="P899" s="8"/>
      <c r="Q899" s="8"/>
      <c r="R899" s="8"/>
      <c r="S899" s="8"/>
      <c r="T899" s="8"/>
      <c r="U899" s="8"/>
      <c r="V899" s="8"/>
      <c r="W899" s="8"/>
      <c r="X899" s="8"/>
      <c r="Y899" s="8"/>
      <c r="Z899" s="8"/>
      <c r="AA899" s="8"/>
    </row>
    <row r="900" spans="1:27" ht="12.75">
      <c r="A900" s="385" t="s">
        <v>2418</v>
      </c>
      <c r="B900" s="385" t="s">
        <v>2419</v>
      </c>
      <c r="C900" s="385" t="s">
        <v>2420</v>
      </c>
      <c r="D900" s="411">
        <v>19914</v>
      </c>
      <c r="G900" s="8"/>
      <c r="N900" s="8"/>
      <c r="O900" s="8"/>
      <c r="P900" s="8"/>
      <c r="Q900" s="8"/>
      <c r="R900" s="8"/>
      <c r="S900" s="8"/>
      <c r="T900" s="8"/>
      <c r="U900" s="8"/>
      <c r="V900" s="8"/>
      <c r="W900" s="8"/>
      <c r="X900" s="8"/>
      <c r="Y900" s="8"/>
      <c r="Z900" s="8"/>
      <c r="AA900" s="8"/>
    </row>
    <row r="901" spans="1:27" ht="12.75">
      <c r="A901" s="385" t="s">
        <v>2421</v>
      </c>
      <c r="B901" s="385" t="s">
        <v>2422</v>
      </c>
      <c r="C901" s="385" t="s">
        <v>2423</v>
      </c>
      <c r="D901" s="411">
        <v>20502</v>
      </c>
      <c r="G901" s="8"/>
      <c r="N901" s="8"/>
      <c r="O901" s="8"/>
      <c r="P901" s="8"/>
      <c r="Q901" s="8"/>
      <c r="R901" s="8"/>
      <c r="S901" s="8"/>
      <c r="T901" s="8"/>
      <c r="U901" s="8"/>
      <c r="V901" s="8"/>
      <c r="W901" s="8"/>
      <c r="X901" s="8"/>
      <c r="Y901" s="8"/>
      <c r="Z901" s="8"/>
      <c r="AA901" s="8"/>
    </row>
    <row r="902" spans="1:27" ht="12.75">
      <c r="A902" s="385" t="s">
        <v>2424</v>
      </c>
      <c r="B902" s="385" t="s">
        <v>2425</v>
      </c>
      <c r="C902" s="385" t="s">
        <v>2426</v>
      </c>
      <c r="D902" s="411">
        <v>22904</v>
      </c>
      <c r="G902" s="8"/>
      <c r="N902" s="8"/>
      <c r="O902" s="8"/>
      <c r="P902" s="8"/>
      <c r="Q902" s="8"/>
      <c r="R902" s="8"/>
      <c r="S902" s="8"/>
      <c r="T902" s="8"/>
      <c r="U902" s="8"/>
      <c r="V902" s="8"/>
      <c r="W902" s="8"/>
      <c r="X902" s="8"/>
      <c r="Y902" s="8"/>
      <c r="Z902" s="8"/>
      <c r="AA902" s="8"/>
    </row>
    <row r="903" spans="1:27" ht="12.75">
      <c r="A903" s="385" t="s">
        <v>757</v>
      </c>
      <c r="B903" s="385" t="s">
        <v>2427</v>
      </c>
      <c r="C903" s="385" t="s">
        <v>2428</v>
      </c>
      <c r="D903" s="411">
        <v>18149</v>
      </c>
      <c r="G903" s="8"/>
      <c r="N903" s="8"/>
      <c r="O903" s="8"/>
      <c r="P903" s="8"/>
      <c r="Q903" s="8"/>
      <c r="R903" s="8"/>
      <c r="S903" s="8"/>
      <c r="T903" s="8"/>
      <c r="U903" s="8"/>
      <c r="V903" s="8"/>
      <c r="W903" s="8"/>
      <c r="X903" s="8"/>
      <c r="Y903" s="8"/>
      <c r="Z903" s="8"/>
      <c r="AA903" s="8"/>
    </row>
    <row r="904" spans="1:27" ht="12.75">
      <c r="A904" s="385" t="s">
        <v>419</v>
      </c>
      <c r="B904" s="385" t="s">
        <v>2429</v>
      </c>
      <c r="C904" s="385" t="s">
        <v>2430</v>
      </c>
      <c r="D904" s="411">
        <v>22885</v>
      </c>
      <c r="G904" s="8"/>
      <c r="N904" s="8"/>
      <c r="O904" s="8"/>
      <c r="P904" s="8"/>
      <c r="Q904" s="8"/>
      <c r="R904" s="8"/>
      <c r="S904" s="8"/>
      <c r="T904" s="8"/>
      <c r="U904" s="8"/>
      <c r="V904" s="8"/>
      <c r="W904" s="8"/>
      <c r="X904" s="8"/>
      <c r="Y904" s="8"/>
      <c r="Z904" s="8"/>
      <c r="AA904" s="8"/>
    </row>
    <row r="905" spans="1:27" ht="12.75">
      <c r="A905" s="385" t="s">
        <v>2431</v>
      </c>
      <c r="B905" s="385" t="s">
        <v>2432</v>
      </c>
      <c r="C905" s="385" t="s">
        <v>2433</v>
      </c>
      <c r="D905" s="411">
        <v>20122</v>
      </c>
      <c r="G905" s="8"/>
      <c r="N905" s="8"/>
      <c r="O905" s="8"/>
      <c r="P905" s="8"/>
      <c r="Q905" s="8"/>
      <c r="R905" s="8"/>
      <c r="S905" s="8"/>
      <c r="T905" s="8"/>
      <c r="U905" s="8"/>
      <c r="V905" s="8"/>
      <c r="W905" s="8"/>
      <c r="X905" s="8"/>
      <c r="Y905" s="8"/>
      <c r="Z905" s="8"/>
      <c r="AA905" s="8"/>
    </row>
    <row r="906" spans="1:27" ht="12.75">
      <c r="A906" s="385" t="s">
        <v>231</v>
      </c>
      <c r="B906" s="385" t="s">
        <v>2435</v>
      </c>
      <c r="C906" s="385" t="s">
        <v>2436</v>
      </c>
      <c r="D906" s="411">
        <v>22878</v>
      </c>
      <c r="G906" s="8"/>
      <c r="N906" s="8"/>
      <c r="O906" s="8"/>
      <c r="P906" s="8"/>
      <c r="Q906" s="8"/>
      <c r="R906" s="8"/>
      <c r="S906" s="8"/>
      <c r="T906" s="8"/>
      <c r="U906" s="8"/>
      <c r="V906" s="8"/>
      <c r="W906" s="8"/>
      <c r="X906" s="8"/>
      <c r="Y906" s="8"/>
      <c r="Z906" s="8"/>
      <c r="AA906" s="8"/>
    </row>
    <row r="907" spans="1:27" ht="12.75">
      <c r="A907" s="385" t="s">
        <v>407</v>
      </c>
      <c r="B907" s="385" t="s">
        <v>2438</v>
      </c>
      <c r="C907" s="385" t="s">
        <v>2439</v>
      </c>
      <c r="D907" s="411">
        <v>20333</v>
      </c>
      <c r="G907" s="8"/>
      <c r="N907" s="8"/>
      <c r="O907" s="8"/>
      <c r="P907" s="8"/>
      <c r="Q907" s="8"/>
      <c r="R907" s="8"/>
      <c r="S907" s="8"/>
      <c r="T907" s="8"/>
      <c r="U907" s="8"/>
      <c r="V907" s="8"/>
      <c r="W907" s="8"/>
      <c r="X907" s="8"/>
      <c r="Y907" s="8"/>
      <c r="Z907" s="8"/>
      <c r="AA907" s="8"/>
    </row>
    <row r="908" spans="1:27" ht="12.75">
      <c r="A908" s="385" t="s">
        <v>931</v>
      </c>
      <c r="B908" s="385" t="s">
        <v>1697</v>
      </c>
      <c r="C908" s="385" t="s">
        <v>2440</v>
      </c>
      <c r="D908" s="411">
        <v>19940</v>
      </c>
      <c r="G908" s="8"/>
      <c r="N908" s="8"/>
      <c r="O908" s="8"/>
      <c r="P908" s="8"/>
      <c r="Q908" s="8"/>
      <c r="R908" s="8"/>
      <c r="S908" s="8"/>
      <c r="T908" s="8"/>
      <c r="U908" s="8"/>
      <c r="V908" s="8"/>
      <c r="W908" s="8"/>
      <c r="X908" s="8"/>
      <c r="Y908" s="8"/>
      <c r="Z908" s="8"/>
      <c r="AA908" s="8"/>
    </row>
    <row r="909" spans="1:27" ht="12.75">
      <c r="A909" s="385" t="s">
        <v>1033</v>
      </c>
      <c r="B909" s="385" t="s">
        <v>2441</v>
      </c>
      <c r="C909" s="385" t="s">
        <v>2442</v>
      </c>
      <c r="D909" s="411">
        <v>22880</v>
      </c>
      <c r="G909" s="8"/>
      <c r="N909" s="8"/>
      <c r="O909" s="8"/>
      <c r="P909" s="8"/>
      <c r="Q909" s="8"/>
      <c r="R909" s="8"/>
      <c r="S909" s="8"/>
      <c r="T909" s="8"/>
      <c r="U909" s="8"/>
      <c r="V909" s="8"/>
      <c r="W909" s="8"/>
      <c r="X909" s="8"/>
      <c r="Y909" s="8"/>
      <c r="Z909" s="8"/>
      <c r="AA909" s="8"/>
    </row>
    <row r="910" spans="1:27" ht="12.75">
      <c r="A910" s="385" t="s">
        <v>2443</v>
      </c>
      <c r="B910" s="385" t="s">
        <v>2444</v>
      </c>
      <c r="C910" s="385" t="s">
        <v>2445</v>
      </c>
      <c r="D910" s="411">
        <v>19986</v>
      </c>
      <c r="G910" s="8"/>
      <c r="N910" s="8"/>
      <c r="O910" s="8"/>
      <c r="P910" s="8"/>
      <c r="Q910" s="8"/>
      <c r="R910" s="8"/>
      <c r="S910" s="8"/>
      <c r="T910" s="8"/>
      <c r="U910" s="8"/>
      <c r="V910" s="8"/>
      <c r="W910" s="8"/>
      <c r="X910" s="8"/>
      <c r="Y910" s="8"/>
      <c r="Z910" s="8"/>
      <c r="AA910" s="8"/>
    </row>
    <row r="911" spans="1:27" ht="12.75">
      <c r="A911" s="385" t="s">
        <v>1050</v>
      </c>
      <c r="B911" s="385" t="s">
        <v>2446</v>
      </c>
      <c r="C911" s="385" t="s">
        <v>2447</v>
      </c>
      <c r="D911" s="411">
        <v>20411</v>
      </c>
      <c r="G911" s="8"/>
      <c r="N911" s="8"/>
      <c r="O911" s="8"/>
      <c r="P911" s="8"/>
      <c r="Q911" s="8"/>
      <c r="R911" s="8"/>
      <c r="S911" s="8"/>
      <c r="T911" s="8"/>
      <c r="U911" s="8"/>
      <c r="V911" s="8"/>
      <c r="W911" s="8"/>
      <c r="X911" s="8"/>
      <c r="Y911" s="8"/>
      <c r="Z911" s="8"/>
      <c r="AA911" s="8"/>
    </row>
    <row r="912" spans="1:27" ht="12.75">
      <c r="A912" s="385" t="s">
        <v>2310</v>
      </c>
      <c r="B912" s="385" t="s">
        <v>2448</v>
      </c>
      <c r="C912" s="385" t="s">
        <v>2449</v>
      </c>
      <c r="D912" s="411">
        <v>22776</v>
      </c>
      <c r="G912" s="8"/>
      <c r="N912" s="8"/>
      <c r="O912" s="8"/>
      <c r="P912" s="8"/>
      <c r="Q912" s="8"/>
      <c r="R912" s="8"/>
      <c r="S912" s="8"/>
      <c r="T912" s="8"/>
      <c r="U912" s="8"/>
      <c r="V912" s="8"/>
      <c r="W912" s="8"/>
      <c r="X912" s="8"/>
      <c r="Y912" s="8"/>
      <c r="Z912" s="8"/>
      <c r="AA912" s="8"/>
    </row>
    <row r="913" spans="1:27" ht="12.75">
      <c r="A913" s="385" t="s">
        <v>486</v>
      </c>
      <c r="B913" s="385" t="s">
        <v>2450</v>
      </c>
      <c r="C913" s="385" t="s">
        <v>2451</v>
      </c>
      <c r="D913" s="411">
        <v>22903</v>
      </c>
      <c r="G913" s="8"/>
      <c r="N913" s="8"/>
      <c r="O913" s="8"/>
      <c r="P913" s="8"/>
      <c r="Q913" s="8"/>
      <c r="R913" s="8"/>
      <c r="S913" s="8"/>
      <c r="T913" s="8"/>
      <c r="U913" s="8"/>
      <c r="V913" s="8"/>
      <c r="W913" s="8"/>
      <c r="X913" s="8"/>
      <c r="Y913" s="8"/>
      <c r="Z913" s="8"/>
      <c r="AA913" s="8"/>
    </row>
    <row r="914" spans="1:27" ht="12.75">
      <c r="A914" s="385" t="s">
        <v>426</v>
      </c>
      <c r="B914" s="385" t="s">
        <v>2453</v>
      </c>
      <c r="C914" s="385" t="s">
        <v>2454</v>
      </c>
      <c r="D914" s="411">
        <v>18312</v>
      </c>
      <c r="G914" s="8"/>
      <c r="N914" s="8"/>
      <c r="O914" s="8"/>
      <c r="P914" s="8"/>
      <c r="Q914" s="8"/>
      <c r="R914" s="8"/>
      <c r="S914" s="8"/>
      <c r="T914" s="8"/>
      <c r="U914" s="8"/>
      <c r="V914" s="8"/>
      <c r="W914" s="8"/>
      <c r="X914" s="8"/>
      <c r="Y914" s="8"/>
      <c r="Z914" s="8"/>
      <c r="AA914" s="8"/>
    </row>
    <row r="915" spans="1:27" ht="12.75">
      <c r="A915" s="385" t="s">
        <v>426</v>
      </c>
      <c r="B915" s="385" t="s">
        <v>2455</v>
      </c>
      <c r="C915" s="385" t="s">
        <v>2454</v>
      </c>
      <c r="D915" s="411">
        <v>22869</v>
      </c>
      <c r="G915" s="8"/>
      <c r="N915" s="8"/>
      <c r="O915" s="8"/>
      <c r="P915" s="8"/>
      <c r="Q915" s="8"/>
      <c r="R915" s="8"/>
      <c r="S915" s="8"/>
      <c r="T915" s="8"/>
      <c r="U915" s="8"/>
      <c r="V915" s="8"/>
      <c r="W915" s="8"/>
      <c r="X915" s="8"/>
      <c r="Y915" s="8"/>
      <c r="Z915" s="8"/>
      <c r="AA915" s="8"/>
    </row>
    <row r="916" spans="1:27" ht="12.75">
      <c r="A916" s="385" t="s">
        <v>912</v>
      </c>
      <c r="B916" s="385" t="s">
        <v>2456</v>
      </c>
      <c r="C916" s="385" t="s">
        <v>2457</v>
      </c>
      <c r="D916" s="411">
        <v>22907</v>
      </c>
      <c r="G916" s="8"/>
      <c r="N916" s="8"/>
      <c r="O916" s="8"/>
      <c r="P916" s="8"/>
      <c r="Q916" s="8"/>
      <c r="R916" s="8"/>
      <c r="S916" s="8"/>
      <c r="T916" s="8"/>
      <c r="U916" s="8"/>
      <c r="V916" s="8"/>
      <c r="W916" s="8"/>
      <c r="X916" s="8"/>
      <c r="Y916" s="8"/>
      <c r="Z916" s="8"/>
      <c r="AA916" s="8"/>
    </row>
    <row r="917" spans="1:27" ht="12.75">
      <c r="A917" s="385" t="s">
        <v>675</v>
      </c>
      <c r="B917" s="385" t="s">
        <v>2458</v>
      </c>
      <c r="C917" s="385" t="s">
        <v>2459</v>
      </c>
      <c r="D917" s="411">
        <v>18203</v>
      </c>
      <c r="G917" s="8"/>
      <c r="N917" s="8"/>
      <c r="O917" s="8"/>
      <c r="P917" s="8"/>
      <c r="Q917" s="8"/>
      <c r="R917" s="8"/>
      <c r="S917" s="8"/>
      <c r="T917" s="8"/>
      <c r="U917" s="8"/>
      <c r="V917" s="8"/>
      <c r="W917" s="8"/>
      <c r="X917" s="8"/>
      <c r="Y917" s="8"/>
      <c r="Z917" s="8"/>
      <c r="AA917" s="8"/>
    </row>
    <row r="918" spans="1:27" ht="12.75">
      <c r="A918" s="385" t="s">
        <v>302</v>
      </c>
      <c r="B918" s="385" t="s">
        <v>2460</v>
      </c>
      <c r="C918" s="385" t="s">
        <v>2461</v>
      </c>
      <c r="D918" s="411">
        <v>22255</v>
      </c>
      <c r="G918" s="8"/>
      <c r="N918" s="8"/>
      <c r="O918" s="8"/>
      <c r="P918" s="8"/>
      <c r="Q918" s="8"/>
      <c r="R918" s="8"/>
      <c r="S918" s="8"/>
      <c r="T918" s="8"/>
      <c r="U918" s="8"/>
      <c r="V918" s="8"/>
      <c r="W918" s="8"/>
      <c r="X918" s="8"/>
      <c r="Y918" s="8"/>
      <c r="Z918" s="8"/>
      <c r="AA918" s="8"/>
    </row>
    <row r="919" spans="1:27" ht="12.75">
      <c r="A919" s="385" t="s">
        <v>470</v>
      </c>
      <c r="B919" s="385" t="s">
        <v>2462</v>
      </c>
      <c r="C919" s="385" t="s">
        <v>2463</v>
      </c>
      <c r="D919" s="411">
        <v>22831</v>
      </c>
      <c r="G919" s="8"/>
      <c r="N919" s="8"/>
      <c r="O919" s="8"/>
      <c r="P919" s="8"/>
      <c r="Q919" s="8"/>
      <c r="R919" s="8"/>
      <c r="S919" s="8"/>
      <c r="T919" s="8"/>
      <c r="U919" s="8"/>
      <c r="V919" s="8"/>
      <c r="W919" s="8"/>
      <c r="X919" s="8"/>
      <c r="Y919" s="8"/>
      <c r="Z919" s="8"/>
      <c r="AA919" s="8"/>
    </row>
    <row r="920" spans="1:27" ht="12.75">
      <c r="A920" s="385" t="s">
        <v>2465</v>
      </c>
      <c r="B920" s="385" t="s">
        <v>2466</v>
      </c>
      <c r="C920" s="385" t="s">
        <v>2467</v>
      </c>
      <c r="D920" s="411">
        <v>20169</v>
      </c>
      <c r="G920" s="8"/>
      <c r="N920" s="8"/>
      <c r="O920" s="8"/>
      <c r="P920" s="8"/>
      <c r="Q920" s="8"/>
      <c r="R920" s="8"/>
      <c r="S920" s="8"/>
      <c r="T920" s="8"/>
      <c r="U920" s="8"/>
      <c r="V920" s="8"/>
      <c r="W920" s="8"/>
      <c r="X920" s="8"/>
      <c r="Y920" s="8"/>
      <c r="Z920" s="8"/>
      <c r="AA920" s="8"/>
    </row>
    <row r="921" spans="1:27" ht="12.75">
      <c r="A921" s="385" t="s">
        <v>1031</v>
      </c>
      <c r="B921" s="385" t="s">
        <v>2468</v>
      </c>
      <c r="C921" s="385" t="s">
        <v>2469</v>
      </c>
      <c r="D921" s="411">
        <v>17909</v>
      </c>
      <c r="G921" s="8"/>
      <c r="N921" s="8"/>
      <c r="O921" s="8"/>
      <c r="P921" s="8"/>
      <c r="Q921" s="8"/>
      <c r="R921" s="8"/>
      <c r="S921" s="8"/>
      <c r="T921" s="8"/>
      <c r="U921" s="8"/>
      <c r="V921" s="8"/>
      <c r="W921" s="8"/>
      <c r="X921" s="8"/>
      <c r="Y921" s="8"/>
      <c r="Z921" s="8"/>
      <c r="AA921" s="8"/>
    </row>
    <row r="922" spans="1:27" ht="12.75">
      <c r="A922" s="385" t="s">
        <v>2470</v>
      </c>
      <c r="B922" s="385" t="s">
        <v>2471</v>
      </c>
      <c r="C922" s="385" t="s">
        <v>2472</v>
      </c>
      <c r="D922" s="411">
        <v>23030</v>
      </c>
      <c r="G922" s="8"/>
      <c r="N922" s="8"/>
      <c r="O922" s="8"/>
      <c r="P922" s="8"/>
      <c r="Q922" s="8"/>
      <c r="R922" s="8"/>
      <c r="S922" s="8"/>
      <c r="T922" s="8"/>
      <c r="U922" s="8"/>
      <c r="V922" s="8"/>
      <c r="W922" s="8"/>
      <c r="X922" s="8"/>
      <c r="Y922" s="8"/>
      <c r="Z922" s="8"/>
      <c r="AA922" s="8"/>
    </row>
    <row r="923" spans="1:27" ht="12.75">
      <c r="A923" s="385" t="s">
        <v>660</v>
      </c>
      <c r="B923" s="385" t="s">
        <v>2473</v>
      </c>
      <c r="C923" s="385" t="s">
        <v>2474</v>
      </c>
      <c r="D923" s="411">
        <v>20188</v>
      </c>
      <c r="G923" s="8"/>
      <c r="N923" s="8"/>
      <c r="O923" s="8"/>
      <c r="P923" s="8"/>
      <c r="Q923" s="8"/>
      <c r="R923" s="8"/>
      <c r="S923" s="8"/>
      <c r="T923" s="8"/>
      <c r="U923" s="8"/>
      <c r="V923" s="8"/>
      <c r="W923" s="8"/>
      <c r="X923" s="8"/>
      <c r="Y923" s="8"/>
      <c r="Z923" s="8"/>
      <c r="AA923" s="8"/>
    </row>
    <row r="924" spans="1:27" ht="12.75">
      <c r="A924" s="385" t="s">
        <v>1108</v>
      </c>
      <c r="B924" s="385" t="s">
        <v>2475</v>
      </c>
      <c r="C924" s="385" t="s">
        <v>2476</v>
      </c>
      <c r="D924" s="411">
        <v>22745</v>
      </c>
      <c r="G924" s="8"/>
      <c r="N924" s="8"/>
      <c r="O924" s="8"/>
      <c r="P924" s="8"/>
      <c r="Q924" s="8"/>
      <c r="R924" s="8"/>
      <c r="S924" s="8"/>
      <c r="T924" s="8"/>
      <c r="U924" s="8"/>
      <c r="V924" s="8"/>
      <c r="W924" s="8"/>
      <c r="X924" s="8"/>
      <c r="Y924" s="8"/>
      <c r="Z924" s="8"/>
      <c r="AA924" s="8"/>
    </row>
    <row r="925" spans="1:27" ht="12.75">
      <c r="A925" s="385" t="s">
        <v>173</v>
      </c>
      <c r="B925" s="385" t="s">
        <v>2477</v>
      </c>
      <c r="C925" s="385" t="s">
        <v>2478</v>
      </c>
      <c r="D925" s="411">
        <v>20644</v>
      </c>
      <c r="G925" s="8"/>
      <c r="N925" s="8"/>
      <c r="O925" s="8"/>
      <c r="P925" s="8"/>
      <c r="Q925" s="8"/>
      <c r="R925" s="8"/>
      <c r="S925" s="8"/>
      <c r="T925" s="8"/>
      <c r="U925" s="8"/>
      <c r="V925" s="8"/>
      <c r="W925" s="8"/>
      <c r="X925" s="8"/>
      <c r="Y925" s="8"/>
      <c r="Z925" s="8"/>
      <c r="AA925" s="8"/>
    </row>
    <row r="926" spans="1:27" ht="12.75">
      <c r="A926" s="385" t="s">
        <v>682</v>
      </c>
      <c r="B926" s="385" t="s">
        <v>1934</v>
      </c>
      <c r="C926" s="385" t="s">
        <v>2479</v>
      </c>
      <c r="D926" s="411">
        <v>20072</v>
      </c>
      <c r="G926" s="8"/>
      <c r="N926" s="8"/>
      <c r="O926" s="8"/>
      <c r="P926" s="8"/>
      <c r="Q926" s="8"/>
      <c r="R926" s="8"/>
      <c r="S926" s="8"/>
      <c r="T926" s="8"/>
      <c r="U926" s="8"/>
      <c r="V926" s="8"/>
      <c r="W926" s="8"/>
      <c r="X926" s="8"/>
      <c r="Y926" s="8"/>
      <c r="Z926" s="8"/>
      <c r="AA926" s="8"/>
    </row>
    <row r="927" spans="1:27" ht="12.75">
      <c r="A927" s="385" t="s">
        <v>491</v>
      </c>
      <c r="B927" s="385" t="s">
        <v>2480</v>
      </c>
      <c r="C927" s="385" t="s">
        <v>2481</v>
      </c>
      <c r="D927" s="411">
        <v>22780</v>
      </c>
      <c r="G927" s="8"/>
      <c r="N927" s="8"/>
      <c r="O927" s="8"/>
      <c r="P927" s="8"/>
      <c r="Q927" s="8"/>
      <c r="R927" s="8"/>
      <c r="S927" s="8"/>
      <c r="T927" s="8"/>
      <c r="U927" s="8"/>
      <c r="V927" s="8"/>
      <c r="W927" s="8"/>
      <c r="X927" s="8"/>
      <c r="Y927" s="8"/>
      <c r="Z927" s="8"/>
      <c r="AA927" s="8"/>
    </row>
    <row r="928" spans="1:27" ht="12.75">
      <c r="A928" s="385" t="s">
        <v>82</v>
      </c>
      <c r="B928" s="385" t="s">
        <v>2482</v>
      </c>
      <c r="C928" s="385" t="s">
        <v>2483</v>
      </c>
      <c r="D928" s="411">
        <v>18260</v>
      </c>
      <c r="G928" s="8"/>
      <c r="N928" s="8"/>
      <c r="O928" s="8"/>
      <c r="P928" s="8"/>
      <c r="Q928" s="8"/>
      <c r="R928" s="8"/>
      <c r="S928" s="8"/>
      <c r="T928" s="8"/>
      <c r="U928" s="8"/>
      <c r="V928" s="8"/>
      <c r="W928" s="8"/>
      <c r="X928" s="8"/>
      <c r="Y928" s="8"/>
      <c r="Z928" s="8"/>
      <c r="AA928" s="8"/>
    </row>
    <row r="929" spans="1:27" ht="12.75">
      <c r="A929" s="385" t="s">
        <v>84</v>
      </c>
      <c r="B929" s="385" t="s">
        <v>2484</v>
      </c>
      <c r="C929" s="385" t="s">
        <v>2485</v>
      </c>
      <c r="D929" s="411">
        <v>20330</v>
      </c>
      <c r="G929" s="8"/>
      <c r="N929" s="8"/>
      <c r="O929" s="8"/>
      <c r="P929" s="8"/>
      <c r="Q929" s="8"/>
      <c r="R929" s="8"/>
      <c r="S929" s="8"/>
      <c r="T929" s="8"/>
      <c r="U929" s="8"/>
      <c r="V929" s="8"/>
      <c r="W929" s="8"/>
      <c r="X929" s="8"/>
      <c r="Y929" s="8"/>
      <c r="Z929" s="8"/>
      <c r="AA929" s="8"/>
    </row>
    <row r="930" spans="1:27" ht="12.75">
      <c r="A930" s="385" t="s">
        <v>1037</v>
      </c>
      <c r="B930" s="385" t="s">
        <v>2486</v>
      </c>
      <c r="C930" s="385" t="s">
        <v>2487</v>
      </c>
      <c r="D930" s="411">
        <v>22918</v>
      </c>
      <c r="G930" s="8"/>
      <c r="N930" s="8"/>
      <c r="O930" s="8"/>
      <c r="P930" s="8"/>
      <c r="Q930" s="8"/>
      <c r="R930" s="8"/>
      <c r="S930" s="8"/>
      <c r="T930" s="8"/>
      <c r="U930" s="8"/>
      <c r="V930" s="8"/>
      <c r="W930" s="8"/>
      <c r="X930" s="8"/>
      <c r="Y930" s="8"/>
      <c r="Z930" s="8"/>
      <c r="AA930" s="8"/>
    </row>
    <row r="931" spans="1:27" ht="12.75">
      <c r="A931" s="385" t="s">
        <v>1043</v>
      </c>
      <c r="B931" s="385" t="s">
        <v>2488</v>
      </c>
      <c r="C931" s="385" t="s">
        <v>2489</v>
      </c>
      <c r="D931" s="411">
        <v>22807</v>
      </c>
      <c r="G931" s="8"/>
      <c r="N931" s="8"/>
      <c r="O931" s="8"/>
      <c r="P931" s="8"/>
      <c r="Q931" s="8"/>
      <c r="R931" s="8"/>
      <c r="S931" s="8"/>
      <c r="T931" s="8"/>
      <c r="U931" s="8"/>
      <c r="V931" s="8"/>
      <c r="W931" s="8"/>
      <c r="X931" s="8"/>
      <c r="Y931" s="8"/>
      <c r="Z931" s="8"/>
      <c r="AA931" s="8"/>
    </row>
    <row r="932" spans="1:27" ht="12.75">
      <c r="A932" s="385" t="s">
        <v>2490</v>
      </c>
      <c r="B932" s="385" t="s">
        <v>2491</v>
      </c>
      <c r="C932" s="385" t="s">
        <v>2492</v>
      </c>
      <c r="D932" s="411">
        <v>20344</v>
      </c>
      <c r="G932" s="8"/>
      <c r="N932" s="8"/>
      <c r="O932" s="8"/>
      <c r="P932" s="8"/>
      <c r="Q932" s="8"/>
      <c r="R932" s="8"/>
      <c r="S932" s="8"/>
      <c r="T932" s="8"/>
      <c r="U932" s="8"/>
      <c r="V932" s="8"/>
      <c r="W932" s="8"/>
      <c r="X932" s="8"/>
      <c r="Y932" s="8"/>
      <c r="Z932" s="8"/>
      <c r="AA932" s="8"/>
    </row>
    <row r="933" spans="1:27" ht="12.75">
      <c r="A933" s="385" t="s">
        <v>986</v>
      </c>
      <c r="B933" s="385" t="s">
        <v>2494</v>
      </c>
      <c r="C933" s="385" t="s">
        <v>2495</v>
      </c>
      <c r="D933" s="411">
        <v>22809</v>
      </c>
      <c r="G933" s="8"/>
      <c r="N933" s="8"/>
      <c r="O933" s="8"/>
      <c r="P933" s="8"/>
      <c r="Q933" s="8"/>
      <c r="R933" s="8"/>
      <c r="S933" s="8"/>
      <c r="T933" s="8"/>
      <c r="U933" s="8"/>
      <c r="V933" s="8"/>
      <c r="W933" s="8"/>
      <c r="X933" s="8"/>
      <c r="Y933" s="8"/>
      <c r="Z933" s="8"/>
      <c r="AA933" s="8"/>
    </row>
    <row r="934" spans="1:27" ht="12.75">
      <c r="A934" s="385" t="s">
        <v>2496</v>
      </c>
      <c r="B934" s="385" t="s">
        <v>2497</v>
      </c>
      <c r="C934" s="385" t="s">
        <v>2498</v>
      </c>
      <c r="D934" s="411">
        <v>22852</v>
      </c>
      <c r="G934" s="8"/>
      <c r="N934" s="8"/>
      <c r="O934" s="8"/>
      <c r="P934" s="8"/>
      <c r="Q934" s="8"/>
      <c r="R934" s="8"/>
      <c r="S934" s="8"/>
      <c r="T934" s="8"/>
      <c r="U934" s="8"/>
      <c r="V934" s="8"/>
      <c r="W934" s="8"/>
      <c r="X934" s="8"/>
      <c r="Y934" s="8"/>
      <c r="Z934" s="8"/>
      <c r="AA934" s="8"/>
    </row>
    <row r="935" spans="1:27" ht="12.75">
      <c r="A935" s="385" t="s">
        <v>266</v>
      </c>
      <c r="B935" s="385" t="s">
        <v>2499</v>
      </c>
      <c r="C935" s="385" t="s">
        <v>2500</v>
      </c>
      <c r="D935" s="411">
        <v>19909</v>
      </c>
      <c r="G935" s="8"/>
      <c r="N935" s="8"/>
      <c r="O935" s="8"/>
      <c r="P935" s="8"/>
      <c r="Q935" s="8"/>
      <c r="R935" s="8"/>
      <c r="S935" s="8"/>
      <c r="T935" s="8"/>
      <c r="U935" s="8"/>
      <c r="V935" s="8"/>
      <c r="W935" s="8"/>
      <c r="X935" s="8"/>
      <c r="Y935" s="8"/>
      <c r="Z935" s="8"/>
      <c r="AA935" s="8"/>
    </row>
    <row r="936" spans="1:27" ht="12.75">
      <c r="A936" s="385" t="s">
        <v>2501</v>
      </c>
      <c r="B936" s="385" t="s">
        <v>2502</v>
      </c>
      <c r="C936" s="385" t="s">
        <v>2503</v>
      </c>
      <c r="D936" s="411">
        <v>20070</v>
      </c>
      <c r="G936" s="8"/>
      <c r="N936" s="8"/>
      <c r="O936" s="8"/>
      <c r="P936" s="8"/>
      <c r="Q936" s="8"/>
      <c r="R936" s="8"/>
      <c r="S936" s="8"/>
      <c r="T936" s="8"/>
      <c r="U936" s="8"/>
      <c r="V936" s="8"/>
      <c r="W936" s="8"/>
      <c r="X936" s="8"/>
      <c r="Y936" s="8"/>
      <c r="Z936" s="8"/>
      <c r="AA936" s="8"/>
    </row>
    <row r="937" spans="1:27" ht="12.75">
      <c r="A937" s="385" t="s">
        <v>2504</v>
      </c>
      <c r="B937" s="385" t="s">
        <v>2505</v>
      </c>
      <c r="C937" s="385" t="s">
        <v>2506</v>
      </c>
      <c r="D937" s="411">
        <v>18566</v>
      </c>
      <c r="G937" s="8"/>
      <c r="N937" s="8"/>
      <c r="O937" s="8"/>
      <c r="P937" s="8"/>
      <c r="Q937" s="8"/>
      <c r="R937" s="8"/>
      <c r="S937" s="8"/>
      <c r="T937" s="8"/>
      <c r="U937" s="8"/>
      <c r="V937" s="8"/>
      <c r="W937" s="8"/>
      <c r="X937" s="8"/>
      <c r="Y937" s="8"/>
      <c r="Z937" s="8"/>
      <c r="AA937" s="8"/>
    </row>
    <row r="938" spans="1:27" ht="12.75">
      <c r="A938" s="385" t="s">
        <v>806</v>
      </c>
      <c r="B938" s="385" t="s">
        <v>2507</v>
      </c>
      <c r="C938" s="385" t="s">
        <v>2508</v>
      </c>
      <c r="D938" s="411">
        <v>22901</v>
      </c>
      <c r="G938" s="8"/>
      <c r="N938" s="8"/>
      <c r="O938" s="8"/>
      <c r="P938" s="8"/>
      <c r="Q938" s="8"/>
      <c r="R938" s="8"/>
      <c r="S938" s="8"/>
      <c r="T938" s="8"/>
      <c r="U938" s="8"/>
      <c r="V938" s="8"/>
      <c r="W938" s="8"/>
      <c r="X938" s="8"/>
      <c r="Y938" s="8"/>
      <c r="Z938" s="8"/>
      <c r="AA938" s="8"/>
    </row>
    <row r="939" spans="1:27" ht="12.75">
      <c r="A939" s="385" t="s">
        <v>933</v>
      </c>
      <c r="B939" s="385" t="s">
        <v>2509</v>
      </c>
      <c r="C939" s="385" t="s">
        <v>2510</v>
      </c>
      <c r="D939" s="411">
        <v>20552</v>
      </c>
      <c r="G939" s="8"/>
      <c r="N939" s="8"/>
      <c r="O939" s="8"/>
      <c r="P939" s="8"/>
      <c r="Q939" s="8"/>
      <c r="R939" s="8"/>
      <c r="S939" s="8"/>
      <c r="T939" s="8"/>
      <c r="U939" s="8"/>
      <c r="V939" s="8"/>
      <c r="W939" s="8"/>
      <c r="X939" s="8"/>
      <c r="Y939" s="8"/>
      <c r="Z939" s="8"/>
      <c r="AA939" s="8"/>
    </row>
    <row r="940" spans="1:27" ht="12.75">
      <c r="A940" s="385" t="s">
        <v>475</v>
      </c>
      <c r="B940" s="385" t="s">
        <v>1542</v>
      </c>
      <c r="C940" s="385" t="s">
        <v>2511</v>
      </c>
      <c r="D940" s="411">
        <v>23004</v>
      </c>
      <c r="G940" s="8"/>
      <c r="N940" s="8"/>
      <c r="O940" s="8"/>
      <c r="P940" s="8"/>
      <c r="Q940" s="8"/>
      <c r="R940" s="8"/>
      <c r="S940" s="8"/>
      <c r="T940" s="8"/>
      <c r="U940" s="8"/>
      <c r="V940" s="8"/>
      <c r="W940" s="8"/>
      <c r="X940" s="8"/>
      <c r="Y940" s="8"/>
      <c r="Z940" s="8"/>
      <c r="AA940" s="8"/>
    </row>
    <row r="941" spans="1:27" ht="12.75">
      <c r="A941" s="385" t="s">
        <v>2512</v>
      </c>
      <c r="B941" s="385" t="s">
        <v>2513</v>
      </c>
      <c r="C941" s="385" t="s">
        <v>2514</v>
      </c>
      <c r="D941" s="411">
        <v>22934</v>
      </c>
      <c r="G941" s="8"/>
      <c r="N941" s="8"/>
      <c r="O941" s="8"/>
      <c r="P941" s="8"/>
      <c r="Q941" s="8"/>
      <c r="R941" s="8"/>
      <c r="S941" s="8"/>
      <c r="T941" s="8"/>
      <c r="U941" s="8"/>
      <c r="V941" s="8"/>
      <c r="W941" s="8"/>
      <c r="X941" s="8"/>
      <c r="Y941" s="8"/>
      <c r="Z941" s="8"/>
      <c r="AA941" s="8"/>
    </row>
    <row r="942" spans="1:27" ht="12.75">
      <c r="A942" s="385" t="s">
        <v>495</v>
      </c>
      <c r="B942" s="385" t="s">
        <v>2006</v>
      </c>
      <c r="C942" s="385" t="s">
        <v>2515</v>
      </c>
      <c r="D942" s="411">
        <v>20544</v>
      </c>
      <c r="G942" s="8"/>
      <c r="N942" s="8"/>
      <c r="O942" s="8"/>
      <c r="P942" s="8"/>
      <c r="Q942" s="8"/>
      <c r="R942" s="8"/>
      <c r="S942" s="8"/>
      <c r="T942" s="8"/>
      <c r="U942" s="8"/>
      <c r="V942" s="8"/>
      <c r="W942" s="8"/>
      <c r="X942" s="8"/>
      <c r="Y942" s="8"/>
      <c r="Z942" s="8"/>
      <c r="AA942" s="8"/>
    </row>
    <row r="943" spans="1:27" ht="12.75">
      <c r="A943" s="385" t="s">
        <v>972</v>
      </c>
      <c r="B943" s="385" t="s">
        <v>2516</v>
      </c>
      <c r="C943" s="385" t="s">
        <v>2517</v>
      </c>
      <c r="D943" s="411">
        <v>20238</v>
      </c>
      <c r="G943" s="8"/>
      <c r="N943" s="8"/>
      <c r="O943" s="8"/>
      <c r="P943" s="8"/>
      <c r="Q943" s="8"/>
      <c r="R943" s="8"/>
      <c r="S943" s="8"/>
      <c r="T943" s="8"/>
      <c r="U943" s="8"/>
      <c r="V943" s="8"/>
      <c r="W943" s="8"/>
      <c r="X943" s="8"/>
      <c r="Y943" s="8"/>
      <c r="Z943" s="8"/>
      <c r="AA943" s="8"/>
    </row>
    <row r="944" spans="1:27" ht="12.75">
      <c r="A944" s="385" t="s">
        <v>179</v>
      </c>
      <c r="B944" s="385" t="s">
        <v>2518</v>
      </c>
      <c r="C944" s="385" t="s">
        <v>2519</v>
      </c>
      <c r="D944" s="411">
        <v>22896</v>
      </c>
      <c r="G944" s="8"/>
      <c r="N944" s="8"/>
      <c r="O944" s="8"/>
      <c r="P944" s="8"/>
      <c r="Q944" s="8"/>
      <c r="R944" s="8"/>
      <c r="S944" s="8"/>
      <c r="T944" s="8"/>
      <c r="U944" s="8"/>
      <c r="V944" s="8"/>
      <c r="W944" s="8"/>
      <c r="X944" s="8"/>
      <c r="Y944" s="8"/>
      <c r="Z944" s="8"/>
      <c r="AA944" s="8"/>
    </row>
    <row r="945" spans="1:27" ht="12.75">
      <c r="A945" s="385" t="s">
        <v>505</v>
      </c>
      <c r="B945" s="385" t="s">
        <v>2520</v>
      </c>
      <c r="C945" s="385" t="s">
        <v>2521</v>
      </c>
      <c r="D945" s="411">
        <v>18051</v>
      </c>
      <c r="G945" s="8"/>
      <c r="N945" s="8"/>
      <c r="O945" s="8"/>
      <c r="P945" s="8"/>
      <c r="Q945" s="8"/>
      <c r="R945" s="8"/>
      <c r="S945" s="8"/>
      <c r="T945" s="8"/>
      <c r="U945" s="8"/>
      <c r="V945" s="8"/>
      <c r="W945" s="8"/>
      <c r="X945" s="8"/>
      <c r="Y945" s="8"/>
      <c r="Z945" s="8"/>
      <c r="AA945" s="8"/>
    </row>
    <row r="946" spans="1:27" ht="12.75">
      <c r="A946" s="385" t="s">
        <v>2522</v>
      </c>
      <c r="B946" s="385" t="s">
        <v>2135</v>
      </c>
      <c r="C946" s="385" t="s">
        <v>2136</v>
      </c>
      <c r="D946" s="411">
        <v>20303</v>
      </c>
      <c r="G946" s="8"/>
      <c r="N946" s="8"/>
      <c r="O946" s="8"/>
      <c r="P946" s="8"/>
      <c r="Q946" s="8"/>
      <c r="R946" s="8"/>
      <c r="S946" s="8"/>
      <c r="T946" s="8"/>
      <c r="U946" s="8"/>
      <c r="V946" s="8"/>
      <c r="W946" s="8"/>
      <c r="X946" s="8"/>
      <c r="Y946" s="8"/>
      <c r="Z946" s="8"/>
      <c r="AA946" s="8"/>
    </row>
    <row r="947" spans="1:27" ht="12.75">
      <c r="A947" s="385" t="s">
        <v>1036</v>
      </c>
      <c r="B947" s="385" t="s">
        <v>2523</v>
      </c>
      <c r="C947" s="385" t="s">
        <v>2524</v>
      </c>
      <c r="D947" s="411">
        <v>17976</v>
      </c>
      <c r="G947" s="8"/>
      <c r="N947" s="8"/>
      <c r="O947" s="8"/>
      <c r="P947" s="8"/>
      <c r="Q947" s="8"/>
      <c r="R947" s="8"/>
      <c r="S947" s="8"/>
      <c r="T947" s="8"/>
      <c r="U947" s="8"/>
      <c r="V947" s="8"/>
      <c r="W947" s="8"/>
      <c r="X947" s="8"/>
      <c r="Y947" s="8"/>
      <c r="Z947" s="8"/>
      <c r="AA947" s="8"/>
    </row>
    <row r="948" spans="1:27" ht="12.75">
      <c r="A948" s="385" t="s">
        <v>513</v>
      </c>
      <c r="B948" s="385" t="s">
        <v>2525</v>
      </c>
      <c r="C948" s="385" t="s">
        <v>2526</v>
      </c>
      <c r="D948" s="411">
        <v>23000</v>
      </c>
      <c r="G948" s="8"/>
      <c r="N948" s="8"/>
      <c r="O948" s="8"/>
      <c r="P948" s="8"/>
      <c r="Q948" s="8"/>
      <c r="R948" s="8"/>
      <c r="S948" s="8"/>
      <c r="T948" s="8"/>
      <c r="U948" s="8"/>
      <c r="V948" s="8"/>
      <c r="W948" s="8"/>
      <c r="X948" s="8"/>
      <c r="Y948" s="8"/>
      <c r="Z948" s="8"/>
      <c r="AA948" s="8"/>
    </row>
    <row r="949" spans="1:27" ht="12.75">
      <c r="A949" s="385" t="s">
        <v>2527</v>
      </c>
      <c r="B949" s="385" t="s">
        <v>2528</v>
      </c>
      <c r="C949" s="385" t="s">
        <v>2529</v>
      </c>
      <c r="D949" s="411">
        <v>22858</v>
      </c>
      <c r="G949" s="8"/>
      <c r="N949" s="8"/>
      <c r="O949" s="8"/>
      <c r="P949" s="8"/>
      <c r="Q949" s="8"/>
      <c r="R949" s="8"/>
      <c r="S949" s="8"/>
      <c r="T949" s="8"/>
      <c r="U949" s="8"/>
      <c r="V949" s="8"/>
      <c r="W949" s="8"/>
      <c r="X949" s="8"/>
      <c r="Y949" s="8"/>
      <c r="Z949" s="8"/>
      <c r="AA949" s="8"/>
    </row>
    <row r="950" spans="1:27" ht="12.75">
      <c r="A950" s="385" t="s">
        <v>1060</v>
      </c>
      <c r="B950" s="385" t="s">
        <v>2530</v>
      </c>
      <c r="C950" s="385" t="s">
        <v>2531</v>
      </c>
      <c r="D950" s="411">
        <v>22979</v>
      </c>
      <c r="G950" s="8"/>
      <c r="N950" s="8"/>
      <c r="O950" s="8"/>
      <c r="P950" s="8"/>
      <c r="Q950" s="8"/>
      <c r="R950" s="8"/>
      <c r="S950" s="8"/>
      <c r="T950" s="8"/>
      <c r="U950" s="8"/>
      <c r="V950" s="8"/>
      <c r="W950" s="8"/>
      <c r="X950" s="8"/>
      <c r="Y950" s="8"/>
      <c r="Z950" s="8"/>
      <c r="AA950" s="8"/>
    </row>
    <row r="951" spans="1:27" ht="12.75">
      <c r="A951" s="385" t="s">
        <v>291</v>
      </c>
      <c r="B951" s="385" t="s">
        <v>2532</v>
      </c>
      <c r="C951" s="385" t="s">
        <v>2533</v>
      </c>
      <c r="D951" s="411">
        <v>18161</v>
      </c>
      <c r="G951" s="8"/>
      <c r="N951" s="8"/>
      <c r="O951" s="8"/>
      <c r="P951" s="8"/>
      <c r="Q951" s="8"/>
      <c r="R951" s="8"/>
      <c r="S951" s="8"/>
      <c r="T951" s="8"/>
      <c r="U951" s="8"/>
      <c r="V951" s="8"/>
      <c r="W951" s="8"/>
      <c r="X951" s="8"/>
      <c r="Y951" s="8"/>
      <c r="Z951" s="8"/>
      <c r="AA951" s="8"/>
    </row>
    <row r="952" spans="1:27" ht="12.75">
      <c r="A952" s="385" t="s">
        <v>184</v>
      </c>
      <c r="B952" s="385" t="s">
        <v>2534</v>
      </c>
      <c r="C952" s="385" t="s">
        <v>2535</v>
      </c>
      <c r="D952" s="411">
        <v>22892</v>
      </c>
      <c r="G952" s="8"/>
      <c r="N952" s="8"/>
      <c r="O952" s="8"/>
      <c r="P952" s="8"/>
      <c r="Q952" s="8"/>
      <c r="R952" s="8"/>
      <c r="S952" s="8"/>
      <c r="T952" s="8"/>
      <c r="U952" s="8"/>
      <c r="V952" s="8"/>
      <c r="W952" s="8"/>
      <c r="X952" s="8"/>
      <c r="Y952" s="8"/>
      <c r="Z952" s="8"/>
      <c r="AA952" s="8"/>
    </row>
    <row r="953" spans="1:27" ht="12.75">
      <c r="A953" s="385" t="s">
        <v>2536</v>
      </c>
      <c r="B953" s="385" t="s">
        <v>2537</v>
      </c>
      <c r="C953" s="385" t="s">
        <v>2538</v>
      </c>
      <c r="D953" s="411">
        <v>20164</v>
      </c>
      <c r="G953" s="8"/>
      <c r="N953" s="8"/>
      <c r="O953" s="8"/>
      <c r="P953" s="8"/>
      <c r="Q953" s="8"/>
      <c r="R953" s="8"/>
      <c r="S953" s="8"/>
      <c r="T953" s="8"/>
      <c r="U953" s="8"/>
      <c r="V953" s="8"/>
      <c r="W953" s="8"/>
      <c r="X953" s="8"/>
      <c r="Y953" s="8"/>
      <c r="Z953" s="8"/>
      <c r="AA953" s="8"/>
    </row>
    <row r="954" spans="1:27" ht="12.75">
      <c r="A954" s="385" t="s">
        <v>2540</v>
      </c>
      <c r="B954" s="385" t="s">
        <v>2541</v>
      </c>
      <c r="C954" s="385" t="s">
        <v>2542</v>
      </c>
      <c r="D954" s="411">
        <v>20057</v>
      </c>
      <c r="G954" s="8"/>
      <c r="N954" s="8"/>
      <c r="O954" s="8"/>
      <c r="P954" s="8"/>
      <c r="Q954" s="8"/>
      <c r="R954" s="8"/>
      <c r="S954" s="8"/>
      <c r="T954" s="8"/>
      <c r="U954" s="8"/>
      <c r="V954" s="8"/>
      <c r="W954" s="8"/>
      <c r="X954" s="8"/>
      <c r="Y954" s="8"/>
      <c r="Z954" s="8"/>
      <c r="AA954" s="8"/>
    </row>
    <row r="955" spans="1:27" ht="12.75">
      <c r="A955" s="385" t="s">
        <v>1065</v>
      </c>
      <c r="B955" s="385" t="s">
        <v>2543</v>
      </c>
      <c r="C955" s="385" t="s">
        <v>2544</v>
      </c>
      <c r="D955" s="411">
        <v>20543</v>
      </c>
      <c r="E955" s="292"/>
      <c r="F955" s="425"/>
      <c r="G955" s="8"/>
      <c r="N955" s="8"/>
      <c r="O955" s="8"/>
      <c r="P955" s="8"/>
      <c r="Q955" s="8"/>
      <c r="R955" s="8"/>
      <c r="S955" s="8"/>
      <c r="T955" s="8"/>
      <c r="U955" s="8"/>
      <c r="V955" s="8"/>
      <c r="W955" s="8"/>
      <c r="X955" s="8"/>
      <c r="Y955" s="8"/>
      <c r="Z955" s="8"/>
      <c r="AA955" s="8"/>
    </row>
    <row r="956" spans="1:27" ht="12.75">
      <c r="A956" s="385" t="s">
        <v>1068</v>
      </c>
      <c r="B956" s="385" t="s">
        <v>2546</v>
      </c>
      <c r="C956" s="385" t="s">
        <v>2547</v>
      </c>
      <c r="D956" s="411">
        <v>23048</v>
      </c>
      <c r="G956" s="8"/>
      <c r="N956" s="8"/>
      <c r="O956" s="8"/>
      <c r="P956" s="8"/>
      <c r="Q956" s="8"/>
      <c r="R956" s="8"/>
      <c r="S956" s="8"/>
      <c r="T956" s="8"/>
      <c r="U956" s="8"/>
      <c r="V956" s="8"/>
      <c r="W956" s="8"/>
      <c r="X956" s="8"/>
      <c r="Y956" s="8"/>
      <c r="Z956" s="8"/>
      <c r="AA956" s="8"/>
    </row>
    <row r="957" spans="1:27" ht="12.75">
      <c r="A957" s="385" t="s">
        <v>118</v>
      </c>
      <c r="B957" s="385" t="s">
        <v>2548</v>
      </c>
      <c r="C957" s="385" t="s">
        <v>2549</v>
      </c>
      <c r="D957" s="411">
        <v>22855</v>
      </c>
      <c r="G957" s="8"/>
      <c r="N957" s="8"/>
      <c r="O957" s="8"/>
      <c r="P957" s="8"/>
      <c r="Q957" s="8"/>
      <c r="R957" s="8"/>
      <c r="S957" s="8"/>
      <c r="T957" s="8"/>
      <c r="U957" s="8"/>
      <c r="V957" s="8"/>
      <c r="W957" s="8"/>
      <c r="X957" s="8"/>
      <c r="Y957" s="8"/>
      <c r="Z957" s="8"/>
      <c r="AA957" s="8"/>
    </row>
    <row r="958" spans="1:27" ht="12.75">
      <c r="A958" s="385" t="s">
        <v>2550</v>
      </c>
      <c r="B958" s="385" t="s">
        <v>2551</v>
      </c>
      <c r="C958" s="385" t="s">
        <v>2552</v>
      </c>
      <c r="D958" s="411">
        <v>22975</v>
      </c>
      <c r="G958" s="8"/>
      <c r="N958" s="8"/>
      <c r="O958" s="8"/>
      <c r="P958" s="8"/>
      <c r="Q958" s="8"/>
      <c r="R958" s="8"/>
      <c r="S958" s="8"/>
      <c r="T958" s="8"/>
      <c r="U958" s="8"/>
      <c r="V958" s="8"/>
      <c r="W958" s="8"/>
      <c r="X958" s="8"/>
      <c r="Y958" s="8"/>
      <c r="Z958" s="8"/>
      <c r="AA958" s="8"/>
    </row>
    <row r="959" spans="1:27" ht="12.75">
      <c r="A959" s="385" t="s">
        <v>1072</v>
      </c>
      <c r="B959" s="385" t="s">
        <v>2553</v>
      </c>
      <c r="C959" s="385" t="s">
        <v>2554</v>
      </c>
      <c r="D959" s="411">
        <v>20306</v>
      </c>
      <c r="G959" s="8"/>
      <c r="N959" s="8"/>
      <c r="O959" s="8"/>
      <c r="P959" s="8"/>
      <c r="Q959" s="8"/>
      <c r="R959" s="8"/>
      <c r="S959" s="8"/>
      <c r="T959" s="8"/>
      <c r="U959" s="8"/>
      <c r="V959" s="8"/>
      <c r="W959" s="8"/>
      <c r="X959" s="8"/>
      <c r="Y959" s="8"/>
      <c r="Z959" s="8"/>
      <c r="AA959" s="8"/>
    </row>
    <row r="960" spans="1:27" ht="12.75">
      <c r="A960" s="385" t="s">
        <v>2397</v>
      </c>
      <c r="B960" s="385" t="s">
        <v>2555</v>
      </c>
      <c r="C960" s="385" t="s">
        <v>2556</v>
      </c>
      <c r="D960" s="411">
        <v>22893</v>
      </c>
      <c r="G960" s="8"/>
      <c r="N960" s="8"/>
      <c r="O960" s="8"/>
      <c r="P960" s="8"/>
      <c r="Q960" s="8"/>
      <c r="R960" s="8"/>
      <c r="S960" s="8"/>
      <c r="T960" s="8"/>
      <c r="U960" s="8"/>
      <c r="V960" s="8"/>
      <c r="W960" s="8"/>
      <c r="X960" s="8"/>
      <c r="Y960" s="8"/>
      <c r="Z960" s="8"/>
      <c r="AA960" s="8"/>
    </row>
    <row r="961" spans="1:27" ht="12.75">
      <c r="A961" s="385" t="s">
        <v>304</v>
      </c>
      <c r="B961" s="385" t="s">
        <v>2324</v>
      </c>
      <c r="C961" s="385" t="s">
        <v>2557</v>
      </c>
      <c r="D961" s="411">
        <v>18153</v>
      </c>
      <c r="G961" s="8"/>
      <c r="N961" s="8"/>
      <c r="O961" s="8"/>
      <c r="P961" s="8"/>
      <c r="Q961" s="8"/>
      <c r="R961" s="8"/>
      <c r="S961" s="8"/>
      <c r="T961" s="8"/>
      <c r="U961" s="8"/>
      <c r="V961" s="8"/>
      <c r="W961" s="8"/>
      <c r="X961" s="8"/>
      <c r="Y961" s="8"/>
      <c r="Z961" s="8"/>
      <c r="AA961" s="8"/>
    </row>
    <row r="962" spans="1:27" ht="12.75">
      <c r="A962" s="385" t="s">
        <v>2558</v>
      </c>
      <c r="B962" s="385" t="s">
        <v>2559</v>
      </c>
      <c r="C962" s="385" t="s">
        <v>2560</v>
      </c>
      <c r="D962" s="411">
        <v>17971</v>
      </c>
      <c r="G962" s="8"/>
      <c r="N962" s="8"/>
      <c r="O962" s="8"/>
      <c r="P962" s="8"/>
      <c r="Q962" s="8"/>
      <c r="R962" s="8"/>
      <c r="S962" s="8"/>
      <c r="T962" s="8"/>
      <c r="U962" s="8"/>
      <c r="V962" s="8"/>
      <c r="W962" s="8"/>
      <c r="X962" s="8"/>
      <c r="Y962" s="8"/>
      <c r="Z962" s="8"/>
      <c r="AA962" s="8"/>
    </row>
    <row r="963" spans="1:27" ht="12.75">
      <c r="A963" s="385" t="s">
        <v>189</v>
      </c>
      <c r="B963" s="385" t="s">
        <v>2561</v>
      </c>
      <c r="C963" s="385" t="s">
        <v>2562</v>
      </c>
      <c r="D963" s="411">
        <v>16861</v>
      </c>
      <c r="G963" s="8"/>
      <c r="N963" s="8"/>
      <c r="O963" s="8"/>
      <c r="P963" s="8"/>
      <c r="Q963" s="8"/>
      <c r="R963" s="8"/>
      <c r="S963" s="8"/>
      <c r="T963" s="8"/>
      <c r="U963" s="8"/>
      <c r="V963" s="8"/>
      <c r="W963" s="8"/>
      <c r="X963" s="8"/>
      <c r="Y963" s="8"/>
      <c r="Z963" s="8"/>
      <c r="AA963" s="8"/>
    </row>
    <row r="964" spans="1:27" ht="12.75">
      <c r="A964" s="385" t="s">
        <v>517</v>
      </c>
      <c r="B964" s="385" t="s">
        <v>2210</v>
      </c>
      <c r="C964" s="385" t="s">
        <v>2212</v>
      </c>
      <c r="D964" s="411">
        <v>18439</v>
      </c>
      <c r="G964" s="8"/>
      <c r="N964" s="8"/>
      <c r="O964" s="8"/>
      <c r="P964" s="8"/>
      <c r="Q964" s="8"/>
      <c r="R964" s="8"/>
      <c r="S964" s="8"/>
      <c r="T964" s="8"/>
      <c r="U964" s="8"/>
      <c r="V964" s="8"/>
      <c r="W964" s="8"/>
      <c r="X964" s="8"/>
      <c r="Y964" s="8"/>
      <c r="Z964" s="8"/>
      <c r="AA964" s="8"/>
    </row>
    <row r="965" spans="1:27" ht="12.75">
      <c r="A965" s="385" t="s">
        <v>1083</v>
      </c>
      <c r="B965" s="385" t="s">
        <v>2563</v>
      </c>
      <c r="C965" s="385" t="s">
        <v>2564</v>
      </c>
      <c r="D965" s="411">
        <v>22857</v>
      </c>
      <c r="G965" s="8"/>
      <c r="N965" s="8"/>
      <c r="O965" s="8"/>
      <c r="P965" s="8"/>
      <c r="Q965" s="8"/>
      <c r="R965" s="8"/>
      <c r="S965" s="8"/>
      <c r="T965" s="8"/>
      <c r="U965" s="8"/>
      <c r="V965" s="8"/>
      <c r="W965" s="8"/>
      <c r="X965" s="8"/>
      <c r="Y965" s="8"/>
      <c r="Z965" s="8"/>
      <c r="AA965" s="8"/>
    </row>
    <row r="966" spans="1:27" ht="12.75">
      <c r="A966" s="385" t="s">
        <v>1089</v>
      </c>
      <c r="B966" s="385" t="s">
        <v>2565</v>
      </c>
      <c r="C966" s="385" t="s">
        <v>2566</v>
      </c>
      <c r="D966" s="411">
        <v>22774</v>
      </c>
      <c r="G966" s="8"/>
      <c r="N966" s="8"/>
      <c r="O966" s="8"/>
      <c r="P966" s="8"/>
      <c r="Q966" s="8"/>
      <c r="R966" s="8"/>
      <c r="S966" s="8"/>
      <c r="T966" s="8"/>
      <c r="U966" s="8"/>
      <c r="V966" s="8"/>
      <c r="W966" s="8"/>
      <c r="X966" s="8"/>
      <c r="Y966" s="8"/>
      <c r="Z966" s="8"/>
      <c r="AA966" s="8"/>
    </row>
    <row r="967" spans="1:27" ht="12.75">
      <c r="A967" s="385" t="s">
        <v>257</v>
      </c>
      <c r="B967" s="385" t="s">
        <v>2567</v>
      </c>
      <c r="C967" s="385" t="s">
        <v>2568</v>
      </c>
      <c r="D967" s="411">
        <v>22838</v>
      </c>
      <c r="G967" s="8"/>
      <c r="N967" s="8"/>
      <c r="O967" s="8"/>
      <c r="P967" s="8"/>
      <c r="Q967" s="8"/>
      <c r="R967" s="8"/>
      <c r="S967" s="8"/>
      <c r="T967" s="8"/>
      <c r="U967" s="8"/>
      <c r="V967" s="8"/>
      <c r="W967" s="8"/>
      <c r="X967" s="8"/>
      <c r="Y967" s="8"/>
      <c r="Z967" s="8"/>
      <c r="AA967" s="8"/>
    </row>
    <row r="968" spans="1:27" ht="12.75">
      <c r="A968" s="385" t="s">
        <v>2569</v>
      </c>
      <c r="B968" s="385" t="s">
        <v>2570</v>
      </c>
      <c r="C968" s="385" t="s">
        <v>2571</v>
      </c>
      <c r="D968" s="411">
        <v>19913</v>
      </c>
      <c r="G968" s="8"/>
      <c r="N968" s="8"/>
      <c r="O968" s="8"/>
      <c r="P968" s="8"/>
      <c r="Q968" s="8"/>
      <c r="R968" s="8"/>
      <c r="S968" s="8"/>
      <c r="T968" s="8"/>
      <c r="U968" s="8"/>
      <c r="V968" s="8"/>
      <c r="W968" s="8"/>
      <c r="X968" s="8"/>
      <c r="Y968" s="8"/>
      <c r="Z968" s="8"/>
      <c r="AA968" s="8"/>
    </row>
    <row r="969" spans="1:27" ht="12.75">
      <c r="A969" s="385" t="s">
        <v>578</v>
      </c>
      <c r="B969" s="385" t="s">
        <v>2572</v>
      </c>
      <c r="C969" s="385" t="s">
        <v>2573</v>
      </c>
      <c r="D969" s="411">
        <v>18774</v>
      </c>
      <c r="G969" s="8"/>
      <c r="N969" s="8"/>
      <c r="O969" s="8"/>
      <c r="P969" s="8"/>
      <c r="Q969" s="8"/>
      <c r="R969" s="8"/>
      <c r="S969" s="8"/>
      <c r="T969" s="8"/>
      <c r="U969" s="8"/>
      <c r="V969" s="8"/>
      <c r="W969" s="8"/>
      <c r="X969" s="8"/>
      <c r="Y969" s="8"/>
      <c r="Z969" s="8"/>
      <c r="AA969" s="8"/>
    </row>
    <row r="970" spans="1:27" ht="12.75">
      <c r="A970" s="385" t="s">
        <v>2574</v>
      </c>
      <c r="B970" s="385" t="s">
        <v>2575</v>
      </c>
      <c r="C970" s="385" t="s">
        <v>2576</v>
      </c>
      <c r="D970" s="411">
        <v>22914</v>
      </c>
      <c r="G970" s="8"/>
      <c r="N970" s="8"/>
      <c r="O970" s="8"/>
      <c r="P970" s="8"/>
      <c r="Q970" s="8"/>
      <c r="R970" s="8"/>
      <c r="S970" s="8"/>
      <c r="T970" s="8"/>
      <c r="U970" s="8"/>
      <c r="V970" s="8"/>
      <c r="W970" s="8"/>
      <c r="X970" s="8"/>
      <c r="Y970" s="8"/>
      <c r="Z970" s="8"/>
      <c r="AA970" s="8"/>
    </row>
    <row r="971" spans="1:27" ht="12.75">
      <c r="A971" s="385" t="s">
        <v>236</v>
      </c>
      <c r="B971" s="385" t="s">
        <v>2578</v>
      </c>
      <c r="C971" s="385" t="s">
        <v>2579</v>
      </c>
      <c r="D971" s="411">
        <v>17993</v>
      </c>
      <c r="G971" s="8"/>
      <c r="N971" s="8"/>
      <c r="O971" s="8"/>
      <c r="P971" s="8"/>
      <c r="Q971" s="8"/>
      <c r="R971" s="8"/>
      <c r="S971" s="8"/>
      <c r="T971" s="8"/>
      <c r="U971" s="8"/>
      <c r="V971" s="8"/>
      <c r="W971" s="8"/>
      <c r="X971" s="8"/>
      <c r="Y971" s="8"/>
      <c r="Z971" s="8"/>
      <c r="AA971" s="8"/>
    </row>
    <row r="972" spans="1:27" ht="12.75">
      <c r="A972" s="385" t="s">
        <v>927</v>
      </c>
      <c r="B972" s="385" t="s">
        <v>2581</v>
      </c>
      <c r="C972" s="385" t="s">
        <v>2582</v>
      </c>
      <c r="D972" s="411">
        <v>21264</v>
      </c>
      <c r="G972" s="8"/>
      <c r="N972" s="8"/>
      <c r="O972" s="8"/>
      <c r="P972" s="8"/>
      <c r="Q972" s="8"/>
      <c r="R972" s="8"/>
      <c r="S972" s="8"/>
      <c r="T972" s="8"/>
      <c r="U972" s="8"/>
      <c r="V972" s="8"/>
      <c r="W972" s="8"/>
      <c r="X972" s="8"/>
      <c r="Y972" s="8"/>
      <c r="Z972" s="8"/>
      <c r="AA972" s="8"/>
    </row>
    <row r="973" spans="1:27" ht="12.75">
      <c r="A973" s="385" t="s">
        <v>334</v>
      </c>
      <c r="B973" s="385" t="s">
        <v>2583</v>
      </c>
      <c r="C973" s="385" t="s">
        <v>2584</v>
      </c>
      <c r="D973" s="411">
        <v>17915</v>
      </c>
      <c r="G973" s="8"/>
      <c r="N973" s="8"/>
      <c r="O973" s="8"/>
      <c r="P973" s="8"/>
      <c r="Q973" s="8"/>
      <c r="R973" s="8"/>
      <c r="S973" s="8"/>
      <c r="T973" s="8"/>
      <c r="U973" s="8"/>
      <c r="V973" s="8"/>
      <c r="W973" s="8"/>
      <c r="X973" s="8"/>
      <c r="Y973" s="8"/>
      <c r="Z973" s="8"/>
      <c r="AA973" s="8"/>
    </row>
    <row r="974" spans="1:27" ht="12.75">
      <c r="A974" s="385" t="s">
        <v>2585</v>
      </c>
      <c r="B974" s="385" t="s">
        <v>2586</v>
      </c>
      <c r="C974" s="385" t="s">
        <v>2587</v>
      </c>
      <c r="D974" s="411">
        <v>23035</v>
      </c>
      <c r="G974" s="8"/>
      <c r="N974" s="8"/>
      <c r="O974" s="8"/>
      <c r="P974" s="8"/>
      <c r="Q974" s="8"/>
      <c r="R974" s="8"/>
      <c r="S974" s="8"/>
      <c r="T974" s="8"/>
      <c r="U974" s="8"/>
      <c r="V974" s="8"/>
      <c r="W974" s="8"/>
      <c r="X974" s="8"/>
      <c r="Y974" s="8"/>
      <c r="Z974" s="8"/>
      <c r="AA974" s="8"/>
    </row>
    <row r="975" spans="1:27" ht="12.75">
      <c r="A975" s="385" t="s">
        <v>638</v>
      </c>
      <c r="B975" s="385" t="s">
        <v>2588</v>
      </c>
      <c r="C975" s="385" t="s">
        <v>2589</v>
      </c>
      <c r="D975" s="411">
        <v>22860</v>
      </c>
      <c r="G975" s="8"/>
      <c r="N975" s="8"/>
      <c r="O975" s="8"/>
      <c r="P975" s="8"/>
      <c r="Q975" s="8"/>
      <c r="R975" s="8"/>
      <c r="S975" s="8"/>
      <c r="T975" s="8"/>
      <c r="U975" s="8"/>
      <c r="V975" s="8"/>
      <c r="W975" s="8"/>
      <c r="X975" s="8"/>
      <c r="Y975" s="8"/>
      <c r="Z975" s="8"/>
      <c r="AA975" s="8"/>
    </row>
    <row r="976" spans="1:27" ht="12.75">
      <c r="A976" s="385" t="s">
        <v>2452</v>
      </c>
      <c r="B976" s="385" t="s">
        <v>2590</v>
      </c>
      <c r="C976" s="385" t="s">
        <v>2591</v>
      </c>
      <c r="D976" s="411">
        <v>20137</v>
      </c>
      <c r="G976" s="8"/>
      <c r="N976" s="8"/>
      <c r="O976" s="8"/>
      <c r="P976" s="8"/>
      <c r="Q976" s="8"/>
      <c r="R976" s="8"/>
      <c r="S976" s="8"/>
      <c r="T976" s="8"/>
      <c r="U976" s="8"/>
      <c r="V976" s="8"/>
      <c r="W976" s="8"/>
      <c r="X976" s="8"/>
      <c r="Y976" s="8"/>
      <c r="Z976" s="8"/>
      <c r="AA976" s="8"/>
    </row>
    <row r="977" spans="1:27" ht="12.75">
      <c r="A977" s="385" t="s">
        <v>1055</v>
      </c>
      <c r="B977" s="385" t="s">
        <v>2592</v>
      </c>
      <c r="C977" s="385" t="s">
        <v>2593</v>
      </c>
      <c r="D977" s="411">
        <v>20200</v>
      </c>
      <c r="G977" s="8"/>
      <c r="N977" s="8"/>
      <c r="O977" s="8"/>
      <c r="P977" s="8"/>
      <c r="Q977" s="8"/>
      <c r="R977" s="8"/>
      <c r="S977" s="8"/>
      <c r="T977" s="8"/>
      <c r="U977" s="8"/>
      <c r="V977" s="8"/>
      <c r="W977" s="8"/>
      <c r="X977" s="8"/>
      <c r="Y977" s="8"/>
      <c r="Z977" s="8"/>
      <c r="AA977" s="8"/>
    </row>
    <row r="978" spans="1:27" ht="12.75">
      <c r="A978" s="385" t="s">
        <v>998</v>
      </c>
      <c r="B978" s="385" t="s">
        <v>2499</v>
      </c>
      <c r="C978" s="385" t="s">
        <v>2500</v>
      </c>
      <c r="D978" s="411">
        <v>19910</v>
      </c>
      <c r="G978" s="8"/>
      <c r="N978" s="8"/>
      <c r="O978" s="8"/>
      <c r="P978" s="8"/>
      <c r="Q978" s="8"/>
      <c r="R978" s="8"/>
      <c r="S978" s="8"/>
      <c r="T978" s="8"/>
      <c r="U978" s="8"/>
      <c r="V978" s="8"/>
      <c r="W978" s="8"/>
      <c r="X978" s="8"/>
      <c r="Y978" s="8"/>
      <c r="Z978" s="8"/>
      <c r="AA978" s="8"/>
    </row>
    <row r="979" spans="1:27" ht="12.75">
      <c r="A979" s="385" t="s">
        <v>1100</v>
      </c>
      <c r="B979" s="385" t="s">
        <v>2594</v>
      </c>
      <c r="C979" s="385" t="s">
        <v>2595</v>
      </c>
      <c r="D979" s="411">
        <v>20224</v>
      </c>
      <c r="G979" s="8"/>
      <c r="N979" s="8"/>
      <c r="O979" s="8"/>
      <c r="P979" s="8"/>
      <c r="Q979" s="8"/>
      <c r="R979" s="8"/>
      <c r="S979" s="8"/>
      <c r="T979" s="8"/>
      <c r="U979" s="8"/>
      <c r="V979" s="8"/>
      <c r="W979" s="8"/>
      <c r="X979" s="8"/>
      <c r="Y979" s="8"/>
      <c r="Z979" s="8"/>
      <c r="AA979" s="8"/>
    </row>
    <row r="980" spans="1:27" ht="12.75">
      <c r="A980" s="385" t="s">
        <v>929</v>
      </c>
      <c r="B980" s="385" t="s">
        <v>2596</v>
      </c>
      <c r="C980" s="385" t="s">
        <v>2597</v>
      </c>
      <c r="D980" s="411">
        <v>18075</v>
      </c>
      <c r="G980" s="8"/>
      <c r="N980" s="8"/>
      <c r="O980" s="8"/>
      <c r="P980" s="8"/>
      <c r="Q980" s="8"/>
      <c r="R980" s="8"/>
      <c r="S980" s="8"/>
      <c r="T980" s="8"/>
      <c r="U980" s="8"/>
      <c r="V980" s="8"/>
      <c r="W980" s="8"/>
      <c r="X980" s="8"/>
      <c r="Y980" s="8"/>
      <c r="Z980" s="8"/>
      <c r="AA980" s="8"/>
    </row>
    <row r="981" spans="1:27" ht="12.75">
      <c r="A981" s="385" t="s">
        <v>2598</v>
      </c>
      <c r="B981" s="385" t="s">
        <v>1508</v>
      </c>
      <c r="C981" s="385" t="s">
        <v>2599</v>
      </c>
      <c r="D981" s="411">
        <v>20011</v>
      </c>
      <c r="G981" s="8"/>
      <c r="N981" s="8"/>
      <c r="O981" s="8"/>
      <c r="P981" s="8"/>
      <c r="Q981" s="8"/>
      <c r="R981" s="8"/>
      <c r="S981" s="8"/>
      <c r="T981" s="8"/>
      <c r="U981" s="8"/>
      <c r="V981" s="8"/>
      <c r="W981" s="8"/>
      <c r="X981" s="8"/>
      <c r="Y981" s="8"/>
      <c r="Z981" s="8"/>
      <c r="AA981" s="8"/>
    </row>
    <row r="982" spans="1:27" ht="12.75">
      <c r="A982" s="385" t="s">
        <v>2600</v>
      </c>
      <c r="B982" s="385" t="s">
        <v>2601</v>
      </c>
      <c r="C982" s="385" t="s">
        <v>2602</v>
      </c>
      <c r="D982" s="411">
        <v>23034</v>
      </c>
      <c r="G982" s="8"/>
      <c r="N982" s="8"/>
      <c r="O982" s="8"/>
      <c r="P982" s="8"/>
      <c r="Q982" s="8"/>
      <c r="R982" s="8"/>
      <c r="S982" s="8"/>
      <c r="T982" s="8"/>
      <c r="U982" s="8"/>
      <c r="V982" s="8"/>
      <c r="W982" s="8"/>
      <c r="X982" s="8"/>
      <c r="Y982" s="8"/>
      <c r="Z982" s="8"/>
      <c r="AA982" s="8"/>
    </row>
    <row r="983" spans="1:27" ht="12.75">
      <c r="A983" s="385" t="s">
        <v>2603</v>
      </c>
      <c r="B983" s="385" t="s">
        <v>2604</v>
      </c>
      <c r="C983" s="385" t="s">
        <v>2605</v>
      </c>
      <c r="D983" s="411">
        <v>20359</v>
      </c>
      <c r="G983" s="8"/>
      <c r="N983" s="8"/>
      <c r="O983" s="8"/>
      <c r="P983" s="8"/>
      <c r="Q983" s="8"/>
      <c r="R983" s="8"/>
      <c r="S983" s="8"/>
      <c r="T983" s="8"/>
      <c r="U983" s="8"/>
      <c r="V983" s="8"/>
      <c r="W983" s="8"/>
      <c r="X983" s="8"/>
      <c r="Y983" s="8"/>
      <c r="Z983" s="8"/>
      <c r="AA983" s="8"/>
    </row>
    <row r="984" spans="1:27" ht="12.75">
      <c r="A984" s="385" t="s">
        <v>1110</v>
      </c>
      <c r="B984" s="385" t="s">
        <v>2608</v>
      </c>
      <c r="C984" s="385" t="s">
        <v>2609</v>
      </c>
      <c r="D984" s="411">
        <v>22828</v>
      </c>
      <c r="G984" s="8"/>
      <c r="N984" s="8"/>
      <c r="O984" s="8"/>
      <c r="P984" s="8"/>
      <c r="Q984" s="8"/>
      <c r="R984" s="8"/>
      <c r="S984" s="8"/>
      <c r="T984" s="8"/>
      <c r="U984" s="8"/>
      <c r="V984" s="8"/>
      <c r="W984" s="8"/>
      <c r="X984" s="8"/>
      <c r="Y984" s="8"/>
      <c r="Z984" s="8"/>
      <c r="AA984" s="8"/>
    </row>
    <row r="985" spans="1:27" ht="12.75">
      <c r="A985" s="385" t="s">
        <v>2610</v>
      </c>
      <c r="B985" s="385" t="s">
        <v>2611</v>
      </c>
      <c r="C985" s="385" t="s">
        <v>2612</v>
      </c>
      <c r="D985" s="411">
        <v>20462</v>
      </c>
      <c r="G985" s="8"/>
      <c r="N985" s="8"/>
      <c r="O985" s="8"/>
      <c r="P985" s="8"/>
      <c r="Q985" s="8"/>
      <c r="R985" s="8"/>
      <c r="S985" s="8"/>
      <c r="T985" s="8"/>
      <c r="U985" s="8"/>
      <c r="V985" s="8"/>
      <c r="W985" s="8"/>
      <c r="X985" s="8"/>
      <c r="Y985" s="8"/>
      <c r="Z985" s="8"/>
      <c r="AA985" s="8"/>
    </row>
    <row r="986" spans="1:27" ht="12.75">
      <c r="A986" s="385" t="s">
        <v>688</v>
      </c>
      <c r="B986" s="385" t="s">
        <v>2613</v>
      </c>
      <c r="C986" s="385" t="s">
        <v>2614</v>
      </c>
      <c r="D986" s="411">
        <v>22170</v>
      </c>
      <c r="G986" s="8"/>
      <c r="N986" s="8"/>
      <c r="O986" s="8"/>
      <c r="P986" s="8"/>
      <c r="Q986" s="8"/>
      <c r="R986" s="8"/>
      <c r="S986" s="8"/>
      <c r="T986" s="8"/>
      <c r="U986" s="8"/>
      <c r="V986" s="8"/>
      <c r="W986" s="8"/>
      <c r="X986" s="8"/>
      <c r="Y986" s="8"/>
      <c r="Z986" s="8"/>
      <c r="AA986" s="8"/>
    </row>
    <row r="987" spans="1:27" ht="12.75">
      <c r="A987" s="385" t="s">
        <v>928</v>
      </c>
      <c r="B987" s="385" t="s">
        <v>2615</v>
      </c>
      <c r="C987" s="385" t="s">
        <v>2616</v>
      </c>
      <c r="D987" s="411">
        <v>18425</v>
      </c>
      <c r="G987" s="8"/>
      <c r="N987" s="8"/>
      <c r="O987" s="8"/>
      <c r="P987" s="8"/>
      <c r="Q987" s="8"/>
      <c r="R987" s="8"/>
      <c r="S987" s="8"/>
      <c r="T987" s="8"/>
      <c r="U987" s="8"/>
      <c r="V987" s="8"/>
      <c r="W987" s="8"/>
      <c r="X987" s="8"/>
      <c r="Y987" s="8"/>
      <c r="Z987" s="8"/>
      <c r="AA987" s="8"/>
    </row>
    <row r="988" spans="1:27" ht="12.75">
      <c r="A988" s="385" t="s">
        <v>2617</v>
      </c>
      <c r="B988" s="385" t="s">
        <v>2618</v>
      </c>
      <c r="C988" s="385" t="s">
        <v>2619</v>
      </c>
      <c r="D988" s="411">
        <v>20459</v>
      </c>
      <c r="G988" s="8"/>
      <c r="N988" s="8"/>
      <c r="O988" s="8"/>
      <c r="P988" s="8"/>
      <c r="Q988" s="8"/>
      <c r="R988" s="8"/>
      <c r="S988" s="8"/>
      <c r="T988" s="8"/>
      <c r="U988" s="8"/>
      <c r="V988" s="8"/>
      <c r="W988" s="8"/>
      <c r="X988" s="8"/>
      <c r="Y988" s="8"/>
      <c r="Z988" s="8"/>
      <c r="AA988" s="8"/>
    </row>
    <row r="989" spans="1:27" ht="12.75">
      <c r="A989" s="385" t="s">
        <v>657</v>
      </c>
      <c r="B989" s="385" t="s">
        <v>2620</v>
      </c>
      <c r="C989" s="385" t="s">
        <v>2621</v>
      </c>
      <c r="D989" s="411">
        <v>18226</v>
      </c>
      <c r="G989" s="8"/>
      <c r="N989" s="8"/>
      <c r="O989" s="8"/>
      <c r="P989" s="8"/>
      <c r="Q989" s="8"/>
      <c r="R989" s="8"/>
      <c r="S989" s="8"/>
      <c r="T989" s="8"/>
      <c r="U989" s="8"/>
      <c r="V989" s="8"/>
      <c r="W989" s="8"/>
      <c r="X989" s="8"/>
      <c r="Y989" s="8"/>
      <c r="Z989" s="8"/>
      <c r="AA989" s="8"/>
    </row>
    <row r="990" spans="1:27" ht="12.75">
      <c r="A990" s="385" t="s">
        <v>521</v>
      </c>
      <c r="B990" s="385" t="s">
        <v>2623</v>
      </c>
      <c r="C990" s="385" t="s">
        <v>2624</v>
      </c>
      <c r="D990" s="411">
        <v>22984</v>
      </c>
      <c r="G990" s="8"/>
      <c r="N990" s="8"/>
      <c r="O990" s="8"/>
      <c r="P990" s="8"/>
      <c r="Q990" s="8"/>
      <c r="R990" s="8"/>
      <c r="S990" s="8"/>
      <c r="T990" s="8"/>
      <c r="U990" s="8"/>
      <c r="V990" s="8"/>
      <c r="W990" s="8"/>
      <c r="X990" s="8"/>
      <c r="Y990" s="8"/>
      <c r="Z990" s="8"/>
      <c r="AA990" s="8"/>
    </row>
    <row r="991" spans="1:27" ht="12.75">
      <c r="A991" s="385" t="s">
        <v>1115</v>
      </c>
      <c r="B991" s="385" t="s">
        <v>2135</v>
      </c>
      <c r="C991" s="385" t="s">
        <v>2136</v>
      </c>
      <c r="D991" s="411">
        <v>20304</v>
      </c>
      <c r="G991" s="8"/>
      <c r="N991" s="8"/>
      <c r="O991" s="8"/>
      <c r="P991" s="8"/>
      <c r="Q991" s="8"/>
      <c r="R991" s="8"/>
      <c r="S991" s="8"/>
      <c r="T991" s="8"/>
      <c r="U991" s="8"/>
      <c r="V991" s="8"/>
      <c r="W991" s="8"/>
      <c r="X991" s="8"/>
      <c r="Y991" s="8"/>
      <c r="Z991" s="8"/>
      <c r="AA991" s="8"/>
    </row>
    <row r="992" spans="1:27" ht="12.75">
      <c r="A992" s="385" t="s">
        <v>994</v>
      </c>
      <c r="B992" s="385" t="s">
        <v>2625</v>
      </c>
      <c r="C992" s="385" t="s">
        <v>2626</v>
      </c>
      <c r="D992" s="411">
        <v>21217</v>
      </c>
      <c r="G992" s="8"/>
      <c r="N992" s="8"/>
      <c r="O992" s="8"/>
      <c r="P992" s="8"/>
      <c r="Q992" s="8"/>
      <c r="R992" s="8"/>
      <c r="S992" s="8"/>
      <c r="T992" s="8"/>
      <c r="U992" s="8"/>
      <c r="V992" s="8"/>
      <c r="W992" s="8"/>
      <c r="X992" s="8"/>
      <c r="Y992" s="8"/>
      <c r="Z992" s="8"/>
      <c r="AA992" s="8"/>
    </row>
    <row r="993" spans="1:27" ht="12.75">
      <c r="A993" s="385" t="s">
        <v>2627</v>
      </c>
      <c r="B993" s="385" t="s">
        <v>2628</v>
      </c>
      <c r="C993" s="385" t="s">
        <v>2629</v>
      </c>
      <c r="D993" s="411">
        <v>20221</v>
      </c>
      <c r="G993" s="8"/>
      <c r="N993" s="8"/>
      <c r="O993" s="8"/>
      <c r="P993" s="8"/>
      <c r="Q993" s="8"/>
      <c r="R993" s="8"/>
      <c r="S993" s="8"/>
      <c r="T993" s="8"/>
      <c r="U993" s="8"/>
      <c r="V993" s="8"/>
      <c r="W993" s="8"/>
      <c r="X993" s="8"/>
      <c r="Y993" s="8"/>
      <c r="Z993" s="8"/>
      <c r="AA993" s="8"/>
    </row>
    <row r="994" spans="1:27" ht="12.75">
      <c r="A994" s="385" t="s">
        <v>758</v>
      </c>
      <c r="B994" s="385" t="s">
        <v>2630</v>
      </c>
      <c r="C994" s="385" t="s">
        <v>2631</v>
      </c>
      <c r="D994" s="411">
        <v>19949</v>
      </c>
      <c r="G994" s="8"/>
      <c r="N994" s="8"/>
      <c r="O994" s="8"/>
      <c r="P994" s="8"/>
      <c r="Q994" s="8"/>
      <c r="R994" s="8"/>
      <c r="S994" s="8"/>
      <c r="T994" s="8"/>
      <c r="U994" s="8"/>
      <c r="V994" s="8"/>
      <c r="W994" s="8"/>
      <c r="X994" s="8"/>
      <c r="Y994" s="8"/>
      <c r="Z994" s="8"/>
      <c r="AA994" s="8"/>
    </row>
    <row r="995" spans="1:27" ht="12.75">
      <c r="A995" s="385" t="s">
        <v>2633</v>
      </c>
      <c r="B995" s="385" t="s">
        <v>2634</v>
      </c>
      <c r="C995" s="385" t="s">
        <v>2635</v>
      </c>
      <c r="D995" s="411">
        <v>20243</v>
      </c>
      <c r="G995" s="8"/>
      <c r="N995" s="8"/>
      <c r="O995" s="8"/>
      <c r="P995" s="8"/>
      <c r="Q995" s="8"/>
      <c r="R995" s="8"/>
      <c r="S995" s="8"/>
      <c r="T995" s="8"/>
      <c r="U995" s="8"/>
      <c r="V995" s="8"/>
      <c r="W995" s="8"/>
      <c r="X995" s="8"/>
      <c r="Y995" s="8"/>
      <c r="Z995" s="8"/>
      <c r="AA995" s="8"/>
    </row>
    <row r="996" spans="1:27" ht="12.75">
      <c r="A996" s="385" t="s">
        <v>2636</v>
      </c>
      <c r="B996" s="385" t="s">
        <v>1961</v>
      </c>
      <c r="C996" s="385" t="s">
        <v>1962</v>
      </c>
      <c r="D996" s="411">
        <v>20016</v>
      </c>
      <c r="G996" s="8"/>
      <c r="N996" s="8"/>
      <c r="O996" s="8"/>
      <c r="P996" s="8"/>
      <c r="Q996" s="8"/>
      <c r="R996" s="8"/>
      <c r="S996" s="8"/>
      <c r="T996" s="8"/>
      <c r="U996" s="8"/>
      <c r="V996" s="8"/>
      <c r="W996" s="8"/>
      <c r="X996" s="8"/>
      <c r="Y996" s="8"/>
      <c r="Z996" s="8"/>
      <c r="AA996" s="8"/>
    </row>
    <row r="997" spans="1:27" ht="12.75">
      <c r="A997" s="385" t="s">
        <v>1124</v>
      </c>
      <c r="B997" s="385" t="s">
        <v>2637</v>
      </c>
      <c r="C997" s="385" t="s">
        <v>2638</v>
      </c>
      <c r="D997" s="411">
        <v>22827</v>
      </c>
      <c r="G997" s="8"/>
      <c r="N997" s="8"/>
      <c r="O997" s="8"/>
      <c r="P997" s="8"/>
      <c r="Q997" s="8"/>
      <c r="R997" s="8"/>
      <c r="S997" s="8"/>
      <c r="T997" s="8"/>
      <c r="U997" s="8"/>
      <c r="V997" s="8"/>
      <c r="W997" s="8"/>
      <c r="X997" s="8"/>
      <c r="Y997" s="8"/>
      <c r="Z997" s="8"/>
      <c r="AA997" s="8"/>
    </row>
    <row r="998" spans="1:27" ht="12.75">
      <c r="A998" s="385" t="s">
        <v>2639</v>
      </c>
      <c r="B998" s="385" t="s">
        <v>2093</v>
      </c>
      <c r="C998" s="385" t="s">
        <v>2640</v>
      </c>
      <c r="D998" s="411">
        <v>22952</v>
      </c>
      <c r="G998" s="8"/>
      <c r="N998" s="8"/>
      <c r="O998" s="8"/>
      <c r="P998" s="8"/>
      <c r="Q998" s="8"/>
      <c r="R998" s="8"/>
      <c r="S998" s="8"/>
      <c r="T998" s="8"/>
      <c r="U998" s="8"/>
      <c r="V998" s="8"/>
      <c r="W998" s="8"/>
      <c r="X998" s="8"/>
      <c r="Y998" s="8"/>
      <c r="Z998" s="8"/>
      <c r="AA998" s="8"/>
    </row>
    <row r="999" spans="1:27" ht="12.75">
      <c r="A999" s="385" t="s">
        <v>1121</v>
      </c>
      <c r="B999" s="385" t="s">
        <v>2641</v>
      </c>
      <c r="C999" s="385" t="s">
        <v>2642</v>
      </c>
      <c r="D999" s="411">
        <v>22908</v>
      </c>
      <c r="G999" s="8"/>
      <c r="N999" s="8"/>
      <c r="O999" s="8"/>
      <c r="P999" s="8"/>
      <c r="Q999" s="8"/>
      <c r="R999" s="8"/>
      <c r="S999" s="8"/>
      <c r="T999" s="8"/>
      <c r="U999" s="8"/>
      <c r="V999" s="8"/>
      <c r="W999" s="8"/>
      <c r="X999" s="8"/>
      <c r="Y999" s="8"/>
      <c r="Z999" s="8"/>
      <c r="AA999" s="8"/>
    </row>
    <row r="1000" spans="1:27" ht="12.75">
      <c r="A1000" s="385" t="s">
        <v>2643</v>
      </c>
      <c r="B1000" s="385" t="s">
        <v>1961</v>
      </c>
      <c r="C1000" s="385" t="s">
        <v>1962</v>
      </c>
      <c r="D1000" s="411">
        <v>19989</v>
      </c>
      <c r="G1000" s="8"/>
      <c r="N1000" s="8"/>
      <c r="O1000" s="8"/>
      <c r="P1000" s="8"/>
      <c r="Q1000" s="8"/>
      <c r="R1000" s="8"/>
      <c r="S1000" s="8"/>
      <c r="T1000" s="8"/>
      <c r="U1000" s="8"/>
      <c r="V1000" s="8"/>
      <c r="W1000" s="8"/>
      <c r="X1000" s="8"/>
      <c r="Y1000" s="8"/>
      <c r="Z1000" s="8"/>
      <c r="AA1000" s="8"/>
    </row>
    <row r="1001" spans="1:27" ht="12.75">
      <c r="A1001" s="385" t="s">
        <v>1127</v>
      </c>
      <c r="B1001" s="385" t="s">
        <v>2644</v>
      </c>
      <c r="C1001" s="385" t="s">
        <v>2645</v>
      </c>
      <c r="D1001" s="411">
        <v>17994</v>
      </c>
      <c r="G1001" s="8"/>
      <c r="N1001" s="8"/>
      <c r="O1001" s="8"/>
      <c r="P1001" s="8"/>
      <c r="Q1001" s="8"/>
      <c r="R1001" s="8"/>
      <c r="S1001" s="8"/>
      <c r="T1001" s="8"/>
      <c r="U1001" s="8"/>
      <c r="V1001" s="8"/>
      <c r="W1001" s="8"/>
      <c r="X1001" s="8"/>
      <c r="Y1001" s="8"/>
      <c r="Z1001" s="8"/>
      <c r="AA1001" s="8"/>
    </row>
    <row r="1002" spans="1:27" ht="12.75">
      <c r="A1002" s="385" t="s">
        <v>887</v>
      </c>
      <c r="B1002" s="385" t="s">
        <v>2507</v>
      </c>
      <c r="C1002" s="385" t="s">
        <v>2508</v>
      </c>
      <c r="D1002" s="411">
        <v>18478</v>
      </c>
      <c r="G1002" s="8"/>
      <c r="N1002" s="8"/>
      <c r="O1002" s="8"/>
      <c r="P1002" s="8"/>
      <c r="Q1002" s="8"/>
      <c r="R1002" s="8"/>
      <c r="S1002" s="8"/>
      <c r="T1002" s="8"/>
      <c r="U1002" s="8"/>
      <c r="V1002" s="8"/>
      <c r="W1002" s="8"/>
      <c r="X1002" s="8"/>
      <c r="Y1002" s="8"/>
      <c r="Z1002" s="8"/>
      <c r="AA1002" s="8"/>
    </row>
    <row r="1003" spans="1:27" ht="12.75">
      <c r="A1003" s="385" t="s">
        <v>2647</v>
      </c>
      <c r="B1003" s="385" t="s">
        <v>2648</v>
      </c>
      <c r="C1003" s="385" t="s">
        <v>2649</v>
      </c>
      <c r="D1003" s="411">
        <v>22937</v>
      </c>
      <c r="G1003" s="8"/>
      <c r="N1003" s="8"/>
      <c r="O1003" s="8"/>
      <c r="P1003" s="8"/>
      <c r="Q1003" s="8"/>
      <c r="R1003" s="8"/>
      <c r="S1003" s="8"/>
      <c r="T1003" s="8"/>
      <c r="U1003" s="8"/>
      <c r="V1003" s="8"/>
      <c r="W1003" s="8"/>
      <c r="X1003" s="8"/>
      <c r="Y1003" s="8"/>
      <c r="Z1003" s="8"/>
      <c r="AA1003" s="8"/>
    </row>
    <row r="1004" spans="1:27" ht="12.75">
      <c r="A1004" s="385" t="s">
        <v>2650</v>
      </c>
      <c r="B1004" s="385" t="s">
        <v>2651</v>
      </c>
      <c r="C1004" s="385" t="s">
        <v>2652</v>
      </c>
      <c r="D1004" s="411">
        <v>19937</v>
      </c>
      <c r="G1004" s="8"/>
      <c r="N1004" s="8"/>
      <c r="O1004" s="8"/>
      <c r="P1004" s="8"/>
      <c r="Q1004" s="8"/>
      <c r="R1004" s="8"/>
      <c r="S1004" s="8"/>
      <c r="T1004" s="8"/>
      <c r="U1004" s="8"/>
      <c r="V1004" s="8"/>
      <c r="W1004" s="8"/>
      <c r="X1004" s="8"/>
      <c r="Y1004" s="8"/>
      <c r="Z1004" s="8"/>
      <c r="AA1004" s="8"/>
    </row>
    <row r="1005" spans="1:27" ht="12.75">
      <c r="A1005" s="385" t="s">
        <v>738</v>
      </c>
      <c r="B1005" s="385" t="s">
        <v>2653</v>
      </c>
      <c r="C1005" s="385" t="s">
        <v>1942</v>
      </c>
      <c r="D1005" s="411">
        <v>18097</v>
      </c>
      <c r="G1005" s="8"/>
      <c r="N1005" s="8"/>
      <c r="O1005" s="8"/>
      <c r="P1005" s="8"/>
      <c r="Q1005" s="8"/>
      <c r="R1005" s="8"/>
      <c r="S1005" s="8"/>
      <c r="T1005" s="8"/>
      <c r="U1005" s="8"/>
      <c r="V1005" s="8"/>
      <c r="W1005" s="8"/>
      <c r="X1005" s="8"/>
      <c r="Y1005" s="8"/>
      <c r="Z1005" s="8"/>
      <c r="AA1005" s="8"/>
    </row>
    <row r="1006" spans="1:27" ht="12.75">
      <c r="A1006" s="385" t="s">
        <v>193</v>
      </c>
      <c r="B1006" s="385" t="s">
        <v>2655</v>
      </c>
      <c r="C1006" s="385" t="s">
        <v>2656</v>
      </c>
      <c r="D1006" s="411">
        <v>17936</v>
      </c>
      <c r="G1006" s="8"/>
      <c r="N1006" s="8"/>
      <c r="O1006" s="8"/>
      <c r="P1006" s="8"/>
      <c r="Q1006" s="8"/>
      <c r="R1006" s="8"/>
      <c r="S1006" s="8"/>
      <c r="T1006" s="8"/>
      <c r="U1006" s="8"/>
      <c r="V1006" s="8"/>
      <c r="W1006" s="8"/>
      <c r="X1006" s="8"/>
      <c r="Y1006" s="8"/>
      <c r="Z1006" s="8"/>
      <c r="AA1006" s="8"/>
    </row>
    <row r="1007" spans="1:27" ht="12.75">
      <c r="A1007" s="385" t="s">
        <v>539</v>
      </c>
      <c r="B1007" s="385" t="s">
        <v>2657</v>
      </c>
      <c r="C1007" s="385" t="s">
        <v>2658</v>
      </c>
      <c r="D1007" s="411">
        <v>20513</v>
      </c>
      <c r="G1007" s="8"/>
      <c r="N1007" s="8"/>
      <c r="O1007" s="8"/>
      <c r="P1007" s="8"/>
      <c r="Q1007" s="8"/>
      <c r="R1007" s="8"/>
      <c r="S1007" s="8"/>
      <c r="T1007" s="8"/>
      <c r="U1007" s="8"/>
      <c r="V1007" s="8"/>
      <c r="W1007" s="8"/>
      <c r="X1007" s="8"/>
      <c r="Y1007" s="8"/>
      <c r="Z1007" s="8"/>
      <c r="AA1007" s="8"/>
    </row>
    <row r="1008" spans="1:27" ht="12.75">
      <c r="A1008" s="385" t="s">
        <v>2659</v>
      </c>
      <c r="B1008" s="385" t="s">
        <v>2660</v>
      </c>
      <c r="C1008" s="385" t="s">
        <v>2661</v>
      </c>
      <c r="D1008" s="411">
        <v>20231</v>
      </c>
      <c r="G1008" s="8"/>
      <c r="N1008" s="8"/>
      <c r="O1008" s="8"/>
      <c r="P1008" s="8"/>
      <c r="Q1008" s="8"/>
      <c r="R1008" s="8"/>
      <c r="S1008" s="8"/>
      <c r="T1008" s="8"/>
      <c r="U1008" s="8"/>
      <c r="V1008" s="8"/>
      <c r="W1008" s="8"/>
      <c r="X1008" s="8"/>
      <c r="Y1008" s="8"/>
      <c r="Z1008" s="8"/>
      <c r="AA1008" s="8"/>
    </row>
    <row r="1009" spans="1:27" ht="12.75">
      <c r="A1009" s="385" t="s">
        <v>321</v>
      </c>
      <c r="B1009" s="385" t="s">
        <v>2662</v>
      </c>
      <c r="C1009" s="385" t="s">
        <v>2663</v>
      </c>
      <c r="D1009" s="411">
        <v>22843</v>
      </c>
      <c r="G1009" s="8"/>
      <c r="N1009" s="8"/>
      <c r="O1009" s="8"/>
      <c r="P1009" s="8"/>
      <c r="Q1009" s="8"/>
      <c r="R1009" s="8"/>
      <c r="S1009" s="8"/>
      <c r="T1009" s="8"/>
      <c r="U1009" s="8"/>
      <c r="V1009" s="8"/>
      <c r="W1009" s="8"/>
      <c r="X1009" s="8"/>
      <c r="Y1009" s="8"/>
      <c r="Z1009" s="8"/>
      <c r="AA1009" s="8"/>
    </row>
    <row r="1010" spans="1:27" ht="12.75">
      <c r="A1010" s="385" t="s">
        <v>654</v>
      </c>
      <c r="B1010" s="385" t="s">
        <v>2664</v>
      </c>
      <c r="C1010" s="385" t="s">
        <v>2665</v>
      </c>
      <c r="D1010" s="411">
        <v>18353</v>
      </c>
      <c r="G1010" s="8"/>
      <c r="N1010" s="8"/>
      <c r="O1010" s="8"/>
      <c r="P1010" s="8"/>
      <c r="Q1010" s="8"/>
      <c r="R1010" s="8"/>
      <c r="S1010" s="8"/>
      <c r="T1010" s="8"/>
      <c r="U1010" s="8"/>
      <c r="V1010" s="8"/>
      <c r="W1010" s="8"/>
      <c r="X1010" s="8"/>
      <c r="Y1010" s="8"/>
      <c r="Z1010" s="8"/>
      <c r="AA1010" s="8"/>
    </row>
    <row r="1011" spans="1:27" ht="12.75">
      <c r="A1011" s="385" t="s">
        <v>650</v>
      </c>
      <c r="B1011" s="385" t="s">
        <v>2666</v>
      </c>
      <c r="C1011" s="385" t="s">
        <v>2667</v>
      </c>
      <c r="D1011" s="411">
        <v>17924</v>
      </c>
      <c r="G1011" s="8"/>
      <c r="N1011" s="8"/>
      <c r="O1011" s="8"/>
      <c r="P1011" s="8"/>
      <c r="Q1011" s="8"/>
      <c r="R1011" s="8"/>
      <c r="S1011" s="8"/>
      <c r="T1011" s="8"/>
      <c r="U1011" s="8"/>
      <c r="V1011" s="8"/>
      <c r="W1011" s="8"/>
      <c r="X1011" s="8"/>
      <c r="Y1011" s="8"/>
      <c r="Z1011" s="8"/>
      <c r="AA1011" s="8"/>
    </row>
    <row r="1012" spans="1:27" ht="12.75">
      <c r="A1012" s="385" t="s">
        <v>862</v>
      </c>
      <c r="B1012" s="385" t="s">
        <v>2669</v>
      </c>
      <c r="C1012" s="385" t="s">
        <v>2670</v>
      </c>
      <c r="D1012" s="411">
        <v>22682</v>
      </c>
      <c r="G1012" s="8"/>
      <c r="N1012" s="8"/>
      <c r="O1012" s="8"/>
      <c r="P1012" s="8"/>
      <c r="Q1012" s="8"/>
      <c r="R1012" s="8"/>
      <c r="S1012" s="8"/>
      <c r="T1012" s="8"/>
      <c r="U1012" s="8"/>
      <c r="V1012" s="8"/>
      <c r="W1012" s="8"/>
      <c r="X1012" s="8"/>
      <c r="Y1012" s="8"/>
      <c r="Z1012" s="8"/>
      <c r="AA1012" s="8"/>
    </row>
    <row r="1013" spans="1:27" ht="12.75">
      <c r="A1013" s="385" t="s">
        <v>2671</v>
      </c>
      <c r="B1013" s="385" t="s">
        <v>2672</v>
      </c>
      <c r="C1013" s="385" t="s">
        <v>2673</v>
      </c>
      <c r="D1013" s="411">
        <v>20518</v>
      </c>
      <c r="G1013" s="8"/>
      <c r="N1013" s="8"/>
      <c r="O1013" s="8"/>
      <c r="P1013" s="8"/>
      <c r="Q1013" s="8"/>
      <c r="R1013" s="8"/>
      <c r="S1013" s="8"/>
      <c r="T1013" s="8"/>
      <c r="U1013" s="8"/>
      <c r="V1013" s="8"/>
      <c r="W1013" s="8"/>
      <c r="X1013" s="8"/>
      <c r="Y1013" s="8"/>
      <c r="Z1013" s="8"/>
      <c r="AA1013" s="8"/>
    </row>
    <row r="1014" spans="1:27" ht="12.75">
      <c r="A1014" s="385" t="s">
        <v>1095</v>
      </c>
      <c r="B1014" s="385" t="s">
        <v>2674</v>
      </c>
      <c r="C1014" s="385" t="s">
        <v>2675</v>
      </c>
      <c r="D1014" s="411">
        <v>17986</v>
      </c>
      <c r="G1014" s="8"/>
      <c r="N1014" s="8"/>
      <c r="O1014" s="8"/>
      <c r="P1014" s="8"/>
      <c r="Q1014" s="8"/>
      <c r="R1014" s="8"/>
      <c r="S1014" s="8"/>
      <c r="T1014" s="8"/>
      <c r="U1014" s="8"/>
      <c r="V1014" s="8"/>
      <c r="W1014" s="8"/>
      <c r="X1014" s="8"/>
      <c r="Y1014" s="8"/>
      <c r="Z1014" s="8"/>
      <c r="AA1014" s="8"/>
    </row>
    <row r="1015" spans="1:27" ht="12.75">
      <c r="A1015" s="385" t="s">
        <v>813</v>
      </c>
      <c r="B1015" s="385" t="s">
        <v>2509</v>
      </c>
      <c r="C1015" s="385" t="s">
        <v>2510</v>
      </c>
      <c r="D1015" s="411">
        <v>22873</v>
      </c>
      <c r="G1015" s="8"/>
      <c r="N1015" s="8"/>
      <c r="O1015" s="8"/>
      <c r="P1015" s="8"/>
      <c r="Q1015" s="8"/>
      <c r="R1015" s="8"/>
      <c r="S1015" s="8"/>
      <c r="T1015" s="8"/>
      <c r="U1015" s="8"/>
      <c r="V1015" s="8"/>
      <c r="W1015" s="8"/>
      <c r="X1015" s="8"/>
      <c r="Y1015" s="8"/>
      <c r="Z1015" s="8"/>
      <c r="AA1015" s="8"/>
    </row>
    <row r="1016" spans="1:27" ht="12.75">
      <c r="A1016" s="385" t="s">
        <v>526</v>
      </c>
      <c r="B1016" s="385" t="s">
        <v>2677</v>
      </c>
      <c r="C1016" s="385" t="s">
        <v>2678</v>
      </c>
      <c r="D1016" s="411">
        <v>22988</v>
      </c>
      <c r="G1016" s="8"/>
      <c r="N1016" s="8"/>
      <c r="O1016" s="8"/>
      <c r="P1016" s="8"/>
      <c r="Q1016" s="8"/>
      <c r="R1016" s="8"/>
      <c r="S1016" s="8"/>
      <c r="T1016" s="8"/>
      <c r="U1016" s="8"/>
      <c r="V1016" s="8"/>
      <c r="W1016" s="8"/>
      <c r="X1016" s="8"/>
      <c r="Y1016" s="8"/>
      <c r="Z1016" s="8"/>
      <c r="AA1016" s="8"/>
    </row>
    <row r="1017" spans="1:27" ht="12.75">
      <c r="A1017" s="385" t="s">
        <v>753</v>
      </c>
      <c r="B1017" s="385" t="s">
        <v>2679</v>
      </c>
      <c r="C1017" s="385" t="s">
        <v>2680</v>
      </c>
      <c r="D1017" s="411">
        <v>20226</v>
      </c>
      <c r="G1017" s="8"/>
      <c r="N1017" s="8"/>
      <c r="O1017" s="8"/>
      <c r="P1017" s="8"/>
      <c r="Q1017" s="8"/>
      <c r="R1017" s="8"/>
      <c r="S1017" s="8"/>
      <c r="T1017" s="8"/>
      <c r="U1017" s="8"/>
      <c r="V1017" s="8"/>
      <c r="W1017" s="8"/>
      <c r="X1017" s="8"/>
      <c r="Y1017" s="8"/>
      <c r="Z1017" s="8"/>
      <c r="AA1017" s="8"/>
    </row>
    <row r="1018" spans="1:27" ht="12.75">
      <c r="A1018" s="385" t="s">
        <v>2681</v>
      </c>
      <c r="B1018" s="385" t="s">
        <v>2565</v>
      </c>
      <c r="C1018" s="385" t="s">
        <v>2566</v>
      </c>
      <c r="D1018" s="411">
        <v>20225</v>
      </c>
      <c r="G1018" s="8"/>
      <c r="N1018" s="8"/>
      <c r="O1018" s="8"/>
      <c r="P1018" s="8"/>
      <c r="Q1018" s="8"/>
      <c r="R1018" s="8"/>
      <c r="S1018" s="8"/>
      <c r="T1018" s="8"/>
      <c r="U1018" s="8"/>
      <c r="V1018" s="8"/>
      <c r="W1018" s="8"/>
      <c r="X1018" s="8"/>
      <c r="Y1018" s="8"/>
      <c r="Z1018" s="8"/>
      <c r="AA1018" s="8"/>
    </row>
    <row r="1019" spans="1:27" ht="12.75">
      <c r="A1019" s="385" t="s">
        <v>1162</v>
      </c>
      <c r="B1019" s="385" t="s">
        <v>2682</v>
      </c>
      <c r="C1019" s="385" t="s">
        <v>2683</v>
      </c>
      <c r="D1019" s="411">
        <v>20351</v>
      </c>
      <c r="G1019" s="8"/>
      <c r="N1019" s="8"/>
      <c r="O1019" s="8"/>
      <c r="P1019" s="8"/>
      <c r="Q1019" s="8"/>
      <c r="R1019" s="8"/>
      <c r="S1019" s="8"/>
      <c r="T1019" s="8"/>
      <c r="U1019" s="8"/>
      <c r="V1019" s="8"/>
      <c r="W1019" s="8"/>
      <c r="X1019" s="8"/>
      <c r="Y1019" s="8"/>
      <c r="Z1019" s="8"/>
      <c r="AA1019" s="8"/>
    </row>
    <row r="1020" spans="1:27" ht="12.75">
      <c r="A1020" s="385" t="s">
        <v>2685</v>
      </c>
      <c r="B1020" s="385" t="s">
        <v>2686</v>
      </c>
      <c r="C1020" s="385" t="s">
        <v>2687</v>
      </c>
      <c r="D1020" s="411">
        <v>17947</v>
      </c>
      <c r="G1020" s="8"/>
      <c r="N1020" s="8"/>
      <c r="O1020" s="8"/>
      <c r="P1020" s="8"/>
      <c r="Q1020" s="8"/>
      <c r="R1020" s="8"/>
      <c r="S1020" s="8"/>
      <c r="T1020" s="8"/>
      <c r="U1020" s="8"/>
      <c r="V1020" s="8"/>
      <c r="W1020" s="8"/>
      <c r="X1020" s="8"/>
      <c r="Y1020" s="8"/>
      <c r="Z1020" s="8"/>
      <c r="AA1020" s="8"/>
    </row>
    <row r="1021" spans="1:27" ht="12.75">
      <c r="A1021" s="385" t="s">
        <v>1116</v>
      </c>
      <c r="B1021" s="385" t="s">
        <v>2688</v>
      </c>
      <c r="C1021" s="385" t="s">
        <v>2689</v>
      </c>
      <c r="D1021" s="411">
        <v>18025</v>
      </c>
      <c r="G1021" s="8"/>
      <c r="N1021" s="8"/>
      <c r="O1021" s="8"/>
      <c r="P1021" s="8"/>
      <c r="Q1021" s="8"/>
      <c r="R1021" s="8"/>
      <c r="S1021" s="8"/>
      <c r="T1021" s="8"/>
      <c r="U1021" s="8"/>
      <c r="V1021" s="8"/>
      <c r="W1021" s="8"/>
      <c r="X1021" s="8"/>
      <c r="Y1021" s="8"/>
      <c r="Z1021" s="8"/>
      <c r="AA1021" s="8"/>
    </row>
    <row r="1022" spans="1:27" ht="12.75">
      <c r="A1022" s="385" t="s">
        <v>1180</v>
      </c>
      <c r="B1022" s="385" t="s">
        <v>2690</v>
      </c>
      <c r="C1022" s="385" t="s">
        <v>2691</v>
      </c>
      <c r="D1022" s="411">
        <v>22784</v>
      </c>
      <c r="G1022" s="8"/>
      <c r="N1022" s="8"/>
      <c r="O1022" s="8"/>
      <c r="P1022" s="8"/>
      <c r="Q1022" s="8"/>
      <c r="R1022" s="8"/>
      <c r="S1022" s="8"/>
      <c r="T1022" s="8"/>
      <c r="U1022" s="8"/>
      <c r="V1022" s="8"/>
      <c r="W1022" s="8"/>
      <c r="X1022" s="8"/>
      <c r="Y1022" s="8"/>
      <c r="Z1022" s="8"/>
      <c r="AA1022" s="8"/>
    </row>
    <row r="1023" spans="1:27" ht="12.75">
      <c r="A1023" s="385" t="s">
        <v>1034</v>
      </c>
      <c r="B1023" s="385" t="s">
        <v>2692</v>
      </c>
      <c r="C1023" s="385" t="s">
        <v>2693</v>
      </c>
      <c r="D1023" s="411">
        <v>17901</v>
      </c>
      <c r="G1023" s="8"/>
      <c r="N1023" s="8"/>
      <c r="O1023" s="8"/>
      <c r="P1023" s="8"/>
      <c r="Q1023" s="8"/>
      <c r="R1023" s="8"/>
      <c r="S1023" s="8"/>
      <c r="T1023" s="8"/>
      <c r="U1023" s="8"/>
      <c r="V1023" s="8"/>
      <c r="W1023" s="8"/>
      <c r="X1023" s="8"/>
      <c r="Y1023" s="8"/>
      <c r="Z1023" s="8"/>
      <c r="AA1023" s="8"/>
    </row>
    <row r="1024" spans="1:27" ht="12.75">
      <c r="A1024" s="385" t="s">
        <v>1201</v>
      </c>
      <c r="B1024" s="385" t="s">
        <v>2694</v>
      </c>
      <c r="C1024" s="385" t="s">
        <v>2695</v>
      </c>
      <c r="D1024" s="411">
        <v>20223</v>
      </c>
      <c r="G1024" s="8"/>
      <c r="N1024" s="8"/>
      <c r="O1024" s="8"/>
      <c r="P1024" s="8"/>
      <c r="Q1024" s="8"/>
      <c r="R1024" s="8"/>
      <c r="S1024" s="8"/>
      <c r="T1024" s="8"/>
      <c r="U1024" s="8"/>
      <c r="V1024" s="8"/>
      <c r="W1024" s="8"/>
      <c r="X1024" s="8"/>
      <c r="Y1024" s="8"/>
      <c r="Z1024" s="8"/>
      <c r="AA1024" s="8"/>
    </row>
    <row r="1025" spans="1:27" ht="12.75">
      <c r="A1025" s="385" t="s">
        <v>727</v>
      </c>
      <c r="B1025" s="385" t="s">
        <v>2696</v>
      </c>
      <c r="C1025" s="385" t="s">
        <v>2697</v>
      </c>
      <c r="D1025" s="411">
        <v>19985</v>
      </c>
      <c r="G1025" s="8"/>
      <c r="N1025" s="8"/>
      <c r="O1025" s="8"/>
      <c r="P1025" s="8"/>
      <c r="Q1025" s="8"/>
      <c r="R1025" s="8"/>
      <c r="S1025" s="8"/>
      <c r="T1025" s="8"/>
      <c r="U1025" s="8"/>
      <c r="V1025" s="8"/>
      <c r="W1025" s="8"/>
      <c r="X1025" s="8"/>
      <c r="Y1025" s="8"/>
      <c r="Z1025" s="8"/>
      <c r="AA1025" s="8"/>
    </row>
    <row r="1026" spans="1:27" ht="12.75">
      <c r="A1026" s="385" t="s">
        <v>2699</v>
      </c>
      <c r="B1026" s="385" t="s">
        <v>2700</v>
      </c>
      <c r="C1026" s="385" t="s">
        <v>2701</v>
      </c>
      <c r="D1026" s="411">
        <v>22680</v>
      </c>
      <c r="G1026" s="8"/>
      <c r="N1026" s="8"/>
      <c r="O1026" s="8"/>
      <c r="P1026" s="8"/>
      <c r="Q1026" s="8"/>
      <c r="R1026" s="8"/>
      <c r="S1026" s="8"/>
      <c r="T1026" s="8"/>
      <c r="U1026" s="8"/>
      <c r="V1026" s="8"/>
      <c r="W1026" s="8"/>
      <c r="X1026" s="8"/>
      <c r="Y1026" s="8"/>
      <c r="Z1026" s="8"/>
      <c r="AA1026" s="8"/>
    </row>
    <row r="1027" spans="1:27" ht="12.75">
      <c r="A1027" s="385" t="s">
        <v>530</v>
      </c>
      <c r="B1027" s="385" t="s">
        <v>2702</v>
      </c>
      <c r="C1027" s="385" t="s">
        <v>2703</v>
      </c>
      <c r="D1027" s="411">
        <v>22736</v>
      </c>
      <c r="G1027" s="8"/>
      <c r="N1027" s="8"/>
      <c r="O1027" s="8"/>
      <c r="P1027" s="8"/>
      <c r="Q1027" s="8"/>
      <c r="R1027" s="8"/>
      <c r="S1027" s="8"/>
      <c r="T1027" s="8"/>
      <c r="U1027" s="8"/>
      <c r="V1027" s="8"/>
      <c r="W1027" s="8"/>
      <c r="X1027" s="8"/>
      <c r="Y1027" s="8"/>
      <c r="Z1027" s="8"/>
      <c r="AA1027" s="8"/>
    </row>
    <row r="1028" spans="1:27" ht="12.75">
      <c r="A1028" s="385" t="s">
        <v>536</v>
      </c>
      <c r="B1028" s="385" t="s">
        <v>2704</v>
      </c>
      <c r="C1028" s="385" t="s">
        <v>2705</v>
      </c>
      <c r="D1028" s="411">
        <v>22970</v>
      </c>
      <c r="G1028" s="8"/>
      <c r="N1028" s="8"/>
      <c r="O1028" s="8"/>
      <c r="P1028" s="8"/>
      <c r="Q1028" s="8"/>
      <c r="R1028" s="8"/>
      <c r="S1028" s="8"/>
      <c r="T1028" s="8"/>
      <c r="U1028" s="8"/>
      <c r="V1028" s="8"/>
      <c r="W1028" s="8"/>
      <c r="X1028" s="8"/>
      <c r="Y1028" s="8"/>
      <c r="Z1028" s="8"/>
      <c r="AA1028" s="8"/>
    </row>
    <row r="1029" spans="1:27" ht="12.75">
      <c r="A1029" s="385" t="s">
        <v>316</v>
      </c>
      <c r="B1029" s="385" t="s">
        <v>2706</v>
      </c>
      <c r="C1029" s="385" t="s">
        <v>2707</v>
      </c>
      <c r="D1029" s="411">
        <v>20358</v>
      </c>
      <c r="G1029" s="8"/>
      <c r="N1029" s="8"/>
      <c r="O1029" s="8"/>
      <c r="P1029" s="8"/>
      <c r="Q1029" s="8"/>
      <c r="R1029" s="8"/>
      <c r="S1029" s="8"/>
      <c r="T1029" s="8"/>
      <c r="U1029" s="8"/>
      <c r="V1029" s="8"/>
      <c r="W1029" s="8"/>
      <c r="X1029" s="8"/>
      <c r="Y1029" s="8"/>
      <c r="Z1029" s="8"/>
      <c r="AA1029" s="8"/>
    </row>
    <row r="1030" spans="1:27" ht="12.75">
      <c r="A1030" s="385" t="s">
        <v>552</v>
      </c>
      <c r="B1030" s="385" t="s">
        <v>2708</v>
      </c>
      <c r="C1030" s="385" t="s">
        <v>2709</v>
      </c>
      <c r="D1030" s="411">
        <v>18032</v>
      </c>
      <c r="G1030" s="8"/>
      <c r="N1030" s="8"/>
      <c r="O1030" s="8"/>
      <c r="P1030" s="8"/>
      <c r="Q1030" s="8"/>
      <c r="R1030" s="8"/>
      <c r="S1030" s="8"/>
      <c r="T1030" s="8"/>
      <c r="U1030" s="8"/>
      <c r="V1030" s="8"/>
      <c r="W1030" s="8"/>
      <c r="X1030" s="8"/>
      <c r="Y1030" s="8"/>
      <c r="Z1030" s="8"/>
      <c r="AA1030" s="8"/>
    </row>
    <row r="1031" spans="1:27" ht="12.75">
      <c r="A1031" s="385" t="s">
        <v>1061</v>
      </c>
      <c r="B1031" s="385" t="s">
        <v>2710</v>
      </c>
      <c r="C1031" s="385" t="s">
        <v>2711</v>
      </c>
      <c r="D1031" s="411">
        <v>20210</v>
      </c>
      <c r="G1031" s="8"/>
      <c r="N1031" s="8"/>
      <c r="O1031" s="8"/>
      <c r="P1031" s="8"/>
      <c r="Q1031" s="8"/>
      <c r="R1031" s="8"/>
      <c r="S1031" s="8"/>
      <c r="T1031" s="8"/>
      <c r="U1031" s="8"/>
      <c r="V1031" s="8"/>
      <c r="W1031" s="8"/>
      <c r="X1031" s="8"/>
      <c r="Y1031" s="8"/>
      <c r="Z1031" s="8"/>
      <c r="AA1031" s="8"/>
    </row>
    <row r="1032" spans="1:27" ht="12.75">
      <c r="A1032" s="385" t="s">
        <v>545</v>
      </c>
      <c r="B1032" s="385" t="s">
        <v>2712</v>
      </c>
      <c r="C1032" s="385" t="s">
        <v>2709</v>
      </c>
      <c r="D1032" s="411">
        <v>18031</v>
      </c>
      <c r="G1032" s="8"/>
      <c r="N1032" s="8"/>
      <c r="O1032" s="8"/>
      <c r="P1032" s="8"/>
      <c r="Q1032" s="8"/>
      <c r="R1032" s="8"/>
      <c r="S1032" s="8"/>
      <c r="T1032" s="8"/>
      <c r="U1032" s="8"/>
      <c r="V1032" s="8"/>
      <c r="W1032" s="8"/>
      <c r="X1032" s="8"/>
      <c r="Y1032" s="8"/>
      <c r="Z1032" s="8"/>
      <c r="AA1032" s="8"/>
    </row>
    <row r="1033" spans="1:27" ht="12.75">
      <c r="A1033" s="385" t="s">
        <v>2714</v>
      </c>
      <c r="B1033" s="385" t="s">
        <v>2715</v>
      </c>
      <c r="C1033" s="385" t="s">
        <v>2716</v>
      </c>
      <c r="D1033" s="411">
        <v>23024</v>
      </c>
      <c r="G1033" s="8"/>
      <c r="N1033" s="8"/>
      <c r="O1033" s="8"/>
      <c r="P1033" s="8"/>
      <c r="Q1033" s="8"/>
      <c r="R1033" s="8"/>
      <c r="S1033" s="8"/>
      <c r="T1033" s="8"/>
      <c r="U1033" s="8"/>
      <c r="V1033" s="8"/>
      <c r="W1033" s="8"/>
      <c r="X1033" s="8"/>
      <c r="Y1033" s="8"/>
      <c r="Z1033" s="8"/>
      <c r="AA1033" s="8"/>
    </row>
    <row r="1034" spans="1:27" ht="12.75">
      <c r="A1034" s="385" t="s">
        <v>548</v>
      </c>
      <c r="B1034" s="385" t="s">
        <v>2717</v>
      </c>
      <c r="C1034" s="385" t="s">
        <v>2718</v>
      </c>
      <c r="D1034" s="411">
        <v>20522</v>
      </c>
      <c r="G1034" s="8"/>
      <c r="N1034" s="8"/>
      <c r="O1034" s="8"/>
      <c r="P1034" s="8"/>
      <c r="Q1034" s="8"/>
      <c r="R1034" s="8"/>
      <c r="S1034" s="8"/>
      <c r="T1034" s="8"/>
      <c r="U1034" s="8"/>
      <c r="V1034" s="8"/>
      <c r="W1034" s="8"/>
      <c r="X1034" s="8"/>
      <c r="Y1034" s="8"/>
      <c r="Z1034" s="8"/>
      <c r="AA1034" s="8"/>
    </row>
    <row r="1035" spans="1:27" ht="12.75">
      <c r="A1035" s="385" t="s">
        <v>427</v>
      </c>
      <c r="B1035" s="385" t="s">
        <v>2719</v>
      </c>
      <c r="C1035" s="385" t="s">
        <v>2720</v>
      </c>
      <c r="D1035" s="411">
        <v>22905</v>
      </c>
      <c r="G1035" s="8"/>
      <c r="N1035" s="8"/>
      <c r="O1035" s="8"/>
      <c r="P1035" s="8"/>
      <c r="Q1035" s="8"/>
      <c r="R1035" s="8"/>
      <c r="S1035" s="8"/>
      <c r="T1035" s="8"/>
      <c r="U1035" s="8"/>
      <c r="V1035" s="8"/>
      <c r="W1035" s="8"/>
      <c r="X1035" s="8"/>
      <c r="Y1035" s="8"/>
      <c r="Z1035" s="8"/>
      <c r="AA1035" s="8"/>
    </row>
    <row r="1036" spans="1:27" ht="12.75">
      <c r="A1036" s="385" t="s">
        <v>554</v>
      </c>
      <c r="B1036" s="385" t="s">
        <v>2721</v>
      </c>
      <c r="C1036" s="385" t="s">
        <v>2722</v>
      </c>
      <c r="D1036" s="411">
        <v>20313</v>
      </c>
      <c r="G1036" s="8"/>
      <c r="N1036" s="8"/>
      <c r="O1036" s="8"/>
      <c r="P1036" s="8"/>
      <c r="Q1036" s="8"/>
      <c r="R1036" s="8"/>
      <c r="S1036" s="8"/>
      <c r="T1036" s="8"/>
      <c r="U1036" s="8"/>
      <c r="V1036" s="8"/>
      <c r="W1036" s="8"/>
      <c r="X1036" s="8"/>
      <c r="Y1036" s="8"/>
      <c r="Z1036" s="8"/>
      <c r="AA1036" s="8"/>
    </row>
    <row r="1037" spans="1:27" ht="12.75">
      <c r="A1037" s="385" t="s">
        <v>1035</v>
      </c>
      <c r="B1037" s="385" t="s">
        <v>2723</v>
      </c>
      <c r="C1037" s="385" t="s">
        <v>2724</v>
      </c>
      <c r="D1037" s="411">
        <v>20592</v>
      </c>
      <c r="G1037" s="8"/>
      <c r="N1037" s="8"/>
      <c r="O1037" s="8"/>
      <c r="P1037" s="8"/>
      <c r="Q1037" s="8"/>
      <c r="R1037" s="8"/>
      <c r="S1037" s="8"/>
      <c r="T1037" s="8"/>
      <c r="U1037" s="8"/>
      <c r="V1037" s="8"/>
      <c r="W1037" s="8"/>
      <c r="X1037" s="8"/>
      <c r="Y1037" s="8"/>
      <c r="Z1037" s="8"/>
      <c r="AA1037" s="8"/>
    </row>
    <row r="1038" spans="1:27" ht="12.75">
      <c r="A1038" s="385" t="s">
        <v>1265</v>
      </c>
      <c r="B1038" s="385" t="s">
        <v>2725</v>
      </c>
      <c r="C1038" s="385" t="s">
        <v>2726</v>
      </c>
      <c r="D1038" s="411">
        <v>22987</v>
      </c>
      <c r="G1038" s="8"/>
      <c r="N1038" s="8"/>
      <c r="O1038" s="8"/>
      <c r="P1038" s="8"/>
      <c r="Q1038" s="8"/>
      <c r="R1038" s="8"/>
      <c r="S1038" s="8"/>
      <c r="T1038" s="8"/>
      <c r="U1038" s="8"/>
      <c r="V1038" s="8"/>
      <c r="W1038" s="8"/>
      <c r="X1038" s="8"/>
      <c r="Y1038" s="8"/>
      <c r="Z1038" s="8"/>
      <c r="AA1038" s="8"/>
    </row>
    <row r="1039" spans="1:27" ht="12.75">
      <c r="A1039" s="385" t="s">
        <v>1117</v>
      </c>
      <c r="B1039" s="385" t="s">
        <v>2727</v>
      </c>
      <c r="C1039" s="385" t="s">
        <v>2728</v>
      </c>
      <c r="D1039" s="411">
        <v>18306</v>
      </c>
      <c r="G1039" s="8"/>
      <c r="N1039" s="8"/>
      <c r="O1039" s="8"/>
      <c r="P1039" s="8"/>
      <c r="Q1039" s="8"/>
      <c r="R1039" s="8"/>
      <c r="S1039" s="8"/>
      <c r="T1039" s="8"/>
      <c r="U1039" s="8"/>
      <c r="V1039" s="8"/>
      <c r="W1039" s="8"/>
      <c r="X1039" s="8"/>
      <c r="Y1039" s="8"/>
      <c r="Z1039" s="8"/>
      <c r="AA1039" s="8"/>
    </row>
    <row r="1040" spans="1:27" ht="12.75">
      <c r="A1040" s="385" t="s">
        <v>689</v>
      </c>
      <c r="B1040" s="385" t="s">
        <v>2730</v>
      </c>
      <c r="C1040" s="385" t="s">
        <v>2731</v>
      </c>
      <c r="D1040" s="411">
        <v>20116</v>
      </c>
      <c r="G1040" s="8"/>
      <c r="N1040" s="8"/>
      <c r="O1040" s="8"/>
      <c r="P1040" s="8"/>
      <c r="Q1040" s="8"/>
      <c r="R1040" s="8"/>
      <c r="S1040" s="8"/>
      <c r="T1040" s="8"/>
      <c r="U1040" s="8"/>
      <c r="V1040" s="8"/>
      <c r="W1040" s="8"/>
      <c r="X1040" s="8"/>
      <c r="Y1040" s="8"/>
      <c r="Z1040" s="8"/>
      <c r="AA1040" s="8"/>
    </row>
    <row r="1041" spans="1:27" ht="12.75">
      <c r="A1041" s="385" t="s">
        <v>199</v>
      </c>
      <c r="B1041" s="385" t="s">
        <v>2733</v>
      </c>
      <c r="C1041" s="385" t="s">
        <v>2734</v>
      </c>
      <c r="D1041" s="411">
        <v>18189</v>
      </c>
      <c r="G1041" s="8"/>
      <c r="N1041" s="8"/>
      <c r="O1041" s="8"/>
      <c r="P1041" s="8"/>
      <c r="Q1041" s="8"/>
      <c r="R1041" s="8"/>
      <c r="S1041" s="8"/>
      <c r="T1041" s="8"/>
      <c r="U1041" s="8"/>
      <c r="V1041" s="8"/>
      <c r="W1041" s="8"/>
      <c r="X1041" s="8"/>
      <c r="Y1041" s="8"/>
      <c r="Z1041" s="8"/>
      <c r="AA1041" s="8"/>
    </row>
    <row r="1042" spans="1:27" ht="12.75">
      <c r="A1042" s="385" t="s">
        <v>2735</v>
      </c>
      <c r="B1042" s="385" t="s">
        <v>2736</v>
      </c>
      <c r="C1042" s="385" t="s">
        <v>2737</v>
      </c>
      <c r="D1042" s="411">
        <v>20247</v>
      </c>
      <c r="G1042" s="8"/>
      <c r="N1042" s="8"/>
      <c r="O1042" s="8"/>
      <c r="P1042" s="8"/>
      <c r="Q1042" s="8"/>
      <c r="R1042" s="8"/>
      <c r="S1042" s="8"/>
      <c r="T1042" s="8"/>
      <c r="U1042" s="8"/>
      <c r="V1042" s="8"/>
      <c r="W1042" s="8"/>
      <c r="X1042" s="8"/>
      <c r="Y1042" s="8"/>
      <c r="Z1042" s="8"/>
      <c r="AA1042" s="8"/>
    </row>
    <row r="1043" spans="1:27" ht="12.75">
      <c r="A1043" s="385" t="s">
        <v>449</v>
      </c>
      <c r="B1043" s="385" t="s">
        <v>2738</v>
      </c>
      <c r="C1043" s="385" t="s">
        <v>2739</v>
      </c>
      <c r="D1043" s="411">
        <v>20467</v>
      </c>
      <c r="G1043" s="8"/>
      <c r="N1043" s="8"/>
      <c r="O1043" s="8"/>
      <c r="P1043" s="8"/>
      <c r="Q1043" s="8"/>
      <c r="R1043" s="8"/>
      <c r="S1043" s="8"/>
      <c r="T1043" s="8"/>
      <c r="U1043" s="8"/>
      <c r="V1043" s="8"/>
      <c r="W1043" s="8"/>
      <c r="X1043" s="8"/>
      <c r="Y1043" s="8"/>
      <c r="Z1043" s="8"/>
      <c r="AA1043" s="8"/>
    </row>
    <row r="1044" spans="1:27" ht="12.75">
      <c r="A1044" s="385" t="s">
        <v>290</v>
      </c>
      <c r="B1044" s="385" t="s">
        <v>2740</v>
      </c>
      <c r="C1044" s="385" t="s">
        <v>2741</v>
      </c>
      <c r="D1044" s="411">
        <v>20282</v>
      </c>
      <c r="G1044" s="8"/>
      <c r="N1044" s="8"/>
      <c r="O1044" s="8"/>
      <c r="P1044" s="8"/>
      <c r="Q1044" s="8"/>
      <c r="R1044" s="8"/>
      <c r="S1044" s="8"/>
      <c r="T1044" s="8"/>
      <c r="U1044" s="8"/>
      <c r="V1044" s="8"/>
      <c r="W1044" s="8"/>
      <c r="X1044" s="8"/>
      <c r="Y1044" s="8"/>
      <c r="Z1044" s="8"/>
      <c r="AA1044" s="8"/>
    </row>
    <row r="1045" spans="1:27" ht="12.75">
      <c r="A1045" s="385" t="s">
        <v>1288</v>
      </c>
      <c r="B1045" s="385" t="s">
        <v>2742</v>
      </c>
      <c r="C1045" s="385" t="s">
        <v>2743</v>
      </c>
      <c r="D1045" s="411">
        <v>22936</v>
      </c>
      <c r="G1045" s="8"/>
      <c r="N1045" s="8"/>
      <c r="O1045" s="8"/>
      <c r="P1045" s="8"/>
      <c r="Q1045" s="8"/>
      <c r="R1045" s="8"/>
      <c r="S1045" s="8"/>
      <c r="T1045" s="8"/>
      <c r="U1045" s="8"/>
      <c r="V1045" s="8"/>
      <c r="W1045" s="8"/>
      <c r="X1045" s="8"/>
      <c r="Y1045" s="8"/>
      <c r="Z1045" s="8"/>
      <c r="AA1045" s="8"/>
    </row>
    <row r="1046" spans="1:27" ht="12.75">
      <c r="A1046" s="385" t="s">
        <v>2744</v>
      </c>
      <c r="B1046" s="385" t="s">
        <v>2745</v>
      </c>
      <c r="C1046" s="385" t="s">
        <v>2746</v>
      </c>
      <c r="D1046" s="411">
        <v>22881</v>
      </c>
      <c r="G1046" s="8"/>
      <c r="N1046" s="8"/>
      <c r="O1046" s="8"/>
      <c r="P1046" s="8"/>
      <c r="Q1046" s="8"/>
      <c r="R1046" s="8"/>
      <c r="S1046" s="8"/>
      <c r="T1046" s="8"/>
      <c r="U1046" s="8"/>
      <c r="V1046" s="8"/>
      <c r="W1046" s="8"/>
      <c r="X1046" s="8"/>
      <c r="Y1046" s="8"/>
      <c r="Z1046" s="8"/>
      <c r="AA1046" s="8"/>
    </row>
    <row r="1047" spans="1:27" ht="12.75">
      <c r="A1047" s="385" t="s">
        <v>560</v>
      </c>
      <c r="B1047" s="385" t="s">
        <v>2747</v>
      </c>
      <c r="C1047" s="385" t="s">
        <v>2748</v>
      </c>
      <c r="D1047" s="411">
        <v>22798</v>
      </c>
      <c r="G1047" s="8"/>
      <c r="N1047" s="8"/>
      <c r="O1047" s="8"/>
      <c r="P1047" s="8"/>
      <c r="Q1047" s="8"/>
      <c r="R1047" s="8"/>
      <c r="S1047" s="8"/>
      <c r="T1047" s="8"/>
      <c r="U1047" s="8"/>
      <c r="V1047" s="8"/>
      <c r="W1047" s="8"/>
      <c r="X1047" s="8"/>
      <c r="Y1047" s="8"/>
      <c r="Z1047" s="8"/>
      <c r="AA1047" s="8"/>
    </row>
    <row r="1048" spans="1:27" ht="12.75">
      <c r="A1048" s="385" t="s">
        <v>1129</v>
      </c>
      <c r="B1048" s="385" t="s">
        <v>2749</v>
      </c>
      <c r="C1048" s="385" t="s">
        <v>2750</v>
      </c>
      <c r="D1048" s="411">
        <v>18377</v>
      </c>
      <c r="G1048" s="8"/>
      <c r="N1048" s="8"/>
      <c r="O1048" s="8"/>
      <c r="P1048" s="8"/>
      <c r="Q1048" s="8"/>
      <c r="R1048" s="8"/>
      <c r="S1048" s="8"/>
      <c r="T1048" s="8"/>
      <c r="U1048" s="8"/>
      <c r="V1048" s="8"/>
      <c r="W1048" s="8"/>
      <c r="X1048" s="8"/>
      <c r="Y1048" s="8"/>
      <c r="Z1048" s="8"/>
      <c r="AA1048" s="8"/>
    </row>
    <row r="1049" spans="1:27" ht="12.75">
      <c r="A1049" s="385" t="s">
        <v>501</v>
      </c>
      <c r="B1049" s="385" t="s">
        <v>2751</v>
      </c>
      <c r="C1049" s="385" t="s">
        <v>2752</v>
      </c>
      <c r="D1049" s="411">
        <v>18442</v>
      </c>
      <c r="G1049" s="8"/>
      <c r="N1049" s="8"/>
      <c r="O1049" s="8"/>
      <c r="P1049" s="8"/>
      <c r="Q1049" s="8"/>
      <c r="R1049" s="8"/>
      <c r="S1049" s="8"/>
      <c r="T1049" s="8"/>
      <c r="U1049" s="8"/>
      <c r="V1049" s="8"/>
      <c r="W1049" s="8"/>
      <c r="X1049" s="8"/>
      <c r="Y1049" s="8"/>
      <c r="Z1049" s="8"/>
      <c r="AA1049" s="8"/>
    </row>
    <row r="1050" spans="1:27" ht="12.75">
      <c r="A1050" s="385" t="s">
        <v>1312</v>
      </c>
      <c r="B1050" s="385" t="s">
        <v>2753</v>
      </c>
      <c r="C1050" s="385" t="s">
        <v>2754</v>
      </c>
      <c r="D1050" s="411">
        <v>22898</v>
      </c>
      <c r="G1050" s="8"/>
      <c r="N1050" s="8"/>
      <c r="O1050" s="8"/>
      <c r="P1050" s="8"/>
      <c r="Q1050" s="8"/>
      <c r="R1050" s="8"/>
      <c r="S1050" s="8"/>
      <c r="T1050" s="8"/>
      <c r="U1050" s="8"/>
      <c r="V1050" s="8"/>
      <c r="W1050" s="8"/>
      <c r="X1050" s="8"/>
      <c r="Y1050" s="8"/>
      <c r="Z1050" s="8"/>
      <c r="AA1050" s="8"/>
    </row>
    <row r="1051" spans="1:27" ht="12.75">
      <c r="A1051" s="385" t="s">
        <v>2755</v>
      </c>
      <c r="B1051" s="385" t="s">
        <v>2756</v>
      </c>
      <c r="C1051" s="385" t="s">
        <v>2757</v>
      </c>
      <c r="D1051" s="411">
        <v>22994</v>
      </c>
      <c r="G1051" s="8"/>
      <c r="N1051" s="8"/>
      <c r="O1051" s="8"/>
      <c r="P1051" s="8"/>
      <c r="Q1051" s="8"/>
      <c r="R1051" s="8"/>
      <c r="S1051" s="8"/>
      <c r="T1051" s="8"/>
      <c r="U1051" s="8"/>
      <c r="V1051" s="8"/>
      <c r="W1051" s="8"/>
      <c r="X1051" s="8"/>
      <c r="Y1051" s="8"/>
      <c r="Z1051" s="8"/>
      <c r="AA1051" s="8"/>
    </row>
    <row r="1052" spans="1:27" ht="12.75">
      <c r="A1052" s="385" t="s">
        <v>2758</v>
      </c>
      <c r="B1052" s="385" t="s">
        <v>2759</v>
      </c>
      <c r="C1052" s="385" t="s">
        <v>2760</v>
      </c>
      <c r="D1052" s="411">
        <v>22737</v>
      </c>
      <c r="G1052" s="8"/>
      <c r="N1052" s="8"/>
      <c r="O1052" s="8"/>
      <c r="P1052" s="8"/>
      <c r="Q1052" s="8"/>
      <c r="R1052" s="8"/>
      <c r="S1052" s="8"/>
      <c r="T1052" s="8"/>
      <c r="U1052" s="8"/>
      <c r="V1052" s="8"/>
      <c r="W1052" s="8"/>
      <c r="X1052" s="8"/>
      <c r="Y1052" s="8"/>
      <c r="Z1052" s="8"/>
      <c r="AA1052" s="8"/>
    </row>
    <row r="1053" spans="1:27" ht="12.75">
      <c r="A1053" s="385" t="s">
        <v>2762</v>
      </c>
      <c r="B1053" s="385" t="s">
        <v>1277</v>
      </c>
      <c r="C1053" s="385" t="s">
        <v>2763</v>
      </c>
      <c r="D1053" s="411">
        <v>22725</v>
      </c>
      <c r="G1053" s="8"/>
      <c r="N1053" s="8"/>
      <c r="O1053" s="8"/>
      <c r="P1053" s="8"/>
      <c r="Q1053" s="8"/>
      <c r="R1053" s="8"/>
      <c r="S1053" s="8"/>
      <c r="T1053" s="8"/>
      <c r="U1053" s="8"/>
      <c r="V1053" s="8"/>
      <c r="W1053" s="8"/>
      <c r="X1053" s="8"/>
      <c r="Y1053" s="8"/>
      <c r="Z1053" s="8"/>
      <c r="AA1053" s="8"/>
    </row>
    <row r="1054" spans="1:27" ht="12.75">
      <c r="A1054" s="385" t="s">
        <v>2764</v>
      </c>
      <c r="B1054" s="385" t="s">
        <v>2765</v>
      </c>
      <c r="C1054" s="385" t="s">
        <v>2766</v>
      </c>
      <c r="D1054" s="411">
        <v>22787</v>
      </c>
      <c r="G1054" s="8"/>
      <c r="N1054" s="8"/>
      <c r="O1054" s="8"/>
      <c r="P1054" s="8"/>
      <c r="Q1054" s="8"/>
      <c r="R1054" s="8"/>
      <c r="S1054" s="8"/>
      <c r="T1054" s="8"/>
      <c r="U1054" s="8"/>
      <c r="V1054" s="8"/>
      <c r="W1054" s="8"/>
      <c r="X1054" s="8"/>
      <c r="Y1054" s="8"/>
      <c r="Z1054" s="8"/>
      <c r="AA1054" s="8"/>
    </row>
    <row r="1055" spans="1:27" ht="12.75">
      <c r="A1055" s="385" t="s">
        <v>577</v>
      </c>
      <c r="B1055" s="385" t="s">
        <v>2767</v>
      </c>
      <c r="C1055" s="385" t="s">
        <v>2768</v>
      </c>
      <c r="D1055" s="411">
        <v>17956</v>
      </c>
      <c r="G1055" s="8"/>
      <c r="N1055" s="8"/>
      <c r="O1055" s="8"/>
      <c r="P1055" s="8"/>
      <c r="Q1055" s="8"/>
      <c r="R1055" s="8"/>
      <c r="S1055" s="8"/>
      <c r="T1055" s="8"/>
      <c r="U1055" s="8"/>
      <c r="V1055" s="8"/>
      <c r="W1055" s="8"/>
      <c r="X1055" s="8"/>
      <c r="Y1055" s="8"/>
      <c r="Z1055" s="8"/>
      <c r="AA1055" s="8"/>
    </row>
    <row r="1056" spans="1:27" ht="12.75">
      <c r="A1056" s="385" t="s">
        <v>2769</v>
      </c>
      <c r="B1056" s="385" t="s">
        <v>2770</v>
      </c>
      <c r="C1056" s="385" t="s">
        <v>2771</v>
      </c>
      <c r="D1056" s="411">
        <v>22853</v>
      </c>
      <c r="G1056" s="8"/>
      <c r="N1056" s="8"/>
      <c r="O1056" s="8"/>
      <c r="P1056" s="8"/>
      <c r="Q1056" s="8"/>
      <c r="R1056" s="8"/>
      <c r="S1056" s="8"/>
      <c r="T1056" s="8"/>
      <c r="U1056" s="8"/>
      <c r="V1056" s="8"/>
      <c r="W1056" s="8"/>
      <c r="X1056" s="8"/>
      <c r="Y1056" s="8"/>
      <c r="Z1056" s="8"/>
      <c r="AA1056" s="8"/>
    </row>
    <row r="1057" spans="1:27" ht="12.75">
      <c r="A1057" s="385" t="s">
        <v>1331</v>
      </c>
      <c r="B1057" s="385" t="s">
        <v>2772</v>
      </c>
      <c r="C1057" s="385" t="s">
        <v>2773</v>
      </c>
      <c r="D1057" s="411">
        <v>22802</v>
      </c>
      <c r="G1057" s="8"/>
      <c r="N1057" s="8"/>
      <c r="O1057" s="8"/>
      <c r="P1057" s="8"/>
      <c r="Q1057" s="8"/>
      <c r="R1057" s="8"/>
      <c r="S1057" s="8"/>
      <c r="T1057" s="8"/>
      <c r="U1057" s="8"/>
      <c r="V1057" s="8"/>
      <c r="W1057" s="8"/>
      <c r="X1057" s="8"/>
      <c r="Y1057" s="8"/>
      <c r="Z1057" s="8"/>
      <c r="AA1057" s="8"/>
    </row>
    <row r="1058" spans="1:27" ht="12.75">
      <c r="A1058" s="385" t="s">
        <v>2774</v>
      </c>
      <c r="B1058" s="385" t="s">
        <v>2775</v>
      </c>
      <c r="C1058" s="385" t="s">
        <v>2776</v>
      </c>
      <c r="D1058" s="411">
        <v>22996</v>
      </c>
      <c r="G1058" s="8"/>
      <c r="N1058" s="8"/>
      <c r="O1058" s="8"/>
      <c r="P1058" s="8"/>
      <c r="Q1058" s="8"/>
      <c r="R1058" s="8"/>
      <c r="S1058" s="8"/>
      <c r="T1058" s="8"/>
      <c r="U1058" s="8"/>
      <c r="V1058" s="8"/>
      <c r="W1058" s="8"/>
      <c r="X1058" s="8"/>
      <c r="Y1058" s="8"/>
      <c r="Z1058" s="8"/>
      <c r="AA1058" s="8"/>
    </row>
    <row r="1059" spans="1:27" ht="12.75">
      <c r="A1059" s="385" t="s">
        <v>2777</v>
      </c>
      <c r="B1059" s="385" t="s">
        <v>2778</v>
      </c>
      <c r="C1059" s="385" t="s">
        <v>2779</v>
      </c>
      <c r="D1059" s="411">
        <v>22886</v>
      </c>
      <c r="G1059" s="8"/>
      <c r="N1059" s="8"/>
      <c r="O1059" s="8"/>
      <c r="P1059" s="8"/>
      <c r="Q1059" s="8"/>
      <c r="R1059" s="8"/>
      <c r="S1059" s="8"/>
      <c r="T1059" s="8"/>
      <c r="U1059" s="8"/>
      <c r="V1059" s="8"/>
      <c r="W1059" s="8"/>
      <c r="X1059" s="8"/>
      <c r="Y1059" s="8"/>
      <c r="Z1059" s="8"/>
      <c r="AA1059" s="8"/>
    </row>
    <row r="1060" spans="1:27" ht="12.75">
      <c r="A1060" s="385" t="s">
        <v>564</v>
      </c>
      <c r="B1060" s="385" t="s">
        <v>2780</v>
      </c>
      <c r="C1060" s="385" t="s">
        <v>1735</v>
      </c>
      <c r="D1060" s="411">
        <v>22882</v>
      </c>
      <c r="G1060" s="8"/>
      <c r="N1060" s="8"/>
      <c r="O1060" s="8"/>
      <c r="P1060" s="8"/>
      <c r="Q1060" s="8"/>
      <c r="R1060" s="8"/>
      <c r="S1060" s="8"/>
      <c r="T1060" s="8"/>
      <c r="U1060" s="8"/>
      <c r="V1060" s="8"/>
      <c r="W1060" s="8"/>
      <c r="X1060" s="8"/>
      <c r="Y1060" s="8"/>
      <c r="Z1060" s="8"/>
      <c r="AA1060" s="8"/>
    </row>
    <row r="1061" spans="1:27" ht="12.75">
      <c r="A1061" s="385" t="s">
        <v>1111</v>
      </c>
      <c r="B1061" s="385" t="s">
        <v>2781</v>
      </c>
      <c r="C1061" s="385" t="s">
        <v>2782</v>
      </c>
      <c r="D1061" s="411">
        <v>17940</v>
      </c>
      <c r="G1061" s="8"/>
      <c r="N1061" s="8"/>
      <c r="O1061" s="8"/>
      <c r="P1061" s="8"/>
      <c r="Q1061" s="8"/>
      <c r="R1061" s="8"/>
      <c r="S1061" s="8"/>
      <c r="T1061" s="8"/>
      <c r="U1061" s="8"/>
      <c r="V1061" s="8"/>
      <c r="W1061" s="8"/>
      <c r="X1061" s="8"/>
      <c r="Y1061" s="8"/>
      <c r="Z1061" s="8"/>
      <c r="AA1061" s="8"/>
    </row>
    <row r="1062" spans="1:27" ht="12.75">
      <c r="A1062" s="385" t="s">
        <v>2783</v>
      </c>
      <c r="B1062" s="385" t="s">
        <v>2784</v>
      </c>
      <c r="C1062" s="385" t="s">
        <v>2785</v>
      </c>
      <c r="D1062" s="411">
        <v>21238</v>
      </c>
      <c r="G1062" s="8"/>
      <c r="N1062" s="8"/>
      <c r="O1062" s="8"/>
      <c r="P1062" s="8"/>
      <c r="Q1062" s="8"/>
      <c r="R1062" s="8"/>
      <c r="S1062" s="8"/>
      <c r="T1062" s="8"/>
      <c r="U1062" s="8"/>
      <c r="V1062" s="8"/>
      <c r="W1062" s="8"/>
      <c r="X1062" s="8"/>
      <c r="Y1062" s="8"/>
      <c r="Z1062" s="8"/>
      <c r="AA1062" s="8"/>
    </row>
    <row r="1063" spans="1:27" ht="12.75">
      <c r="A1063" s="385" t="s">
        <v>558</v>
      </c>
      <c r="B1063" s="385" t="s">
        <v>2786</v>
      </c>
      <c r="C1063" s="385" t="s">
        <v>2787</v>
      </c>
      <c r="D1063" s="411">
        <v>18554</v>
      </c>
      <c r="G1063" s="8"/>
      <c r="N1063" s="8"/>
      <c r="O1063" s="8"/>
      <c r="P1063" s="8"/>
      <c r="Q1063" s="8"/>
      <c r="R1063" s="8"/>
      <c r="S1063" s="8"/>
      <c r="T1063" s="8"/>
      <c r="U1063" s="8"/>
      <c r="V1063" s="8"/>
      <c r="W1063" s="8"/>
      <c r="X1063" s="8"/>
      <c r="Y1063" s="8"/>
      <c r="Z1063" s="8"/>
      <c r="AA1063" s="8"/>
    </row>
    <row r="1064" spans="1:27" ht="12.75">
      <c r="A1064" s="385" t="s">
        <v>90</v>
      </c>
      <c r="B1064" s="385" t="s">
        <v>2788</v>
      </c>
      <c r="C1064" s="385" t="s">
        <v>2789</v>
      </c>
      <c r="D1064" s="411">
        <v>18295</v>
      </c>
      <c r="G1064" s="8"/>
      <c r="N1064" s="8"/>
      <c r="O1064" s="8"/>
      <c r="P1064" s="8"/>
      <c r="Q1064" s="8"/>
      <c r="R1064" s="8"/>
      <c r="S1064" s="8"/>
      <c r="T1064" s="8"/>
      <c r="U1064" s="8"/>
      <c r="V1064" s="8"/>
      <c r="W1064" s="8"/>
      <c r="X1064" s="8"/>
      <c r="Y1064" s="8"/>
      <c r="Z1064" s="8"/>
      <c r="AA1064" s="8"/>
    </row>
    <row r="1065" spans="1:27" ht="12.75">
      <c r="A1065" s="385" t="s">
        <v>2790</v>
      </c>
      <c r="B1065" s="385" t="s">
        <v>2791</v>
      </c>
      <c r="C1065" s="385" t="s">
        <v>2792</v>
      </c>
      <c r="D1065" s="411">
        <v>22806</v>
      </c>
      <c r="G1065" s="8"/>
      <c r="N1065" s="8"/>
      <c r="O1065" s="8"/>
      <c r="P1065" s="8"/>
      <c r="Q1065" s="8"/>
      <c r="R1065" s="8"/>
      <c r="S1065" s="8"/>
      <c r="T1065" s="8"/>
      <c r="U1065" s="8"/>
      <c r="V1065" s="8"/>
      <c r="W1065" s="8"/>
      <c r="X1065" s="8"/>
      <c r="Y1065" s="8"/>
      <c r="Z1065" s="8"/>
      <c r="AA1065" s="8"/>
    </row>
    <row r="1066" spans="1:27" ht="12.75">
      <c r="A1066" s="385" t="s">
        <v>2793</v>
      </c>
      <c r="B1066" s="385" t="s">
        <v>2794</v>
      </c>
      <c r="C1066" s="385" t="s">
        <v>2795</v>
      </c>
      <c r="D1066" s="411">
        <v>22715</v>
      </c>
      <c r="G1066" s="8"/>
      <c r="N1066" s="8"/>
      <c r="O1066" s="8"/>
      <c r="P1066" s="8"/>
      <c r="Q1066" s="8"/>
      <c r="R1066" s="8"/>
      <c r="S1066" s="8"/>
      <c r="T1066" s="8"/>
      <c r="U1066" s="8"/>
      <c r="V1066" s="8"/>
      <c r="W1066" s="8"/>
      <c r="X1066" s="8"/>
      <c r="Y1066" s="8"/>
      <c r="Z1066" s="8"/>
      <c r="AA1066" s="8"/>
    </row>
    <row r="1067" spans="1:27" ht="12.75">
      <c r="A1067" s="385" t="s">
        <v>2796</v>
      </c>
      <c r="B1067" s="385" t="s">
        <v>2798</v>
      </c>
      <c r="C1067" s="385" t="s">
        <v>2799</v>
      </c>
      <c r="D1067" s="411">
        <v>18008</v>
      </c>
      <c r="G1067" s="8"/>
      <c r="N1067" s="8"/>
      <c r="O1067" s="8"/>
      <c r="P1067" s="8"/>
      <c r="Q1067" s="8"/>
      <c r="R1067" s="8"/>
      <c r="S1067" s="8"/>
      <c r="T1067" s="8"/>
      <c r="U1067" s="8"/>
      <c r="V1067" s="8"/>
      <c r="W1067" s="8"/>
      <c r="X1067" s="8"/>
      <c r="Y1067" s="8"/>
      <c r="Z1067" s="8"/>
      <c r="AA1067" s="8"/>
    </row>
    <row r="1068" spans="1:27" ht="12.75">
      <c r="A1068" s="385" t="s">
        <v>581</v>
      </c>
      <c r="B1068" s="385" t="s">
        <v>2800</v>
      </c>
      <c r="C1068" s="385" t="s">
        <v>2801</v>
      </c>
      <c r="D1068" s="411">
        <v>17981</v>
      </c>
      <c r="G1068" s="8"/>
      <c r="N1068" s="8"/>
      <c r="O1068" s="8"/>
      <c r="P1068" s="8"/>
      <c r="Q1068" s="8"/>
      <c r="R1068" s="8"/>
      <c r="S1068" s="8"/>
      <c r="T1068" s="8"/>
      <c r="U1068" s="8"/>
      <c r="V1068" s="8"/>
      <c r="W1068" s="8"/>
      <c r="X1068" s="8"/>
      <c r="Y1068" s="8"/>
      <c r="Z1068" s="8"/>
      <c r="AA1068" s="8"/>
    </row>
    <row r="1069" spans="1:27" ht="12.75">
      <c r="A1069" s="385" t="s">
        <v>264</v>
      </c>
      <c r="B1069" s="385" t="s">
        <v>2803</v>
      </c>
      <c r="C1069" s="385" t="s">
        <v>2804</v>
      </c>
      <c r="D1069" s="411">
        <v>18284</v>
      </c>
      <c r="G1069" s="8"/>
      <c r="N1069" s="8"/>
      <c r="O1069" s="8"/>
      <c r="P1069" s="8"/>
      <c r="Q1069" s="8"/>
      <c r="R1069" s="8"/>
      <c r="S1069" s="8"/>
      <c r="T1069" s="8"/>
      <c r="U1069" s="8"/>
      <c r="V1069" s="8"/>
      <c r="W1069" s="8"/>
      <c r="X1069" s="8"/>
      <c r="Y1069" s="8"/>
      <c r="Z1069" s="8"/>
      <c r="AA1069" s="8"/>
    </row>
    <row r="1070" spans="1:27" ht="12.75">
      <c r="A1070" s="385" t="s">
        <v>2805</v>
      </c>
      <c r="B1070" s="385" t="s">
        <v>2803</v>
      </c>
      <c r="C1070" s="385" t="s">
        <v>2804</v>
      </c>
      <c r="D1070" s="411">
        <v>18283</v>
      </c>
      <c r="G1070" s="8"/>
      <c r="N1070" s="8"/>
      <c r="O1070" s="8"/>
      <c r="P1070" s="8"/>
      <c r="Q1070" s="8"/>
      <c r="R1070" s="8"/>
      <c r="S1070" s="8"/>
      <c r="T1070" s="8"/>
      <c r="U1070" s="8"/>
      <c r="V1070" s="8"/>
      <c r="W1070" s="8"/>
      <c r="X1070" s="8"/>
      <c r="Y1070" s="8"/>
      <c r="Z1070" s="8"/>
      <c r="AA1070" s="8"/>
    </row>
    <row r="1071" spans="1:27" ht="12.75">
      <c r="A1071" s="385" t="s">
        <v>2806</v>
      </c>
      <c r="B1071" s="385" t="s">
        <v>2807</v>
      </c>
      <c r="C1071" s="385" t="s">
        <v>2808</v>
      </c>
      <c r="D1071" s="411">
        <v>22993</v>
      </c>
      <c r="G1071" s="8"/>
      <c r="N1071" s="8"/>
      <c r="O1071" s="8"/>
      <c r="P1071" s="8"/>
      <c r="Q1071" s="8"/>
      <c r="R1071" s="8"/>
      <c r="S1071" s="8"/>
      <c r="T1071" s="8"/>
      <c r="U1071" s="8"/>
      <c r="V1071" s="8"/>
      <c r="W1071" s="8"/>
      <c r="X1071" s="8"/>
      <c r="Y1071" s="8"/>
      <c r="Z1071" s="8"/>
      <c r="AA1071" s="8"/>
    </row>
    <row r="1072" spans="1:27" ht="12.75">
      <c r="A1072" s="385" t="s">
        <v>1026</v>
      </c>
      <c r="B1072" s="385" t="s">
        <v>2809</v>
      </c>
      <c r="C1072" s="385" t="s">
        <v>2810</v>
      </c>
      <c r="D1072" s="411">
        <v>18279</v>
      </c>
      <c r="G1072" s="8"/>
      <c r="N1072" s="8"/>
      <c r="O1072" s="8"/>
      <c r="P1072" s="8"/>
      <c r="Q1072" s="8"/>
      <c r="R1072" s="8"/>
      <c r="S1072" s="8"/>
      <c r="T1072" s="8"/>
      <c r="U1072" s="8"/>
      <c r="V1072" s="8"/>
      <c r="W1072" s="8"/>
      <c r="X1072" s="8"/>
      <c r="Y1072" s="8"/>
      <c r="Z1072" s="8"/>
      <c r="AA1072" s="8"/>
    </row>
    <row r="1073" spans="1:27" ht="12.75">
      <c r="A1073" s="385" t="s">
        <v>2811</v>
      </c>
      <c r="B1073" s="385" t="s">
        <v>1612</v>
      </c>
      <c r="C1073" s="385" t="s">
        <v>1613</v>
      </c>
      <c r="D1073" s="411">
        <v>22755</v>
      </c>
      <c r="G1073" s="8"/>
      <c r="N1073" s="8"/>
      <c r="O1073" s="8"/>
      <c r="P1073" s="8"/>
      <c r="Q1073" s="8"/>
      <c r="R1073" s="8"/>
      <c r="S1073" s="8"/>
      <c r="T1073" s="8"/>
      <c r="U1073" s="8"/>
      <c r="V1073" s="8"/>
      <c r="W1073" s="8"/>
      <c r="X1073" s="8"/>
      <c r="Y1073" s="8"/>
      <c r="Z1073" s="8"/>
      <c r="AA1073" s="8"/>
    </row>
    <row r="1074" spans="1:27" ht="12.75">
      <c r="A1074" s="385" t="s">
        <v>326</v>
      </c>
      <c r="B1074" s="385" t="s">
        <v>2813</v>
      </c>
      <c r="C1074" s="385" t="s">
        <v>2814</v>
      </c>
      <c r="D1074" s="411">
        <v>23032</v>
      </c>
      <c r="G1074" s="8"/>
      <c r="N1074" s="8"/>
      <c r="O1074" s="8"/>
      <c r="P1074" s="8"/>
      <c r="Q1074" s="8"/>
      <c r="R1074" s="8"/>
      <c r="S1074" s="8"/>
      <c r="T1074" s="8"/>
      <c r="U1074" s="8"/>
      <c r="V1074" s="8"/>
      <c r="W1074" s="8"/>
      <c r="X1074" s="8"/>
      <c r="Y1074" s="8"/>
      <c r="Z1074" s="8"/>
      <c r="AA1074" s="8"/>
    </row>
    <row r="1075" spans="1:27" ht="12.75">
      <c r="A1075" s="385" t="s">
        <v>2815</v>
      </c>
      <c r="B1075" s="385" t="s">
        <v>2816</v>
      </c>
      <c r="C1075" s="385" t="s">
        <v>2817</v>
      </c>
      <c r="D1075" s="411">
        <v>23012</v>
      </c>
      <c r="G1075" s="8"/>
      <c r="N1075" s="8"/>
      <c r="O1075" s="8"/>
      <c r="P1075" s="8"/>
      <c r="Q1075" s="8"/>
      <c r="R1075" s="8"/>
      <c r="S1075" s="8"/>
      <c r="T1075" s="8"/>
      <c r="U1075" s="8"/>
      <c r="V1075" s="8"/>
      <c r="W1075" s="8"/>
      <c r="X1075" s="8"/>
      <c r="Y1075" s="8"/>
      <c r="Z1075" s="8"/>
      <c r="AA1075" s="8"/>
    </row>
    <row r="1076" spans="1:27" ht="12.75">
      <c r="A1076" s="385" t="s">
        <v>780</v>
      </c>
      <c r="B1076" s="385" t="s">
        <v>2818</v>
      </c>
      <c r="C1076" s="385" t="s">
        <v>2819</v>
      </c>
      <c r="D1076" s="411">
        <v>18411</v>
      </c>
      <c r="G1076" s="8"/>
      <c r="N1076" s="8"/>
      <c r="O1076" s="8"/>
      <c r="P1076" s="8"/>
      <c r="Q1076" s="8"/>
      <c r="R1076" s="8"/>
      <c r="S1076" s="8"/>
      <c r="T1076" s="8"/>
      <c r="U1076" s="8"/>
      <c r="V1076" s="8"/>
      <c r="W1076" s="8"/>
      <c r="X1076" s="8"/>
      <c r="Y1076" s="8"/>
      <c r="Z1076" s="8"/>
      <c r="AA1076" s="8"/>
    </row>
    <row r="1077" spans="1:27" ht="12.75">
      <c r="A1077" s="385" t="s">
        <v>1099</v>
      </c>
      <c r="B1077" s="385" t="s">
        <v>2435</v>
      </c>
      <c r="C1077" s="385" t="s">
        <v>2436</v>
      </c>
      <c r="D1077" s="411">
        <v>22875</v>
      </c>
      <c r="G1077" s="8"/>
      <c r="N1077" s="8"/>
      <c r="O1077" s="8"/>
      <c r="P1077" s="8"/>
      <c r="Q1077" s="8"/>
      <c r="R1077" s="8"/>
      <c r="S1077" s="8"/>
      <c r="T1077" s="8"/>
      <c r="U1077" s="8"/>
      <c r="V1077" s="8"/>
      <c r="W1077" s="8"/>
      <c r="X1077" s="8"/>
      <c r="Y1077" s="8"/>
      <c r="Z1077" s="8"/>
      <c r="AA1077" s="8"/>
    </row>
    <row r="1078" spans="1:27" ht="12.75">
      <c r="A1078" s="385" t="s">
        <v>2820</v>
      </c>
      <c r="B1078" s="385" t="s">
        <v>2821</v>
      </c>
      <c r="C1078" s="385" t="s">
        <v>2822</v>
      </c>
      <c r="D1078" s="411">
        <v>20590</v>
      </c>
      <c r="G1078" s="8"/>
      <c r="N1078" s="8"/>
      <c r="O1078" s="8"/>
      <c r="P1078" s="8"/>
      <c r="Q1078" s="8"/>
      <c r="R1078" s="8"/>
      <c r="S1078" s="8"/>
      <c r="T1078" s="8"/>
      <c r="U1078" s="8"/>
      <c r="V1078" s="8"/>
      <c r="W1078" s="8"/>
      <c r="X1078" s="8"/>
      <c r="Y1078" s="8"/>
      <c r="Z1078" s="8"/>
      <c r="AA1078" s="8"/>
    </row>
    <row r="1079" spans="1:27" ht="12.75">
      <c r="A1079" s="385" t="s">
        <v>576</v>
      </c>
      <c r="B1079" s="385" t="s">
        <v>2823</v>
      </c>
      <c r="C1079" s="385" t="s">
        <v>2824</v>
      </c>
      <c r="D1079" s="411">
        <v>22839</v>
      </c>
      <c r="G1079" s="8"/>
      <c r="N1079" s="8"/>
      <c r="O1079" s="8"/>
      <c r="P1079" s="8"/>
      <c r="Q1079" s="8"/>
      <c r="R1079" s="8"/>
      <c r="S1079" s="8"/>
      <c r="T1079" s="8"/>
      <c r="U1079" s="8"/>
      <c r="V1079" s="8"/>
      <c r="W1079" s="8"/>
      <c r="X1079" s="8"/>
      <c r="Y1079" s="8"/>
      <c r="Z1079" s="8"/>
      <c r="AA1079" s="8"/>
    </row>
    <row r="1080" spans="1:27" ht="12.75">
      <c r="A1080" s="385" t="s">
        <v>121</v>
      </c>
      <c r="B1080" s="385" t="s">
        <v>2825</v>
      </c>
      <c r="C1080" s="385" t="s">
        <v>2826</v>
      </c>
      <c r="D1080" s="411">
        <v>19926</v>
      </c>
      <c r="G1080" s="8"/>
      <c r="N1080" s="8"/>
      <c r="O1080" s="8"/>
      <c r="P1080" s="8"/>
      <c r="Q1080" s="8"/>
      <c r="R1080" s="8"/>
      <c r="S1080" s="8"/>
      <c r="T1080" s="8"/>
      <c r="U1080" s="8"/>
      <c r="V1080" s="8"/>
      <c r="W1080" s="8"/>
      <c r="X1080" s="8"/>
      <c r="Y1080" s="8"/>
      <c r="Z1080" s="8"/>
      <c r="AA1080" s="8"/>
    </row>
    <row r="1081" spans="1:27" ht="12.75">
      <c r="A1081" s="385" t="s">
        <v>2828</v>
      </c>
      <c r="B1081" s="385" t="s">
        <v>2829</v>
      </c>
      <c r="C1081" s="385" t="s">
        <v>2830</v>
      </c>
      <c r="D1081" s="411">
        <v>21303</v>
      </c>
      <c r="G1081" s="8"/>
      <c r="N1081" s="8"/>
      <c r="O1081" s="8"/>
      <c r="P1081" s="8"/>
      <c r="Q1081" s="8"/>
      <c r="R1081" s="8"/>
      <c r="S1081" s="8"/>
      <c r="T1081" s="8"/>
      <c r="U1081" s="8"/>
      <c r="V1081" s="8"/>
      <c r="W1081" s="8"/>
      <c r="X1081" s="8"/>
      <c r="Y1081" s="8"/>
      <c r="Z1081" s="8"/>
      <c r="AA1081" s="8"/>
    </row>
    <row r="1082" spans="1:27" ht="12.75">
      <c r="A1082" s="385" t="s">
        <v>2545</v>
      </c>
      <c r="B1082" s="385" t="s">
        <v>2832</v>
      </c>
      <c r="C1082" s="385" t="s">
        <v>2833</v>
      </c>
      <c r="D1082" s="411">
        <v>21297</v>
      </c>
      <c r="G1082" s="8"/>
      <c r="N1082" s="8"/>
      <c r="O1082" s="8"/>
      <c r="P1082" s="8"/>
      <c r="Q1082" s="8"/>
      <c r="R1082" s="8"/>
      <c r="S1082" s="8"/>
      <c r="T1082" s="8"/>
      <c r="U1082" s="8"/>
      <c r="V1082" s="8"/>
      <c r="W1082" s="8"/>
      <c r="X1082" s="8"/>
      <c r="Y1082" s="8"/>
      <c r="Z1082" s="8"/>
      <c r="AA1082" s="8"/>
    </row>
    <row r="1083" spans="1:27" ht="12.75">
      <c r="A1083" s="385" t="s">
        <v>2834</v>
      </c>
      <c r="B1083" s="385" t="s">
        <v>2835</v>
      </c>
      <c r="C1083" s="385" t="s">
        <v>2836</v>
      </c>
      <c r="D1083" s="411">
        <v>19943</v>
      </c>
      <c r="G1083" s="8"/>
      <c r="N1083" s="8"/>
      <c r="O1083" s="8"/>
      <c r="P1083" s="8"/>
      <c r="Q1083" s="8"/>
      <c r="R1083" s="8"/>
      <c r="S1083" s="8"/>
      <c r="T1083" s="8"/>
      <c r="U1083" s="8"/>
      <c r="V1083" s="8"/>
      <c r="W1083" s="8"/>
      <c r="X1083" s="8"/>
      <c r="Y1083" s="8"/>
      <c r="Z1083" s="8"/>
      <c r="AA1083" s="8"/>
    </row>
    <row r="1084" spans="1:27" ht="12.75">
      <c r="A1084" s="385" t="s">
        <v>2837</v>
      </c>
      <c r="B1084" s="385" t="s">
        <v>2838</v>
      </c>
      <c r="C1084" s="385" t="s">
        <v>2839</v>
      </c>
      <c r="D1084" s="411">
        <v>19960</v>
      </c>
      <c r="G1084" s="8"/>
      <c r="N1084" s="8"/>
      <c r="O1084" s="8"/>
      <c r="P1084" s="8"/>
      <c r="Q1084" s="8"/>
      <c r="R1084" s="8"/>
      <c r="S1084" s="8"/>
      <c r="T1084" s="8"/>
      <c r="U1084" s="8"/>
      <c r="V1084" s="8"/>
      <c r="W1084" s="8"/>
      <c r="X1084" s="8"/>
      <c r="Y1084" s="8"/>
      <c r="Z1084" s="8"/>
      <c r="AA1084" s="8"/>
    </row>
    <row r="1085" spans="1:27" ht="12.75">
      <c r="A1085" s="385" t="s">
        <v>1346</v>
      </c>
      <c r="B1085" s="385" t="s">
        <v>2840</v>
      </c>
      <c r="C1085" s="385" t="s">
        <v>2841</v>
      </c>
      <c r="D1085" s="411">
        <v>22841</v>
      </c>
      <c r="G1085" s="8"/>
      <c r="N1085" s="8"/>
      <c r="O1085" s="8"/>
      <c r="P1085" s="8"/>
      <c r="Q1085" s="8"/>
      <c r="R1085" s="8"/>
      <c r="S1085" s="8"/>
      <c r="T1085" s="8"/>
      <c r="U1085" s="8"/>
      <c r="V1085" s="8"/>
      <c r="W1085" s="8"/>
      <c r="X1085" s="8"/>
      <c r="Y1085" s="8"/>
      <c r="Z1085" s="8"/>
      <c r="AA1085" s="8"/>
    </row>
    <row r="1086" spans="1:27" ht="12.75">
      <c r="A1086" s="385" t="s">
        <v>1362</v>
      </c>
      <c r="B1086" s="385" t="s">
        <v>2842</v>
      </c>
      <c r="C1086" s="385" t="s">
        <v>2843</v>
      </c>
      <c r="D1086" s="411">
        <v>22808</v>
      </c>
      <c r="G1086" s="8"/>
      <c r="N1086" s="8"/>
      <c r="O1086" s="8"/>
      <c r="P1086" s="8"/>
      <c r="Q1086" s="8"/>
      <c r="R1086" s="8"/>
      <c r="S1086" s="8"/>
      <c r="T1086" s="8"/>
      <c r="U1086" s="8"/>
      <c r="V1086" s="8"/>
      <c r="W1086" s="8"/>
      <c r="X1086" s="8"/>
      <c r="Y1086" s="8"/>
      <c r="Z1086" s="8"/>
      <c r="AA1086" s="8"/>
    </row>
    <row r="1087" spans="1:27" ht="12.75">
      <c r="A1087" s="385" t="s">
        <v>2844</v>
      </c>
      <c r="B1087" s="385" t="s">
        <v>2462</v>
      </c>
      <c r="C1087" s="385" t="s">
        <v>2845</v>
      </c>
      <c r="D1087" s="411">
        <v>22826</v>
      </c>
      <c r="G1087" s="8"/>
      <c r="N1087" s="8"/>
      <c r="O1087" s="8"/>
      <c r="P1087" s="8"/>
      <c r="Q1087" s="8"/>
      <c r="R1087" s="8"/>
      <c r="S1087" s="8"/>
      <c r="T1087" s="8"/>
      <c r="U1087" s="8"/>
      <c r="V1087" s="8"/>
      <c r="W1087" s="8"/>
      <c r="X1087" s="8"/>
      <c r="Y1087" s="8"/>
      <c r="Z1087" s="8"/>
      <c r="AA1087" s="8"/>
    </row>
    <row r="1088" spans="1:27" ht="12.75">
      <c r="A1088" s="385" t="s">
        <v>1380</v>
      </c>
      <c r="B1088" s="385" t="s">
        <v>2846</v>
      </c>
      <c r="C1088" s="385" t="s">
        <v>2847</v>
      </c>
      <c r="D1088" s="411">
        <v>22965</v>
      </c>
      <c r="G1088" s="8"/>
      <c r="N1088" s="8"/>
      <c r="O1088" s="8"/>
      <c r="P1088" s="8"/>
      <c r="Q1088" s="8"/>
      <c r="R1088" s="8"/>
      <c r="S1088" s="8"/>
      <c r="T1088" s="8"/>
      <c r="U1088" s="8"/>
      <c r="V1088" s="8"/>
      <c r="W1088" s="8"/>
      <c r="X1088" s="8"/>
      <c r="Y1088" s="8"/>
      <c r="Z1088" s="8"/>
      <c r="AA1088" s="8"/>
    </row>
    <row r="1089" spans="1:27" ht="12.75">
      <c r="A1089" s="385" t="s">
        <v>259</v>
      </c>
      <c r="B1089" s="385" t="s">
        <v>2848</v>
      </c>
      <c r="C1089" s="385" t="s">
        <v>2849</v>
      </c>
      <c r="D1089" s="411">
        <v>20235</v>
      </c>
      <c r="G1089" s="8"/>
      <c r="N1089" s="8"/>
      <c r="O1089" s="8"/>
      <c r="P1089" s="8"/>
      <c r="Q1089" s="8"/>
      <c r="R1089" s="8"/>
      <c r="S1089" s="8"/>
      <c r="T1089" s="8"/>
      <c r="U1089" s="8"/>
      <c r="V1089" s="8"/>
      <c r="W1089" s="8"/>
      <c r="X1089" s="8"/>
      <c r="Y1089" s="8"/>
      <c r="Z1089" s="8"/>
      <c r="AA1089" s="8"/>
    </row>
    <row r="1090" spans="1:27" ht="12.75">
      <c r="A1090" s="385" t="s">
        <v>2850</v>
      </c>
      <c r="B1090" s="385" t="s">
        <v>2851</v>
      </c>
      <c r="C1090" s="385" t="s">
        <v>2852</v>
      </c>
      <c r="D1090" s="411">
        <v>20558</v>
      </c>
      <c r="G1090" s="8"/>
      <c r="N1090" s="8"/>
      <c r="O1090" s="8"/>
      <c r="P1090" s="8"/>
      <c r="Q1090" s="8"/>
      <c r="R1090" s="8"/>
      <c r="S1090" s="8"/>
      <c r="T1090" s="8"/>
      <c r="U1090" s="8"/>
      <c r="V1090" s="8"/>
      <c r="W1090" s="8"/>
      <c r="X1090" s="8"/>
      <c r="Y1090" s="8"/>
      <c r="Z1090" s="8"/>
      <c r="AA1090" s="8"/>
    </row>
    <row r="1091" spans="1:27" ht="12.75">
      <c r="A1091" s="385" t="s">
        <v>587</v>
      </c>
      <c r="B1091" s="385" t="s">
        <v>2853</v>
      </c>
      <c r="C1091" s="385" t="s">
        <v>2854</v>
      </c>
      <c r="D1091" s="411">
        <v>17905</v>
      </c>
      <c r="G1091" s="8"/>
      <c r="N1091" s="8"/>
      <c r="O1091" s="8"/>
      <c r="P1091" s="8"/>
      <c r="Q1091" s="8"/>
      <c r="R1091" s="8"/>
      <c r="S1091" s="8"/>
      <c r="T1091" s="8"/>
      <c r="U1091" s="8"/>
      <c r="V1091" s="8"/>
      <c r="W1091" s="8"/>
      <c r="X1091" s="8"/>
      <c r="Y1091" s="8"/>
      <c r="Z1091" s="8"/>
      <c r="AA1091" s="8"/>
    </row>
    <row r="1092" spans="1:27" ht="12.75">
      <c r="A1092" s="385" t="s">
        <v>833</v>
      </c>
      <c r="B1092" s="385" t="s">
        <v>2855</v>
      </c>
      <c r="C1092" s="385" t="s">
        <v>2856</v>
      </c>
      <c r="D1092" s="411">
        <v>18027</v>
      </c>
      <c r="G1092" s="8"/>
      <c r="N1092" s="8"/>
      <c r="O1092" s="8"/>
      <c r="P1092" s="8"/>
      <c r="Q1092" s="8"/>
      <c r="R1092" s="8"/>
      <c r="S1092" s="8"/>
      <c r="T1092" s="8"/>
      <c r="U1092" s="8"/>
      <c r="V1092" s="8"/>
      <c r="W1092" s="8"/>
      <c r="X1092" s="8"/>
      <c r="Y1092" s="8"/>
      <c r="Z1092" s="8"/>
      <c r="AA1092" s="8"/>
    </row>
    <row r="1093" spans="1:27">
      <c r="A1093" s="188" t="s">
        <v>1441</v>
      </c>
      <c r="B1093" s="188" t="s">
        <v>2857</v>
      </c>
      <c r="C1093" s="188" t="s">
        <v>2044</v>
      </c>
      <c r="G1093" s="8"/>
      <c r="N1093" s="8"/>
      <c r="O1093" s="8"/>
      <c r="P1093" s="8"/>
      <c r="Q1093" s="8"/>
      <c r="R1093" s="8"/>
      <c r="S1093" s="8"/>
      <c r="T1093" s="8"/>
      <c r="U1093" s="8"/>
      <c r="V1093" s="8"/>
      <c r="W1093" s="8"/>
      <c r="X1093" s="8"/>
      <c r="Y1093" s="8"/>
      <c r="Z1093" s="8"/>
      <c r="AA1093" s="8"/>
    </row>
    <row r="1094" spans="1:27">
      <c r="A1094" s="188" t="s">
        <v>2858</v>
      </c>
      <c r="B1094" s="188" t="s">
        <v>2859</v>
      </c>
      <c r="C1094" s="188" t="s">
        <v>2860</v>
      </c>
      <c r="G1094" s="8"/>
      <c r="N1094" s="8"/>
      <c r="O1094" s="8"/>
      <c r="P1094" s="8"/>
      <c r="Q1094" s="8"/>
      <c r="R1094" s="8"/>
      <c r="S1094" s="8"/>
      <c r="T1094" s="8"/>
      <c r="U1094" s="8"/>
      <c r="V1094" s="8"/>
      <c r="W1094" s="8"/>
      <c r="X1094" s="8"/>
      <c r="Y1094" s="8"/>
      <c r="Z1094" s="8"/>
      <c r="AA1094" s="8"/>
    </row>
    <row r="1095" spans="1:27">
      <c r="A1095" s="188" t="s">
        <v>2861</v>
      </c>
      <c r="B1095" s="188" t="s">
        <v>2862</v>
      </c>
      <c r="C1095" s="188" t="s">
        <v>1658</v>
      </c>
      <c r="G1095" s="8"/>
      <c r="N1095" s="8"/>
      <c r="O1095" s="8"/>
      <c r="P1095" s="8"/>
      <c r="Q1095" s="8"/>
      <c r="R1095" s="8"/>
      <c r="S1095" s="8"/>
      <c r="T1095" s="8"/>
      <c r="U1095" s="8"/>
      <c r="V1095" s="8"/>
      <c r="W1095" s="8"/>
      <c r="X1095" s="8"/>
      <c r="Y1095" s="8"/>
      <c r="Z1095" s="8"/>
      <c r="AA1095" s="8"/>
    </row>
    <row r="1096" spans="1:27">
      <c r="A1096" s="188" t="s">
        <v>1468</v>
      </c>
      <c r="B1096" s="188" t="s">
        <v>2863</v>
      </c>
      <c r="C1096" s="188" t="s">
        <v>2864</v>
      </c>
      <c r="G1096" s="8"/>
      <c r="N1096" s="8"/>
      <c r="O1096" s="8"/>
      <c r="P1096" s="8"/>
      <c r="Q1096" s="8"/>
      <c r="R1096" s="8"/>
      <c r="S1096" s="8"/>
      <c r="T1096" s="8"/>
      <c r="U1096" s="8"/>
      <c r="V1096" s="8"/>
      <c r="W1096" s="8"/>
      <c r="X1096" s="8"/>
      <c r="Y1096" s="8"/>
      <c r="Z1096" s="8"/>
      <c r="AA1096" s="8"/>
    </row>
    <row r="1097" spans="1:27">
      <c r="A1097" s="188" t="s">
        <v>2865</v>
      </c>
      <c r="B1097" s="188" t="s">
        <v>2866</v>
      </c>
      <c r="C1097" s="188" t="s">
        <v>2868</v>
      </c>
      <c r="G1097" s="8"/>
      <c r="N1097" s="8"/>
      <c r="O1097" s="8"/>
      <c r="P1097" s="8"/>
      <c r="Q1097" s="8"/>
      <c r="R1097" s="8"/>
      <c r="S1097" s="8"/>
      <c r="T1097" s="8"/>
      <c r="U1097" s="8"/>
      <c r="V1097" s="8"/>
      <c r="W1097" s="8"/>
      <c r="X1097" s="8"/>
      <c r="Y1097" s="8"/>
      <c r="Z1097" s="8"/>
      <c r="AA1097" s="8"/>
    </row>
    <row r="1098" spans="1:27">
      <c r="A1098" s="188" t="s">
        <v>2869</v>
      </c>
      <c r="B1098" s="188" t="s">
        <v>2870</v>
      </c>
      <c r="C1098" s="188" t="s">
        <v>1615</v>
      </c>
      <c r="G1098" s="8"/>
      <c r="N1098" s="8"/>
      <c r="O1098" s="8"/>
      <c r="P1098" s="8"/>
      <c r="Q1098" s="8"/>
      <c r="R1098" s="8"/>
      <c r="S1098" s="8"/>
      <c r="T1098" s="8"/>
      <c r="U1098" s="8"/>
      <c r="V1098" s="8"/>
      <c r="W1098" s="8"/>
      <c r="X1098" s="8"/>
      <c r="Y1098" s="8"/>
      <c r="Z1098" s="8"/>
      <c r="AA1098" s="8"/>
    </row>
    <row r="1099" spans="1:27">
      <c r="A1099" s="188" t="s">
        <v>2872</v>
      </c>
      <c r="B1099" s="188" t="s">
        <v>2873</v>
      </c>
      <c r="C1099" s="188" t="s">
        <v>2874</v>
      </c>
      <c r="G1099" s="8"/>
      <c r="N1099" s="8"/>
      <c r="O1099" s="8"/>
      <c r="P1099" s="8"/>
      <c r="Q1099" s="8"/>
      <c r="R1099" s="8"/>
      <c r="S1099" s="8"/>
      <c r="T1099" s="8"/>
      <c r="U1099" s="8"/>
      <c r="V1099" s="8"/>
      <c r="W1099" s="8"/>
      <c r="X1099" s="8"/>
      <c r="Y1099" s="8"/>
      <c r="Z1099" s="8"/>
      <c r="AA1099" s="8"/>
    </row>
    <row r="1100" spans="1:27">
      <c r="A1100" s="188" t="s">
        <v>1488</v>
      </c>
      <c r="B1100" s="188" t="s">
        <v>2875</v>
      </c>
      <c r="C1100" s="188" t="s">
        <v>2050</v>
      </c>
      <c r="G1100" s="8"/>
      <c r="N1100" s="8"/>
      <c r="O1100" s="8"/>
      <c r="P1100" s="8"/>
      <c r="Q1100" s="8"/>
      <c r="R1100" s="8"/>
      <c r="S1100" s="8"/>
      <c r="T1100" s="8"/>
      <c r="U1100" s="8"/>
      <c r="V1100" s="8"/>
      <c r="W1100" s="8"/>
      <c r="X1100" s="8"/>
      <c r="Y1100" s="8"/>
      <c r="Z1100" s="8"/>
      <c r="AA1100" s="8"/>
    </row>
    <row r="1101" spans="1:27">
      <c r="A1101" s="188" t="s">
        <v>2877</v>
      </c>
      <c r="B1101" s="188" t="s">
        <v>2879</v>
      </c>
      <c r="C1101" s="188" t="s">
        <v>2880</v>
      </c>
      <c r="G1101" s="8"/>
      <c r="N1101" s="8"/>
      <c r="O1101" s="8"/>
      <c r="P1101" s="8"/>
      <c r="Q1101" s="8"/>
      <c r="R1101" s="8"/>
      <c r="S1101" s="8"/>
      <c r="T1101" s="8"/>
      <c r="U1101" s="8"/>
      <c r="V1101" s="8"/>
      <c r="W1101" s="8"/>
      <c r="X1101" s="8"/>
      <c r="Y1101" s="8"/>
      <c r="Z1101" s="8"/>
      <c r="AA1101" s="8"/>
    </row>
    <row r="1102" spans="1:27">
      <c r="A1102" s="188" t="s">
        <v>2881</v>
      </c>
      <c r="B1102" s="188" t="s">
        <v>2882</v>
      </c>
      <c r="C1102" s="188" t="s">
        <v>2883</v>
      </c>
      <c r="G1102" s="8"/>
      <c r="N1102" s="8"/>
      <c r="O1102" s="8"/>
      <c r="P1102" s="8"/>
      <c r="Q1102" s="8"/>
      <c r="R1102" s="8"/>
      <c r="S1102" s="8"/>
      <c r="T1102" s="8"/>
      <c r="U1102" s="8"/>
      <c r="V1102" s="8"/>
      <c r="W1102" s="8"/>
      <c r="X1102" s="8"/>
      <c r="Y1102" s="8"/>
      <c r="Z1102" s="8"/>
      <c r="AA1102" s="8"/>
    </row>
    <row r="1103" spans="1:27">
      <c r="A1103" s="188" t="s">
        <v>871</v>
      </c>
      <c r="B1103" s="188" t="s">
        <v>2884</v>
      </c>
      <c r="C1103" s="188" t="s">
        <v>2885</v>
      </c>
      <c r="G1103" s="8"/>
      <c r="N1103" s="8"/>
      <c r="O1103" s="8"/>
      <c r="P1103" s="8"/>
      <c r="Q1103" s="8"/>
      <c r="R1103" s="8"/>
      <c r="S1103" s="8"/>
      <c r="T1103" s="8"/>
      <c r="U1103" s="8"/>
      <c r="V1103" s="8"/>
      <c r="W1103" s="8"/>
      <c r="X1103" s="8"/>
      <c r="Y1103" s="8"/>
      <c r="Z1103" s="8"/>
      <c r="AA1103" s="8"/>
    </row>
    <row r="1104" spans="1:27">
      <c r="A1104" s="188" t="s">
        <v>2886</v>
      </c>
      <c r="B1104" s="188" t="s">
        <v>2887</v>
      </c>
      <c r="C1104" s="188" t="s">
        <v>2888</v>
      </c>
      <c r="G1104" s="8"/>
      <c r="N1104" s="8"/>
      <c r="O1104" s="8"/>
      <c r="P1104" s="8"/>
      <c r="Q1104" s="8"/>
      <c r="R1104" s="8"/>
      <c r="S1104" s="8"/>
      <c r="T1104" s="8"/>
      <c r="U1104" s="8"/>
      <c r="V1104" s="8"/>
      <c r="W1104" s="8"/>
      <c r="X1104" s="8"/>
      <c r="Y1104" s="8"/>
      <c r="Z1104" s="8"/>
      <c r="AA1104" s="8"/>
    </row>
    <row r="1105" spans="1:27">
      <c r="A1105" s="188" t="s">
        <v>2889</v>
      </c>
      <c r="B1105" s="188" t="s">
        <v>2891</v>
      </c>
      <c r="C1105" s="188" t="s">
        <v>2892</v>
      </c>
      <c r="G1105" s="8"/>
      <c r="N1105" s="8"/>
      <c r="O1105" s="8"/>
      <c r="P1105" s="8"/>
      <c r="Q1105" s="8"/>
      <c r="R1105" s="8"/>
      <c r="S1105" s="8"/>
      <c r="T1105" s="8"/>
      <c r="U1105" s="8"/>
      <c r="V1105" s="8"/>
      <c r="W1105" s="8"/>
      <c r="X1105" s="8"/>
      <c r="Y1105" s="8"/>
      <c r="Z1105" s="8"/>
      <c r="AA1105" s="8"/>
    </row>
    <row r="1106" spans="1:27">
      <c r="A1106" s="188" t="s">
        <v>2893</v>
      </c>
      <c r="B1106" s="188" t="s">
        <v>2894</v>
      </c>
      <c r="C1106" s="188" t="s">
        <v>2895</v>
      </c>
      <c r="G1106" s="8"/>
      <c r="N1106" s="8"/>
      <c r="O1106" s="8"/>
      <c r="P1106" s="8"/>
      <c r="Q1106" s="8"/>
      <c r="R1106" s="8"/>
      <c r="S1106" s="8"/>
      <c r="T1106" s="8"/>
      <c r="U1106" s="8"/>
      <c r="V1106" s="8"/>
      <c r="W1106" s="8"/>
      <c r="X1106" s="8"/>
      <c r="Y1106" s="8"/>
      <c r="Z1106" s="8"/>
      <c r="AA1106" s="8"/>
    </row>
    <row r="1107" spans="1:27">
      <c r="A1107" s="188" t="s">
        <v>2896</v>
      </c>
      <c r="B1107" s="188" t="s">
        <v>2897</v>
      </c>
      <c r="C1107" s="188" t="s">
        <v>2898</v>
      </c>
      <c r="G1107" s="8"/>
      <c r="N1107" s="8"/>
      <c r="O1107" s="8"/>
      <c r="P1107" s="8"/>
      <c r="Q1107" s="8"/>
      <c r="R1107" s="8"/>
      <c r="S1107" s="8"/>
      <c r="T1107" s="8"/>
      <c r="U1107" s="8"/>
      <c r="V1107" s="8"/>
      <c r="W1107" s="8"/>
      <c r="X1107" s="8"/>
      <c r="Y1107" s="8"/>
      <c r="Z1107" s="8"/>
      <c r="AA1107" s="8"/>
    </row>
    <row r="1108" spans="1:27">
      <c r="A1108" s="188" t="s">
        <v>2899</v>
      </c>
      <c r="B1108" s="188" t="s">
        <v>2900</v>
      </c>
      <c r="C1108" s="188" t="s">
        <v>2901</v>
      </c>
      <c r="G1108" s="8"/>
      <c r="N1108" s="8"/>
      <c r="O1108" s="8"/>
      <c r="P1108" s="8"/>
      <c r="Q1108" s="8"/>
      <c r="R1108" s="8"/>
      <c r="S1108" s="8"/>
      <c r="T1108" s="8"/>
      <c r="U1108" s="8"/>
      <c r="V1108" s="8"/>
      <c r="W1108" s="8"/>
      <c r="X1108" s="8"/>
      <c r="Y1108" s="8"/>
      <c r="Z1108" s="8"/>
      <c r="AA1108" s="8"/>
    </row>
    <row r="1109" spans="1:27">
      <c r="A1109" s="188" t="s">
        <v>2057</v>
      </c>
      <c r="B1109" s="188" t="s">
        <v>2902</v>
      </c>
      <c r="C1109" s="188" t="s">
        <v>1258</v>
      </c>
      <c r="G1109" s="8"/>
      <c r="N1109" s="8"/>
      <c r="O1109" s="8"/>
      <c r="P1109" s="8"/>
      <c r="Q1109" s="8"/>
      <c r="R1109" s="8"/>
      <c r="S1109" s="8"/>
      <c r="T1109" s="8"/>
      <c r="U1109" s="8"/>
      <c r="V1109" s="8"/>
      <c r="W1109" s="8"/>
      <c r="X1109" s="8"/>
      <c r="Y1109" s="8"/>
      <c r="Z1109" s="8"/>
      <c r="AA1109" s="8"/>
    </row>
    <row r="1110" spans="1:27">
      <c r="A1110" s="188" t="s">
        <v>2904</v>
      </c>
      <c r="B1110" s="188" t="s">
        <v>2905</v>
      </c>
      <c r="C1110" s="188" t="s">
        <v>1747</v>
      </c>
      <c r="G1110" s="8"/>
      <c r="N1110" s="8"/>
      <c r="O1110" s="8"/>
      <c r="P1110" s="8"/>
      <c r="Q1110" s="8"/>
      <c r="R1110" s="8"/>
      <c r="S1110" s="8"/>
      <c r="T1110" s="8"/>
      <c r="U1110" s="8"/>
      <c r="V1110" s="8"/>
      <c r="W1110" s="8"/>
      <c r="X1110" s="8"/>
      <c r="Y1110" s="8"/>
      <c r="Z1110" s="8"/>
      <c r="AA1110" s="8"/>
    </row>
    <row r="1111" spans="1:27">
      <c r="A1111" s="188" t="s">
        <v>815</v>
      </c>
      <c r="B1111" s="188" t="s">
        <v>2905</v>
      </c>
      <c r="C1111" s="188" t="s">
        <v>1747</v>
      </c>
      <c r="G1111" s="8"/>
      <c r="N1111" s="8"/>
      <c r="O1111" s="8"/>
      <c r="P1111" s="8"/>
      <c r="Q1111" s="8"/>
      <c r="R1111" s="8"/>
      <c r="S1111" s="8"/>
      <c r="T1111" s="8"/>
      <c r="U1111" s="8"/>
      <c r="V1111" s="8"/>
      <c r="W1111" s="8"/>
      <c r="X1111" s="8"/>
      <c r="Y1111" s="8"/>
      <c r="Z1111" s="8"/>
      <c r="AA1111" s="8"/>
    </row>
    <row r="1112" spans="1:27">
      <c r="A1112" s="188" t="s">
        <v>2907</v>
      </c>
      <c r="B1112" s="428"/>
      <c r="C1112" s="188" t="s">
        <v>2908</v>
      </c>
      <c r="G1112" s="8"/>
      <c r="N1112" s="8"/>
      <c r="O1112" s="8"/>
      <c r="P1112" s="8"/>
      <c r="Q1112" s="8"/>
      <c r="R1112" s="8"/>
      <c r="S1112" s="8"/>
      <c r="T1112" s="8"/>
      <c r="U1112" s="8"/>
      <c r="V1112" s="8"/>
      <c r="W1112" s="8"/>
      <c r="X1112" s="8"/>
      <c r="Y1112" s="8"/>
      <c r="Z1112" s="8"/>
      <c r="AA1112" s="8"/>
    </row>
    <row r="1113" spans="1:27">
      <c r="A1113" s="188" t="s">
        <v>2909</v>
      </c>
      <c r="B1113" s="188" t="s">
        <v>2910</v>
      </c>
      <c r="C1113" s="188" t="s">
        <v>2911</v>
      </c>
      <c r="G1113" s="8"/>
      <c r="N1113" s="8"/>
      <c r="O1113" s="8"/>
      <c r="P1113" s="8"/>
      <c r="Q1113" s="8"/>
      <c r="R1113" s="8"/>
      <c r="S1113" s="8"/>
      <c r="T1113" s="8"/>
      <c r="U1113" s="8"/>
      <c r="V1113" s="8"/>
      <c r="W1113" s="8"/>
      <c r="X1113" s="8"/>
      <c r="Y1113" s="8"/>
      <c r="Z1113" s="8"/>
      <c r="AA1113" s="8"/>
    </row>
    <row r="1114" spans="1:27">
      <c r="A1114" s="188" t="s">
        <v>2912</v>
      </c>
      <c r="B1114" s="188" t="s">
        <v>2913</v>
      </c>
      <c r="C1114" s="188" t="s">
        <v>2914</v>
      </c>
      <c r="G1114" s="8"/>
      <c r="N1114" s="8"/>
      <c r="O1114" s="8"/>
      <c r="P1114" s="8"/>
      <c r="Q1114" s="8"/>
      <c r="R1114" s="8"/>
      <c r="S1114" s="8"/>
      <c r="T1114" s="8"/>
      <c r="U1114" s="8"/>
      <c r="V1114" s="8"/>
      <c r="W1114" s="8"/>
      <c r="X1114" s="8"/>
      <c r="Y1114" s="8"/>
      <c r="Z1114" s="8"/>
      <c r="AA1114" s="8"/>
    </row>
    <row r="1115" spans="1:27">
      <c r="A1115" s="188" t="s">
        <v>1544</v>
      </c>
      <c r="B1115" s="188" t="s">
        <v>2915</v>
      </c>
      <c r="C1115" s="188" t="s">
        <v>2059</v>
      </c>
      <c r="G1115" s="8"/>
      <c r="N1115" s="8"/>
      <c r="O1115" s="8"/>
      <c r="P1115" s="8"/>
      <c r="Q1115" s="8"/>
      <c r="R1115" s="8"/>
      <c r="S1115" s="8"/>
      <c r="T1115" s="8"/>
      <c r="U1115" s="8"/>
      <c r="V1115" s="8"/>
      <c r="W1115" s="8"/>
      <c r="X1115" s="8"/>
      <c r="Y1115" s="8"/>
      <c r="Z1115" s="8"/>
      <c r="AA1115" s="8"/>
    </row>
    <row r="1116" spans="1:27">
      <c r="A1116" s="188" t="s">
        <v>2916</v>
      </c>
      <c r="B1116" s="188" t="s">
        <v>2917</v>
      </c>
      <c r="C1116" s="188" t="s">
        <v>1481</v>
      </c>
      <c r="G1116" s="8"/>
      <c r="N1116" s="8"/>
      <c r="O1116" s="8"/>
      <c r="P1116" s="8"/>
      <c r="Q1116" s="8"/>
      <c r="R1116" s="8"/>
      <c r="S1116" s="8"/>
      <c r="T1116" s="8"/>
      <c r="U1116" s="8"/>
      <c r="V1116" s="8"/>
      <c r="W1116" s="8"/>
      <c r="X1116" s="8"/>
      <c r="Y1116" s="8"/>
      <c r="Z1116" s="8"/>
      <c r="AA1116" s="8"/>
    </row>
    <row r="1117" spans="1:27">
      <c r="A1117" s="188" t="s">
        <v>875</v>
      </c>
      <c r="B1117" s="188" t="s">
        <v>2918</v>
      </c>
      <c r="C1117" s="188" t="s">
        <v>2061</v>
      </c>
      <c r="G1117" s="8"/>
      <c r="N1117" s="8"/>
      <c r="O1117" s="8"/>
      <c r="P1117" s="8"/>
      <c r="Q1117" s="8"/>
      <c r="R1117" s="8"/>
      <c r="S1117" s="8"/>
      <c r="T1117" s="8"/>
      <c r="U1117" s="8"/>
      <c r="V1117" s="8"/>
      <c r="W1117" s="8"/>
      <c r="X1117" s="8"/>
      <c r="Y1117" s="8"/>
      <c r="Z1117" s="8"/>
      <c r="AA1117" s="8"/>
    </row>
    <row r="1118" spans="1:27">
      <c r="A1118" s="188" t="s">
        <v>2063</v>
      </c>
      <c r="B1118" s="188" t="s">
        <v>2921</v>
      </c>
      <c r="C1118" s="188" t="s">
        <v>2922</v>
      </c>
      <c r="G1118" s="8"/>
      <c r="N1118" s="8"/>
      <c r="O1118" s="8"/>
      <c r="P1118" s="8"/>
      <c r="Q1118" s="8"/>
      <c r="R1118" s="8"/>
      <c r="S1118" s="8"/>
      <c r="T1118" s="8"/>
      <c r="U1118" s="8"/>
      <c r="V1118" s="8"/>
      <c r="W1118" s="8"/>
      <c r="X1118" s="8"/>
      <c r="Y1118" s="8"/>
      <c r="Z1118" s="8"/>
      <c r="AA1118" s="8"/>
    </row>
    <row r="1119" spans="1:27">
      <c r="A1119" s="188" t="s">
        <v>2923</v>
      </c>
      <c r="B1119" s="428"/>
      <c r="C1119" s="188" t="s">
        <v>2908</v>
      </c>
      <c r="G1119" s="8"/>
      <c r="N1119" s="8"/>
      <c r="O1119" s="8"/>
      <c r="P1119" s="8"/>
      <c r="Q1119" s="8"/>
      <c r="R1119" s="8"/>
      <c r="S1119" s="8"/>
      <c r="T1119" s="8"/>
      <c r="U1119" s="8"/>
      <c r="V1119" s="8"/>
      <c r="W1119" s="8"/>
      <c r="X1119" s="8"/>
      <c r="Y1119" s="8"/>
      <c r="Z1119" s="8"/>
      <c r="AA1119" s="8"/>
    </row>
    <row r="1120" spans="1:27">
      <c r="A1120" s="188" t="s">
        <v>347</v>
      </c>
      <c r="B1120" s="188" t="s">
        <v>2924</v>
      </c>
      <c r="C1120" s="188" t="s">
        <v>1407</v>
      </c>
      <c r="G1120" s="8"/>
      <c r="N1120" s="8"/>
      <c r="O1120" s="8"/>
      <c r="P1120" s="8"/>
      <c r="Q1120" s="8"/>
      <c r="R1120" s="8"/>
      <c r="S1120" s="8"/>
      <c r="T1120" s="8"/>
      <c r="U1120" s="8"/>
      <c r="V1120" s="8"/>
      <c r="W1120" s="8"/>
      <c r="X1120" s="8"/>
      <c r="Y1120" s="8"/>
      <c r="Z1120" s="8"/>
      <c r="AA1120" s="8"/>
    </row>
    <row r="1121" spans="1:27">
      <c r="A1121" s="188" t="s">
        <v>1602</v>
      </c>
      <c r="B1121" s="188" t="s">
        <v>2925</v>
      </c>
      <c r="C1121" s="188" t="s">
        <v>2071</v>
      </c>
      <c r="G1121" s="8"/>
      <c r="N1121" s="8"/>
      <c r="O1121" s="8"/>
      <c r="P1121" s="8"/>
      <c r="Q1121" s="8"/>
      <c r="R1121" s="8"/>
      <c r="S1121" s="8"/>
      <c r="T1121" s="8"/>
      <c r="U1121" s="8"/>
      <c r="V1121" s="8"/>
      <c r="W1121" s="8"/>
      <c r="X1121" s="8"/>
      <c r="Y1121" s="8"/>
      <c r="Z1121" s="8"/>
      <c r="AA1121" s="8"/>
    </row>
    <row r="1122" spans="1:27">
      <c r="A1122" s="188" t="s">
        <v>2926</v>
      </c>
      <c r="B1122" s="188" t="s">
        <v>2927</v>
      </c>
      <c r="C1122" s="188" t="s">
        <v>2928</v>
      </c>
      <c r="G1122" s="8"/>
      <c r="N1122" s="8"/>
      <c r="O1122" s="8"/>
      <c r="P1122" s="8"/>
      <c r="Q1122" s="8"/>
      <c r="R1122" s="8"/>
      <c r="S1122" s="8"/>
      <c r="T1122" s="8"/>
      <c r="U1122" s="8"/>
      <c r="V1122" s="8"/>
      <c r="W1122" s="8"/>
      <c r="X1122" s="8"/>
      <c r="Y1122" s="8"/>
      <c r="Z1122" s="8"/>
      <c r="AA1122" s="8"/>
    </row>
    <row r="1123" spans="1:27">
      <c r="A1123" s="188" t="s">
        <v>2930</v>
      </c>
      <c r="B1123" s="188" t="s">
        <v>2931</v>
      </c>
      <c r="C1123" s="188" t="s">
        <v>2932</v>
      </c>
      <c r="G1123" s="8"/>
      <c r="N1123" s="8"/>
      <c r="O1123" s="8"/>
      <c r="P1123" s="8"/>
      <c r="Q1123" s="8"/>
      <c r="R1123" s="8"/>
      <c r="S1123" s="8"/>
      <c r="T1123" s="8"/>
      <c r="U1123" s="8"/>
      <c r="V1123" s="8"/>
      <c r="W1123" s="8"/>
      <c r="X1123" s="8"/>
      <c r="Y1123" s="8"/>
      <c r="Z1123" s="8"/>
      <c r="AA1123" s="8"/>
    </row>
    <row r="1124" spans="1:27">
      <c r="A1124" s="188" t="s">
        <v>2933</v>
      </c>
      <c r="B1124" s="188" t="s">
        <v>2934</v>
      </c>
      <c r="C1124" s="188" t="s">
        <v>2935</v>
      </c>
      <c r="G1124" s="8"/>
      <c r="N1124" s="8"/>
      <c r="O1124" s="8"/>
      <c r="P1124" s="8"/>
      <c r="Q1124" s="8"/>
      <c r="R1124" s="8"/>
      <c r="S1124" s="8"/>
      <c r="T1124" s="8"/>
      <c r="U1124" s="8"/>
      <c r="V1124" s="8"/>
      <c r="W1124" s="8"/>
      <c r="X1124" s="8"/>
      <c r="Y1124" s="8"/>
      <c r="Z1124" s="8"/>
      <c r="AA1124" s="8"/>
    </row>
    <row r="1125" spans="1:27">
      <c r="A1125" s="188" t="s">
        <v>2936</v>
      </c>
      <c r="B1125" s="188" t="s">
        <v>2937</v>
      </c>
      <c r="C1125" s="188" t="s">
        <v>2938</v>
      </c>
      <c r="G1125" s="8"/>
      <c r="N1125" s="8"/>
      <c r="O1125" s="8"/>
      <c r="P1125" s="8"/>
      <c r="Q1125" s="8"/>
      <c r="R1125" s="8"/>
      <c r="S1125" s="8"/>
      <c r="T1125" s="8"/>
      <c r="U1125" s="8"/>
      <c r="V1125" s="8"/>
      <c r="W1125" s="8"/>
      <c r="X1125" s="8"/>
      <c r="Y1125" s="8"/>
      <c r="Z1125" s="8"/>
      <c r="AA1125" s="8"/>
    </row>
    <row r="1126" spans="1:27">
      <c r="A1126" s="188" t="s">
        <v>731</v>
      </c>
      <c r="B1126" s="188" t="s">
        <v>2940</v>
      </c>
      <c r="C1126" s="188" t="s">
        <v>1879</v>
      </c>
      <c r="G1126" s="8"/>
      <c r="N1126" s="8"/>
      <c r="O1126" s="8"/>
      <c r="P1126" s="8"/>
      <c r="Q1126" s="8"/>
      <c r="R1126" s="8"/>
      <c r="S1126" s="8"/>
      <c r="T1126" s="8"/>
      <c r="U1126" s="8"/>
      <c r="V1126" s="8"/>
      <c r="W1126" s="8"/>
      <c r="X1126" s="8"/>
      <c r="Y1126" s="8"/>
      <c r="Z1126" s="8"/>
      <c r="AA1126" s="8"/>
    </row>
    <row r="1127" spans="1:27">
      <c r="A1127" s="188" t="s">
        <v>708</v>
      </c>
      <c r="B1127" s="188" t="s">
        <v>2941</v>
      </c>
      <c r="C1127" s="188" t="s">
        <v>2942</v>
      </c>
      <c r="G1127" s="8"/>
      <c r="N1127" s="8"/>
      <c r="O1127" s="8"/>
      <c r="P1127" s="8"/>
      <c r="Q1127" s="8"/>
      <c r="R1127" s="8"/>
      <c r="S1127" s="8"/>
      <c r="T1127" s="8"/>
      <c r="U1127" s="8"/>
      <c r="V1127" s="8"/>
      <c r="W1127" s="8"/>
      <c r="X1127" s="8"/>
      <c r="Y1127" s="8"/>
      <c r="Z1127" s="8"/>
      <c r="AA1127" s="8"/>
    </row>
    <row r="1128" spans="1:27">
      <c r="A1128" s="188" t="s">
        <v>2943</v>
      </c>
      <c r="B1128" s="188" t="s">
        <v>2944</v>
      </c>
      <c r="C1128" s="188" t="s">
        <v>2081</v>
      </c>
      <c r="G1128" s="8"/>
      <c r="N1128" s="8"/>
      <c r="O1128" s="8"/>
      <c r="P1128" s="8"/>
      <c r="Q1128" s="8"/>
      <c r="R1128" s="8"/>
      <c r="S1128" s="8"/>
      <c r="T1128" s="8"/>
      <c r="U1128" s="8"/>
      <c r="V1128" s="8"/>
      <c r="W1128" s="8"/>
      <c r="X1128" s="8"/>
      <c r="Y1128" s="8"/>
      <c r="Z1128" s="8"/>
      <c r="AA1128" s="8"/>
    </row>
    <row r="1129" spans="1:27">
      <c r="A1129" s="188" t="s">
        <v>1627</v>
      </c>
      <c r="B1129" s="188" t="s">
        <v>2946</v>
      </c>
      <c r="C1129" s="188" t="s">
        <v>2947</v>
      </c>
      <c r="G1129" s="8"/>
      <c r="N1129" s="8"/>
      <c r="O1129" s="8"/>
      <c r="P1129" s="8"/>
      <c r="Q1129" s="8"/>
      <c r="R1129" s="8"/>
      <c r="S1129" s="8"/>
      <c r="T1129" s="8"/>
      <c r="U1129" s="8"/>
      <c r="V1129" s="8"/>
      <c r="W1129" s="8"/>
      <c r="X1129" s="8"/>
      <c r="Y1129" s="8"/>
      <c r="Z1129" s="8"/>
      <c r="AA1129" s="8"/>
    </row>
    <row r="1130" spans="1:27">
      <c r="A1130" s="188" t="s">
        <v>1656</v>
      </c>
      <c r="B1130" s="188" t="s">
        <v>2948</v>
      </c>
      <c r="C1130" s="188" t="s">
        <v>2083</v>
      </c>
      <c r="G1130" s="8"/>
      <c r="N1130" s="8"/>
      <c r="O1130" s="8"/>
      <c r="P1130" s="8"/>
      <c r="Q1130" s="8"/>
      <c r="R1130" s="8"/>
      <c r="S1130" s="8"/>
      <c r="T1130" s="8"/>
      <c r="U1130" s="8"/>
      <c r="V1130" s="8"/>
      <c r="W1130" s="8"/>
      <c r="X1130" s="8"/>
      <c r="Y1130" s="8"/>
      <c r="Z1130" s="8"/>
      <c r="AA1130" s="8"/>
    </row>
    <row r="1131" spans="1:27">
      <c r="A1131" s="188" t="s">
        <v>2949</v>
      </c>
      <c r="B1131" s="188" t="s">
        <v>2950</v>
      </c>
      <c r="C1131" s="188" t="s">
        <v>2951</v>
      </c>
      <c r="G1131" s="8"/>
      <c r="N1131" s="8"/>
      <c r="O1131" s="8"/>
      <c r="P1131" s="8"/>
      <c r="Q1131" s="8"/>
      <c r="R1131" s="8"/>
      <c r="S1131" s="8"/>
      <c r="T1131" s="8"/>
      <c r="U1131" s="8"/>
      <c r="V1131" s="8"/>
      <c r="W1131" s="8"/>
      <c r="X1131" s="8"/>
      <c r="Y1131" s="8"/>
      <c r="Z1131" s="8"/>
      <c r="AA1131" s="8"/>
    </row>
    <row r="1132" spans="1:27">
      <c r="A1132" s="188" t="s">
        <v>2952</v>
      </c>
      <c r="B1132" s="188" t="s">
        <v>2953</v>
      </c>
      <c r="C1132" s="188" t="s">
        <v>2954</v>
      </c>
      <c r="G1132" s="8"/>
      <c r="N1132" s="8"/>
      <c r="O1132" s="8"/>
      <c r="P1132" s="8"/>
      <c r="Q1132" s="8"/>
      <c r="R1132" s="8"/>
      <c r="S1132" s="8"/>
      <c r="T1132" s="8"/>
      <c r="U1132" s="8"/>
      <c r="V1132" s="8"/>
      <c r="W1132" s="8"/>
      <c r="X1132" s="8"/>
      <c r="Y1132" s="8"/>
      <c r="Z1132" s="8"/>
      <c r="AA1132" s="8"/>
    </row>
    <row r="1133" spans="1:27">
      <c r="A1133" s="188" t="s">
        <v>2955</v>
      </c>
      <c r="B1133" s="188" t="s">
        <v>2956</v>
      </c>
      <c r="C1133" s="188" t="s">
        <v>2957</v>
      </c>
      <c r="G1133" s="8"/>
      <c r="N1133" s="8"/>
      <c r="O1133" s="8"/>
      <c r="P1133" s="8"/>
      <c r="Q1133" s="8"/>
      <c r="R1133" s="8"/>
      <c r="S1133" s="8"/>
      <c r="T1133" s="8"/>
      <c r="U1133" s="8"/>
      <c r="V1133" s="8"/>
      <c r="W1133" s="8"/>
      <c r="X1133" s="8"/>
      <c r="Y1133" s="8"/>
      <c r="Z1133" s="8"/>
      <c r="AA1133" s="8"/>
    </row>
    <row r="1134" spans="1:27">
      <c r="A1134" s="188" t="s">
        <v>2959</v>
      </c>
      <c r="B1134" s="188" t="s">
        <v>2960</v>
      </c>
      <c r="C1134" s="188" t="s">
        <v>2961</v>
      </c>
      <c r="G1134" s="8"/>
      <c r="N1134" s="8"/>
      <c r="O1134" s="8"/>
      <c r="P1134" s="8"/>
      <c r="Q1134" s="8"/>
      <c r="R1134" s="8"/>
      <c r="S1134" s="8"/>
      <c r="T1134" s="8"/>
      <c r="U1134" s="8"/>
      <c r="V1134" s="8"/>
      <c r="W1134" s="8"/>
      <c r="X1134" s="8"/>
      <c r="Y1134" s="8"/>
      <c r="Z1134" s="8"/>
      <c r="AA1134" s="8"/>
    </row>
    <row r="1135" spans="1:27">
      <c r="A1135" s="188" t="s">
        <v>497</v>
      </c>
      <c r="B1135" s="188" t="s">
        <v>2963</v>
      </c>
      <c r="C1135" s="188" t="s">
        <v>2088</v>
      </c>
      <c r="G1135" s="8"/>
      <c r="N1135" s="8"/>
      <c r="O1135" s="8"/>
      <c r="P1135" s="8"/>
      <c r="Q1135" s="8"/>
      <c r="R1135" s="8"/>
      <c r="S1135" s="8"/>
      <c r="T1135" s="8"/>
      <c r="U1135" s="8"/>
      <c r="V1135" s="8"/>
      <c r="W1135" s="8"/>
      <c r="X1135" s="8"/>
      <c r="Y1135" s="8"/>
      <c r="Z1135" s="8"/>
      <c r="AA1135" s="8"/>
    </row>
    <row r="1136" spans="1:27">
      <c r="A1136" s="188" t="s">
        <v>1684</v>
      </c>
      <c r="B1136" s="188" t="s">
        <v>2964</v>
      </c>
      <c r="C1136" s="188" t="s">
        <v>2088</v>
      </c>
      <c r="G1136" s="8"/>
      <c r="N1136" s="8"/>
      <c r="O1136" s="8"/>
      <c r="P1136" s="8"/>
      <c r="Q1136" s="8"/>
      <c r="R1136" s="8"/>
      <c r="S1136" s="8"/>
      <c r="T1136" s="8"/>
      <c r="U1136" s="8"/>
      <c r="V1136" s="8"/>
      <c r="W1136" s="8"/>
      <c r="X1136" s="8"/>
      <c r="Y1136" s="8"/>
      <c r="Z1136" s="8"/>
      <c r="AA1136" s="8"/>
    </row>
    <row r="1137" spans="1:27">
      <c r="A1137" s="188" t="s">
        <v>2965</v>
      </c>
      <c r="B1137" s="188" t="s">
        <v>2966</v>
      </c>
      <c r="C1137" s="188" t="s">
        <v>2967</v>
      </c>
      <c r="G1137" s="8"/>
      <c r="N1137" s="8"/>
      <c r="O1137" s="8"/>
      <c r="P1137" s="8"/>
      <c r="Q1137" s="8"/>
      <c r="R1137" s="8"/>
      <c r="S1137" s="8"/>
      <c r="T1137" s="8"/>
      <c r="U1137" s="8"/>
      <c r="V1137" s="8"/>
      <c r="W1137" s="8"/>
      <c r="X1137" s="8"/>
      <c r="Y1137" s="8"/>
      <c r="Z1137" s="8"/>
      <c r="AA1137" s="8"/>
    </row>
    <row r="1138" spans="1:27">
      <c r="A1138" s="188" t="s">
        <v>1708</v>
      </c>
      <c r="B1138" s="188" t="s">
        <v>2968</v>
      </c>
      <c r="C1138" s="188" t="s">
        <v>2969</v>
      </c>
      <c r="G1138" s="8"/>
      <c r="N1138" s="8"/>
      <c r="O1138" s="8"/>
      <c r="P1138" s="8"/>
      <c r="Q1138" s="8"/>
      <c r="R1138" s="8"/>
      <c r="S1138" s="8"/>
      <c r="T1138" s="8"/>
      <c r="U1138" s="8"/>
      <c r="V1138" s="8"/>
      <c r="W1138" s="8"/>
      <c r="X1138" s="8"/>
      <c r="Y1138" s="8"/>
      <c r="Z1138" s="8"/>
      <c r="AA1138" s="8"/>
    </row>
    <row r="1139" spans="1:27">
      <c r="A1139" s="188" t="s">
        <v>1725</v>
      </c>
      <c r="B1139" s="188" t="s">
        <v>2970</v>
      </c>
      <c r="C1139" s="188" t="s">
        <v>2971</v>
      </c>
      <c r="G1139" s="8"/>
      <c r="N1139" s="8"/>
      <c r="O1139" s="8"/>
      <c r="P1139" s="8"/>
      <c r="Q1139" s="8"/>
      <c r="R1139" s="8"/>
      <c r="S1139" s="8"/>
      <c r="T1139" s="8"/>
      <c r="U1139" s="8"/>
      <c r="V1139" s="8"/>
      <c r="W1139" s="8"/>
      <c r="X1139" s="8"/>
      <c r="Y1139" s="8"/>
      <c r="Z1139" s="8"/>
      <c r="AA1139" s="8"/>
    </row>
    <row r="1140" spans="1:27">
      <c r="A1140" s="188" t="s">
        <v>406</v>
      </c>
      <c r="B1140" s="188" t="s">
        <v>2972</v>
      </c>
      <c r="C1140" s="188" t="s">
        <v>2092</v>
      </c>
      <c r="G1140" s="8"/>
      <c r="N1140" s="8"/>
      <c r="O1140" s="8"/>
      <c r="P1140" s="8"/>
      <c r="Q1140" s="8"/>
      <c r="R1140" s="8"/>
      <c r="S1140" s="8"/>
      <c r="T1140" s="8"/>
      <c r="U1140" s="8"/>
      <c r="V1140" s="8"/>
      <c r="W1140" s="8"/>
      <c r="X1140" s="8"/>
      <c r="Y1140" s="8"/>
      <c r="Z1140" s="8"/>
      <c r="AA1140" s="8"/>
    </row>
    <row r="1141" spans="1:27">
      <c r="A1141" s="188" t="s">
        <v>2973</v>
      </c>
      <c r="B1141" s="188" t="s">
        <v>2972</v>
      </c>
      <c r="C1141" s="188" t="s">
        <v>2092</v>
      </c>
      <c r="G1141" s="8"/>
      <c r="N1141" s="8"/>
      <c r="O1141" s="8"/>
      <c r="P1141" s="8"/>
      <c r="Q1141" s="8"/>
      <c r="R1141" s="8"/>
      <c r="S1141" s="8"/>
      <c r="T1141" s="8"/>
      <c r="U1141" s="8"/>
      <c r="V1141" s="8"/>
      <c r="W1141" s="8"/>
      <c r="X1141" s="8"/>
      <c r="Y1141" s="8"/>
      <c r="Z1141" s="8"/>
      <c r="AA1141" s="8"/>
    </row>
    <row r="1142" spans="1:27">
      <c r="A1142" s="188" t="s">
        <v>2975</v>
      </c>
      <c r="B1142" s="188" t="s">
        <v>2976</v>
      </c>
      <c r="C1142" s="188" t="s">
        <v>2977</v>
      </c>
      <c r="G1142" s="8"/>
      <c r="N1142" s="8"/>
      <c r="O1142" s="8"/>
      <c r="P1142" s="8"/>
      <c r="Q1142" s="8"/>
      <c r="R1142" s="8"/>
      <c r="S1142" s="8"/>
      <c r="T1142" s="8"/>
      <c r="U1142" s="8"/>
      <c r="V1142" s="8"/>
      <c r="W1142" s="8"/>
      <c r="X1142" s="8"/>
      <c r="Y1142" s="8"/>
      <c r="Z1142" s="8"/>
      <c r="AA1142" s="8"/>
    </row>
    <row r="1143" spans="1:27">
      <c r="A1143" s="188" t="s">
        <v>2978</v>
      </c>
      <c r="B1143" s="188" t="s">
        <v>2980</v>
      </c>
      <c r="C1143" s="188" t="s">
        <v>2981</v>
      </c>
      <c r="G1143" s="8"/>
      <c r="N1143" s="8"/>
      <c r="O1143" s="8"/>
      <c r="P1143" s="8"/>
      <c r="Q1143" s="8"/>
      <c r="R1143" s="8"/>
      <c r="S1143" s="8"/>
      <c r="T1143" s="8"/>
      <c r="U1143" s="8"/>
      <c r="V1143" s="8"/>
      <c r="W1143" s="8"/>
      <c r="X1143" s="8"/>
      <c r="Y1143" s="8"/>
      <c r="Z1143" s="8"/>
      <c r="AA1143" s="8"/>
    </row>
    <row r="1144" spans="1:27">
      <c r="A1144" s="188" t="s">
        <v>1748</v>
      </c>
      <c r="B1144" s="188" t="s">
        <v>2982</v>
      </c>
      <c r="C1144" s="188" t="s">
        <v>2983</v>
      </c>
      <c r="G1144" s="8"/>
      <c r="N1144" s="8"/>
      <c r="O1144" s="8"/>
      <c r="P1144" s="8"/>
      <c r="Q1144" s="8"/>
      <c r="R1144" s="8"/>
      <c r="S1144" s="8"/>
      <c r="T1144" s="8"/>
      <c r="U1144" s="8"/>
      <c r="V1144" s="8"/>
      <c r="W1144" s="8"/>
      <c r="X1144" s="8"/>
      <c r="Y1144" s="8"/>
      <c r="Z1144" s="8"/>
      <c r="AA1144" s="8"/>
    </row>
    <row r="1145" spans="1:27">
      <c r="A1145" s="188" t="s">
        <v>2984</v>
      </c>
      <c r="B1145" s="188" t="s">
        <v>2985</v>
      </c>
      <c r="C1145" s="188" t="s">
        <v>2986</v>
      </c>
      <c r="G1145" s="8"/>
      <c r="N1145" s="8"/>
      <c r="O1145" s="8"/>
      <c r="P1145" s="8"/>
      <c r="Q1145" s="8"/>
      <c r="R1145" s="8"/>
      <c r="S1145" s="8"/>
      <c r="T1145" s="8"/>
      <c r="U1145" s="8"/>
      <c r="V1145" s="8"/>
      <c r="W1145" s="8"/>
      <c r="X1145" s="8"/>
      <c r="Y1145" s="8"/>
      <c r="Z1145" s="8"/>
      <c r="AA1145" s="8"/>
    </row>
    <row r="1146" spans="1:27">
      <c r="A1146" s="188" t="s">
        <v>2987</v>
      </c>
      <c r="B1146" s="188" t="s">
        <v>2988</v>
      </c>
      <c r="C1146" s="188" t="s">
        <v>2989</v>
      </c>
      <c r="G1146" s="8"/>
      <c r="N1146" s="8"/>
      <c r="O1146" s="8"/>
      <c r="P1146" s="8"/>
      <c r="Q1146" s="8"/>
      <c r="R1146" s="8"/>
      <c r="S1146" s="8"/>
      <c r="T1146" s="8"/>
      <c r="U1146" s="8"/>
      <c r="V1146" s="8"/>
      <c r="W1146" s="8"/>
      <c r="X1146" s="8"/>
      <c r="Y1146" s="8"/>
      <c r="Z1146" s="8"/>
      <c r="AA1146" s="8"/>
    </row>
    <row r="1147" spans="1:27">
      <c r="A1147" s="188" t="s">
        <v>2990</v>
      </c>
      <c r="B1147" s="188" t="s">
        <v>2991</v>
      </c>
      <c r="C1147" s="188" t="s">
        <v>2992</v>
      </c>
      <c r="G1147" s="8"/>
      <c r="N1147" s="8"/>
      <c r="O1147" s="8"/>
      <c r="P1147" s="8"/>
      <c r="Q1147" s="8"/>
      <c r="R1147" s="8"/>
      <c r="S1147" s="8"/>
      <c r="T1147" s="8"/>
      <c r="U1147" s="8"/>
      <c r="V1147" s="8"/>
      <c r="W1147" s="8"/>
      <c r="X1147" s="8"/>
      <c r="Y1147" s="8"/>
      <c r="Z1147" s="8"/>
      <c r="AA1147" s="8"/>
    </row>
    <row r="1148" spans="1:27">
      <c r="A1148" s="188" t="s">
        <v>2993</v>
      </c>
      <c r="B1148" s="188" t="s">
        <v>2994</v>
      </c>
      <c r="C1148" s="188" t="s">
        <v>2995</v>
      </c>
      <c r="G1148" s="8"/>
      <c r="N1148" s="8"/>
      <c r="O1148" s="8"/>
      <c r="P1148" s="8"/>
      <c r="Q1148" s="8"/>
      <c r="R1148" s="8"/>
      <c r="S1148" s="8"/>
      <c r="T1148" s="8"/>
      <c r="U1148" s="8"/>
      <c r="V1148" s="8"/>
      <c r="W1148" s="8"/>
      <c r="X1148" s="8"/>
      <c r="Y1148" s="8"/>
      <c r="Z1148" s="8"/>
      <c r="AA1148" s="8"/>
    </row>
    <row r="1149" spans="1:27">
      <c r="A1149" s="188" t="s">
        <v>1765</v>
      </c>
      <c r="B1149" s="188" t="s">
        <v>2996</v>
      </c>
      <c r="C1149" s="188" t="s">
        <v>2997</v>
      </c>
      <c r="G1149" s="8"/>
      <c r="N1149" s="8"/>
      <c r="O1149" s="8"/>
      <c r="P1149" s="8"/>
      <c r="Q1149" s="8"/>
      <c r="R1149" s="8"/>
      <c r="S1149" s="8"/>
      <c r="T1149" s="8"/>
      <c r="U1149" s="8"/>
      <c r="V1149" s="8"/>
      <c r="W1149" s="8"/>
      <c r="X1149" s="8"/>
      <c r="Y1149" s="8"/>
      <c r="Z1149" s="8"/>
      <c r="AA1149" s="8"/>
    </row>
    <row r="1150" spans="1:27">
      <c r="A1150" s="188" t="s">
        <v>2998</v>
      </c>
      <c r="B1150" s="188" t="s">
        <v>2999</v>
      </c>
      <c r="C1150" s="188" t="s">
        <v>3000</v>
      </c>
      <c r="G1150" s="8"/>
      <c r="N1150" s="8"/>
      <c r="O1150" s="8"/>
      <c r="P1150" s="8"/>
      <c r="Q1150" s="8"/>
      <c r="R1150" s="8"/>
      <c r="S1150" s="8"/>
      <c r="T1150" s="8"/>
      <c r="U1150" s="8"/>
      <c r="V1150" s="8"/>
      <c r="W1150" s="8"/>
      <c r="X1150" s="8"/>
      <c r="Y1150" s="8"/>
      <c r="Z1150" s="8"/>
      <c r="AA1150" s="8"/>
    </row>
    <row r="1151" spans="1:27">
      <c r="A1151" s="188" t="s">
        <v>3003</v>
      </c>
      <c r="B1151" s="188" t="s">
        <v>3004</v>
      </c>
      <c r="C1151" s="188" t="s">
        <v>3005</v>
      </c>
      <c r="G1151" s="8"/>
      <c r="N1151" s="8"/>
      <c r="O1151" s="8"/>
      <c r="P1151" s="8"/>
      <c r="Q1151" s="8"/>
      <c r="R1151" s="8"/>
      <c r="S1151" s="8"/>
      <c r="T1151" s="8"/>
      <c r="U1151" s="8"/>
      <c r="V1151" s="8"/>
      <c r="W1151" s="8"/>
      <c r="X1151" s="8"/>
      <c r="Y1151" s="8"/>
      <c r="Z1151" s="8"/>
      <c r="AA1151" s="8"/>
    </row>
    <row r="1152" spans="1:27">
      <c r="A1152" s="188" t="s">
        <v>3006</v>
      </c>
      <c r="B1152" s="188" t="s">
        <v>3007</v>
      </c>
      <c r="C1152" s="188" t="s">
        <v>3008</v>
      </c>
      <c r="G1152" s="8"/>
      <c r="N1152" s="8"/>
      <c r="O1152" s="8"/>
      <c r="P1152" s="8"/>
      <c r="Q1152" s="8"/>
      <c r="R1152" s="8"/>
      <c r="S1152" s="8"/>
      <c r="T1152" s="8"/>
      <c r="U1152" s="8"/>
      <c r="V1152" s="8"/>
      <c r="W1152" s="8"/>
      <c r="X1152" s="8"/>
      <c r="Y1152" s="8"/>
      <c r="Z1152" s="8"/>
      <c r="AA1152" s="8"/>
    </row>
    <row r="1153" spans="1:27">
      <c r="A1153" s="188" t="s">
        <v>1780</v>
      </c>
      <c r="B1153" s="188" t="s">
        <v>3009</v>
      </c>
      <c r="C1153" s="188" t="s">
        <v>3010</v>
      </c>
      <c r="G1153" s="8"/>
      <c r="N1153" s="8"/>
      <c r="O1153" s="8"/>
      <c r="P1153" s="8"/>
      <c r="Q1153" s="8"/>
      <c r="R1153" s="8"/>
      <c r="S1153" s="8"/>
      <c r="T1153" s="8"/>
      <c r="U1153" s="8"/>
      <c r="V1153" s="8"/>
      <c r="W1153" s="8"/>
      <c r="X1153" s="8"/>
      <c r="Y1153" s="8"/>
      <c r="Z1153" s="8"/>
      <c r="AA1153" s="8"/>
    </row>
    <row r="1154" spans="1:27">
      <c r="A1154" s="188" t="s">
        <v>3011</v>
      </c>
      <c r="B1154" s="188" t="s">
        <v>3012</v>
      </c>
      <c r="C1154" s="188" t="s">
        <v>3013</v>
      </c>
      <c r="G1154" s="8"/>
      <c r="N1154" s="8"/>
      <c r="O1154" s="8"/>
      <c r="P1154" s="8"/>
      <c r="Q1154" s="8"/>
      <c r="R1154" s="8"/>
      <c r="S1154" s="8"/>
      <c r="T1154" s="8"/>
      <c r="U1154" s="8"/>
      <c r="V1154" s="8"/>
      <c r="W1154" s="8"/>
      <c r="X1154" s="8"/>
      <c r="Y1154" s="8"/>
      <c r="Z1154" s="8"/>
      <c r="AA1154" s="8"/>
    </row>
    <row r="1155" spans="1:27">
      <c r="A1155" s="188" t="s">
        <v>3014</v>
      </c>
      <c r="B1155" s="188" t="s">
        <v>3015</v>
      </c>
      <c r="C1155" s="188" t="s">
        <v>3016</v>
      </c>
      <c r="G1155" s="8"/>
      <c r="N1155" s="8"/>
      <c r="O1155" s="8"/>
      <c r="P1155" s="8"/>
      <c r="Q1155" s="8"/>
      <c r="R1155" s="8"/>
      <c r="S1155" s="8"/>
      <c r="T1155" s="8"/>
      <c r="U1155" s="8"/>
      <c r="V1155" s="8"/>
      <c r="W1155" s="8"/>
      <c r="X1155" s="8"/>
      <c r="Y1155" s="8"/>
      <c r="Z1155" s="8"/>
      <c r="AA1155" s="8"/>
    </row>
    <row r="1156" spans="1:27">
      <c r="A1156" s="188" t="s">
        <v>1792</v>
      </c>
      <c r="B1156" s="188" t="s">
        <v>3017</v>
      </c>
      <c r="C1156" s="188" t="s">
        <v>3018</v>
      </c>
      <c r="G1156" s="8"/>
      <c r="N1156" s="8"/>
      <c r="O1156" s="8"/>
      <c r="P1156" s="8"/>
      <c r="Q1156" s="8"/>
      <c r="R1156" s="8"/>
      <c r="S1156" s="8"/>
      <c r="T1156" s="8"/>
      <c r="U1156" s="8"/>
      <c r="V1156" s="8"/>
      <c r="W1156" s="8"/>
      <c r="X1156" s="8"/>
      <c r="Y1156" s="8"/>
      <c r="Z1156" s="8"/>
      <c r="AA1156" s="8"/>
    </row>
    <row r="1157" spans="1:27">
      <c r="A1157" s="188" t="s">
        <v>3019</v>
      </c>
      <c r="B1157" s="188" t="s">
        <v>3020</v>
      </c>
      <c r="C1157" s="188" t="s">
        <v>3021</v>
      </c>
      <c r="G1157" s="8"/>
      <c r="N1157" s="8"/>
      <c r="O1157" s="8"/>
      <c r="P1157" s="8"/>
      <c r="Q1157" s="8"/>
      <c r="R1157" s="8"/>
      <c r="S1157" s="8"/>
      <c r="T1157" s="8"/>
      <c r="U1157" s="8"/>
      <c r="V1157" s="8"/>
      <c r="W1157" s="8"/>
      <c r="X1157" s="8"/>
      <c r="Y1157" s="8"/>
      <c r="Z1157" s="8"/>
      <c r="AA1157" s="8"/>
    </row>
    <row r="1158" spans="1:27">
      <c r="A1158" s="188" t="s">
        <v>3022</v>
      </c>
      <c r="B1158" s="188" t="s">
        <v>3023</v>
      </c>
      <c r="C1158" s="188" t="s">
        <v>1838</v>
      </c>
      <c r="G1158" s="8"/>
      <c r="N1158" s="8"/>
      <c r="O1158" s="8"/>
      <c r="P1158" s="8"/>
      <c r="Q1158" s="8"/>
      <c r="R1158" s="8"/>
      <c r="S1158" s="8"/>
      <c r="T1158" s="8"/>
      <c r="U1158" s="8"/>
      <c r="V1158" s="8"/>
      <c r="W1158" s="8"/>
      <c r="X1158" s="8"/>
      <c r="Y1158" s="8"/>
      <c r="Z1158" s="8"/>
      <c r="AA1158" s="8"/>
    </row>
    <row r="1159" spans="1:27">
      <c r="A1159" s="188" t="s">
        <v>916</v>
      </c>
      <c r="B1159" s="188" t="s">
        <v>3025</v>
      </c>
      <c r="C1159" s="188" t="s">
        <v>2111</v>
      </c>
      <c r="G1159" s="8"/>
      <c r="N1159" s="8"/>
      <c r="O1159" s="8"/>
      <c r="P1159" s="8"/>
      <c r="Q1159" s="8"/>
      <c r="R1159" s="8"/>
      <c r="S1159" s="8"/>
      <c r="T1159" s="8"/>
      <c r="U1159" s="8"/>
      <c r="V1159" s="8"/>
      <c r="W1159" s="8"/>
      <c r="X1159" s="8"/>
      <c r="Y1159" s="8"/>
      <c r="Z1159" s="8"/>
      <c r="AA1159" s="8"/>
    </row>
    <row r="1160" spans="1:27">
      <c r="A1160" s="188" t="s">
        <v>3026</v>
      </c>
      <c r="B1160" s="188" t="s">
        <v>3027</v>
      </c>
      <c r="C1160" s="188" t="s">
        <v>3028</v>
      </c>
      <c r="G1160" s="8"/>
      <c r="N1160" s="8"/>
      <c r="O1160" s="8"/>
      <c r="P1160" s="8"/>
      <c r="Q1160" s="8"/>
      <c r="R1160" s="8"/>
      <c r="S1160" s="8"/>
      <c r="T1160" s="8"/>
      <c r="U1160" s="8"/>
      <c r="V1160" s="8"/>
      <c r="W1160" s="8"/>
      <c r="X1160" s="8"/>
      <c r="Y1160" s="8"/>
      <c r="Z1160" s="8"/>
      <c r="AA1160" s="8"/>
    </row>
    <row r="1161" spans="1:27">
      <c r="A1161" s="188" t="s">
        <v>1810</v>
      </c>
      <c r="B1161" s="188" t="s">
        <v>3029</v>
      </c>
      <c r="C1161" s="188" t="s">
        <v>3030</v>
      </c>
      <c r="G1161" s="8"/>
      <c r="N1161" s="8"/>
      <c r="O1161" s="8"/>
      <c r="P1161" s="8"/>
      <c r="Q1161" s="8"/>
      <c r="R1161" s="8"/>
      <c r="S1161" s="8"/>
      <c r="T1161" s="8"/>
      <c r="U1161" s="8"/>
      <c r="V1161" s="8"/>
      <c r="W1161" s="8"/>
      <c r="X1161" s="8"/>
      <c r="Y1161" s="8"/>
      <c r="Z1161" s="8"/>
      <c r="AA1161" s="8"/>
    </row>
    <row r="1162" spans="1:27">
      <c r="A1162" s="188" t="s">
        <v>1828</v>
      </c>
      <c r="B1162" s="188" t="s">
        <v>3031</v>
      </c>
      <c r="C1162" s="188" t="s">
        <v>3032</v>
      </c>
      <c r="G1162" s="8"/>
      <c r="N1162" s="8"/>
      <c r="O1162" s="8"/>
      <c r="P1162" s="8"/>
      <c r="Q1162" s="8"/>
      <c r="R1162" s="8"/>
      <c r="S1162" s="8"/>
      <c r="T1162" s="8"/>
      <c r="U1162" s="8"/>
      <c r="V1162" s="8"/>
      <c r="W1162" s="8"/>
      <c r="X1162" s="8"/>
      <c r="Y1162" s="8"/>
      <c r="Z1162" s="8"/>
      <c r="AA1162" s="8"/>
    </row>
    <row r="1163" spans="1:27">
      <c r="A1163" s="188" t="s">
        <v>3033</v>
      </c>
      <c r="B1163" s="188" t="s">
        <v>3034</v>
      </c>
      <c r="C1163" s="188" t="s">
        <v>2911</v>
      </c>
      <c r="G1163" s="8"/>
      <c r="N1163" s="8"/>
      <c r="O1163" s="8"/>
      <c r="P1163" s="8"/>
      <c r="Q1163" s="8"/>
      <c r="R1163" s="8"/>
      <c r="S1163" s="8"/>
      <c r="T1163" s="8"/>
      <c r="U1163" s="8"/>
      <c r="V1163" s="8"/>
      <c r="W1163" s="8"/>
      <c r="X1163" s="8"/>
      <c r="Y1163" s="8"/>
      <c r="Z1163" s="8"/>
      <c r="AA1163" s="8"/>
    </row>
    <row r="1164" spans="1:27">
      <c r="A1164" s="188" t="s">
        <v>1839</v>
      </c>
      <c r="B1164" s="188" t="s">
        <v>3035</v>
      </c>
      <c r="C1164" s="188" t="s">
        <v>3036</v>
      </c>
      <c r="G1164" s="8"/>
      <c r="N1164" s="8"/>
      <c r="O1164" s="8"/>
      <c r="P1164" s="8"/>
      <c r="Q1164" s="8"/>
      <c r="R1164" s="8"/>
      <c r="S1164" s="8"/>
      <c r="T1164" s="8"/>
      <c r="U1164" s="8"/>
      <c r="V1164" s="8"/>
      <c r="W1164" s="8"/>
      <c r="X1164" s="8"/>
      <c r="Y1164" s="8"/>
      <c r="Z1164" s="8"/>
      <c r="AA1164" s="8"/>
    </row>
    <row r="1165" spans="1:27">
      <c r="A1165" s="188" t="s">
        <v>3037</v>
      </c>
      <c r="B1165" s="188" t="s">
        <v>3038</v>
      </c>
      <c r="C1165" s="188" t="s">
        <v>3040</v>
      </c>
      <c r="G1165" s="8"/>
      <c r="N1165" s="8"/>
      <c r="O1165" s="8"/>
      <c r="P1165" s="8"/>
      <c r="Q1165" s="8"/>
      <c r="R1165" s="8"/>
      <c r="S1165" s="8"/>
      <c r="T1165" s="8"/>
      <c r="U1165" s="8"/>
      <c r="V1165" s="8"/>
      <c r="W1165" s="8"/>
      <c r="X1165" s="8"/>
      <c r="Y1165" s="8"/>
      <c r="Z1165" s="8"/>
      <c r="AA1165" s="8"/>
    </row>
    <row r="1166" spans="1:27">
      <c r="A1166" s="188" t="s">
        <v>3041</v>
      </c>
      <c r="B1166" s="188" t="s">
        <v>3042</v>
      </c>
      <c r="C1166" s="188" t="s">
        <v>2115</v>
      </c>
      <c r="G1166" s="8"/>
      <c r="N1166" s="8"/>
      <c r="O1166" s="8"/>
      <c r="P1166" s="8"/>
      <c r="Q1166" s="8"/>
      <c r="R1166" s="8"/>
      <c r="S1166" s="8"/>
      <c r="T1166" s="8"/>
      <c r="U1166" s="8"/>
      <c r="V1166" s="8"/>
      <c r="W1166" s="8"/>
      <c r="X1166" s="8"/>
      <c r="Y1166" s="8"/>
      <c r="Z1166" s="8"/>
      <c r="AA1166" s="8"/>
    </row>
    <row r="1167" spans="1:27">
      <c r="A1167" s="188" t="s">
        <v>152</v>
      </c>
      <c r="B1167" s="188" t="s">
        <v>3044</v>
      </c>
      <c r="C1167" s="188" t="s">
        <v>2115</v>
      </c>
      <c r="G1167" s="8"/>
      <c r="N1167" s="8"/>
      <c r="O1167" s="8"/>
      <c r="P1167" s="8"/>
      <c r="Q1167" s="8"/>
      <c r="R1167" s="8"/>
      <c r="S1167" s="8"/>
      <c r="T1167" s="8"/>
      <c r="U1167" s="8"/>
      <c r="V1167" s="8"/>
      <c r="W1167" s="8"/>
      <c r="X1167" s="8"/>
      <c r="Y1167" s="8"/>
      <c r="Z1167" s="8"/>
      <c r="AA1167" s="8"/>
    </row>
    <row r="1168" spans="1:27">
      <c r="A1168" s="188" t="s">
        <v>1868</v>
      </c>
      <c r="B1168" s="188" t="s">
        <v>3045</v>
      </c>
      <c r="C1168" s="188" t="s">
        <v>3046</v>
      </c>
      <c r="G1168" s="8"/>
      <c r="N1168" s="8"/>
      <c r="O1168" s="8"/>
      <c r="P1168" s="8"/>
      <c r="Q1168" s="8"/>
      <c r="R1168" s="8"/>
      <c r="S1168" s="8"/>
      <c r="T1168" s="8"/>
      <c r="U1168" s="8"/>
      <c r="V1168" s="8"/>
      <c r="W1168" s="8"/>
      <c r="X1168" s="8"/>
      <c r="Y1168" s="8"/>
      <c r="Z1168" s="8"/>
      <c r="AA1168" s="8"/>
    </row>
    <row r="1169" spans="1:27">
      <c r="A1169" s="188" t="s">
        <v>3047</v>
      </c>
      <c r="B1169" s="188" t="s">
        <v>3048</v>
      </c>
      <c r="C1169" s="188" t="s">
        <v>3049</v>
      </c>
      <c r="G1169" s="8"/>
      <c r="N1169" s="8"/>
      <c r="O1169" s="8"/>
      <c r="P1169" s="8"/>
      <c r="Q1169" s="8"/>
      <c r="R1169" s="8"/>
      <c r="S1169" s="8"/>
      <c r="T1169" s="8"/>
      <c r="U1169" s="8"/>
      <c r="V1169" s="8"/>
      <c r="W1169" s="8"/>
      <c r="X1169" s="8"/>
      <c r="Y1169" s="8"/>
      <c r="Z1169" s="8"/>
      <c r="AA1169" s="8"/>
    </row>
    <row r="1170" spans="1:27">
      <c r="A1170" s="188" t="s">
        <v>1880</v>
      </c>
      <c r="B1170" s="188" t="s">
        <v>3050</v>
      </c>
      <c r="C1170" s="188" t="s">
        <v>3051</v>
      </c>
      <c r="G1170" s="8"/>
      <c r="N1170" s="8"/>
      <c r="O1170" s="8"/>
      <c r="P1170" s="8"/>
      <c r="Q1170" s="8"/>
      <c r="R1170" s="8"/>
      <c r="S1170" s="8"/>
      <c r="T1170" s="8"/>
      <c r="U1170" s="8"/>
      <c r="V1170" s="8"/>
      <c r="W1170" s="8"/>
      <c r="X1170" s="8"/>
      <c r="Y1170" s="8"/>
      <c r="Z1170" s="8"/>
      <c r="AA1170" s="8"/>
    </row>
    <row r="1171" spans="1:27">
      <c r="A1171" s="188" t="s">
        <v>2118</v>
      </c>
      <c r="B1171" s="188" t="s">
        <v>3052</v>
      </c>
      <c r="C1171" s="188" t="s">
        <v>2120</v>
      </c>
      <c r="G1171" s="8"/>
      <c r="N1171" s="8"/>
      <c r="O1171" s="8"/>
      <c r="P1171" s="8"/>
      <c r="Q1171" s="8"/>
      <c r="R1171" s="8"/>
      <c r="S1171" s="8"/>
      <c r="T1171" s="8"/>
      <c r="U1171" s="8"/>
      <c r="V1171" s="8"/>
      <c r="W1171" s="8"/>
      <c r="X1171" s="8"/>
      <c r="Y1171" s="8"/>
      <c r="Z1171" s="8"/>
      <c r="AA1171" s="8"/>
    </row>
    <row r="1172" spans="1:27">
      <c r="A1172" s="188" t="s">
        <v>1895</v>
      </c>
      <c r="B1172" s="188" t="s">
        <v>3053</v>
      </c>
      <c r="C1172" s="188" t="s">
        <v>2124</v>
      </c>
      <c r="G1172" s="8"/>
      <c r="N1172" s="8"/>
      <c r="O1172" s="8"/>
      <c r="P1172" s="8"/>
      <c r="Q1172" s="8"/>
      <c r="R1172" s="8"/>
      <c r="S1172" s="8"/>
      <c r="T1172" s="8"/>
      <c r="U1172" s="8"/>
      <c r="V1172" s="8"/>
      <c r="W1172" s="8"/>
      <c r="X1172" s="8"/>
      <c r="Y1172" s="8"/>
      <c r="Z1172" s="8"/>
      <c r="AA1172" s="8"/>
    </row>
    <row r="1173" spans="1:27">
      <c r="A1173" s="188" t="s">
        <v>3054</v>
      </c>
      <c r="B1173" s="188" t="s">
        <v>3055</v>
      </c>
      <c r="C1173" s="188" t="s">
        <v>3056</v>
      </c>
      <c r="G1173" s="8"/>
      <c r="N1173" s="8"/>
      <c r="O1173" s="8"/>
      <c r="P1173" s="8"/>
      <c r="Q1173" s="8"/>
      <c r="R1173" s="8"/>
      <c r="S1173" s="8"/>
      <c r="T1173" s="8"/>
      <c r="U1173" s="8"/>
      <c r="V1173" s="8"/>
      <c r="W1173" s="8"/>
      <c r="X1173" s="8"/>
      <c r="Y1173" s="8"/>
      <c r="Z1173" s="8"/>
      <c r="AA1173" s="8"/>
    </row>
    <row r="1174" spans="1:27">
      <c r="A1174" s="188" t="s">
        <v>3057</v>
      </c>
      <c r="B1174" s="188" t="s">
        <v>3058</v>
      </c>
      <c r="C1174" s="188" t="s">
        <v>3059</v>
      </c>
      <c r="G1174" s="8"/>
      <c r="N1174" s="8"/>
      <c r="O1174" s="8"/>
      <c r="P1174" s="8"/>
      <c r="Q1174" s="8"/>
      <c r="R1174" s="8"/>
      <c r="S1174" s="8"/>
      <c r="T1174" s="8"/>
      <c r="U1174" s="8"/>
      <c r="V1174" s="8"/>
      <c r="W1174" s="8"/>
      <c r="X1174" s="8"/>
      <c r="Y1174" s="8"/>
      <c r="Z1174" s="8"/>
      <c r="AA1174" s="8"/>
    </row>
    <row r="1175" spans="1:27">
      <c r="A1175" s="188" t="s">
        <v>940</v>
      </c>
      <c r="B1175" s="188" t="s">
        <v>3062</v>
      </c>
      <c r="C1175" s="188" t="s">
        <v>2131</v>
      </c>
      <c r="G1175" s="8"/>
      <c r="N1175" s="8"/>
      <c r="O1175" s="8"/>
      <c r="P1175" s="8"/>
      <c r="Q1175" s="8"/>
      <c r="R1175" s="8"/>
      <c r="S1175" s="8"/>
      <c r="T1175" s="8"/>
      <c r="U1175" s="8"/>
      <c r="V1175" s="8"/>
      <c r="W1175" s="8"/>
      <c r="X1175" s="8"/>
      <c r="Y1175" s="8"/>
      <c r="Z1175" s="8"/>
      <c r="AA1175" s="8"/>
    </row>
    <row r="1176" spans="1:27">
      <c r="A1176" s="188" t="s">
        <v>2134</v>
      </c>
      <c r="B1176" s="188" t="s">
        <v>3063</v>
      </c>
      <c r="C1176" s="188" t="s">
        <v>3064</v>
      </c>
      <c r="G1176" s="8"/>
      <c r="N1176" s="8"/>
      <c r="O1176" s="8"/>
      <c r="P1176" s="8"/>
      <c r="Q1176" s="8"/>
      <c r="R1176" s="8"/>
      <c r="S1176" s="8"/>
      <c r="T1176" s="8"/>
      <c r="U1176" s="8"/>
      <c r="V1176" s="8"/>
      <c r="W1176" s="8"/>
      <c r="X1176" s="8"/>
      <c r="Y1176" s="8"/>
      <c r="Z1176" s="8"/>
      <c r="AA1176" s="8"/>
    </row>
    <row r="1177" spans="1:27">
      <c r="A1177" s="188" t="s">
        <v>3065</v>
      </c>
      <c r="B1177" s="188" t="s">
        <v>3066</v>
      </c>
      <c r="C1177" s="188" t="s">
        <v>3067</v>
      </c>
      <c r="G1177" s="8"/>
      <c r="N1177" s="8"/>
      <c r="O1177" s="8"/>
      <c r="P1177" s="8"/>
      <c r="Q1177" s="8"/>
      <c r="R1177" s="8"/>
      <c r="S1177" s="8"/>
      <c r="T1177" s="8"/>
      <c r="U1177" s="8"/>
      <c r="V1177" s="8"/>
      <c r="W1177" s="8"/>
      <c r="X1177" s="8"/>
      <c r="Y1177" s="8"/>
      <c r="Z1177" s="8"/>
      <c r="AA1177" s="8"/>
    </row>
    <row r="1178" spans="1:27">
      <c r="A1178" s="188" t="s">
        <v>3068</v>
      </c>
      <c r="B1178" s="428"/>
      <c r="C1178" s="188" t="s">
        <v>2908</v>
      </c>
      <c r="G1178" s="8"/>
      <c r="N1178" s="8"/>
      <c r="O1178" s="8"/>
      <c r="P1178" s="8"/>
      <c r="Q1178" s="8"/>
      <c r="R1178" s="8"/>
      <c r="S1178" s="8"/>
      <c r="T1178" s="8"/>
      <c r="U1178" s="8"/>
      <c r="V1178" s="8"/>
      <c r="W1178" s="8"/>
      <c r="X1178" s="8"/>
      <c r="Y1178" s="8"/>
      <c r="Z1178" s="8"/>
      <c r="AA1178" s="8"/>
    </row>
    <row r="1179" spans="1:27">
      <c r="A1179" s="188" t="s">
        <v>3069</v>
      </c>
      <c r="B1179" s="188" t="s">
        <v>3070</v>
      </c>
      <c r="C1179" s="188" t="s">
        <v>2395</v>
      </c>
      <c r="G1179" s="8"/>
      <c r="N1179" s="8"/>
      <c r="O1179" s="8"/>
      <c r="P1179" s="8"/>
      <c r="Q1179" s="8"/>
      <c r="R1179" s="8"/>
      <c r="S1179" s="8"/>
      <c r="T1179" s="8"/>
      <c r="U1179" s="8"/>
      <c r="V1179" s="8"/>
      <c r="W1179" s="8"/>
      <c r="X1179" s="8"/>
      <c r="Y1179" s="8"/>
      <c r="Z1179" s="8"/>
      <c r="AA1179" s="8"/>
    </row>
    <row r="1180" spans="1:27">
      <c r="A1180" s="188" t="s">
        <v>3071</v>
      </c>
      <c r="B1180" s="188" t="s">
        <v>3072</v>
      </c>
      <c r="C1180" s="188" t="s">
        <v>1378</v>
      </c>
      <c r="G1180" s="8"/>
      <c r="N1180" s="8"/>
      <c r="O1180" s="8"/>
      <c r="P1180" s="8"/>
      <c r="Q1180" s="8"/>
      <c r="R1180" s="8"/>
      <c r="S1180" s="8"/>
      <c r="T1180" s="8"/>
      <c r="U1180" s="8"/>
      <c r="V1180" s="8"/>
      <c r="W1180" s="8"/>
      <c r="X1180" s="8"/>
      <c r="Y1180" s="8"/>
      <c r="Z1180" s="8"/>
      <c r="AA1180" s="8"/>
    </row>
    <row r="1181" spans="1:27">
      <c r="A1181" s="188" t="s">
        <v>1109</v>
      </c>
      <c r="B1181" s="188" t="s">
        <v>3074</v>
      </c>
      <c r="C1181" s="188" t="s">
        <v>3075</v>
      </c>
      <c r="G1181" s="8"/>
      <c r="N1181" s="8"/>
      <c r="O1181" s="8"/>
      <c r="P1181" s="8"/>
      <c r="Q1181" s="8"/>
      <c r="R1181" s="8"/>
      <c r="S1181" s="8"/>
      <c r="T1181" s="8"/>
      <c r="U1181" s="8"/>
      <c r="V1181" s="8"/>
      <c r="W1181" s="8"/>
      <c r="X1181" s="8"/>
      <c r="Y1181" s="8"/>
      <c r="Z1181" s="8"/>
      <c r="AA1181" s="8"/>
    </row>
    <row r="1182" spans="1:27">
      <c r="A1182" s="188" t="s">
        <v>3076</v>
      </c>
      <c r="B1182" s="188" t="s">
        <v>3077</v>
      </c>
      <c r="C1182" s="188" t="s">
        <v>3078</v>
      </c>
      <c r="G1182" s="8"/>
      <c r="N1182" s="8"/>
      <c r="O1182" s="8"/>
      <c r="P1182" s="8"/>
      <c r="Q1182" s="8"/>
      <c r="R1182" s="8"/>
      <c r="S1182" s="8"/>
      <c r="T1182" s="8"/>
      <c r="U1182" s="8"/>
      <c r="V1182" s="8"/>
      <c r="W1182" s="8"/>
      <c r="X1182" s="8"/>
      <c r="Y1182" s="8"/>
      <c r="Z1182" s="8"/>
      <c r="AA1182" s="8"/>
    </row>
    <row r="1183" spans="1:27">
      <c r="A1183" s="188" t="s">
        <v>947</v>
      </c>
      <c r="B1183" s="188" t="s">
        <v>3079</v>
      </c>
      <c r="C1183" s="188" t="s">
        <v>3080</v>
      </c>
      <c r="G1183" s="8"/>
      <c r="N1183" s="8"/>
      <c r="O1183" s="8"/>
      <c r="P1183" s="8"/>
      <c r="Q1183" s="8"/>
      <c r="R1183" s="8"/>
      <c r="S1183" s="8"/>
      <c r="T1183" s="8"/>
      <c r="U1183" s="8"/>
      <c r="V1183" s="8"/>
      <c r="W1183" s="8"/>
      <c r="X1183" s="8"/>
      <c r="Y1183" s="8"/>
      <c r="Z1183" s="8"/>
      <c r="AA1183" s="8"/>
    </row>
    <row r="1184" spans="1:27">
      <c r="A1184" s="188" t="s">
        <v>951</v>
      </c>
      <c r="B1184" s="188" t="s">
        <v>3081</v>
      </c>
      <c r="C1184" s="188" t="s">
        <v>3082</v>
      </c>
      <c r="G1184" s="8"/>
      <c r="N1184" s="8"/>
      <c r="O1184" s="8"/>
      <c r="P1184" s="8"/>
      <c r="Q1184" s="8"/>
      <c r="R1184" s="8"/>
      <c r="S1184" s="8"/>
      <c r="T1184" s="8"/>
      <c r="U1184" s="8"/>
      <c r="V1184" s="8"/>
      <c r="W1184" s="8"/>
      <c r="X1184" s="8"/>
      <c r="Y1184" s="8"/>
      <c r="Z1184" s="8"/>
      <c r="AA1184" s="8"/>
    </row>
    <row r="1185" spans="1:27">
      <c r="A1185" s="188" t="s">
        <v>1947</v>
      </c>
      <c r="B1185" s="188" t="s">
        <v>3083</v>
      </c>
      <c r="C1185" s="188" t="s">
        <v>3084</v>
      </c>
      <c r="G1185" s="8"/>
      <c r="N1185" s="8"/>
      <c r="O1185" s="8"/>
      <c r="P1185" s="8"/>
      <c r="Q1185" s="8"/>
      <c r="R1185" s="8"/>
      <c r="S1185" s="8"/>
      <c r="T1185" s="8"/>
      <c r="U1185" s="8"/>
      <c r="V1185" s="8"/>
      <c r="W1185" s="8"/>
      <c r="X1185" s="8"/>
      <c r="Y1185" s="8"/>
      <c r="Z1185" s="8"/>
      <c r="AA1185" s="8"/>
    </row>
    <row r="1186" spans="1:27">
      <c r="A1186" s="188" t="s">
        <v>656</v>
      </c>
      <c r="B1186" s="188" t="s">
        <v>3085</v>
      </c>
      <c r="C1186" s="188" t="s">
        <v>2147</v>
      </c>
      <c r="G1186" s="8"/>
      <c r="N1186" s="8"/>
      <c r="O1186" s="8"/>
      <c r="P1186" s="8"/>
      <c r="Q1186" s="8"/>
      <c r="R1186" s="8"/>
      <c r="S1186" s="8"/>
      <c r="T1186" s="8"/>
      <c r="U1186" s="8"/>
      <c r="V1186" s="8"/>
      <c r="W1186" s="8"/>
      <c r="X1186" s="8"/>
      <c r="Y1186" s="8"/>
      <c r="Z1186" s="8"/>
      <c r="AA1186" s="8"/>
    </row>
    <row r="1187" spans="1:27">
      <c r="A1187" s="188" t="s">
        <v>893</v>
      </c>
      <c r="B1187" s="188" t="s">
        <v>3086</v>
      </c>
      <c r="C1187" s="188" t="s">
        <v>2153</v>
      </c>
      <c r="G1187" s="8"/>
      <c r="N1187" s="8"/>
      <c r="O1187" s="8"/>
      <c r="P1187" s="8"/>
      <c r="Q1187" s="8"/>
      <c r="R1187" s="8"/>
      <c r="S1187" s="8"/>
      <c r="T1187" s="8"/>
      <c r="U1187" s="8"/>
      <c r="V1187" s="8"/>
      <c r="W1187" s="8"/>
      <c r="X1187" s="8"/>
      <c r="Y1187" s="8"/>
      <c r="Z1187" s="8"/>
      <c r="AA1187" s="8"/>
    </row>
    <row r="1188" spans="1:27">
      <c r="A1188" s="188" t="s">
        <v>3087</v>
      </c>
      <c r="B1188" s="428"/>
      <c r="C1188" s="188" t="s">
        <v>2908</v>
      </c>
      <c r="G1188" s="8"/>
      <c r="N1188" s="8"/>
      <c r="O1188" s="8"/>
      <c r="P1188" s="8"/>
      <c r="Q1188" s="8"/>
      <c r="R1188" s="8"/>
      <c r="S1188" s="8"/>
      <c r="T1188" s="8"/>
      <c r="U1188" s="8"/>
      <c r="V1188" s="8"/>
      <c r="W1188" s="8"/>
      <c r="X1188" s="8"/>
      <c r="Y1188" s="8"/>
      <c r="Z1188" s="8"/>
      <c r="AA1188" s="8"/>
    </row>
    <row r="1189" spans="1:27">
      <c r="A1189" s="188" t="s">
        <v>416</v>
      </c>
      <c r="B1189" s="188" t="s">
        <v>3089</v>
      </c>
      <c r="C1189" s="188" t="s">
        <v>2155</v>
      </c>
      <c r="G1189" s="8"/>
      <c r="N1189" s="8"/>
      <c r="O1189" s="8"/>
      <c r="P1189" s="8"/>
      <c r="Q1189" s="8"/>
      <c r="R1189" s="8"/>
      <c r="S1189" s="8"/>
      <c r="T1189" s="8"/>
      <c r="U1189" s="8"/>
      <c r="V1189" s="8"/>
      <c r="W1189" s="8"/>
      <c r="X1189" s="8"/>
      <c r="Y1189" s="8"/>
      <c r="Z1189" s="8"/>
      <c r="AA1189" s="8"/>
    </row>
    <row r="1190" spans="1:27">
      <c r="A1190" s="188" t="s">
        <v>1984</v>
      </c>
      <c r="B1190" s="188" t="s">
        <v>3090</v>
      </c>
      <c r="C1190" s="188" t="s">
        <v>2157</v>
      </c>
      <c r="G1190" s="8"/>
      <c r="N1190" s="8"/>
      <c r="O1190" s="8"/>
      <c r="P1190" s="8"/>
      <c r="Q1190" s="8"/>
      <c r="R1190" s="8"/>
      <c r="S1190" s="8"/>
      <c r="T1190" s="8"/>
      <c r="U1190" s="8"/>
      <c r="V1190" s="8"/>
      <c r="W1190" s="8"/>
      <c r="X1190" s="8"/>
      <c r="Y1190" s="8"/>
      <c r="Z1190" s="8"/>
      <c r="AA1190" s="8"/>
    </row>
    <row r="1191" spans="1:27">
      <c r="A1191" s="188" t="s">
        <v>1999</v>
      </c>
      <c r="B1191" s="188" t="s">
        <v>3091</v>
      </c>
      <c r="C1191" s="188" t="s">
        <v>3092</v>
      </c>
      <c r="G1191" s="8"/>
      <c r="N1191" s="8"/>
      <c r="O1191" s="8"/>
      <c r="P1191" s="8"/>
      <c r="Q1191" s="8"/>
      <c r="R1191" s="8"/>
      <c r="S1191" s="8"/>
      <c r="T1191" s="8"/>
      <c r="U1191" s="8"/>
      <c r="V1191" s="8"/>
      <c r="W1191" s="8"/>
      <c r="X1191" s="8"/>
      <c r="Y1191" s="8"/>
      <c r="Z1191" s="8"/>
      <c r="AA1191" s="8"/>
    </row>
    <row r="1192" spans="1:27">
      <c r="A1192" s="188" t="s">
        <v>3093</v>
      </c>
      <c r="B1192" s="188" t="s">
        <v>3094</v>
      </c>
      <c r="C1192" s="188" t="s">
        <v>3095</v>
      </c>
      <c r="G1192" s="8"/>
      <c r="N1192" s="8"/>
      <c r="O1192" s="8"/>
      <c r="P1192" s="8"/>
      <c r="Q1192" s="8"/>
      <c r="R1192" s="8"/>
      <c r="S1192" s="8"/>
      <c r="T1192" s="8"/>
      <c r="U1192" s="8"/>
      <c r="V1192" s="8"/>
      <c r="W1192" s="8"/>
      <c r="X1192" s="8"/>
      <c r="Y1192" s="8"/>
      <c r="Z1192" s="8"/>
      <c r="AA1192" s="8"/>
    </row>
    <row r="1193" spans="1:27">
      <c r="A1193" s="188" t="s">
        <v>3096</v>
      </c>
      <c r="B1193" s="188" t="s">
        <v>3097</v>
      </c>
      <c r="C1193" s="188" t="s">
        <v>3098</v>
      </c>
      <c r="G1193" s="8"/>
      <c r="N1193" s="8"/>
      <c r="O1193" s="8"/>
      <c r="P1193" s="8"/>
      <c r="Q1193" s="8"/>
      <c r="R1193" s="8"/>
      <c r="S1193" s="8"/>
      <c r="T1193" s="8"/>
      <c r="U1193" s="8"/>
      <c r="V1193" s="8"/>
      <c r="W1193" s="8"/>
      <c r="X1193" s="8"/>
      <c r="Y1193" s="8"/>
      <c r="Z1193" s="8"/>
      <c r="AA1193" s="8"/>
    </row>
    <row r="1194" spans="1:27">
      <c r="A1194" s="188" t="s">
        <v>161</v>
      </c>
      <c r="B1194" s="188" t="s">
        <v>3099</v>
      </c>
      <c r="C1194" s="188" t="s">
        <v>2163</v>
      </c>
      <c r="G1194" s="8"/>
      <c r="N1194" s="8"/>
      <c r="O1194" s="8"/>
      <c r="P1194" s="8"/>
      <c r="Q1194" s="8"/>
      <c r="R1194" s="8"/>
      <c r="S1194" s="8"/>
      <c r="T1194" s="8"/>
      <c r="U1194" s="8"/>
      <c r="V1194" s="8"/>
      <c r="W1194" s="8"/>
      <c r="X1194" s="8"/>
      <c r="Y1194" s="8"/>
      <c r="Z1194" s="8"/>
      <c r="AA1194" s="8"/>
    </row>
    <row r="1195" spans="1:27">
      <c r="A1195" s="188" t="s">
        <v>2034</v>
      </c>
      <c r="B1195" s="188" t="s">
        <v>3100</v>
      </c>
      <c r="C1195" s="188" t="s">
        <v>2589</v>
      </c>
      <c r="G1195" s="8"/>
      <c r="N1195" s="8"/>
      <c r="O1195" s="8"/>
      <c r="P1195" s="8"/>
      <c r="Q1195" s="8"/>
      <c r="R1195" s="8"/>
      <c r="S1195" s="8"/>
      <c r="T1195" s="8"/>
      <c r="U1195" s="8"/>
      <c r="V1195" s="8"/>
      <c r="W1195" s="8"/>
      <c r="X1195" s="8"/>
      <c r="Y1195" s="8"/>
      <c r="Z1195" s="8"/>
      <c r="AA1195" s="8"/>
    </row>
    <row r="1196" spans="1:27">
      <c r="A1196" s="188" t="s">
        <v>3101</v>
      </c>
      <c r="B1196" s="188" t="s">
        <v>3102</v>
      </c>
      <c r="C1196" s="188" t="s">
        <v>3103</v>
      </c>
      <c r="G1196" s="8"/>
      <c r="N1196" s="8"/>
      <c r="O1196" s="8"/>
      <c r="P1196" s="8"/>
      <c r="Q1196" s="8"/>
      <c r="R1196" s="8"/>
      <c r="S1196" s="8"/>
      <c r="T1196" s="8"/>
      <c r="U1196" s="8"/>
      <c r="V1196" s="8"/>
      <c r="W1196" s="8"/>
      <c r="X1196" s="8"/>
      <c r="Y1196" s="8"/>
      <c r="Z1196" s="8"/>
      <c r="AA1196" s="8"/>
    </row>
    <row r="1197" spans="1:27">
      <c r="A1197" s="188" t="s">
        <v>2054</v>
      </c>
      <c r="B1197" s="188" t="s">
        <v>3104</v>
      </c>
      <c r="C1197" s="188" t="s">
        <v>3105</v>
      </c>
      <c r="G1197" s="8"/>
      <c r="N1197" s="8"/>
      <c r="O1197" s="8"/>
      <c r="P1197" s="8"/>
      <c r="Q1197" s="8"/>
      <c r="R1197" s="8"/>
      <c r="S1197" s="8"/>
      <c r="T1197" s="8"/>
      <c r="U1197" s="8"/>
      <c r="V1197" s="8"/>
      <c r="W1197" s="8"/>
      <c r="X1197" s="8"/>
      <c r="Y1197" s="8"/>
      <c r="Z1197" s="8"/>
      <c r="AA1197" s="8"/>
    </row>
    <row r="1198" spans="1:27">
      <c r="A1198" s="188" t="s">
        <v>3106</v>
      </c>
      <c r="B1198" s="188" t="s">
        <v>3108</v>
      </c>
      <c r="C1198" s="188" t="s">
        <v>3109</v>
      </c>
      <c r="G1198" s="8"/>
      <c r="N1198" s="8"/>
      <c r="O1198" s="8"/>
      <c r="P1198" s="8"/>
      <c r="Q1198" s="8"/>
      <c r="R1198" s="8"/>
      <c r="S1198" s="8"/>
      <c r="T1198" s="8"/>
      <c r="U1198" s="8"/>
      <c r="V1198" s="8"/>
      <c r="W1198" s="8"/>
      <c r="X1198" s="8"/>
      <c r="Y1198" s="8"/>
      <c r="Z1198" s="8"/>
      <c r="AA1198" s="8"/>
    </row>
    <row r="1199" spans="1:27">
      <c r="A1199" s="188" t="s">
        <v>1051</v>
      </c>
      <c r="B1199" s="188" t="s">
        <v>3110</v>
      </c>
      <c r="C1199" s="188" t="s">
        <v>2172</v>
      </c>
      <c r="G1199" s="8"/>
      <c r="N1199" s="8"/>
      <c r="O1199" s="8"/>
      <c r="P1199" s="8"/>
      <c r="Q1199" s="8"/>
      <c r="R1199" s="8"/>
      <c r="S1199" s="8"/>
      <c r="T1199" s="8"/>
      <c r="U1199" s="8"/>
      <c r="V1199" s="8"/>
      <c r="W1199" s="8"/>
      <c r="X1199" s="8"/>
      <c r="Y1199" s="8"/>
      <c r="Z1199" s="8"/>
      <c r="AA1199" s="8"/>
    </row>
    <row r="1200" spans="1:27">
      <c r="A1200" s="188" t="s">
        <v>3111</v>
      </c>
      <c r="B1200" s="188" t="s">
        <v>3112</v>
      </c>
      <c r="C1200" s="188" t="s">
        <v>2212</v>
      </c>
      <c r="G1200" s="8"/>
      <c r="N1200" s="8"/>
      <c r="O1200" s="8"/>
      <c r="P1200" s="8"/>
      <c r="Q1200" s="8"/>
      <c r="R1200" s="8"/>
      <c r="S1200" s="8"/>
      <c r="T1200" s="8"/>
      <c r="U1200" s="8"/>
      <c r="V1200" s="8"/>
      <c r="W1200" s="8"/>
      <c r="X1200" s="8"/>
      <c r="Y1200" s="8"/>
      <c r="Z1200" s="8"/>
      <c r="AA1200" s="8"/>
    </row>
    <row r="1201" spans="1:27">
      <c r="A1201" s="188" t="s">
        <v>3113</v>
      </c>
      <c r="B1201" s="188" t="s">
        <v>3114</v>
      </c>
      <c r="C1201" s="188" t="s">
        <v>3013</v>
      </c>
      <c r="G1201" s="8"/>
      <c r="N1201" s="8"/>
      <c r="O1201" s="8"/>
      <c r="P1201" s="8"/>
      <c r="Q1201" s="8"/>
      <c r="R1201" s="8"/>
      <c r="S1201" s="8"/>
      <c r="T1201" s="8"/>
      <c r="U1201" s="8"/>
      <c r="V1201" s="8"/>
      <c r="W1201" s="8"/>
      <c r="X1201" s="8"/>
      <c r="Y1201" s="8"/>
      <c r="Z1201" s="8"/>
      <c r="AA1201" s="8"/>
    </row>
    <row r="1202" spans="1:27">
      <c r="A1202" s="188" t="s">
        <v>79</v>
      </c>
      <c r="B1202" s="188" t="s">
        <v>3115</v>
      </c>
      <c r="C1202" s="188" t="s">
        <v>2174</v>
      </c>
      <c r="G1202" s="8"/>
      <c r="N1202" s="8"/>
      <c r="O1202" s="8"/>
      <c r="P1202" s="8"/>
      <c r="Q1202" s="8"/>
      <c r="R1202" s="8"/>
      <c r="S1202" s="8"/>
      <c r="T1202" s="8"/>
      <c r="U1202" s="8"/>
      <c r="V1202" s="8"/>
      <c r="W1202" s="8"/>
      <c r="X1202" s="8"/>
      <c r="Y1202" s="8"/>
      <c r="Z1202" s="8"/>
      <c r="AA1202" s="8"/>
    </row>
    <row r="1203" spans="1:27">
      <c r="A1203" s="188" t="s">
        <v>3116</v>
      </c>
      <c r="B1203" s="188" t="s">
        <v>3117</v>
      </c>
      <c r="C1203" s="188" t="s">
        <v>3118</v>
      </c>
      <c r="G1203" s="8"/>
      <c r="N1203" s="8"/>
      <c r="O1203" s="8"/>
      <c r="P1203" s="8"/>
      <c r="Q1203" s="8"/>
      <c r="R1203" s="8"/>
      <c r="S1203" s="8"/>
      <c r="T1203" s="8"/>
      <c r="U1203" s="8"/>
      <c r="V1203" s="8"/>
      <c r="W1203" s="8"/>
      <c r="X1203" s="8"/>
      <c r="Y1203" s="8"/>
      <c r="Z1203" s="8"/>
      <c r="AA1203" s="8"/>
    </row>
    <row r="1204" spans="1:27">
      <c r="A1204" s="188" t="s">
        <v>2175</v>
      </c>
      <c r="B1204" s="188" t="s">
        <v>2902</v>
      </c>
      <c r="C1204" s="188" t="s">
        <v>1258</v>
      </c>
      <c r="G1204" s="8"/>
      <c r="N1204" s="8"/>
      <c r="O1204" s="8"/>
      <c r="P1204" s="8"/>
      <c r="Q1204" s="8"/>
      <c r="R1204" s="8"/>
      <c r="S1204" s="8"/>
      <c r="T1204" s="8"/>
      <c r="U1204" s="8"/>
      <c r="V1204" s="8"/>
      <c r="W1204" s="8"/>
      <c r="X1204" s="8"/>
      <c r="Y1204" s="8"/>
      <c r="Z1204" s="8"/>
      <c r="AA1204" s="8"/>
    </row>
    <row r="1205" spans="1:27">
      <c r="A1205" s="188" t="s">
        <v>3119</v>
      </c>
      <c r="B1205" s="188" t="s">
        <v>3120</v>
      </c>
      <c r="C1205" s="188" t="s">
        <v>3121</v>
      </c>
      <c r="G1205" s="8"/>
      <c r="N1205" s="8"/>
      <c r="O1205" s="8"/>
      <c r="P1205" s="8"/>
      <c r="Q1205" s="8"/>
      <c r="R1205" s="8"/>
      <c r="S1205" s="8"/>
      <c r="T1205" s="8"/>
      <c r="U1205" s="8"/>
      <c r="V1205" s="8"/>
      <c r="W1205" s="8"/>
      <c r="X1205" s="8"/>
      <c r="Y1205" s="8"/>
      <c r="Z1205" s="8"/>
      <c r="AA1205" s="8"/>
    </row>
    <row r="1206" spans="1:27">
      <c r="A1206" s="188" t="s">
        <v>3122</v>
      </c>
      <c r="B1206" s="188" t="s">
        <v>3123</v>
      </c>
      <c r="C1206" s="188" t="s">
        <v>3124</v>
      </c>
      <c r="G1206" s="8"/>
      <c r="N1206" s="8"/>
      <c r="O1206" s="8"/>
      <c r="P1206" s="8"/>
      <c r="Q1206" s="8"/>
      <c r="R1206" s="8"/>
      <c r="S1206" s="8"/>
      <c r="T1206" s="8"/>
      <c r="U1206" s="8"/>
      <c r="V1206" s="8"/>
      <c r="W1206" s="8"/>
      <c r="X1206" s="8"/>
      <c r="Y1206" s="8"/>
      <c r="Z1206" s="8"/>
      <c r="AA1206" s="8"/>
    </row>
    <row r="1207" spans="1:27">
      <c r="A1207" s="188" t="s">
        <v>3125</v>
      </c>
      <c r="B1207" s="188" t="s">
        <v>3126</v>
      </c>
      <c r="C1207" s="188" t="s">
        <v>3127</v>
      </c>
      <c r="G1207" s="8"/>
      <c r="N1207" s="8"/>
      <c r="O1207" s="8"/>
      <c r="P1207" s="8"/>
      <c r="Q1207" s="8"/>
      <c r="R1207" s="8"/>
      <c r="S1207" s="8"/>
      <c r="T1207" s="8"/>
      <c r="U1207" s="8"/>
      <c r="V1207" s="8"/>
      <c r="W1207" s="8"/>
      <c r="X1207" s="8"/>
      <c r="Y1207" s="8"/>
      <c r="Z1207" s="8"/>
      <c r="AA1207" s="8"/>
    </row>
    <row r="1208" spans="1:27">
      <c r="A1208" s="188" t="s">
        <v>2109</v>
      </c>
      <c r="B1208" s="188" t="s">
        <v>3128</v>
      </c>
      <c r="C1208" s="188" t="s">
        <v>3127</v>
      </c>
      <c r="G1208" s="8"/>
      <c r="N1208" s="8"/>
      <c r="O1208" s="8"/>
      <c r="P1208" s="8"/>
      <c r="Q1208" s="8"/>
      <c r="R1208" s="8"/>
      <c r="S1208" s="8"/>
      <c r="T1208" s="8"/>
      <c r="U1208" s="8"/>
      <c r="V1208" s="8"/>
      <c r="W1208" s="8"/>
      <c r="X1208" s="8"/>
      <c r="Y1208" s="8"/>
      <c r="Z1208" s="8"/>
      <c r="AA1208" s="8"/>
    </row>
    <row r="1209" spans="1:27">
      <c r="A1209" s="188" t="s">
        <v>423</v>
      </c>
      <c r="B1209" s="188" t="s">
        <v>3129</v>
      </c>
      <c r="C1209" s="188" t="s">
        <v>3130</v>
      </c>
      <c r="G1209" s="8"/>
      <c r="N1209" s="8"/>
      <c r="O1209" s="8"/>
      <c r="P1209" s="8"/>
      <c r="Q1209" s="8"/>
      <c r="R1209" s="8"/>
      <c r="S1209" s="8"/>
      <c r="T1209" s="8"/>
      <c r="U1209" s="8"/>
      <c r="V1209" s="8"/>
      <c r="W1209" s="8"/>
      <c r="X1209" s="8"/>
      <c r="Y1209" s="8"/>
      <c r="Z1209" s="8"/>
      <c r="AA1209" s="8"/>
    </row>
    <row r="1210" spans="1:27">
      <c r="A1210" s="188" t="s">
        <v>3131</v>
      </c>
      <c r="B1210" s="188" t="s">
        <v>3132</v>
      </c>
      <c r="C1210" s="188" t="s">
        <v>2181</v>
      </c>
      <c r="G1210" s="8"/>
      <c r="N1210" s="8"/>
      <c r="O1210" s="8"/>
      <c r="P1210" s="8"/>
      <c r="Q1210" s="8"/>
      <c r="R1210" s="8"/>
      <c r="S1210" s="8"/>
      <c r="T1210" s="8"/>
      <c r="U1210" s="8"/>
      <c r="V1210" s="8"/>
      <c r="W1210" s="8"/>
      <c r="X1210" s="8"/>
      <c r="Y1210" s="8"/>
      <c r="Z1210" s="8"/>
      <c r="AA1210" s="8"/>
    </row>
    <row r="1211" spans="1:27">
      <c r="A1211" s="188" t="s">
        <v>3133</v>
      </c>
      <c r="B1211" s="188" t="s">
        <v>3134</v>
      </c>
      <c r="C1211" s="188" t="s">
        <v>1944</v>
      </c>
      <c r="G1211" s="8"/>
      <c r="N1211" s="8"/>
      <c r="O1211" s="8"/>
      <c r="P1211" s="8"/>
      <c r="Q1211" s="8"/>
      <c r="R1211" s="8"/>
      <c r="S1211" s="8"/>
      <c r="T1211" s="8"/>
      <c r="U1211" s="8"/>
      <c r="V1211" s="8"/>
      <c r="W1211" s="8"/>
      <c r="X1211" s="8"/>
      <c r="Y1211" s="8"/>
      <c r="Z1211" s="8"/>
      <c r="AA1211" s="8"/>
    </row>
    <row r="1212" spans="1:27">
      <c r="A1212" s="188" t="s">
        <v>422</v>
      </c>
      <c r="B1212" s="188" t="s">
        <v>3135</v>
      </c>
      <c r="C1212" s="188" t="s">
        <v>2183</v>
      </c>
      <c r="G1212" s="8"/>
      <c r="N1212" s="8"/>
      <c r="O1212" s="8"/>
      <c r="P1212" s="8"/>
      <c r="Q1212" s="8"/>
      <c r="R1212" s="8"/>
      <c r="S1212" s="8"/>
      <c r="T1212" s="8"/>
      <c r="U1212" s="8"/>
      <c r="V1212" s="8"/>
      <c r="W1212" s="8"/>
      <c r="X1212" s="8"/>
      <c r="Y1212" s="8"/>
      <c r="Z1212" s="8"/>
      <c r="AA1212" s="8"/>
    </row>
    <row r="1213" spans="1:27">
      <c r="A1213" s="188" t="s">
        <v>3136</v>
      </c>
      <c r="B1213" s="188" t="s">
        <v>3137</v>
      </c>
      <c r="C1213" s="188" t="s">
        <v>3138</v>
      </c>
      <c r="G1213" s="8"/>
      <c r="N1213" s="8"/>
      <c r="O1213" s="8"/>
      <c r="P1213" s="8"/>
      <c r="Q1213" s="8"/>
      <c r="R1213" s="8"/>
      <c r="S1213" s="8"/>
      <c r="T1213" s="8"/>
      <c r="U1213" s="8"/>
      <c r="V1213" s="8"/>
      <c r="W1213" s="8"/>
      <c r="X1213" s="8"/>
      <c r="Y1213" s="8"/>
      <c r="Z1213" s="8"/>
      <c r="AA1213" s="8"/>
    </row>
    <row r="1214" spans="1:27">
      <c r="A1214" s="188" t="s">
        <v>3139</v>
      </c>
      <c r="B1214" s="188" t="s">
        <v>3140</v>
      </c>
      <c r="C1214" s="188" t="s">
        <v>3141</v>
      </c>
      <c r="G1214" s="8"/>
      <c r="N1214" s="8"/>
      <c r="O1214" s="8"/>
      <c r="P1214" s="8"/>
      <c r="Q1214" s="8"/>
      <c r="R1214" s="8"/>
      <c r="S1214" s="8"/>
      <c r="T1214" s="8"/>
      <c r="U1214" s="8"/>
      <c r="V1214" s="8"/>
      <c r="W1214" s="8"/>
      <c r="X1214" s="8"/>
      <c r="Y1214" s="8"/>
      <c r="Z1214" s="8"/>
      <c r="AA1214" s="8"/>
    </row>
    <row r="1215" spans="1:27">
      <c r="A1215" s="188" t="s">
        <v>3142</v>
      </c>
      <c r="B1215" s="188" t="s">
        <v>3143</v>
      </c>
      <c r="C1215" s="188" t="s">
        <v>3144</v>
      </c>
      <c r="G1215" s="8"/>
      <c r="N1215" s="8"/>
      <c r="O1215" s="8"/>
      <c r="P1215" s="8"/>
      <c r="Q1215" s="8"/>
      <c r="R1215" s="8"/>
      <c r="S1215" s="8"/>
      <c r="T1215" s="8"/>
      <c r="U1215" s="8"/>
      <c r="V1215" s="8"/>
      <c r="W1215" s="8"/>
      <c r="X1215" s="8"/>
      <c r="Y1215" s="8"/>
      <c r="Z1215" s="8"/>
      <c r="AA1215" s="8"/>
    </row>
    <row r="1216" spans="1:27">
      <c r="A1216" s="188" t="s">
        <v>3145</v>
      </c>
      <c r="B1216" s="188" t="s">
        <v>3146</v>
      </c>
      <c r="C1216" s="188" t="s">
        <v>3147</v>
      </c>
      <c r="G1216" s="8"/>
      <c r="N1216" s="8"/>
      <c r="O1216" s="8"/>
      <c r="P1216" s="8"/>
      <c r="Q1216" s="8"/>
      <c r="R1216" s="8"/>
      <c r="S1216" s="8"/>
      <c r="T1216" s="8"/>
      <c r="U1216" s="8"/>
      <c r="V1216" s="8"/>
      <c r="W1216" s="8"/>
      <c r="X1216" s="8"/>
      <c r="Y1216" s="8"/>
      <c r="Z1216" s="8"/>
      <c r="AA1216" s="8"/>
    </row>
    <row r="1217" spans="1:27">
      <c r="A1217" s="188" t="s">
        <v>3149</v>
      </c>
      <c r="B1217" s="188" t="s">
        <v>3150</v>
      </c>
      <c r="C1217" s="188" t="s">
        <v>3151</v>
      </c>
      <c r="G1217" s="8"/>
      <c r="N1217" s="8"/>
      <c r="O1217" s="8"/>
      <c r="P1217" s="8"/>
      <c r="Q1217" s="8"/>
      <c r="R1217" s="8"/>
      <c r="S1217" s="8"/>
      <c r="T1217" s="8"/>
      <c r="U1217" s="8"/>
      <c r="V1217" s="8"/>
      <c r="W1217" s="8"/>
      <c r="X1217" s="8"/>
      <c r="Y1217" s="8"/>
      <c r="Z1217" s="8"/>
      <c r="AA1217" s="8"/>
    </row>
    <row r="1218" spans="1:27">
      <c r="A1218" s="188" t="s">
        <v>2184</v>
      </c>
      <c r="B1218" s="188" t="s">
        <v>3152</v>
      </c>
      <c r="C1218" s="188" t="s">
        <v>3153</v>
      </c>
      <c r="G1218" s="8"/>
      <c r="N1218" s="8"/>
      <c r="O1218" s="8"/>
      <c r="P1218" s="8"/>
      <c r="Q1218" s="8"/>
      <c r="R1218" s="8"/>
      <c r="S1218" s="8"/>
      <c r="T1218" s="8"/>
      <c r="U1218" s="8"/>
      <c r="V1218" s="8"/>
      <c r="W1218" s="8"/>
      <c r="X1218" s="8"/>
      <c r="Y1218" s="8"/>
      <c r="Z1218" s="8"/>
      <c r="AA1218" s="8"/>
    </row>
    <row r="1219" spans="1:27">
      <c r="A1219" s="188" t="s">
        <v>3154</v>
      </c>
      <c r="B1219" s="188" t="s">
        <v>3155</v>
      </c>
      <c r="C1219" s="188" t="s">
        <v>3156</v>
      </c>
      <c r="G1219" s="8"/>
      <c r="N1219" s="8"/>
      <c r="O1219" s="8"/>
      <c r="P1219" s="8"/>
      <c r="Q1219" s="8"/>
      <c r="R1219" s="8"/>
      <c r="S1219" s="8"/>
      <c r="T1219" s="8"/>
      <c r="U1219" s="8"/>
      <c r="V1219" s="8"/>
      <c r="W1219" s="8"/>
      <c r="X1219" s="8"/>
      <c r="Y1219" s="8"/>
      <c r="Z1219" s="8"/>
      <c r="AA1219" s="8"/>
    </row>
    <row r="1220" spans="1:27">
      <c r="A1220" s="188" t="s">
        <v>3157</v>
      </c>
      <c r="B1220" s="188" t="s">
        <v>3158</v>
      </c>
      <c r="C1220" s="188" t="s">
        <v>3159</v>
      </c>
      <c r="G1220" s="8"/>
      <c r="N1220" s="8"/>
      <c r="O1220" s="8"/>
      <c r="P1220" s="8"/>
      <c r="Q1220" s="8"/>
      <c r="R1220" s="8"/>
      <c r="S1220" s="8"/>
      <c r="T1220" s="8"/>
      <c r="U1220" s="8"/>
      <c r="V1220" s="8"/>
      <c r="W1220" s="8"/>
      <c r="X1220" s="8"/>
      <c r="Y1220" s="8"/>
      <c r="Z1220" s="8"/>
      <c r="AA1220" s="8"/>
    </row>
    <row r="1221" spans="1:27">
      <c r="A1221" s="188" t="s">
        <v>158</v>
      </c>
      <c r="B1221" s="188" t="s">
        <v>3160</v>
      </c>
      <c r="C1221" s="188" t="s">
        <v>3161</v>
      </c>
      <c r="G1221" s="8"/>
      <c r="N1221" s="8"/>
      <c r="O1221" s="8"/>
      <c r="P1221" s="8"/>
      <c r="Q1221" s="8"/>
      <c r="R1221" s="8"/>
      <c r="S1221" s="8"/>
      <c r="T1221" s="8"/>
      <c r="U1221" s="8"/>
      <c r="V1221" s="8"/>
      <c r="W1221" s="8"/>
      <c r="X1221" s="8"/>
      <c r="Y1221" s="8"/>
      <c r="Z1221" s="8"/>
      <c r="AA1221" s="8"/>
    </row>
    <row r="1222" spans="1:27">
      <c r="A1222" s="188" t="s">
        <v>3162</v>
      </c>
      <c r="B1222" s="188" t="s">
        <v>3163</v>
      </c>
      <c r="C1222" s="188" t="s">
        <v>3164</v>
      </c>
      <c r="G1222" s="8"/>
      <c r="N1222" s="8"/>
      <c r="O1222" s="8"/>
      <c r="P1222" s="8"/>
      <c r="Q1222" s="8"/>
      <c r="R1222" s="8"/>
      <c r="S1222" s="8"/>
      <c r="T1222" s="8"/>
      <c r="U1222" s="8"/>
      <c r="V1222" s="8"/>
      <c r="W1222" s="8"/>
      <c r="X1222" s="8"/>
      <c r="Y1222" s="8"/>
      <c r="Z1222" s="8"/>
      <c r="AA1222" s="8"/>
    </row>
    <row r="1223" spans="1:27">
      <c r="A1223" s="188" t="s">
        <v>3165</v>
      </c>
      <c r="B1223" s="188" t="s">
        <v>3166</v>
      </c>
      <c r="C1223" s="188" t="s">
        <v>2589</v>
      </c>
      <c r="G1223" s="8"/>
      <c r="N1223" s="8"/>
      <c r="O1223" s="8"/>
      <c r="P1223" s="8"/>
      <c r="Q1223" s="8"/>
      <c r="R1223" s="8"/>
      <c r="S1223" s="8"/>
      <c r="T1223" s="8"/>
      <c r="U1223" s="8"/>
      <c r="V1223" s="8"/>
      <c r="W1223" s="8"/>
      <c r="X1223" s="8"/>
      <c r="Y1223" s="8"/>
      <c r="Z1223" s="8"/>
      <c r="AA1223" s="8"/>
    </row>
    <row r="1224" spans="1:27">
      <c r="A1224" s="188" t="s">
        <v>2240</v>
      </c>
      <c r="B1224" s="188" t="s">
        <v>3168</v>
      </c>
      <c r="C1224" s="188" t="s">
        <v>3169</v>
      </c>
      <c r="G1224" s="8"/>
      <c r="N1224" s="8"/>
      <c r="O1224" s="8"/>
      <c r="P1224" s="8"/>
      <c r="Q1224" s="8"/>
      <c r="R1224" s="8"/>
      <c r="S1224" s="8"/>
      <c r="T1224" s="8"/>
      <c r="U1224" s="8"/>
      <c r="V1224" s="8"/>
      <c r="W1224" s="8"/>
      <c r="X1224" s="8"/>
      <c r="Y1224" s="8"/>
      <c r="Z1224" s="8"/>
      <c r="AA1224" s="8"/>
    </row>
    <row r="1225" spans="1:27">
      <c r="A1225" s="188" t="s">
        <v>3170</v>
      </c>
      <c r="B1225" s="188" t="s">
        <v>3171</v>
      </c>
      <c r="C1225" s="188" t="s">
        <v>3172</v>
      </c>
      <c r="G1225" s="8"/>
      <c r="N1225" s="8"/>
      <c r="O1225" s="8"/>
      <c r="P1225" s="8"/>
      <c r="Q1225" s="8"/>
      <c r="R1225" s="8"/>
      <c r="S1225" s="8"/>
      <c r="T1225" s="8"/>
      <c r="U1225" s="8"/>
      <c r="V1225" s="8"/>
      <c r="W1225" s="8"/>
      <c r="X1225" s="8"/>
      <c r="Y1225" s="8"/>
      <c r="Z1225" s="8"/>
      <c r="AA1225" s="8"/>
    </row>
    <row r="1226" spans="1:27">
      <c r="A1226" s="188" t="s">
        <v>3173</v>
      </c>
      <c r="B1226" s="188" t="s">
        <v>3174</v>
      </c>
      <c r="C1226" s="188" t="s">
        <v>3175</v>
      </c>
      <c r="G1226" s="8"/>
      <c r="N1226" s="8"/>
      <c r="O1226" s="8"/>
      <c r="P1226" s="8"/>
      <c r="Q1226" s="8"/>
      <c r="R1226" s="8"/>
      <c r="S1226" s="8"/>
      <c r="T1226" s="8"/>
      <c r="U1226" s="8"/>
      <c r="V1226" s="8"/>
      <c r="W1226" s="8"/>
      <c r="X1226" s="8"/>
      <c r="Y1226" s="8"/>
      <c r="Z1226" s="8"/>
      <c r="AA1226" s="8"/>
    </row>
    <row r="1227" spans="1:27">
      <c r="A1227" s="188" t="s">
        <v>330</v>
      </c>
      <c r="B1227" s="188" t="s">
        <v>3176</v>
      </c>
      <c r="C1227" s="188" t="s">
        <v>2200</v>
      </c>
      <c r="G1227" s="8"/>
      <c r="N1227" s="8"/>
      <c r="O1227" s="8"/>
      <c r="P1227" s="8"/>
      <c r="Q1227" s="8"/>
      <c r="R1227" s="8"/>
      <c r="S1227" s="8"/>
      <c r="T1227" s="8"/>
      <c r="U1227" s="8"/>
      <c r="V1227" s="8"/>
      <c r="W1227" s="8"/>
      <c r="X1227" s="8"/>
      <c r="Y1227" s="8"/>
      <c r="Z1227" s="8"/>
      <c r="AA1227" s="8"/>
    </row>
    <row r="1228" spans="1:27">
      <c r="A1228" s="188" t="s">
        <v>3177</v>
      </c>
      <c r="B1228" s="188" t="s">
        <v>3178</v>
      </c>
      <c r="C1228" s="188" t="s">
        <v>3179</v>
      </c>
      <c r="G1228" s="8"/>
      <c r="N1228" s="8"/>
      <c r="O1228" s="8"/>
      <c r="P1228" s="8"/>
      <c r="Q1228" s="8"/>
      <c r="R1228" s="8"/>
      <c r="S1228" s="8"/>
      <c r="T1228" s="8"/>
      <c r="U1228" s="8"/>
      <c r="V1228" s="8"/>
      <c r="W1228" s="8"/>
      <c r="X1228" s="8"/>
      <c r="Y1228" s="8"/>
      <c r="Z1228" s="8"/>
      <c r="AA1228" s="8"/>
    </row>
    <row r="1229" spans="1:27">
      <c r="A1229" s="188" t="s">
        <v>3180</v>
      </c>
      <c r="B1229" s="188" t="s">
        <v>3181</v>
      </c>
      <c r="C1229" s="188" t="s">
        <v>3182</v>
      </c>
      <c r="G1229" s="8"/>
      <c r="N1229" s="8"/>
      <c r="O1229" s="8"/>
      <c r="P1229" s="8"/>
      <c r="Q1229" s="8"/>
      <c r="R1229" s="8"/>
      <c r="S1229" s="8"/>
      <c r="T1229" s="8"/>
      <c r="U1229" s="8"/>
      <c r="V1229" s="8"/>
      <c r="W1229" s="8"/>
      <c r="X1229" s="8"/>
      <c r="Y1229" s="8"/>
      <c r="Z1229" s="8"/>
      <c r="AA1229" s="8"/>
    </row>
    <row r="1230" spans="1:27">
      <c r="A1230" s="188" t="s">
        <v>3183</v>
      </c>
      <c r="B1230" s="188" t="s">
        <v>3184</v>
      </c>
      <c r="C1230" s="188" t="s">
        <v>3185</v>
      </c>
      <c r="G1230" s="8"/>
      <c r="N1230" s="8"/>
      <c r="O1230" s="8"/>
      <c r="P1230" s="8"/>
      <c r="Q1230" s="8"/>
      <c r="R1230" s="8"/>
      <c r="S1230" s="8"/>
      <c r="T1230" s="8"/>
      <c r="U1230" s="8"/>
      <c r="V1230" s="8"/>
      <c r="W1230" s="8"/>
      <c r="X1230" s="8"/>
      <c r="Y1230" s="8"/>
      <c r="Z1230" s="8"/>
      <c r="AA1230" s="8"/>
    </row>
    <row r="1231" spans="1:27">
      <c r="A1231" s="188" t="s">
        <v>2291</v>
      </c>
      <c r="B1231" s="188" t="s">
        <v>3186</v>
      </c>
      <c r="C1231" s="188" t="s">
        <v>3187</v>
      </c>
      <c r="G1231" s="8"/>
      <c r="N1231" s="8"/>
      <c r="O1231" s="8"/>
      <c r="P1231" s="8"/>
      <c r="Q1231" s="8"/>
      <c r="R1231" s="8"/>
      <c r="S1231" s="8"/>
      <c r="T1231" s="8"/>
      <c r="U1231" s="8"/>
      <c r="V1231" s="8"/>
      <c r="W1231" s="8"/>
      <c r="X1231" s="8"/>
      <c r="Y1231" s="8"/>
      <c r="Z1231" s="8"/>
      <c r="AA1231" s="8"/>
    </row>
    <row r="1232" spans="1:27">
      <c r="A1232" s="188" t="s">
        <v>3188</v>
      </c>
      <c r="B1232" s="188" t="s">
        <v>3189</v>
      </c>
      <c r="C1232" s="188" t="s">
        <v>2204</v>
      </c>
      <c r="G1232" s="8"/>
      <c r="N1232" s="8"/>
      <c r="O1232" s="8"/>
      <c r="P1232" s="8"/>
      <c r="Q1232" s="8"/>
      <c r="R1232" s="8"/>
      <c r="S1232" s="8"/>
      <c r="T1232" s="8"/>
      <c r="U1232" s="8"/>
      <c r="V1232" s="8"/>
      <c r="W1232" s="8"/>
      <c r="X1232" s="8"/>
      <c r="Y1232" s="8"/>
      <c r="Z1232" s="8"/>
      <c r="AA1232" s="8"/>
    </row>
    <row r="1233" spans="1:27">
      <c r="A1233" s="188" t="s">
        <v>3191</v>
      </c>
      <c r="B1233" s="188" t="s">
        <v>3192</v>
      </c>
      <c r="C1233" s="188" t="s">
        <v>2204</v>
      </c>
      <c r="G1233" s="8"/>
      <c r="N1233" s="8"/>
      <c r="O1233" s="8"/>
      <c r="P1233" s="8"/>
      <c r="Q1233" s="8"/>
      <c r="R1233" s="8"/>
      <c r="S1233" s="8"/>
      <c r="T1233" s="8"/>
      <c r="U1233" s="8"/>
      <c r="V1233" s="8"/>
      <c r="W1233" s="8"/>
      <c r="X1233" s="8"/>
      <c r="Y1233" s="8"/>
      <c r="Z1233" s="8"/>
      <c r="AA1233" s="8"/>
    </row>
    <row r="1234" spans="1:27">
      <c r="A1234" s="188" t="s">
        <v>2316</v>
      </c>
      <c r="B1234" s="188" t="s">
        <v>3193</v>
      </c>
      <c r="C1234" s="188" t="s">
        <v>2204</v>
      </c>
      <c r="G1234" s="8"/>
      <c r="N1234" s="8"/>
      <c r="O1234" s="8"/>
      <c r="P1234" s="8"/>
      <c r="Q1234" s="8"/>
      <c r="R1234" s="8"/>
      <c r="S1234" s="8"/>
      <c r="T1234" s="8"/>
      <c r="U1234" s="8"/>
      <c r="V1234" s="8"/>
      <c r="W1234" s="8"/>
      <c r="X1234" s="8"/>
      <c r="Y1234" s="8"/>
      <c r="Z1234" s="8"/>
      <c r="AA1234" s="8"/>
    </row>
    <row r="1235" spans="1:27">
      <c r="A1235" s="188" t="s">
        <v>2205</v>
      </c>
      <c r="B1235" s="188" t="s">
        <v>3194</v>
      </c>
      <c r="C1235" s="188" t="s">
        <v>2207</v>
      </c>
      <c r="G1235" s="8"/>
      <c r="N1235" s="8"/>
      <c r="O1235" s="8"/>
      <c r="P1235" s="8"/>
      <c r="Q1235" s="8"/>
      <c r="R1235" s="8"/>
      <c r="S1235" s="8"/>
      <c r="T1235" s="8"/>
      <c r="U1235" s="8"/>
      <c r="V1235" s="8"/>
      <c r="W1235" s="8"/>
      <c r="X1235" s="8"/>
      <c r="Y1235" s="8"/>
      <c r="Z1235" s="8"/>
      <c r="AA1235" s="8"/>
    </row>
    <row r="1236" spans="1:27">
      <c r="A1236" s="188" t="s">
        <v>3195</v>
      </c>
      <c r="B1236" s="188" t="s">
        <v>3196</v>
      </c>
      <c r="C1236" s="188" t="s">
        <v>3197</v>
      </c>
      <c r="G1236" s="8"/>
      <c r="N1236" s="8"/>
      <c r="O1236" s="8"/>
      <c r="P1236" s="8"/>
      <c r="Q1236" s="8"/>
      <c r="R1236" s="8"/>
      <c r="S1236" s="8"/>
      <c r="T1236" s="8"/>
      <c r="U1236" s="8"/>
      <c r="V1236" s="8"/>
      <c r="W1236" s="8"/>
      <c r="X1236" s="8"/>
      <c r="Y1236" s="8"/>
      <c r="Z1236" s="8"/>
      <c r="AA1236" s="8"/>
    </row>
    <row r="1237" spans="1:27">
      <c r="A1237" s="188" t="s">
        <v>415</v>
      </c>
      <c r="B1237" s="188" t="s">
        <v>3198</v>
      </c>
      <c r="C1237" s="188" t="s">
        <v>3199</v>
      </c>
      <c r="G1237" s="8"/>
      <c r="N1237" s="8"/>
      <c r="O1237" s="8"/>
      <c r="P1237" s="8"/>
      <c r="Q1237" s="8"/>
      <c r="R1237" s="8"/>
      <c r="S1237" s="8"/>
      <c r="T1237" s="8"/>
      <c r="U1237" s="8"/>
      <c r="V1237" s="8"/>
      <c r="W1237" s="8"/>
      <c r="X1237" s="8"/>
      <c r="Y1237" s="8"/>
      <c r="Z1237" s="8"/>
      <c r="AA1237" s="8"/>
    </row>
    <row r="1238" spans="1:27">
      <c r="A1238" s="188" t="s">
        <v>2357</v>
      </c>
      <c r="B1238" s="188" t="s">
        <v>3200</v>
      </c>
      <c r="C1238" s="188" t="s">
        <v>1836</v>
      </c>
      <c r="G1238" s="8"/>
      <c r="N1238" s="8"/>
      <c r="O1238" s="8"/>
      <c r="P1238" s="8"/>
      <c r="Q1238" s="8"/>
      <c r="R1238" s="8"/>
      <c r="S1238" s="8"/>
      <c r="T1238" s="8"/>
      <c r="U1238" s="8"/>
      <c r="V1238" s="8"/>
      <c r="W1238" s="8"/>
      <c r="X1238" s="8"/>
      <c r="Y1238" s="8"/>
      <c r="Z1238" s="8"/>
      <c r="AA1238" s="8"/>
    </row>
    <row r="1239" spans="1:27">
      <c r="A1239" s="188" t="s">
        <v>3201</v>
      </c>
      <c r="B1239" s="188" t="s">
        <v>3202</v>
      </c>
      <c r="C1239" s="188" t="s">
        <v>3203</v>
      </c>
      <c r="G1239" s="8"/>
      <c r="N1239" s="8"/>
      <c r="O1239" s="8"/>
      <c r="P1239" s="8"/>
      <c r="Q1239" s="8"/>
      <c r="R1239" s="8"/>
      <c r="S1239" s="8"/>
      <c r="T1239" s="8"/>
      <c r="U1239" s="8"/>
      <c r="V1239" s="8"/>
      <c r="W1239" s="8"/>
      <c r="X1239" s="8"/>
      <c r="Y1239" s="8"/>
      <c r="Z1239" s="8"/>
      <c r="AA1239" s="8"/>
    </row>
    <row r="1240" spans="1:27">
      <c r="A1240" s="188" t="s">
        <v>556</v>
      </c>
      <c r="B1240" s="188" t="s">
        <v>3204</v>
      </c>
      <c r="C1240" s="188" t="s">
        <v>2212</v>
      </c>
      <c r="G1240" s="8"/>
      <c r="N1240" s="8"/>
      <c r="O1240" s="8"/>
      <c r="P1240" s="8"/>
      <c r="Q1240" s="8"/>
      <c r="R1240" s="8"/>
      <c r="S1240" s="8"/>
      <c r="T1240" s="8"/>
      <c r="U1240" s="8"/>
      <c r="V1240" s="8"/>
      <c r="W1240" s="8"/>
      <c r="X1240" s="8"/>
      <c r="Y1240" s="8"/>
      <c r="Z1240" s="8"/>
      <c r="AA1240" s="8"/>
    </row>
    <row r="1241" spans="1:27">
      <c r="A1241" s="188" t="s">
        <v>3206</v>
      </c>
      <c r="B1241" s="188" t="s">
        <v>3207</v>
      </c>
      <c r="C1241" s="188" t="s">
        <v>3208</v>
      </c>
      <c r="G1241" s="8"/>
      <c r="N1241" s="8"/>
      <c r="O1241" s="8"/>
      <c r="P1241" s="8"/>
      <c r="Q1241" s="8"/>
      <c r="R1241" s="8"/>
      <c r="S1241" s="8"/>
      <c r="T1241" s="8"/>
      <c r="U1241" s="8"/>
      <c r="V1241" s="8"/>
      <c r="W1241" s="8"/>
      <c r="X1241" s="8"/>
      <c r="Y1241" s="8"/>
      <c r="Z1241" s="8"/>
      <c r="AA1241" s="8"/>
    </row>
    <row r="1242" spans="1:27">
      <c r="A1242" s="188" t="s">
        <v>2385</v>
      </c>
      <c r="B1242" s="188" t="s">
        <v>3210</v>
      </c>
      <c r="C1242" s="188" t="s">
        <v>3211</v>
      </c>
      <c r="G1242" s="8"/>
      <c r="N1242" s="8"/>
      <c r="O1242" s="8"/>
      <c r="P1242" s="8"/>
      <c r="Q1242" s="8"/>
      <c r="R1242" s="8"/>
      <c r="S1242" s="8"/>
      <c r="T1242" s="8"/>
      <c r="U1242" s="8"/>
      <c r="V1242" s="8"/>
      <c r="W1242" s="8"/>
      <c r="X1242" s="8"/>
      <c r="Y1242" s="8"/>
      <c r="Z1242" s="8"/>
      <c r="AA1242" s="8"/>
    </row>
    <row r="1243" spans="1:27">
      <c r="A1243" s="188" t="s">
        <v>3212</v>
      </c>
      <c r="B1243" s="188" t="s">
        <v>3213</v>
      </c>
      <c r="C1243" s="188" t="s">
        <v>3214</v>
      </c>
      <c r="G1243" s="8"/>
      <c r="N1243" s="8"/>
      <c r="O1243" s="8"/>
      <c r="P1243" s="8"/>
      <c r="Q1243" s="8"/>
      <c r="R1243" s="8"/>
      <c r="S1243" s="8"/>
      <c r="T1243" s="8"/>
      <c r="U1243" s="8"/>
      <c r="V1243" s="8"/>
      <c r="W1243" s="8"/>
      <c r="X1243" s="8"/>
      <c r="Y1243" s="8"/>
      <c r="Z1243" s="8"/>
      <c r="AA1243" s="8"/>
    </row>
    <row r="1244" spans="1:27">
      <c r="A1244" s="188" t="s">
        <v>2405</v>
      </c>
      <c r="B1244" s="188" t="s">
        <v>3215</v>
      </c>
      <c r="C1244" s="188" t="s">
        <v>3216</v>
      </c>
      <c r="G1244" s="8"/>
      <c r="N1244" s="8"/>
      <c r="O1244" s="8"/>
      <c r="P1244" s="8"/>
      <c r="Q1244" s="8"/>
      <c r="R1244" s="8"/>
      <c r="S1244" s="8"/>
      <c r="T1244" s="8"/>
      <c r="U1244" s="8"/>
      <c r="V1244" s="8"/>
      <c r="W1244" s="8"/>
      <c r="X1244" s="8"/>
      <c r="Y1244" s="8"/>
      <c r="Z1244" s="8"/>
      <c r="AA1244" s="8"/>
    </row>
    <row r="1245" spans="1:27">
      <c r="A1245" s="188" t="s">
        <v>3218</v>
      </c>
      <c r="B1245" s="188" t="s">
        <v>3219</v>
      </c>
      <c r="C1245" s="188" t="s">
        <v>3221</v>
      </c>
      <c r="G1245" s="8"/>
      <c r="N1245" s="8"/>
      <c r="O1245" s="8"/>
      <c r="P1245" s="8"/>
      <c r="Q1245" s="8"/>
      <c r="R1245" s="8"/>
      <c r="S1245" s="8"/>
      <c r="T1245" s="8"/>
      <c r="U1245" s="8"/>
      <c r="V1245" s="8"/>
      <c r="W1245" s="8"/>
      <c r="X1245" s="8"/>
      <c r="Y1245" s="8"/>
      <c r="Z1245" s="8"/>
      <c r="AA1245" s="8"/>
    </row>
    <row r="1246" spans="1:27">
      <c r="A1246" s="188" t="s">
        <v>2437</v>
      </c>
      <c r="B1246" s="188" t="s">
        <v>3222</v>
      </c>
      <c r="C1246" s="188" t="s">
        <v>2220</v>
      </c>
      <c r="G1246" s="8"/>
      <c r="N1246" s="8"/>
      <c r="O1246" s="8"/>
      <c r="P1246" s="8"/>
      <c r="Q1246" s="8"/>
      <c r="R1246" s="8"/>
      <c r="S1246" s="8"/>
      <c r="T1246" s="8"/>
      <c r="U1246" s="8"/>
      <c r="V1246" s="8"/>
      <c r="W1246" s="8"/>
      <c r="X1246" s="8"/>
      <c r="Y1246" s="8"/>
      <c r="Z1246" s="8"/>
      <c r="AA1246" s="8"/>
    </row>
    <row r="1247" spans="1:27">
      <c r="A1247" s="188" t="s">
        <v>845</v>
      </c>
      <c r="B1247" s="188" t="s">
        <v>2902</v>
      </c>
      <c r="C1247" s="188" t="s">
        <v>1258</v>
      </c>
      <c r="G1247" s="8"/>
      <c r="N1247" s="8"/>
      <c r="O1247" s="8"/>
      <c r="P1247" s="8"/>
      <c r="Q1247" s="8"/>
      <c r="R1247" s="8"/>
      <c r="S1247" s="8"/>
      <c r="T1247" s="8"/>
      <c r="U1247" s="8"/>
      <c r="V1247" s="8"/>
      <c r="W1247" s="8"/>
      <c r="X1247" s="8"/>
      <c r="Y1247" s="8"/>
      <c r="Z1247" s="8"/>
      <c r="AA1247" s="8"/>
    </row>
    <row r="1248" spans="1:27">
      <c r="A1248" s="188" t="s">
        <v>651</v>
      </c>
      <c r="B1248" s="188" t="s">
        <v>3223</v>
      </c>
      <c r="C1248" s="188" t="s">
        <v>3224</v>
      </c>
      <c r="G1248" s="8"/>
      <c r="N1248" s="8"/>
      <c r="O1248" s="8"/>
      <c r="P1248" s="8"/>
      <c r="Q1248" s="8"/>
      <c r="R1248" s="8"/>
      <c r="S1248" s="8"/>
      <c r="T1248" s="8"/>
      <c r="U1248" s="8"/>
      <c r="V1248" s="8"/>
      <c r="W1248" s="8"/>
      <c r="X1248" s="8"/>
      <c r="Y1248" s="8"/>
      <c r="Z1248" s="8"/>
      <c r="AA1248" s="8"/>
    </row>
    <row r="1249" spans="1:27">
      <c r="A1249" s="188" t="s">
        <v>3225</v>
      </c>
      <c r="B1249" s="188" t="s">
        <v>3226</v>
      </c>
      <c r="C1249" s="188" t="s">
        <v>3227</v>
      </c>
      <c r="G1249" s="8"/>
      <c r="N1249" s="8"/>
      <c r="O1249" s="8"/>
      <c r="P1249" s="8"/>
      <c r="Q1249" s="8"/>
      <c r="R1249" s="8"/>
      <c r="S1249" s="8"/>
      <c r="T1249" s="8"/>
      <c r="U1249" s="8"/>
      <c r="V1249" s="8"/>
      <c r="W1249" s="8"/>
      <c r="X1249" s="8"/>
      <c r="Y1249" s="8"/>
      <c r="Z1249" s="8"/>
      <c r="AA1249" s="8"/>
    </row>
    <row r="1250" spans="1:27">
      <c r="A1250" s="188" t="s">
        <v>3228</v>
      </c>
      <c r="B1250" s="188" t="s">
        <v>3229</v>
      </c>
      <c r="C1250" s="188" t="s">
        <v>3230</v>
      </c>
      <c r="G1250" s="8"/>
      <c r="N1250" s="8"/>
      <c r="O1250" s="8"/>
      <c r="P1250" s="8"/>
      <c r="Q1250" s="8"/>
      <c r="R1250" s="8"/>
      <c r="S1250" s="8"/>
      <c r="T1250" s="8"/>
      <c r="U1250" s="8"/>
      <c r="V1250" s="8"/>
      <c r="W1250" s="8"/>
      <c r="X1250" s="8"/>
      <c r="Y1250" s="8"/>
      <c r="Z1250" s="8"/>
      <c r="AA1250" s="8"/>
    </row>
    <row r="1251" spans="1:27">
      <c r="A1251" s="188" t="s">
        <v>546</v>
      </c>
      <c r="B1251" s="188" t="s">
        <v>3232</v>
      </c>
      <c r="C1251" s="188" t="s">
        <v>2222</v>
      </c>
      <c r="G1251" s="8"/>
      <c r="N1251" s="8"/>
      <c r="O1251" s="8"/>
      <c r="P1251" s="8"/>
      <c r="Q1251" s="8"/>
      <c r="R1251" s="8"/>
      <c r="S1251" s="8"/>
      <c r="T1251" s="8"/>
      <c r="U1251" s="8"/>
      <c r="V1251" s="8"/>
      <c r="W1251" s="8"/>
      <c r="X1251" s="8"/>
      <c r="Y1251" s="8"/>
      <c r="Z1251" s="8"/>
      <c r="AA1251" s="8"/>
    </row>
    <row r="1252" spans="1:27">
      <c r="A1252" s="188" t="s">
        <v>2493</v>
      </c>
      <c r="B1252" s="188" t="s">
        <v>3233</v>
      </c>
      <c r="C1252" s="188" t="s">
        <v>2224</v>
      </c>
      <c r="G1252" s="8"/>
      <c r="N1252" s="8"/>
      <c r="O1252" s="8"/>
      <c r="P1252" s="8"/>
      <c r="Q1252" s="8"/>
      <c r="R1252" s="8"/>
      <c r="S1252" s="8"/>
      <c r="T1252" s="8"/>
      <c r="U1252" s="8"/>
      <c r="V1252" s="8"/>
      <c r="W1252" s="8"/>
      <c r="X1252" s="8"/>
      <c r="Y1252" s="8"/>
      <c r="Z1252" s="8"/>
      <c r="AA1252" s="8"/>
    </row>
    <row r="1253" spans="1:27">
      <c r="A1253" s="188" t="s">
        <v>3234</v>
      </c>
      <c r="B1253" s="188" t="s">
        <v>3235</v>
      </c>
      <c r="C1253" s="188" t="s">
        <v>3236</v>
      </c>
      <c r="G1253" s="8"/>
      <c r="N1253" s="8"/>
      <c r="O1253" s="8"/>
      <c r="P1253" s="8"/>
      <c r="Q1253" s="8"/>
      <c r="R1253" s="8"/>
      <c r="S1253" s="8"/>
      <c r="T1253" s="8"/>
      <c r="U1253" s="8"/>
      <c r="V1253" s="8"/>
      <c r="W1253" s="8"/>
      <c r="X1253" s="8"/>
      <c r="Y1253" s="8"/>
      <c r="Z1253" s="8"/>
      <c r="AA1253" s="8"/>
    </row>
    <row r="1254" spans="1:27">
      <c r="A1254" s="188" t="s">
        <v>3237</v>
      </c>
      <c r="B1254" s="188" t="s">
        <v>3238</v>
      </c>
      <c r="C1254" s="188" t="s">
        <v>3239</v>
      </c>
      <c r="G1254" s="8"/>
      <c r="N1254" s="8"/>
      <c r="O1254" s="8"/>
      <c r="P1254" s="8"/>
      <c r="Q1254" s="8"/>
      <c r="R1254" s="8"/>
      <c r="S1254" s="8"/>
      <c r="T1254" s="8"/>
      <c r="U1254" s="8"/>
      <c r="V1254" s="8"/>
      <c r="W1254" s="8"/>
      <c r="X1254" s="8"/>
      <c r="Y1254" s="8"/>
      <c r="Z1254" s="8"/>
      <c r="AA1254" s="8"/>
    </row>
    <row r="1255" spans="1:27">
      <c r="A1255" s="188" t="s">
        <v>3240</v>
      </c>
      <c r="B1255" s="188" t="s">
        <v>3241</v>
      </c>
      <c r="C1255" s="188" t="s">
        <v>3242</v>
      </c>
      <c r="G1255" s="8"/>
      <c r="N1255" s="8"/>
      <c r="O1255" s="8"/>
      <c r="P1255" s="8"/>
      <c r="Q1255" s="8"/>
      <c r="R1255" s="8"/>
      <c r="S1255" s="8"/>
      <c r="T1255" s="8"/>
      <c r="U1255" s="8"/>
      <c r="V1255" s="8"/>
      <c r="W1255" s="8"/>
      <c r="X1255" s="8"/>
      <c r="Y1255" s="8"/>
      <c r="Z1255" s="8"/>
      <c r="AA1255" s="8"/>
    </row>
    <row r="1256" spans="1:27">
      <c r="A1256" s="188" t="s">
        <v>3244</v>
      </c>
      <c r="B1256" s="428"/>
      <c r="C1256" s="188" t="s">
        <v>2908</v>
      </c>
      <c r="G1256" s="8"/>
      <c r="N1256" s="8"/>
      <c r="O1256" s="8"/>
      <c r="P1256" s="8"/>
      <c r="Q1256" s="8"/>
      <c r="R1256" s="8"/>
      <c r="S1256" s="8"/>
      <c r="T1256" s="8"/>
      <c r="U1256" s="8"/>
      <c r="V1256" s="8"/>
      <c r="W1256" s="8"/>
      <c r="X1256" s="8"/>
      <c r="Y1256" s="8"/>
      <c r="Z1256" s="8"/>
      <c r="AA1256" s="8"/>
    </row>
    <row r="1257" spans="1:27">
      <c r="A1257" s="188" t="s">
        <v>616</v>
      </c>
      <c r="B1257" s="188" t="s">
        <v>3245</v>
      </c>
      <c r="C1257" s="188" t="s">
        <v>1797</v>
      </c>
      <c r="G1257" s="8"/>
      <c r="N1257" s="8"/>
      <c r="O1257" s="8"/>
      <c r="P1257" s="8"/>
      <c r="Q1257" s="8"/>
      <c r="R1257" s="8"/>
      <c r="S1257" s="8"/>
      <c r="T1257" s="8"/>
      <c r="U1257" s="8"/>
      <c r="V1257" s="8"/>
      <c r="W1257" s="8"/>
      <c r="X1257" s="8"/>
      <c r="Y1257" s="8"/>
      <c r="Z1257" s="8"/>
      <c r="AA1257" s="8"/>
    </row>
    <row r="1258" spans="1:27">
      <c r="A1258" s="188" t="s">
        <v>2226</v>
      </c>
      <c r="B1258" s="188" t="s">
        <v>3247</v>
      </c>
      <c r="C1258" s="188" t="s">
        <v>2228</v>
      </c>
      <c r="G1258" s="8"/>
      <c r="N1258" s="8"/>
      <c r="O1258" s="8"/>
      <c r="P1258" s="8"/>
      <c r="Q1258" s="8"/>
      <c r="R1258" s="8"/>
      <c r="S1258" s="8"/>
      <c r="T1258" s="8"/>
      <c r="U1258" s="8"/>
      <c r="V1258" s="8"/>
      <c r="W1258" s="8"/>
      <c r="X1258" s="8"/>
      <c r="Y1258" s="8"/>
      <c r="Z1258" s="8"/>
      <c r="AA1258" s="8"/>
    </row>
    <row r="1259" spans="1:27">
      <c r="A1259" s="188" t="s">
        <v>3248</v>
      </c>
      <c r="B1259" s="188" t="s">
        <v>3249</v>
      </c>
      <c r="C1259" s="188" t="s">
        <v>3250</v>
      </c>
      <c r="G1259" s="8"/>
      <c r="N1259" s="8"/>
      <c r="O1259" s="8"/>
      <c r="P1259" s="8"/>
      <c r="Q1259" s="8"/>
      <c r="R1259" s="8"/>
      <c r="S1259" s="8"/>
      <c r="T1259" s="8"/>
      <c r="U1259" s="8"/>
      <c r="V1259" s="8"/>
      <c r="W1259" s="8"/>
      <c r="X1259" s="8"/>
      <c r="Y1259" s="8"/>
      <c r="Z1259" s="8"/>
      <c r="AA1259" s="8"/>
    </row>
    <row r="1260" spans="1:27">
      <c r="A1260" s="188" t="s">
        <v>3251</v>
      </c>
      <c r="B1260" s="188" t="s">
        <v>3252</v>
      </c>
      <c r="C1260" s="188" t="s">
        <v>3253</v>
      </c>
      <c r="G1260" s="8"/>
      <c r="N1260" s="8"/>
      <c r="O1260" s="8"/>
      <c r="P1260" s="8"/>
      <c r="Q1260" s="8"/>
      <c r="R1260" s="8"/>
      <c r="S1260" s="8"/>
      <c r="T1260" s="8"/>
      <c r="U1260" s="8"/>
      <c r="V1260" s="8"/>
      <c r="W1260" s="8"/>
      <c r="X1260" s="8"/>
      <c r="Y1260" s="8"/>
      <c r="Z1260" s="8"/>
      <c r="AA1260" s="8"/>
    </row>
    <row r="1261" spans="1:27">
      <c r="A1261" s="188" t="s">
        <v>3254</v>
      </c>
      <c r="B1261" s="188" t="s">
        <v>3255</v>
      </c>
      <c r="C1261" s="188" t="s">
        <v>3256</v>
      </c>
      <c r="G1261" s="8"/>
      <c r="N1261" s="8"/>
      <c r="O1261" s="8"/>
      <c r="P1261" s="8"/>
      <c r="Q1261" s="8"/>
      <c r="R1261" s="8"/>
      <c r="S1261" s="8"/>
      <c r="T1261" s="8"/>
      <c r="U1261" s="8"/>
      <c r="V1261" s="8"/>
      <c r="W1261" s="8"/>
      <c r="X1261" s="8"/>
      <c r="Y1261" s="8"/>
      <c r="Z1261" s="8"/>
      <c r="AA1261" s="8"/>
    </row>
    <row r="1262" spans="1:27">
      <c r="A1262" s="188" t="s">
        <v>1071</v>
      </c>
      <c r="B1262" s="188" t="s">
        <v>3257</v>
      </c>
      <c r="C1262" s="188" t="s">
        <v>2230</v>
      </c>
      <c r="G1262" s="8"/>
      <c r="N1262" s="8"/>
      <c r="O1262" s="8"/>
      <c r="P1262" s="8"/>
      <c r="Q1262" s="8"/>
      <c r="R1262" s="8"/>
      <c r="S1262" s="8"/>
      <c r="T1262" s="8"/>
      <c r="U1262" s="8"/>
      <c r="V1262" s="8"/>
      <c r="W1262" s="8"/>
      <c r="X1262" s="8"/>
      <c r="Y1262" s="8"/>
      <c r="Z1262" s="8"/>
      <c r="AA1262" s="8"/>
    </row>
    <row r="1263" spans="1:27">
      <c r="A1263" s="188" t="s">
        <v>3258</v>
      </c>
      <c r="B1263" s="188" t="s">
        <v>3259</v>
      </c>
      <c r="C1263" s="188" t="s">
        <v>3260</v>
      </c>
      <c r="G1263" s="8"/>
      <c r="N1263" s="8"/>
      <c r="O1263" s="8"/>
      <c r="P1263" s="8"/>
      <c r="Q1263" s="8"/>
      <c r="R1263" s="8"/>
      <c r="S1263" s="8"/>
      <c r="T1263" s="8"/>
      <c r="U1263" s="8"/>
      <c r="V1263" s="8"/>
      <c r="W1263" s="8"/>
      <c r="X1263" s="8"/>
      <c r="Y1263" s="8"/>
      <c r="Z1263" s="8"/>
      <c r="AA1263" s="8"/>
    </row>
    <row r="1264" spans="1:27">
      <c r="A1264" s="188" t="s">
        <v>3261</v>
      </c>
      <c r="B1264" s="188" t="s">
        <v>3262</v>
      </c>
      <c r="C1264" s="188" t="s">
        <v>3263</v>
      </c>
      <c r="G1264" s="8"/>
      <c r="N1264" s="8"/>
      <c r="O1264" s="8"/>
      <c r="P1264" s="8"/>
      <c r="Q1264" s="8"/>
      <c r="R1264" s="8"/>
      <c r="S1264" s="8"/>
      <c r="T1264" s="8"/>
      <c r="U1264" s="8"/>
      <c r="V1264" s="8"/>
      <c r="W1264" s="8"/>
      <c r="X1264" s="8"/>
      <c r="Y1264" s="8"/>
      <c r="Z1264" s="8"/>
      <c r="AA1264" s="8"/>
    </row>
    <row r="1265" spans="1:27">
      <c r="A1265" s="188" t="s">
        <v>3265</v>
      </c>
      <c r="B1265" s="188" t="s">
        <v>3266</v>
      </c>
      <c r="C1265" s="188" t="s">
        <v>3267</v>
      </c>
      <c r="G1265" s="8"/>
      <c r="N1265" s="8"/>
      <c r="O1265" s="8"/>
      <c r="P1265" s="8"/>
      <c r="Q1265" s="8"/>
      <c r="R1265" s="8"/>
      <c r="S1265" s="8"/>
      <c r="T1265" s="8"/>
      <c r="U1265" s="8"/>
      <c r="V1265" s="8"/>
      <c r="W1265" s="8"/>
      <c r="X1265" s="8"/>
      <c r="Y1265" s="8"/>
      <c r="Z1265" s="8"/>
      <c r="AA1265" s="8"/>
    </row>
    <row r="1266" spans="1:27">
      <c r="A1266" s="188" t="s">
        <v>61</v>
      </c>
      <c r="B1266" s="188" t="s">
        <v>3268</v>
      </c>
      <c r="C1266" s="188" t="s">
        <v>2234</v>
      </c>
      <c r="G1266" s="8"/>
      <c r="N1266" s="8"/>
      <c r="O1266" s="8"/>
      <c r="P1266" s="8"/>
      <c r="Q1266" s="8"/>
      <c r="R1266" s="8"/>
      <c r="S1266" s="8"/>
      <c r="T1266" s="8"/>
      <c r="U1266" s="8"/>
      <c r="V1266" s="8"/>
      <c r="W1266" s="8"/>
      <c r="X1266" s="8"/>
      <c r="Y1266" s="8"/>
      <c r="Z1266" s="8"/>
      <c r="AA1266" s="8"/>
    </row>
    <row r="1267" spans="1:27">
      <c r="A1267" s="188" t="s">
        <v>3270</v>
      </c>
      <c r="B1267" s="188" t="s">
        <v>3271</v>
      </c>
      <c r="C1267" s="188" t="s">
        <v>3272</v>
      </c>
      <c r="G1267" s="8"/>
      <c r="N1267" s="8"/>
      <c r="O1267" s="8"/>
      <c r="P1267" s="8"/>
      <c r="Q1267" s="8"/>
      <c r="R1267" s="8"/>
      <c r="S1267" s="8"/>
      <c r="T1267" s="8"/>
      <c r="U1267" s="8"/>
      <c r="V1267" s="8"/>
      <c r="W1267" s="8"/>
      <c r="X1267" s="8"/>
      <c r="Y1267" s="8"/>
      <c r="Z1267" s="8"/>
      <c r="AA1267" s="8"/>
    </row>
    <row r="1268" spans="1:27">
      <c r="A1268" s="188" t="s">
        <v>2580</v>
      </c>
      <c r="B1268" s="188" t="s">
        <v>3273</v>
      </c>
      <c r="C1268" s="188" t="s">
        <v>3274</v>
      </c>
      <c r="G1268" s="8"/>
      <c r="N1268" s="8"/>
      <c r="O1268" s="8"/>
      <c r="P1268" s="8"/>
      <c r="Q1268" s="8"/>
      <c r="R1268" s="8"/>
      <c r="S1268" s="8"/>
      <c r="T1268" s="8"/>
      <c r="U1268" s="8"/>
      <c r="V1268" s="8"/>
      <c r="W1268" s="8"/>
      <c r="X1268" s="8"/>
      <c r="Y1268" s="8"/>
      <c r="Z1268" s="8"/>
      <c r="AA1268" s="8"/>
    </row>
    <row r="1269" spans="1:27">
      <c r="A1269" s="188" t="s">
        <v>3275</v>
      </c>
      <c r="B1269" s="188" t="s">
        <v>3276</v>
      </c>
      <c r="C1269" s="188" t="s">
        <v>3277</v>
      </c>
      <c r="G1269" s="8"/>
      <c r="N1269" s="8"/>
      <c r="O1269" s="8"/>
      <c r="P1269" s="8"/>
      <c r="Q1269" s="8"/>
      <c r="R1269" s="8"/>
      <c r="S1269" s="8"/>
      <c r="T1269" s="8"/>
      <c r="U1269" s="8"/>
      <c r="V1269" s="8"/>
      <c r="W1269" s="8"/>
      <c r="X1269" s="8"/>
      <c r="Y1269" s="8"/>
      <c r="Z1269" s="8"/>
      <c r="AA1269" s="8"/>
    </row>
    <row r="1270" spans="1:27">
      <c r="A1270" s="188" t="s">
        <v>632</v>
      </c>
      <c r="B1270" s="188" t="s">
        <v>3278</v>
      </c>
      <c r="C1270" s="188" t="s">
        <v>2245</v>
      </c>
      <c r="G1270" s="8"/>
      <c r="N1270" s="8"/>
      <c r="O1270" s="8"/>
      <c r="P1270" s="8"/>
      <c r="Q1270" s="8"/>
      <c r="R1270" s="8"/>
      <c r="S1270" s="8"/>
      <c r="T1270" s="8"/>
      <c r="U1270" s="8"/>
      <c r="V1270" s="8"/>
      <c r="W1270" s="8"/>
      <c r="X1270" s="8"/>
      <c r="Y1270" s="8"/>
      <c r="Z1270" s="8"/>
      <c r="AA1270" s="8"/>
    </row>
    <row r="1271" spans="1:27">
      <c r="A1271" s="188" t="s">
        <v>3279</v>
      </c>
      <c r="B1271" s="188" t="s">
        <v>3280</v>
      </c>
      <c r="C1271" s="188" t="s">
        <v>3281</v>
      </c>
      <c r="G1271" s="8"/>
      <c r="N1271" s="8"/>
      <c r="O1271" s="8"/>
      <c r="P1271" s="8"/>
      <c r="Q1271" s="8"/>
      <c r="R1271" s="8"/>
      <c r="S1271" s="8"/>
      <c r="T1271" s="8"/>
      <c r="U1271" s="8"/>
      <c r="V1271" s="8"/>
      <c r="W1271" s="8"/>
      <c r="X1271" s="8"/>
      <c r="Y1271" s="8"/>
      <c r="Z1271" s="8"/>
      <c r="AA1271" s="8"/>
    </row>
    <row r="1272" spans="1:27">
      <c r="A1272" s="188" t="s">
        <v>93</v>
      </c>
      <c r="B1272" s="188" t="s">
        <v>3282</v>
      </c>
      <c r="C1272" s="188" t="s">
        <v>2248</v>
      </c>
      <c r="G1272" s="8"/>
      <c r="N1272" s="8"/>
      <c r="O1272" s="8"/>
      <c r="P1272" s="8"/>
      <c r="Q1272" s="8"/>
      <c r="R1272" s="8"/>
      <c r="S1272" s="8"/>
      <c r="T1272" s="8"/>
      <c r="U1272" s="8"/>
      <c r="V1272" s="8"/>
      <c r="W1272" s="8"/>
      <c r="X1272" s="8"/>
      <c r="Y1272" s="8"/>
      <c r="Z1272" s="8"/>
      <c r="AA1272" s="8"/>
    </row>
    <row r="1273" spans="1:27">
      <c r="A1273" s="188" t="s">
        <v>864</v>
      </c>
      <c r="B1273" s="188" t="s">
        <v>3283</v>
      </c>
      <c r="C1273" s="188" t="s">
        <v>3284</v>
      </c>
      <c r="G1273" s="8"/>
      <c r="N1273" s="8"/>
      <c r="O1273" s="8"/>
      <c r="P1273" s="8"/>
      <c r="Q1273" s="8"/>
      <c r="R1273" s="8"/>
      <c r="S1273" s="8"/>
      <c r="T1273" s="8"/>
      <c r="U1273" s="8"/>
      <c r="V1273" s="8"/>
      <c r="W1273" s="8"/>
      <c r="X1273" s="8"/>
      <c r="Y1273" s="8"/>
      <c r="Z1273" s="8"/>
      <c r="AA1273" s="8"/>
    </row>
    <row r="1274" spans="1:27">
      <c r="A1274" s="188" t="s">
        <v>2622</v>
      </c>
      <c r="B1274" s="188" t="s">
        <v>3285</v>
      </c>
      <c r="C1274" s="188" t="s">
        <v>3286</v>
      </c>
      <c r="G1274" s="8"/>
      <c r="N1274" s="8"/>
      <c r="O1274" s="8"/>
      <c r="P1274" s="8"/>
      <c r="Q1274" s="8"/>
      <c r="R1274" s="8"/>
      <c r="S1274" s="8"/>
      <c r="T1274" s="8"/>
      <c r="U1274" s="8"/>
      <c r="V1274" s="8"/>
      <c r="W1274" s="8"/>
      <c r="X1274" s="8"/>
      <c r="Y1274" s="8"/>
      <c r="Z1274" s="8"/>
      <c r="AA1274" s="8"/>
    </row>
    <row r="1275" spans="1:27">
      <c r="A1275" s="188" t="s">
        <v>3287</v>
      </c>
      <c r="B1275" s="188" t="s">
        <v>2902</v>
      </c>
      <c r="C1275" s="188" t="s">
        <v>1258</v>
      </c>
      <c r="G1275" s="8"/>
      <c r="N1275" s="8"/>
      <c r="O1275" s="8"/>
      <c r="P1275" s="8"/>
      <c r="Q1275" s="8"/>
      <c r="R1275" s="8"/>
      <c r="S1275" s="8"/>
      <c r="T1275" s="8"/>
      <c r="U1275" s="8"/>
      <c r="V1275" s="8"/>
      <c r="W1275" s="8"/>
      <c r="X1275" s="8"/>
      <c r="Y1275" s="8"/>
      <c r="Z1275" s="8"/>
      <c r="AA1275" s="8"/>
    </row>
    <row r="1276" spans="1:27">
      <c r="A1276" s="188" t="s">
        <v>2256</v>
      </c>
      <c r="B1276" s="188" t="s">
        <v>3290</v>
      </c>
      <c r="C1276" s="188" t="s">
        <v>2258</v>
      </c>
      <c r="G1276" s="8"/>
      <c r="N1276" s="8"/>
      <c r="O1276" s="8"/>
      <c r="P1276" s="8"/>
      <c r="Q1276" s="8"/>
      <c r="R1276" s="8"/>
      <c r="S1276" s="8"/>
      <c r="T1276" s="8"/>
      <c r="U1276" s="8"/>
      <c r="V1276" s="8"/>
      <c r="W1276" s="8"/>
      <c r="X1276" s="8"/>
      <c r="Y1276" s="8"/>
      <c r="Z1276" s="8"/>
      <c r="AA1276" s="8"/>
    </row>
    <row r="1277" spans="1:27">
      <c r="A1277" s="188" t="s">
        <v>2646</v>
      </c>
      <c r="B1277" s="188" t="s">
        <v>3291</v>
      </c>
      <c r="C1277" s="188" t="s">
        <v>2261</v>
      </c>
      <c r="G1277" s="8"/>
      <c r="N1277" s="8"/>
      <c r="O1277" s="8"/>
      <c r="P1277" s="8"/>
      <c r="Q1277" s="8"/>
      <c r="R1277" s="8"/>
      <c r="S1277" s="8"/>
      <c r="T1277" s="8"/>
      <c r="U1277" s="8"/>
      <c r="V1277" s="8"/>
      <c r="W1277" s="8"/>
      <c r="X1277" s="8"/>
      <c r="Y1277" s="8"/>
      <c r="Z1277" s="8"/>
      <c r="AA1277" s="8"/>
    </row>
    <row r="1278" spans="1:27">
      <c r="A1278" s="188" t="s">
        <v>3292</v>
      </c>
      <c r="B1278" s="188" t="s">
        <v>3293</v>
      </c>
      <c r="C1278" s="188" t="s">
        <v>3294</v>
      </c>
      <c r="G1278" s="8"/>
      <c r="N1278" s="8"/>
      <c r="O1278" s="8"/>
      <c r="P1278" s="8"/>
      <c r="Q1278" s="8"/>
      <c r="R1278" s="8"/>
      <c r="S1278" s="8"/>
      <c r="T1278" s="8"/>
      <c r="U1278" s="8"/>
      <c r="V1278" s="8"/>
      <c r="W1278" s="8"/>
      <c r="X1278" s="8"/>
      <c r="Y1278" s="8"/>
      <c r="Z1278" s="8"/>
      <c r="AA1278" s="8"/>
    </row>
    <row r="1279" spans="1:27">
      <c r="A1279" s="188" t="s">
        <v>3295</v>
      </c>
      <c r="B1279" s="188" t="s">
        <v>3296</v>
      </c>
      <c r="C1279" s="188" t="s">
        <v>3297</v>
      </c>
      <c r="G1279" s="8"/>
      <c r="N1279" s="8"/>
      <c r="O1279" s="8"/>
      <c r="P1279" s="8"/>
      <c r="Q1279" s="8"/>
      <c r="R1279" s="8"/>
      <c r="S1279" s="8"/>
      <c r="T1279" s="8"/>
      <c r="U1279" s="8"/>
      <c r="V1279" s="8"/>
      <c r="W1279" s="8"/>
      <c r="X1279" s="8"/>
      <c r="Y1279" s="8"/>
      <c r="Z1279" s="8"/>
      <c r="AA1279" s="8"/>
    </row>
    <row r="1280" spans="1:27">
      <c r="A1280" s="188" t="s">
        <v>2654</v>
      </c>
      <c r="B1280" s="188" t="s">
        <v>3298</v>
      </c>
      <c r="C1280" s="188" t="s">
        <v>3299</v>
      </c>
      <c r="G1280" s="8"/>
      <c r="N1280" s="8"/>
      <c r="O1280" s="8"/>
      <c r="P1280" s="8"/>
      <c r="Q1280" s="8"/>
      <c r="R1280" s="8"/>
      <c r="S1280" s="8"/>
      <c r="T1280" s="8"/>
      <c r="U1280" s="8"/>
      <c r="V1280" s="8"/>
      <c r="W1280" s="8"/>
      <c r="X1280" s="8"/>
      <c r="Y1280" s="8"/>
      <c r="Z1280" s="8"/>
      <c r="AA1280" s="8"/>
    </row>
    <row r="1281" spans="1:27">
      <c r="A1281" s="188" t="s">
        <v>421</v>
      </c>
      <c r="B1281" s="188" t="s">
        <v>3300</v>
      </c>
      <c r="C1281" s="188" t="s">
        <v>2271</v>
      </c>
      <c r="G1281" s="8"/>
      <c r="N1281" s="8"/>
      <c r="O1281" s="8"/>
      <c r="P1281" s="8"/>
      <c r="Q1281" s="8"/>
      <c r="R1281" s="8"/>
      <c r="S1281" s="8"/>
      <c r="T1281" s="8"/>
      <c r="U1281" s="8"/>
      <c r="V1281" s="8"/>
      <c r="W1281" s="8"/>
      <c r="X1281" s="8"/>
      <c r="Y1281" s="8"/>
      <c r="Z1281" s="8"/>
      <c r="AA1281" s="8"/>
    </row>
    <row r="1282" spans="1:27">
      <c r="A1282" s="188" t="s">
        <v>3301</v>
      </c>
      <c r="B1282" s="188" t="s">
        <v>3302</v>
      </c>
      <c r="C1282" s="188" t="s">
        <v>3303</v>
      </c>
      <c r="G1282" s="8"/>
      <c r="N1282" s="8"/>
      <c r="O1282" s="8"/>
      <c r="P1282" s="8"/>
      <c r="Q1282" s="8"/>
      <c r="R1282" s="8"/>
      <c r="S1282" s="8"/>
      <c r="T1282" s="8"/>
      <c r="U1282" s="8"/>
      <c r="V1282" s="8"/>
      <c r="W1282" s="8"/>
      <c r="X1282" s="8"/>
      <c r="Y1282" s="8"/>
      <c r="Z1282" s="8"/>
      <c r="AA1282" s="8"/>
    </row>
    <row r="1283" spans="1:27">
      <c r="A1283" s="188" t="s">
        <v>3304</v>
      </c>
      <c r="B1283" s="188" t="s">
        <v>3305</v>
      </c>
      <c r="C1283" s="188" t="s">
        <v>1979</v>
      </c>
      <c r="G1283" s="8"/>
      <c r="N1283" s="8"/>
      <c r="O1283" s="8"/>
      <c r="P1283" s="8"/>
      <c r="Q1283" s="8"/>
      <c r="R1283" s="8"/>
      <c r="S1283" s="8"/>
      <c r="T1283" s="8"/>
      <c r="U1283" s="8"/>
      <c r="V1283" s="8"/>
      <c r="W1283" s="8"/>
      <c r="X1283" s="8"/>
      <c r="Y1283" s="8"/>
      <c r="Z1283" s="8"/>
      <c r="AA1283" s="8"/>
    </row>
    <row r="1284" spans="1:27">
      <c r="A1284" s="188" t="s">
        <v>2676</v>
      </c>
      <c r="B1284" s="188" t="s">
        <v>3309</v>
      </c>
      <c r="C1284" s="188" t="s">
        <v>3310</v>
      </c>
      <c r="G1284" s="8"/>
      <c r="N1284" s="8"/>
      <c r="O1284" s="8"/>
      <c r="P1284" s="8"/>
      <c r="Q1284" s="8"/>
      <c r="R1284" s="8"/>
      <c r="S1284" s="8"/>
      <c r="T1284" s="8"/>
      <c r="U1284" s="8"/>
      <c r="V1284" s="8"/>
      <c r="W1284" s="8"/>
      <c r="X1284" s="8"/>
      <c r="Y1284" s="8"/>
      <c r="Z1284" s="8"/>
      <c r="AA1284" s="8"/>
    </row>
    <row r="1285" spans="1:27">
      <c r="A1285" s="188" t="s">
        <v>3311</v>
      </c>
      <c r="B1285" s="188" t="s">
        <v>3252</v>
      </c>
      <c r="C1285" s="188" t="s">
        <v>3253</v>
      </c>
      <c r="G1285" s="8"/>
      <c r="N1285" s="8"/>
      <c r="O1285" s="8"/>
      <c r="P1285" s="8"/>
      <c r="Q1285" s="8"/>
      <c r="R1285" s="8"/>
      <c r="S1285" s="8"/>
      <c r="T1285" s="8"/>
      <c r="U1285" s="8"/>
      <c r="V1285" s="8"/>
      <c r="W1285" s="8"/>
      <c r="X1285" s="8"/>
      <c r="Y1285" s="8"/>
      <c r="Z1285" s="8"/>
      <c r="AA1285" s="8"/>
    </row>
    <row r="1286" spans="1:27">
      <c r="A1286" s="188" t="s">
        <v>3312</v>
      </c>
      <c r="B1286" s="188" t="s">
        <v>3313</v>
      </c>
      <c r="C1286" s="188" t="s">
        <v>3314</v>
      </c>
      <c r="G1286" s="8"/>
      <c r="N1286" s="8"/>
      <c r="O1286" s="8"/>
      <c r="P1286" s="8"/>
      <c r="Q1286" s="8"/>
      <c r="R1286" s="8"/>
      <c r="S1286" s="8"/>
      <c r="T1286" s="8"/>
      <c r="U1286" s="8"/>
      <c r="V1286" s="8"/>
      <c r="W1286" s="8"/>
      <c r="X1286" s="8"/>
      <c r="Y1286" s="8"/>
      <c r="Z1286" s="8"/>
      <c r="AA1286" s="8"/>
    </row>
    <row r="1287" spans="1:27">
      <c r="A1287" s="188" t="s">
        <v>3315</v>
      </c>
      <c r="B1287" s="188" t="s">
        <v>3316</v>
      </c>
      <c r="C1287" s="188" t="s">
        <v>3317</v>
      </c>
      <c r="G1287" s="8"/>
      <c r="N1287" s="8"/>
      <c r="O1287" s="8"/>
      <c r="P1287" s="8"/>
      <c r="Q1287" s="8"/>
      <c r="R1287" s="8"/>
      <c r="S1287" s="8"/>
      <c r="T1287" s="8"/>
      <c r="U1287" s="8"/>
      <c r="V1287" s="8"/>
      <c r="W1287" s="8"/>
      <c r="X1287" s="8"/>
      <c r="Y1287" s="8"/>
      <c r="Z1287" s="8"/>
      <c r="AA1287" s="8"/>
    </row>
    <row r="1288" spans="1:27">
      <c r="A1288" s="188" t="s">
        <v>991</v>
      </c>
      <c r="B1288" s="188" t="s">
        <v>3318</v>
      </c>
      <c r="C1288" s="188" t="s">
        <v>2278</v>
      </c>
      <c r="G1288" s="8"/>
      <c r="N1288" s="8"/>
      <c r="O1288" s="8"/>
      <c r="P1288" s="8"/>
      <c r="Q1288" s="8"/>
      <c r="R1288" s="8"/>
      <c r="S1288" s="8"/>
      <c r="T1288" s="8"/>
      <c r="U1288" s="8"/>
      <c r="V1288" s="8"/>
      <c r="W1288" s="8"/>
      <c r="X1288" s="8"/>
      <c r="Y1288" s="8"/>
      <c r="Z1288" s="8"/>
      <c r="AA1288" s="8"/>
    </row>
    <row r="1289" spans="1:27">
      <c r="A1289" s="188" t="s">
        <v>3319</v>
      </c>
      <c r="B1289" s="188" t="s">
        <v>3320</v>
      </c>
      <c r="C1289" s="188" t="s">
        <v>3321</v>
      </c>
      <c r="G1289" s="8"/>
      <c r="N1289" s="8"/>
      <c r="O1289" s="8"/>
      <c r="P1289" s="8"/>
      <c r="Q1289" s="8"/>
      <c r="R1289" s="8"/>
      <c r="S1289" s="8"/>
      <c r="T1289" s="8"/>
      <c r="U1289" s="8"/>
      <c r="V1289" s="8"/>
      <c r="W1289" s="8"/>
      <c r="X1289" s="8"/>
      <c r="Y1289" s="8"/>
      <c r="Z1289" s="8"/>
      <c r="AA1289" s="8"/>
    </row>
    <row r="1290" spans="1:27">
      <c r="A1290" s="188" t="s">
        <v>2698</v>
      </c>
      <c r="B1290" s="188" t="s">
        <v>3323</v>
      </c>
      <c r="C1290" s="188" t="s">
        <v>3324</v>
      </c>
      <c r="G1290" s="8"/>
      <c r="N1290" s="8"/>
      <c r="O1290" s="8"/>
      <c r="P1290" s="8"/>
      <c r="Q1290" s="8"/>
      <c r="R1290" s="8"/>
      <c r="S1290" s="8"/>
      <c r="T1290" s="8"/>
      <c r="U1290" s="8"/>
      <c r="V1290" s="8"/>
      <c r="W1290" s="8"/>
      <c r="X1290" s="8"/>
      <c r="Y1290" s="8"/>
      <c r="Z1290" s="8"/>
      <c r="AA1290" s="8"/>
    </row>
    <row r="1291" spans="1:27">
      <c r="A1291" s="188" t="s">
        <v>2698</v>
      </c>
      <c r="B1291" s="188" t="s">
        <v>3325</v>
      </c>
      <c r="C1291" s="188" t="s">
        <v>3324</v>
      </c>
      <c r="G1291" s="8"/>
      <c r="N1291" s="8"/>
      <c r="O1291" s="8"/>
      <c r="P1291" s="8"/>
      <c r="Q1291" s="8"/>
      <c r="R1291" s="8"/>
      <c r="S1291" s="8"/>
      <c r="T1291" s="8"/>
      <c r="U1291" s="8"/>
      <c r="V1291" s="8"/>
      <c r="W1291" s="8"/>
      <c r="X1291" s="8"/>
      <c r="Y1291" s="8"/>
      <c r="Z1291" s="8"/>
      <c r="AA1291" s="8"/>
    </row>
    <row r="1292" spans="1:27">
      <c r="A1292" s="188" t="s">
        <v>3327</v>
      </c>
      <c r="B1292" s="188" t="s">
        <v>3328</v>
      </c>
      <c r="C1292" s="188" t="s">
        <v>3329</v>
      </c>
      <c r="G1292" s="8"/>
      <c r="N1292" s="8"/>
      <c r="O1292" s="8"/>
      <c r="P1292" s="8"/>
      <c r="Q1292" s="8"/>
      <c r="R1292" s="8"/>
      <c r="S1292" s="8"/>
      <c r="T1292" s="8"/>
      <c r="U1292" s="8"/>
      <c r="V1292" s="8"/>
      <c r="W1292" s="8"/>
      <c r="X1292" s="8"/>
      <c r="Y1292" s="8"/>
      <c r="Z1292" s="8"/>
      <c r="AA1292" s="8"/>
    </row>
    <row r="1293" spans="1:27">
      <c r="A1293" s="188" t="s">
        <v>3330</v>
      </c>
      <c r="B1293" s="188" t="s">
        <v>3331</v>
      </c>
      <c r="C1293" s="188" t="s">
        <v>3332</v>
      </c>
      <c r="G1293" s="8"/>
      <c r="N1293" s="8"/>
      <c r="O1293" s="8"/>
      <c r="P1293" s="8"/>
      <c r="Q1293" s="8"/>
      <c r="R1293" s="8"/>
      <c r="S1293" s="8"/>
      <c r="T1293" s="8"/>
      <c r="U1293" s="8"/>
      <c r="V1293" s="8"/>
      <c r="W1293" s="8"/>
      <c r="X1293" s="8"/>
      <c r="Y1293" s="8"/>
      <c r="Z1293" s="8"/>
      <c r="AA1293" s="8"/>
    </row>
    <row r="1294" spans="1:27">
      <c r="A1294" s="188" t="s">
        <v>3333</v>
      </c>
      <c r="B1294" s="188" t="s">
        <v>3334</v>
      </c>
      <c r="C1294" s="188" t="s">
        <v>3335</v>
      </c>
      <c r="G1294" s="8"/>
      <c r="N1294" s="8"/>
      <c r="O1294" s="8"/>
      <c r="P1294" s="8"/>
      <c r="Q1294" s="8"/>
      <c r="R1294" s="8"/>
      <c r="S1294" s="8"/>
      <c r="T1294" s="8"/>
      <c r="U1294" s="8"/>
      <c r="V1294" s="8"/>
      <c r="W1294" s="8"/>
      <c r="X1294" s="8"/>
      <c r="Y1294" s="8"/>
      <c r="Z1294" s="8"/>
      <c r="AA1294" s="8"/>
    </row>
    <row r="1295" spans="1:27">
      <c r="A1295" s="188" t="s">
        <v>2713</v>
      </c>
      <c r="B1295" s="188" t="s">
        <v>3336</v>
      </c>
      <c r="C1295" s="188" t="s">
        <v>2282</v>
      </c>
      <c r="G1295" s="8"/>
      <c r="N1295" s="8"/>
      <c r="O1295" s="8"/>
      <c r="P1295" s="8"/>
      <c r="Q1295" s="8"/>
      <c r="R1295" s="8"/>
      <c r="S1295" s="8"/>
      <c r="T1295" s="8"/>
      <c r="U1295" s="8"/>
      <c r="V1295" s="8"/>
      <c r="W1295" s="8"/>
      <c r="X1295" s="8"/>
      <c r="Y1295" s="8"/>
      <c r="Z1295" s="8"/>
      <c r="AA1295" s="8"/>
    </row>
    <row r="1296" spans="1:27">
      <c r="A1296" s="188" t="s">
        <v>2732</v>
      </c>
      <c r="B1296" s="188" t="s">
        <v>3337</v>
      </c>
      <c r="C1296" s="188" t="s">
        <v>3338</v>
      </c>
      <c r="G1296" s="8"/>
      <c r="N1296" s="8"/>
      <c r="O1296" s="8"/>
      <c r="P1296" s="8"/>
      <c r="Q1296" s="8"/>
      <c r="R1296" s="8"/>
      <c r="S1296" s="8"/>
      <c r="T1296" s="8"/>
      <c r="U1296" s="8"/>
      <c r="V1296" s="8"/>
      <c r="W1296" s="8"/>
      <c r="X1296" s="8"/>
      <c r="Y1296" s="8"/>
      <c r="Z1296" s="8"/>
      <c r="AA1296" s="8"/>
    </row>
    <row r="1297" spans="1:27">
      <c r="A1297" s="188" t="s">
        <v>3339</v>
      </c>
      <c r="B1297" s="188" t="s">
        <v>3340</v>
      </c>
      <c r="C1297" s="188" t="s">
        <v>1951</v>
      </c>
      <c r="G1297" s="8"/>
      <c r="N1297" s="8"/>
      <c r="O1297" s="8"/>
      <c r="P1297" s="8"/>
      <c r="Q1297" s="8"/>
      <c r="R1297" s="8"/>
      <c r="S1297" s="8"/>
      <c r="T1297" s="8"/>
      <c r="U1297" s="8"/>
      <c r="V1297" s="8"/>
      <c r="W1297" s="8"/>
      <c r="X1297" s="8"/>
      <c r="Y1297" s="8"/>
      <c r="Z1297" s="8"/>
      <c r="AA1297" s="8"/>
    </row>
    <row r="1298" spans="1:27">
      <c r="A1298" s="188" t="s">
        <v>3341</v>
      </c>
      <c r="B1298" s="188" t="s">
        <v>3342</v>
      </c>
      <c r="C1298" s="188" t="s">
        <v>3343</v>
      </c>
      <c r="G1298" s="8"/>
      <c r="N1298" s="8"/>
      <c r="O1298" s="8"/>
      <c r="P1298" s="8"/>
      <c r="Q1298" s="8"/>
      <c r="R1298" s="8"/>
      <c r="S1298" s="8"/>
      <c r="T1298" s="8"/>
      <c r="U1298" s="8"/>
      <c r="V1298" s="8"/>
      <c r="W1298" s="8"/>
      <c r="X1298" s="8"/>
      <c r="Y1298" s="8"/>
      <c r="Z1298" s="8"/>
      <c r="AA1298" s="8"/>
    </row>
    <row r="1299" spans="1:27">
      <c r="A1299" s="188" t="s">
        <v>3344</v>
      </c>
      <c r="B1299" s="188" t="s">
        <v>3345</v>
      </c>
      <c r="C1299" s="188" t="s">
        <v>3346</v>
      </c>
      <c r="G1299" s="8"/>
      <c r="N1299" s="8"/>
      <c r="O1299" s="8"/>
      <c r="P1299" s="8"/>
      <c r="Q1299" s="8"/>
      <c r="R1299" s="8"/>
      <c r="S1299" s="8"/>
      <c r="T1299" s="8"/>
      <c r="U1299" s="8"/>
      <c r="V1299" s="8"/>
      <c r="W1299" s="8"/>
      <c r="X1299" s="8"/>
      <c r="Y1299" s="8"/>
      <c r="Z1299" s="8"/>
      <c r="AA1299" s="8"/>
    </row>
    <row r="1300" spans="1:27">
      <c r="A1300" s="188" t="s">
        <v>3347</v>
      </c>
      <c r="B1300" s="188" t="s">
        <v>3348</v>
      </c>
      <c r="C1300" s="188" t="s">
        <v>3349</v>
      </c>
      <c r="G1300" s="8"/>
      <c r="N1300" s="8"/>
      <c r="O1300" s="8"/>
      <c r="P1300" s="8"/>
      <c r="Q1300" s="8"/>
      <c r="R1300" s="8"/>
      <c r="S1300" s="8"/>
      <c r="T1300" s="8"/>
      <c r="U1300" s="8"/>
      <c r="V1300" s="8"/>
      <c r="W1300" s="8"/>
      <c r="X1300" s="8"/>
      <c r="Y1300" s="8"/>
      <c r="Z1300" s="8"/>
      <c r="AA1300" s="8"/>
    </row>
    <row r="1301" spans="1:27">
      <c r="A1301" s="188" t="s">
        <v>2283</v>
      </c>
      <c r="B1301" s="188" t="s">
        <v>3350</v>
      </c>
      <c r="C1301" s="188" t="s">
        <v>2285</v>
      </c>
      <c r="G1301" s="8"/>
      <c r="N1301" s="8"/>
      <c r="O1301" s="8"/>
      <c r="P1301" s="8"/>
      <c r="Q1301" s="8"/>
      <c r="R1301" s="8"/>
      <c r="S1301" s="8"/>
      <c r="T1301" s="8"/>
      <c r="U1301" s="8"/>
      <c r="V1301" s="8"/>
      <c r="W1301" s="8"/>
      <c r="X1301" s="8"/>
      <c r="Y1301" s="8"/>
      <c r="Z1301" s="8"/>
      <c r="AA1301" s="8"/>
    </row>
    <row r="1302" spans="1:27">
      <c r="A1302" s="188" t="s">
        <v>2286</v>
      </c>
      <c r="B1302" s="188" t="s">
        <v>3351</v>
      </c>
      <c r="C1302" s="188" t="s">
        <v>2288</v>
      </c>
      <c r="G1302" s="8"/>
      <c r="N1302" s="8"/>
      <c r="O1302" s="8"/>
      <c r="P1302" s="8"/>
      <c r="Q1302" s="8"/>
      <c r="R1302" s="8"/>
      <c r="S1302" s="8"/>
      <c r="T1302" s="8"/>
      <c r="U1302" s="8"/>
      <c r="V1302" s="8"/>
      <c r="W1302" s="8"/>
      <c r="X1302" s="8"/>
      <c r="Y1302" s="8"/>
      <c r="Z1302" s="8"/>
      <c r="AA1302" s="8"/>
    </row>
    <row r="1303" spans="1:27">
      <c r="A1303" s="188" t="s">
        <v>2761</v>
      </c>
      <c r="B1303" s="188" t="s">
        <v>3352</v>
      </c>
      <c r="C1303" s="188" t="s">
        <v>3353</v>
      </c>
      <c r="G1303" s="8"/>
      <c r="N1303" s="8"/>
      <c r="O1303" s="8"/>
      <c r="P1303" s="8"/>
      <c r="Q1303" s="8"/>
      <c r="R1303" s="8"/>
      <c r="S1303" s="8"/>
      <c r="T1303" s="8"/>
      <c r="U1303" s="8"/>
      <c r="V1303" s="8"/>
      <c r="W1303" s="8"/>
      <c r="X1303" s="8"/>
      <c r="Y1303" s="8"/>
      <c r="Z1303" s="8"/>
      <c r="AA1303" s="8"/>
    </row>
    <row r="1304" spans="1:27">
      <c r="A1304" s="188" t="s">
        <v>3354</v>
      </c>
      <c r="B1304" s="188" t="s">
        <v>3355</v>
      </c>
      <c r="C1304" s="188" t="s">
        <v>3356</v>
      </c>
      <c r="G1304" s="8"/>
      <c r="N1304" s="8"/>
      <c r="O1304" s="8"/>
      <c r="P1304" s="8"/>
      <c r="Q1304" s="8"/>
      <c r="R1304" s="8"/>
      <c r="S1304" s="8"/>
      <c r="T1304" s="8"/>
      <c r="U1304" s="8"/>
      <c r="V1304" s="8"/>
      <c r="W1304" s="8"/>
      <c r="X1304" s="8"/>
      <c r="Y1304" s="8"/>
      <c r="Z1304" s="8"/>
      <c r="AA1304" s="8"/>
    </row>
    <row r="1305" spans="1:27">
      <c r="A1305" s="188" t="s">
        <v>130</v>
      </c>
      <c r="B1305" s="188" t="s">
        <v>3357</v>
      </c>
      <c r="C1305" s="188" t="s">
        <v>2290</v>
      </c>
      <c r="G1305" s="8"/>
      <c r="N1305" s="8"/>
      <c r="O1305" s="8"/>
      <c r="P1305" s="8"/>
      <c r="Q1305" s="8"/>
      <c r="R1305" s="8"/>
      <c r="S1305" s="8"/>
      <c r="T1305" s="8"/>
      <c r="U1305" s="8"/>
      <c r="V1305" s="8"/>
      <c r="W1305" s="8"/>
      <c r="X1305" s="8"/>
      <c r="Y1305" s="8"/>
      <c r="Z1305" s="8"/>
      <c r="AA1305" s="8"/>
    </row>
    <row r="1306" spans="1:27">
      <c r="A1306" s="188" t="s">
        <v>3358</v>
      </c>
      <c r="B1306" s="188" t="s">
        <v>3360</v>
      </c>
      <c r="C1306" s="188" t="s">
        <v>3361</v>
      </c>
      <c r="G1306" s="8"/>
      <c r="N1306" s="8"/>
      <c r="O1306" s="8"/>
      <c r="P1306" s="8"/>
      <c r="Q1306" s="8"/>
      <c r="R1306" s="8"/>
      <c r="S1306" s="8"/>
      <c r="T1306" s="8"/>
      <c r="U1306" s="8"/>
      <c r="V1306" s="8"/>
      <c r="W1306" s="8"/>
      <c r="X1306" s="8"/>
      <c r="Y1306" s="8"/>
      <c r="Z1306" s="8"/>
      <c r="AA1306" s="8"/>
    </row>
    <row r="1307" spans="1:27">
      <c r="A1307" s="188" t="s">
        <v>2292</v>
      </c>
      <c r="B1307" s="188" t="s">
        <v>3363</v>
      </c>
      <c r="C1307" s="188" t="s">
        <v>2294</v>
      </c>
      <c r="G1307" s="8"/>
      <c r="N1307" s="8"/>
      <c r="O1307" s="8"/>
      <c r="P1307" s="8"/>
      <c r="Q1307" s="8"/>
      <c r="R1307" s="8"/>
      <c r="S1307" s="8"/>
      <c r="T1307" s="8"/>
      <c r="U1307" s="8"/>
      <c r="V1307" s="8"/>
      <c r="W1307" s="8"/>
      <c r="X1307" s="8"/>
      <c r="Y1307" s="8"/>
      <c r="Z1307" s="8"/>
      <c r="AA1307" s="8"/>
    </row>
    <row r="1308" spans="1:27">
      <c r="A1308" s="188" t="s">
        <v>3364</v>
      </c>
      <c r="B1308" s="188" t="s">
        <v>3365</v>
      </c>
      <c r="C1308" s="188" t="s">
        <v>3366</v>
      </c>
      <c r="G1308" s="8"/>
      <c r="N1308" s="8"/>
      <c r="O1308" s="8"/>
      <c r="P1308" s="8"/>
      <c r="Q1308" s="8"/>
      <c r="R1308" s="8"/>
      <c r="S1308" s="8"/>
      <c r="T1308" s="8"/>
      <c r="U1308" s="8"/>
      <c r="V1308" s="8"/>
      <c r="W1308" s="8"/>
      <c r="X1308" s="8"/>
      <c r="Y1308" s="8"/>
      <c r="Z1308" s="8"/>
      <c r="AA1308" s="8"/>
    </row>
    <row r="1309" spans="1:27">
      <c r="A1309" s="188" t="s">
        <v>2802</v>
      </c>
      <c r="B1309" s="188" t="s">
        <v>3367</v>
      </c>
      <c r="C1309" s="188" t="s">
        <v>3368</v>
      </c>
      <c r="G1309" s="8"/>
      <c r="N1309" s="8"/>
      <c r="O1309" s="8"/>
      <c r="P1309" s="8"/>
      <c r="Q1309" s="8"/>
      <c r="R1309" s="8"/>
      <c r="S1309" s="8"/>
      <c r="T1309" s="8"/>
      <c r="U1309" s="8"/>
      <c r="V1309" s="8"/>
      <c r="W1309" s="8"/>
      <c r="X1309" s="8"/>
      <c r="Y1309" s="8"/>
      <c r="Z1309" s="8"/>
      <c r="AA1309" s="8"/>
    </row>
    <row r="1310" spans="1:27">
      <c r="A1310" s="188" t="s">
        <v>3369</v>
      </c>
      <c r="B1310" s="188" t="s">
        <v>3370</v>
      </c>
      <c r="C1310" s="188" t="s">
        <v>3371</v>
      </c>
      <c r="G1310" s="8"/>
      <c r="N1310" s="8"/>
      <c r="O1310" s="8"/>
      <c r="P1310" s="8"/>
      <c r="Q1310" s="8"/>
      <c r="R1310" s="8"/>
      <c r="S1310" s="8"/>
      <c r="T1310" s="8"/>
      <c r="U1310" s="8"/>
      <c r="V1310" s="8"/>
      <c r="W1310" s="8"/>
      <c r="X1310" s="8"/>
      <c r="Y1310" s="8"/>
      <c r="Z1310" s="8"/>
      <c r="AA1310" s="8"/>
    </row>
    <row r="1311" spans="1:27">
      <c r="A1311" s="188" t="s">
        <v>442</v>
      </c>
      <c r="B1311" s="188" t="s">
        <v>3372</v>
      </c>
      <c r="C1311" s="188" t="s">
        <v>2296</v>
      </c>
      <c r="G1311" s="8"/>
      <c r="N1311" s="8"/>
      <c r="O1311" s="8"/>
      <c r="P1311" s="8"/>
      <c r="Q1311" s="8"/>
      <c r="R1311" s="8"/>
      <c r="S1311" s="8"/>
      <c r="T1311" s="8"/>
      <c r="U1311" s="8"/>
      <c r="V1311" s="8"/>
      <c r="W1311" s="8"/>
      <c r="X1311" s="8"/>
      <c r="Y1311" s="8"/>
      <c r="Z1311" s="8"/>
      <c r="AA1311" s="8"/>
    </row>
    <row r="1312" spans="1:27">
      <c r="A1312" s="188" t="s">
        <v>3373</v>
      </c>
      <c r="B1312" s="188" t="s">
        <v>3374</v>
      </c>
      <c r="C1312" s="188" t="s">
        <v>3375</v>
      </c>
      <c r="G1312" s="8"/>
      <c r="N1312" s="8"/>
      <c r="O1312" s="8"/>
      <c r="P1312" s="8"/>
      <c r="Q1312" s="8"/>
      <c r="R1312" s="8"/>
      <c r="S1312" s="8"/>
      <c r="T1312" s="8"/>
      <c r="U1312" s="8"/>
      <c r="V1312" s="8"/>
      <c r="W1312" s="8"/>
      <c r="X1312" s="8"/>
      <c r="Y1312" s="8"/>
      <c r="Z1312" s="8"/>
      <c r="AA1312" s="8"/>
    </row>
    <row r="1313" spans="1:27">
      <c r="A1313" s="188" t="s">
        <v>3376</v>
      </c>
      <c r="B1313" s="188" t="s">
        <v>3377</v>
      </c>
      <c r="C1313" s="188" t="s">
        <v>3378</v>
      </c>
      <c r="G1313" s="8"/>
      <c r="N1313" s="8"/>
      <c r="O1313" s="8"/>
      <c r="P1313" s="8"/>
      <c r="Q1313" s="8"/>
      <c r="R1313" s="8"/>
      <c r="S1313" s="8"/>
      <c r="T1313" s="8"/>
      <c r="U1313" s="8"/>
      <c r="V1313" s="8"/>
      <c r="W1313" s="8"/>
      <c r="X1313" s="8"/>
      <c r="Y1313" s="8"/>
      <c r="Z1313" s="8"/>
      <c r="AA1313" s="8"/>
    </row>
    <row r="1314" spans="1:27">
      <c r="A1314" s="188" t="s">
        <v>2297</v>
      </c>
      <c r="B1314" s="188" t="s">
        <v>3379</v>
      </c>
      <c r="C1314" s="188" t="s">
        <v>2299</v>
      </c>
      <c r="G1314" s="8"/>
      <c r="N1314" s="8"/>
      <c r="O1314" s="8"/>
      <c r="P1314" s="8"/>
      <c r="Q1314" s="8"/>
      <c r="R1314" s="8"/>
      <c r="S1314" s="8"/>
      <c r="T1314" s="8"/>
      <c r="U1314" s="8"/>
      <c r="V1314" s="8"/>
      <c r="W1314" s="8"/>
      <c r="X1314" s="8"/>
      <c r="Y1314" s="8"/>
      <c r="Z1314" s="8"/>
      <c r="AA1314" s="8"/>
    </row>
    <row r="1315" spans="1:27">
      <c r="A1315" s="188" t="s">
        <v>3380</v>
      </c>
      <c r="B1315" s="188" t="s">
        <v>3381</v>
      </c>
      <c r="C1315" s="188" t="s">
        <v>3382</v>
      </c>
      <c r="G1315" s="8"/>
      <c r="N1315" s="8"/>
      <c r="O1315" s="8"/>
      <c r="P1315" s="8"/>
      <c r="Q1315" s="8"/>
      <c r="R1315" s="8"/>
      <c r="S1315" s="8"/>
      <c r="T1315" s="8"/>
      <c r="U1315" s="8"/>
      <c r="V1315" s="8"/>
      <c r="W1315" s="8"/>
      <c r="X1315" s="8"/>
      <c r="Y1315" s="8"/>
      <c r="Z1315" s="8"/>
      <c r="AA1315" s="8"/>
    </row>
    <row r="1316" spans="1:27">
      <c r="A1316" s="188" t="s">
        <v>3383</v>
      </c>
      <c r="B1316" s="188" t="s">
        <v>3384</v>
      </c>
      <c r="C1316" s="188" t="s">
        <v>3385</v>
      </c>
      <c r="G1316" s="8"/>
      <c r="N1316" s="8"/>
      <c r="O1316" s="8"/>
      <c r="P1316" s="8"/>
      <c r="Q1316" s="8"/>
      <c r="R1316" s="8"/>
      <c r="S1316" s="8"/>
      <c r="T1316" s="8"/>
      <c r="U1316" s="8"/>
      <c r="V1316" s="8"/>
      <c r="W1316" s="8"/>
      <c r="X1316" s="8"/>
      <c r="Y1316" s="8"/>
      <c r="Z1316" s="8"/>
      <c r="AA1316" s="8"/>
    </row>
    <row r="1317" spans="1:27">
      <c r="A1317" s="188" t="s">
        <v>997</v>
      </c>
      <c r="B1317" s="188" t="s">
        <v>3386</v>
      </c>
      <c r="C1317" s="188" t="s">
        <v>2301</v>
      </c>
      <c r="G1317" s="8"/>
      <c r="N1317" s="8"/>
      <c r="O1317" s="8"/>
      <c r="P1317" s="8"/>
      <c r="Q1317" s="8"/>
      <c r="R1317" s="8"/>
      <c r="S1317" s="8"/>
      <c r="T1317" s="8"/>
      <c r="U1317" s="8"/>
      <c r="V1317" s="8"/>
      <c r="W1317" s="8"/>
      <c r="X1317" s="8"/>
      <c r="Y1317" s="8"/>
      <c r="Z1317" s="8"/>
      <c r="AA1317" s="8"/>
    </row>
    <row r="1318" spans="1:27">
      <c r="A1318" s="188" t="s">
        <v>2302</v>
      </c>
      <c r="B1318" s="188" t="s">
        <v>3387</v>
      </c>
      <c r="C1318" s="188" t="s">
        <v>3388</v>
      </c>
      <c r="G1318" s="8"/>
      <c r="N1318" s="8"/>
      <c r="O1318" s="8"/>
      <c r="P1318" s="8"/>
      <c r="Q1318" s="8"/>
      <c r="R1318" s="8"/>
      <c r="S1318" s="8"/>
      <c r="T1318" s="8"/>
      <c r="U1318" s="8"/>
      <c r="V1318" s="8"/>
      <c r="W1318" s="8"/>
      <c r="X1318" s="8"/>
      <c r="Y1318" s="8"/>
      <c r="Z1318" s="8"/>
      <c r="AA1318" s="8"/>
    </row>
    <row r="1319" spans="1:27">
      <c r="A1319" s="188" t="s">
        <v>2305</v>
      </c>
      <c r="B1319" s="188" t="s">
        <v>3389</v>
      </c>
      <c r="C1319" s="188" t="s">
        <v>2307</v>
      </c>
      <c r="G1319" s="8"/>
      <c r="N1319" s="8"/>
      <c r="O1319" s="8"/>
      <c r="P1319" s="8"/>
      <c r="Q1319" s="8"/>
      <c r="R1319" s="8"/>
      <c r="S1319" s="8"/>
      <c r="T1319" s="8"/>
      <c r="U1319" s="8"/>
      <c r="V1319" s="8"/>
      <c r="W1319" s="8"/>
      <c r="X1319" s="8"/>
      <c r="Y1319" s="8"/>
      <c r="Z1319" s="8"/>
      <c r="AA1319" s="8"/>
    </row>
    <row r="1320" spans="1:27">
      <c r="A1320" s="188" t="s">
        <v>3390</v>
      </c>
      <c r="B1320" s="188" t="s">
        <v>3391</v>
      </c>
      <c r="C1320" s="188" t="s">
        <v>3392</v>
      </c>
      <c r="G1320" s="8"/>
      <c r="N1320" s="8"/>
      <c r="O1320" s="8"/>
      <c r="P1320" s="8"/>
      <c r="Q1320" s="8"/>
      <c r="R1320" s="8"/>
      <c r="S1320" s="8"/>
      <c r="T1320" s="8"/>
      <c r="U1320" s="8"/>
      <c r="V1320" s="8"/>
      <c r="W1320" s="8"/>
      <c r="X1320" s="8"/>
      <c r="Y1320" s="8"/>
      <c r="Z1320" s="8"/>
      <c r="AA1320" s="8"/>
    </row>
    <row r="1321" spans="1:27">
      <c r="A1321" s="188" t="s">
        <v>3393</v>
      </c>
      <c r="B1321" s="188" t="s">
        <v>3394</v>
      </c>
      <c r="C1321" s="188" t="s">
        <v>3395</v>
      </c>
      <c r="G1321" s="8"/>
      <c r="N1321" s="8"/>
      <c r="O1321" s="8"/>
      <c r="P1321" s="8"/>
      <c r="Q1321" s="8"/>
      <c r="R1321" s="8"/>
      <c r="S1321" s="8"/>
      <c r="T1321" s="8"/>
      <c r="U1321" s="8"/>
      <c r="V1321" s="8"/>
      <c r="W1321" s="8"/>
      <c r="X1321" s="8"/>
      <c r="Y1321" s="8"/>
      <c r="Z1321" s="8"/>
      <c r="AA1321" s="8"/>
    </row>
    <row r="1322" spans="1:27">
      <c r="A1322" s="188" t="s">
        <v>100</v>
      </c>
      <c r="B1322" s="188" t="s">
        <v>3397</v>
      </c>
      <c r="C1322" s="188" t="s">
        <v>3398</v>
      </c>
      <c r="G1322" s="8"/>
      <c r="N1322" s="8"/>
      <c r="O1322" s="8"/>
      <c r="P1322" s="8"/>
      <c r="Q1322" s="8"/>
      <c r="R1322" s="8"/>
      <c r="S1322" s="8"/>
      <c r="T1322" s="8"/>
      <c r="U1322" s="8"/>
      <c r="V1322" s="8"/>
      <c r="W1322" s="8"/>
      <c r="X1322" s="8"/>
      <c r="Y1322" s="8"/>
      <c r="Z1322" s="8"/>
      <c r="AA1322" s="8"/>
    </row>
    <row r="1323" spans="1:27">
      <c r="A1323" s="188" t="s">
        <v>3399</v>
      </c>
      <c r="B1323" s="188" t="s">
        <v>3400</v>
      </c>
      <c r="C1323" s="188" t="s">
        <v>3401</v>
      </c>
      <c r="G1323" s="8"/>
      <c r="N1323" s="8"/>
      <c r="O1323" s="8"/>
      <c r="P1323" s="8"/>
      <c r="Q1323" s="8"/>
      <c r="R1323" s="8"/>
      <c r="S1323" s="8"/>
      <c r="T1323" s="8"/>
      <c r="U1323" s="8"/>
      <c r="V1323" s="8"/>
      <c r="W1323" s="8"/>
      <c r="X1323" s="8"/>
      <c r="Y1323" s="8"/>
      <c r="Z1323" s="8"/>
      <c r="AA1323" s="8"/>
    </row>
    <row r="1324" spans="1:27">
      <c r="A1324" s="188" t="s">
        <v>3402</v>
      </c>
      <c r="B1324" s="188" t="s">
        <v>3403</v>
      </c>
      <c r="C1324" s="188" t="s">
        <v>3404</v>
      </c>
      <c r="G1324" s="8"/>
      <c r="N1324" s="8"/>
      <c r="O1324" s="8"/>
      <c r="P1324" s="8"/>
      <c r="Q1324" s="8"/>
      <c r="R1324" s="8"/>
      <c r="S1324" s="8"/>
      <c r="T1324" s="8"/>
      <c r="U1324" s="8"/>
      <c r="V1324" s="8"/>
      <c r="W1324" s="8"/>
      <c r="X1324" s="8"/>
      <c r="Y1324" s="8"/>
      <c r="Z1324" s="8"/>
      <c r="AA1324" s="8"/>
    </row>
    <row r="1325" spans="1:27">
      <c r="A1325" s="188" t="s">
        <v>2906</v>
      </c>
      <c r="B1325" s="188" t="s">
        <v>3405</v>
      </c>
      <c r="C1325" s="188" t="s">
        <v>3406</v>
      </c>
      <c r="G1325" s="8"/>
      <c r="N1325" s="8"/>
      <c r="O1325" s="8"/>
      <c r="P1325" s="8"/>
      <c r="Q1325" s="8"/>
      <c r="R1325" s="8"/>
      <c r="S1325" s="8"/>
      <c r="T1325" s="8"/>
      <c r="U1325" s="8"/>
      <c r="V1325" s="8"/>
      <c r="W1325" s="8"/>
      <c r="X1325" s="8"/>
      <c r="Y1325" s="8"/>
      <c r="Z1325" s="8"/>
      <c r="AA1325" s="8"/>
    </row>
    <row r="1326" spans="1:27">
      <c r="A1326" s="188" t="s">
        <v>3407</v>
      </c>
      <c r="B1326" s="188" t="s">
        <v>3408</v>
      </c>
      <c r="C1326" s="188" t="s">
        <v>3409</v>
      </c>
      <c r="G1326" s="8"/>
      <c r="N1326" s="8"/>
      <c r="O1326" s="8"/>
      <c r="P1326" s="8"/>
      <c r="Q1326" s="8"/>
      <c r="R1326" s="8"/>
      <c r="S1326" s="8"/>
      <c r="T1326" s="8"/>
      <c r="U1326" s="8"/>
      <c r="V1326" s="8"/>
      <c r="W1326" s="8"/>
      <c r="X1326" s="8"/>
      <c r="Y1326" s="8"/>
      <c r="Z1326" s="8"/>
      <c r="AA1326" s="8"/>
    </row>
    <row r="1327" spans="1:27">
      <c r="A1327" s="188" t="s">
        <v>3410</v>
      </c>
      <c r="B1327" s="188" t="s">
        <v>3411</v>
      </c>
      <c r="C1327" s="188" t="s">
        <v>2325</v>
      </c>
      <c r="G1327" s="8"/>
      <c r="N1327" s="8"/>
      <c r="O1327" s="8"/>
      <c r="P1327" s="8"/>
      <c r="Q1327" s="8"/>
      <c r="R1327" s="8"/>
      <c r="S1327" s="8"/>
      <c r="T1327" s="8"/>
      <c r="U1327" s="8"/>
      <c r="V1327" s="8"/>
      <c r="W1327" s="8"/>
      <c r="X1327" s="8"/>
      <c r="Y1327" s="8"/>
      <c r="Z1327" s="8"/>
      <c r="AA1327" s="8"/>
    </row>
    <row r="1328" spans="1:27">
      <c r="A1328" s="188" t="s">
        <v>3413</v>
      </c>
      <c r="B1328" s="188" t="s">
        <v>3414</v>
      </c>
      <c r="C1328" s="188" t="s">
        <v>3415</v>
      </c>
      <c r="G1328" s="8"/>
      <c r="N1328" s="8"/>
      <c r="O1328" s="8"/>
      <c r="P1328" s="8"/>
      <c r="Q1328" s="8"/>
      <c r="R1328" s="8"/>
      <c r="S1328" s="8"/>
      <c r="T1328" s="8"/>
      <c r="U1328" s="8"/>
      <c r="V1328" s="8"/>
      <c r="W1328" s="8"/>
      <c r="X1328" s="8"/>
      <c r="Y1328" s="8"/>
      <c r="Z1328" s="8"/>
      <c r="AA1328" s="8"/>
    </row>
    <row r="1329" spans="1:27">
      <c r="A1329" s="188" t="s">
        <v>3416</v>
      </c>
      <c r="B1329" s="188" t="s">
        <v>3417</v>
      </c>
      <c r="C1329" s="188" t="s">
        <v>3418</v>
      </c>
      <c r="G1329" s="8"/>
      <c r="N1329" s="8"/>
      <c r="O1329" s="8"/>
      <c r="P1329" s="8"/>
      <c r="Q1329" s="8"/>
      <c r="R1329" s="8"/>
      <c r="S1329" s="8"/>
      <c r="T1329" s="8"/>
      <c r="U1329" s="8"/>
      <c r="V1329" s="8"/>
      <c r="W1329" s="8"/>
      <c r="X1329" s="8"/>
      <c r="Y1329" s="8"/>
      <c r="Z1329" s="8"/>
      <c r="AA1329" s="8"/>
    </row>
    <row r="1330" spans="1:27">
      <c r="A1330" s="188" t="s">
        <v>3419</v>
      </c>
      <c r="B1330" s="188" t="s">
        <v>3420</v>
      </c>
      <c r="C1330" s="188" t="s">
        <v>3421</v>
      </c>
      <c r="G1330" s="8"/>
      <c r="N1330" s="8"/>
      <c r="O1330" s="8"/>
      <c r="P1330" s="8"/>
      <c r="Q1330" s="8"/>
      <c r="R1330" s="8"/>
      <c r="S1330" s="8"/>
      <c r="T1330" s="8"/>
      <c r="U1330" s="8"/>
      <c r="V1330" s="8"/>
      <c r="W1330" s="8"/>
      <c r="X1330" s="8"/>
      <c r="Y1330" s="8"/>
      <c r="Z1330" s="8"/>
      <c r="AA1330" s="8"/>
    </row>
    <row r="1331" spans="1:27">
      <c r="A1331" s="188" t="s">
        <v>3422</v>
      </c>
      <c r="B1331" s="188" t="s">
        <v>3423</v>
      </c>
      <c r="C1331" s="188" t="s">
        <v>3424</v>
      </c>
      <c r="G1331" s="8"/>
      <c r="N1331" s="8"/>
      <c r="O1331" s="8"/>
      <c r="P1331" s="8"/>
      <c r="Q1331" s="8"/>
      <c r="R1331" s="8"/>
      <c r="S1331" s="8"/>
      <c r="T1331" s="8"/>
      <c r="U1331" s="8"/>
      <c r="V1331" s="8"/>
      <c r="W1331" s="8"/>
      <c r="X1331" s="8"/>
      <c r="Y1331" s="8"/>
      <c r="Z1331" s="8"/>
      <c r="AA1331" s="8"/>
    </row>
    <row r="1332" spans="1:27">
      <c r="A1332" s="188" t="s">
        <v>3426</v>
      </c>
      <c r="B1332" s="188" t="s">
        <v>3427</v>
      </c>
      <c r="C1332" s="188" t="s">
        <v>3428</v>
      </c>
      <c r="G1332" s="8"/>
      <c r="N1332" s="8"/>
      <c r="O1332" s="8"/>
      <c r="P1332" s="8"/>
      <c r="Q1332" s="8"/>
      <c r="R1332" s="8"/>
      <c r="S1332" s="8"/>
      <c r="T1332" s="8"/>
      <c r="U1332" s="8"/>
      <c r="V1332" s="8"/>
      <c r="W1332" s="8"/>
      <c r="X1332" s="8"/>
      <c r="Y1332" s="8"/>
      <c r="Z1332" s="8"/>
      <c r="AA1332" s="8"/>
    </row>
    <row r="1333" spans="1:27">
      <c r="A1333" s="188" t="s">
        <v>3429</v>
      </c>
      <c r="B1333" s="428"/>
      <c r="C1333" s="188" t="s">
        <v>2908</v>
      </c>
      <c r="G1333" s="8"/>
      <c r="N1333" s="8"/>
      <c r="O1333" s="8"/>
      <c r="P1333" s="8"/>
      <c r="Q1333" s="8"/>
      <c r="R1333" s="8"/>
      <c r="S1333" s="8"/>
      <c r="T1333" s="8"/>
      <c r="U1333" s="8"/>
      <c r="V1333" s="8"/>
      <c r="W1333" s="8"/>
      <c r="X1333" s="8"/>
      <c r="Y1333" s="8"/>
      <c r="Z1333" s="8"/>
      <c r="AA1333" s="8"/>
    </row>
    <row r="1334" spans="1:27">
      <c r="A1334" s="188" t="s">
        <v>3430</v>
      </c>
      <c r="B1334" s="188" t="s">
        <v>3431</v>
      </c>
      <c r="C1334" s="188" t="s">
        <v>3432</v>
      </c>
      <c r="G1334" s="8"/>
      <c r="N1334" s="8"/>
      <c r="O1334" s="8"/>
      <c r="P1334" s="8"/>
      <c r="Q1334" s="8"/>
      <c r="R1334" s="8"/>
      <c r="S1334" s="8"/>
      <c r="T1334" s="8"/>
      <c r="U1334" s="8"/>
      <c r="V1334" s="8"/>
      <c r="W1334" s="8"/>
      <c r="X1334" s="8"/>
      <c r="Y1334" s="8"/>
      <c r="Z1334" s="8"/>
      <c r="AA1334" s="8"/>
    </row>
    <row r="1335" spans="1:27">
      <c r="A1335" s="188" t="s">
        <v>3433</v>
      </c>
      <c r="B1335" s="188" t="s">
        <v>3434</v>
      </c>
      <c r="C1335" s="188" t="s">
        <v>2329</v>
      </c>
      <c r="G1335" s="8"/>
      <c r="N1335" s="8"/>
      <c r="O1335" s="8"/>
      <c r="P1335" s="8"/>
      <c r="Q1335" s="8"/>
      <c r="R1335" s="8"/>
      <c r="S1335" s="8"/>
      <c r="T1335" s="8"/>
      <c r="U1335" s="8"/>
      <c r="V1335" s="8"/>
      <c r="W1335" s="8"/>
      <c r="X1335" s="8"/>
      <c r="Y1335" s="8"/>
      <c r="Z1335" s="8"/>
      <c r="AA1335" s="8"/>
    </row>
    <row r="1336" spans="1:27">
      <c r="A1336" s="188" t="s">
        <v>2330</v>
      </c>
      <c r="B1336" s="188" t="s">
        <v>3435</v>
      </c>
      <c r="C1336" s="188" t="s">
        <v>3436</v>
      </c>
      <c r="G1336" s="8"/>
      <c r="N1336" s="8"/>
      <c r="O1336" s="8"/>
      <c r="P1336" s="8"/>
      <c r="Q1336" s="8"/>
      <c r="R1336" s="8"/>
      <c r="S1336" s="8"/>
      <c r="T1336" s="8"/>
      <c r="U1336" s="8"/>
      <c r="V1336" s="8"/>
      <c r="W1336" s="8"/>
      <c r="X1336" s="8"/>
      <c r="Y1336" s="8"/>
      <c r="Z1336" s="8"/>
      <c r="AA1336" s="8"/>
    </row>
    <row r="1337" spans="1:27">
      <c r="A1337" s="188" t="s">
        <v>662</v>
      </c>
      <c r="B1337" s="188" t="s">
        <v>3437</v>
      </c>
      <c r="C1337" s="188" t="s">
        <v>2334</v>
      </c>
      <c r="G1337" s="8"/>
      <c r="N1337" s="8"/>
      <c r="O1337" s="8"/>
      <c r="P1337" s="8"/>
      <c r="Q1337" s="8"/>
      <c r="R1337" s="8"/>
      <c r="S1337" s="8"/>
      <c r="T1337" s="8"/>
      <c r="U1337" s="8"/>
      <c r="V1337" s="8"/>
      <c r="W1337" s="8"/>
      <c r="X1337" s="8"/>
      <c r="Y1337" s="8"/>
      <c r="Z1337" s="8"/>
      <c r="AA1337" s="8"/>
    </row>
    <row r="1338" spans="1:27">
      <c r="A1338" s="188" t="s">
        <v>214</v>
      </c>
      <c r="B1338" s="188" t="s">
        <v>3441</v>
      </c>
      <c r="C1338" s="188" t="s">
        <v>2336</v>
      </c>
      <c r="G1338" s="8"/>
      <c r="N1338" s="8"/>
      <c r="O1338" s="8"/>
      <c r="P1338" s="8"/>
      <c r="Q1338" s="8"/>
      <c r="R1338" s="8"/>
      <c r="S1338" s="8"/>
      <c r="T1338" s="8"/>
      <c r="U1338" s="8"/>
      <c r="V1338" s="8"/>
      <c r="W1338" s="8"/>
      <c r="X1338" s="8"/>
      <c r="Y1338" s="8"/>
      <c r="Z1338" s="8"/>
      <c r="AA1338" s="8"/>
    </row>
    <row r="1339" spans="1:27">
      <c r="A1339" s="188" t="s">
        <v>3442</v>
      </c>
      <c r="B1339" s="188" t="s">
        <v>3443</v>
      </c>
      <c r="C1339" s="188" t="s">
        <v>1512</v>
      </c>
      <c r="G1339" s="8"/>
      <c r="N1339" s="8"/>
      <c r="O1339" s="8"/>
      <c r="P1339" s="8"/>
      <c r="Q1339" s="8"/>
      <c r="R1339" s="8"/>
      <c r="S1339" s="8"/>
      <c r="T1339" s="8"/>
      <c r="U1339" s="8"/>
      <c r="V1339" s="8"/>
      <c r="W1339" s="8"/>
      <c r="X1339" s="8"/>
      <c r="Y1339" s="8"/>
      <c r="Z1339" s="8"/>
      <c r="AA1339" s="8"/>
    </row>
    <row r="1340" spans="1:27">
      <c r="A1340" s="188" t="s">
        <v>2939</v>
      </c>
      <c r="B1340" s="188" t="s">
        <v>3444</v>
      </c>
      <c r="C1340" s="188" t="s">
        <v>2340</v>
      </c>
      <c r="G1340" s="8"/>
      <c r="N1340" s="8"/>
      <c r="O1340" s="8"/>
      <c r="P1340" s="8"/>
      <c r="Q1340" s="8"/>
      <c r="R1340" s="8"/>
      <c r="S1340" s="8"/>
      <c r="T1340" s="8"/>
      <c r="U1340" s="8"/>
      <c r="V1340" s="8"/>
      <c r="W1340" s="8"/>
      <c r="X1340" s="8"/>
      <c r="Y1340" s="8"/>
      <c r="Z1340" s="8"/>
      <c r="AA1340" s="8"/>
    </row>
    <row r="1341" spans="1:27">
      <c r="A1341" s="188" t="s">
        <v>3445</v>
      </c>
      <c r="B1341" s="188" t="s">
        <v>3446</v>
      </c>
      <c r="C1341" s="188" t="s">
        <v>2340</v>
      </c>
      <c r="G1341" s="8"/>
      <c r="N1341" s="8"/>
      <c r="O1341" s="8"/>
      <c r="P1341" s="8"/>
      <c r="Q1341" s="8"/>
      <c r="R1341" s="8"/>
      <c r="S1341" s="8"/>
      <c r="T1341" s="8"/>
      <c r="U1341" s="8"/>
      <c r="V1341" s="8"/>
      <c r="W1341" s="8"/>
      <c r="X1341" s="8"/>
      <c r="Y1341" s="8"/>
      <c r="Z1341" s="8"/>
      <c r="AA1341" s="8"/>
    </row>
    <row r="1342" spans="1:27">
      <c r="A1342" s="188" t="s">
        <v>3447</v>
      </c>
      <c r="B1342" s="188" t="s">
        <v>3446</v>
      </c>
      <c r="C1342" s="188" t="s">
        <v>2340</v>
      </c>
      <c r="G1342" s="8"/>
      <c r="N1342" s="8"/>
      <c r="O1342" s="8"/>
      <c r="P1342" s="8"/>
      <c r="Q1342" s="8"/>
      <c r="R1342" s="8"/>
      <c r="S1342" s="8"/>
      <c r="T1342" s="8"/>
      <c r="U1342" s="8"/>
      <c r="V1342" s="8"/>
      <c r="W1342" s="8"/>
      <c r="X1342" s="8"/>
      <c r="Y1342" s="8"/>
      <c r="Z1342" s="8"/>
      <c r="AA1342" s="8"/>
    </row>
    <row r="1343" spans="1:27">
      <c r="A1343" s="188" t="s">
        <v>165</v>
      </c>
      <c r="B1343" s="188" t="s">
        <v>3448</v>
      </c>
      <c r="C1343" s="188" t="s">
        <v>3449</v>
      </c>
      <c r="G1343" s="8"/>
      <c r="N1343" s="8"/>
      <c r="O1343" s="8"/>
      <c r="P1343" s="8"/>
      <c r="Q1343" s="8"/>
      <c r="R1343" s="8"/>
      <c r="S1343" s="8"/>
      <c r="T1343" s="8"/>
      <c r="U1343" s="8"/>
      <c r="V1343" s="8"/>
      <c r="W1343" s="8"/>
      <c r="X1343" s="8"/>
      <c r="Y1343" s="8"/>
      <c r="Z1343" s="8"/>
      <c r="AA1343" s="8"/>
    </row>
    <row r="1344" spans="1:27">
      <c r="A1344" s="188" t="s">
        <v>3450</v>
      </c>
      <c r="B1344" s="188" t="s">
        <v>3452</v>
      </c>
      <c r="C1344" s="188" t="s">
        <v>3453</v>
      </c>
      <c r="G1344" s="8"/>
      <c r="N1344" s="8"/>
      <c r="O1344" s="8"/>
      <c r="P1344" s="8"/>
      <c r="Q1344" s="8"/>
      <c r="R1344" s="8"/>
      <c r="S1344" s="8"/>
      <c r="T1344" s="8"/>
      <c r="U1344" s="8"/>
      <c r="V1344" s="8"/>
      <c r="W1344" s="8"/>
      <c r="X1344" s="8"/>
      <c r="Y1344" s="8"/>
      <c r="Z1344" s="8"/>
      <c r="AA1344" s="8"/>
    </row>
    <row r="1345" spans="1:27">
      <c r="A1345" s="188" t="s">
        <v>2974</v>
      </c>
      <c r="B1345" s="188" t="s">
        <v>3455</v>
      </c>
      <c r="C1345" s="188" t="s">
        <v>3457</v>
      </c>
      <c r="G1345" s="8"/>
      <c r="N1345" s="8"/>
      <c r="O1345" s="8"/>
      <c r="P1345" s="8"/>
      <c r="Q1345" s="8"/>
      <c r="R1345" s="8"/>
      <c r="S1345" s="8"/>
      <c r="T1345" s="8"/>
      <c r="U1345" s="8"/>
      <c r="V1345" s="8"/>
      <c r="W1345" s="8"/>
      <c r="X1345" s="8"/>
      <c r="Y1345" s="8"/>
      <c r="Z1345" s="8"/>
      <c r="AA1345" s="8"/>
    </row>
    <row r="1346" spans="1:27">
      <c r="A1346" s="188" t="s">
        <v>463</v>
      </c>
      <c r="B1346" s="188" t="s">
        <v>3458</v>
      </c>
      <c r="C1346" s="188" t="s">
        <v>2348</v>
      </c>
      <c r="G1346" s="8"/>
      <c r="N1346" s="8"/>
      <c r="O1346" s="8"/>
      <c r="P1346" s="8"/>
      <c r="Q1346" s="8"/>
      <c r="R1346" s="8"/>
      <c r="S1346" s="8"/>
      <c r="T1346" s="8"/>
      <c r="U1346" s="8"/>
      <c r="V1346" s="8"/>
      <c r="W1346" s="8"/>
      <c r="X1346" s="8"/>
      <c r="Y1346" s="8"/>
      <c r="Z1346" s="8"/>
      <c r="AA1346" s="8"/>
    </row>
    <row r="1347" spans="1:27">
      <c r="A1347" s="188" t="s">
        <v>3459</v>
      </c>
      <c r="B1347" s="188" t="s">
        <v>3460</v>
      </c>
      <c r="C1347" s="188" t="s">
        <v>3461</v>
      </c>
      <c r="G1347" s="8"/>
      <c r="N1347" s="8"/>
      <c r="O1347" s="8"/>
      <c r="P1347" s="8"/>
      <c r="Q1347" s="8"/>
      <c r="R1347" s="8"/>
      <c r="S1347" s="8"/>
      <c r="T1347" s="8"/>
      <c r="U1347" s="8"/>
      <c r="V1347" s="8"/>
      <c r="W1347" s="8"/>
      <c r="X1347" s="8"/>
      <c r="Y1347" s="8"/>
      <c r="Z1347" s="8"/>
      <c r="AA1347" s="8"/>
    </row>
    <row r="1348" spans="1:27">
      <c r="A1348" s="188" t="s">
        <v>3462</v>
      </c>
      <c r="B1348" s="188" t="s">
        <v>3463</v>
      </c>
      <c r="C1348" s="188" t="s">
        <v>3464</v>
      </c>
      <c r="G1348" s="8"/>
      <c r="N1348" s="8"/>
      <c r="O1348" s="8"/>
      <c r="P1348" s="8"/>
      <c r="Q1348" s="8"/>
      <c r="R1348" s="8"/>
      <c r="S1348" s="8"/>
      <c r="T1348" s="8"/>
      <c r="U1348" s="8"/>
      <c r="V1348" s="8"/>
      <c r="W1348" s="8"/>
      <c r="X1348" s="8"/>
      <c r="Y1348" s="8"/>
      <c r="Z1348" s="8"/>
      <c r="AA1348" s="8"/>
    </row>
    <row r="1349" spans="1:27">
      <c r="A1349" s="188" t="s">
        <v>464</v>
      </c>
      <c r="B1349" s="188" t="s">
        <v>3465</v>
      </c>
      <c r="C1349" s="188" t="s">
        <v>3464</v>
      </c>
      <c r="G1349" s="8"/>
      <c r="N1349" s="8"/>
      <c r="O1349" s="8"/>
      <c r="P1349" s="8"/>
      <c r="Q1349" s="8"/>
      <c r="R1349" s="8"/>
      <c r="S1349" s="8"/>
      <c r="T1349" s="8"/>
      <c r="U1349" s="8"/>
      <c r="V1349" s="8"/>
      <c r="W1349" s="8"/>
      <c r="X1349" s="8"/>
      <c r="Y1349" s="8"/>
      <c r="Z1349" s="8"/>
      <c r="AA1349" s="8"/>
    </row>
    <row r="1350" spans="1:27">
      <c r="A1350" s="188" t="s">
        <v>2354</v>
      </c>
      <c r="B1350" s="188" t="s">
        <v>3467</v>
      </c>
      <c r="C1350" s="188" t="s">
        <v>2356</v>
      </c>
      <c r="G1350" s="8"/>
      <c r="N1350" s="8"/>
      <c r="O1350" s="8"/>
      <c r="P1350" s="8"/>
      <c r="Q1350" s="8"/>
      <c r="R1350" s="8"/>
      <c r="S1350" s="8"/>
      <c r="T1350" s="8"/>
      <c r="U1350" s="8"/>
      <c r="V1350" s="8"/>
      <c r="W1350" s="8"/>
      <c r="X1350" s="8"/>
      <c r="Y1350" s="8"/>
      <c r="Z1350" s="8"/>
      <c r="AA1350" s="8"/>
    </row>
    <row r="1351" spans="1:27">
      <c r="A1351" s="188" t="s">
        <v>3468</v>
      </c>
      <c r="B1351" s="188" t="s">
        <v>3469</v>
      </c>
      <c r="C1351" s="188" t="s">
        <v>3018</v>
      </c>
      <c r="G1351" s="8"/>
      <c r="N1351" s="8"/>
      <c r="O1351" s="8"/>
      <c r="P1351" s="8"/>
      <c r="Q1351" s="8"/>
      <c r="R1351" s="8"/>
      <c r="S1351" s="8"/>
      <c r="T1351" s="8"/>
      <c r="U1351" s="8"/>
      <c r="V1351" s="8"/>
      <c r="W1351" s="8"/>
      <c r="X1351" s="8"/>
      <c r="Y1351" s="8"/>
      <c r="Z1351" s="8"/>
      <c r="AA1351" s="8"/>
    </row>
    <row r="1352" spans="1:27">
      <c r="A1352" s="188" t="s">
        <v>3024</v>
      </c>
      <c r="B1352" s="188" t="s">
        <v>3017</v>
      </c>
      <c r="C1352" s="188" t="s">
        <v>3470</v>
      </c>
      <c r="G1352" s="8"/>
      <c r="N1352" s="8"/>
      <c r="O1352" s="8"/>
      <c r="P1352" s="8"/>
      <c r="Q1352" s="8"/>
      <c r="R1352" s="8"/>
      <c r="S1352" s="8"/>
      <c r="T1352" s="8"/>
      <c r="U1352" s="8"/>
      <c r="V1352" s="8"/>
      <c r="W1352" s="8"/>
      <c r="X1352" s="8"/>
      <c r="Y1352" s="8"/>
      <c r="Z1352" s="8"/>
      <c r="AA1352" s="8"/>
    </row>
    <row r="1353" spans="1:27">
      <c r="A1353" s="188" t="s">
        <v>3471</v>
      </c>
      <c r="B1353" s="428"/>
      <c r="C1353" s="188" t="s">
        <v>2908</v>
      </c>
      <c r="G1353" s="8"/>
      <c r="N1353" s="8"/>
      <c r="O1353" s="8"/>
      <c r="P1353" s="8"/>
      <c r="Q1353" s="8"/>
      <c r="R1353" s="8"/>
      <c r="S1353" s="8"/>
      <c r="T1353" s="8"/>
      <c r="U1353" s="8"/>
      <c r="V1353" s="8"/>
      <c r="W1353" s="8"/>
      <c r="X1353" s="8"/>
      <c r="Y1353" s="8"/>
      <c r="Z1353" s="8"/>
      <c r="AA1353" s="8"/>
    </row>
    <row r="1354" spans="1:27">
      <c r="A1354" s="188" t="s">
        <v>3472</v>
      </c>
      <c r="B1354" s="188" t="s">
        <v>3473</v>
      </c>
      <c r="C1354" s="188" t="s">
        <v>3474</v>
      </c>
      <c r="G1354" s="8"/>
      <c r="N1354" s="8"/>
      <c r="O1354" s="8"/>
      <c r="P1354" s="8"/>
      <c r="Q1354" s="8"/>
      <c r="R1354" s="8"/>
      <c r="S1354" s="8"/>
      <c r="T1354" s="8"/>
      <c r="U1354" s="8"/>
      <c r="V1354" s="8"/>
      <c r="W1354" s="8"/>
      <c r="X1354" s="8"/>
      <c r="Y1354" s="8"/>
      <c r="Z1354" s="8"/>
      <c r="AA1354" s="8"/>
    </row>
    <row r="1355" spans="1:27">
      <c r="A1355" s="188" t="s">
        <v>3475</v>
      </c>
      <c r="B1355" s="188" t="s">
        <v>3476</v>
      </c>
      <c r="C1355" s="188" t="s">
        <v>3477</v>
      </c>
      <c r="G1355" s="8"/>
      <c r="N1355" s="8"/>
      <c r="O1355" s="8"/>
      <c r="P1355" s="8"/>
      <c r="Q1355" s="8"/>
      <c r="R1355" s="8"/>
      <c r="S1355" s="8"/>
      <c r="T1355" s="8"/>
      <c r="U1355" s="8"/>
      <c r="V1355" s="8"/>
      <c r="W1355" s="8"/>
      <c r="X1355" s="8"/>
      <c r="Y1355" s="8"/>
      <c r="Z1355" s="8"/>
      <c r="AA1355" s="8"/>
    </row>
    <row r="1356" spans="1:27">
      <c r="A1356" s="188" t="s">
        <v>3043</v>
      </c>
      <c r="B1356" s="188" t="s">
        <v>3479</v>
      </c>
      <c r="C1356" s="188" t="s">
        <v>3480</v>
      </c>
      <c r="G1356" s="8"/>
      <c r="N1356" s="8"/>
      <c r="O1356" s="8"/>
      <c r="P1356" s="8"/>
      <c r="Q1356" s="8"/>
      <c r="R1356" s="8"/>
      <c r="S1356" s="8"/>
      <c r="T1356" s="8"/>
      <c r="U1356" s="8"/>
      <c r="V1356" s="8"/>
      <c r="W1356" s="8"/>
      <c r="X1356" s="8"/>
      <c r="Y1356" s="8"/>
      <c r="Z1356" s="8"/>
      <c r="AA1356" s="8"/>
    </row>
    <row r="1357" spans="1:27">
      <c r="A1357" s="188" t="s">
        <v>3060</v>
      </c>
      <c r="B1357" s="188" t="s">
        <v>3481</v>
      </c>
      <c r="C1357" s="188" t="s">
        <v>3482</v>
      </c>
      <c r="G1357" s="8"/>
      <c r="N1357" s="8"/>
      <c r="O1357" s="8"/>
      <c r="P1357" s="8"/>
      <c r="Q1357" s="8"/>
      <c r="R1357" s="8"/>
      <c r="S1357" s="8"/>
      <c r="T1357" s="8"/>
      <c r="U1357" s="8"/>
      <c r="V1357" s="8"/>
      <c r="W1357" s="8"/>
      <c r="X1357" s="8"/>
      <c r="Y1357" s="8"/>
      <c r="Z1357" s="8"/>
      <c r="AA1357" s="8"/>
    </row>
    <row r="1358" spans="1:27">
      <c r="A1358" s="188" t="s">
        <v>3483</v>
      </c>
      <c r="B1358" s="188" t="s">
        <v>3484</v>
      </c>
      <c r="C1358" s="188" t="s">
        <v>3485</v>
      </c>
      <c r="G1358" s="8"/>
      <c r="N1358" s="8"/>
      <c r="O1358" s="8"/>
      <c r="P1358" s="8"/>
      <c r="Q1358" s="8"/>
      <c r="R1358" s="8"/>
      <c r="S1358" s="8"/>
      <c r="T1358" s="8"/>
      <c r="U1358" s="8"/>
      <c r="V1358" s="8"/>
      <c r="W1358" s="8"/>
      <c r="X1358" s="8"/>
      <c r="Y1358" s="8"/>
      <c r="Z1358" s="8"/>
      <c r="AA1358" s="8"/>
    </row>
    <row r="1359" spans="1:27">
      <c r="A1359" s="188" t="s">
        <v>957</v>
      </c>
      <c r="B1359" s="188" t="s">
        <v>3486</v>
      </c>
      <c r="C1359" s="188" t="s">
        <v>2362</v>
      </c>
      <c r="G1359" s="8"/>
      <c r="N1359" s="8"/>
      <c r="O1359" s="8"/>
      <c r="P1359" s="8"/>
      <c r="Q1359" s="8"/>
      <c r="R1359" s="8"/>
      <c r="S1359" s="8"/>
      <c r="T1359" s="8"/>
      <c r="U1359" s="8"/>
      <c r="V1359" s="8"/>
      <c r="W1359" s="8"/>
      <c r="X1359" s="8"/>
      <c r="Y1359" s="8"/>
      <c r="Z1359" s="8"/>
      <c r="AA1359" s="8"/>
    </row>
    <row r="1360" spans="1:27">
      <c r="A1360" s="188" t="s">
        <v>2363</v>
      </c>
      <c r="B1360" s="188" t="s">
        <v>3487</v>
      </c>
      <c r="C1360" s="188" t="s">
        <v>3488</v>
      </c>
      <c r="G1360" s="8"/>
      <c r="N1360" s="8"/>
      <c r="O1360" s="8"/>
      <c r="P1360" s="8"/>
      <c r="Q1360" s="8"/>
      <c r="R1360" s="8"/>
      <c r="S1360" s="8"/>
      <c r="T1360" s="8"/>
      <c r="U1360" s="8"/>
      <c r="V1360" s="8"/>
      <c r="W1360" s="8"/>
      <c r="X1360" s="8"/>
      <c r="Y1360" s="8"/>
      <c r="Z1360" s="8"/>
      <c r="AA1360" s="8"/>
    </row>
    <row r="1361" spans="1:27">
      <c r="A1361" s="188" t="s">
        <v>248</v>
      </c>
      <c r="B1361" s="188" t="s">
        <v>3490</v>
      </c>
      <c r="C1361" s="188" t="s">
        <v>2366</v>
      </c>
      <c r="G1361" s="8"/>
      <c r="N1361" s="8"/>
      <c r="O1361" s="8"/>
      <c r="P1361" s="8"/>
      <c r="Q1361" s="8"/>
      <c r="R1361" s="8"/>
      <c r="S1361" s="8"/>
      <c r="T1361" s="8"/>
      <c r="U1361" s="8"/>
      <c r="V1361" s="8"/>
      <c r="W1361" s="8"/>
      <c r="X1361" s="8"/>
      <c r="Y1361" s="8"/>
      <c r="Z1361" s="8"/>
      <c r="AA1361" s="8"/>
    </row>
    <row r="1362" spans="1:27">
      <c r="A1362" s="188" t="s">
        <v>923</v>
      </c>
      <c r="B1362" s="188" t="s">
        <v>3491</v>
      </c>
      <c r="C1362" s="188" t="s">
        <v>2368</v>
      </c>
      <c r="G1362" s="8"/>
      <c r="N1362" s="8"/>
      <c r="O1362" s="8"/>
      <c r="P1362" s="8"/>
      <c r="Q1362" s="8"/>
      <c r="R1362" s="8"/>
      <c r="S1362" s="8"/>
      <c r="T1362" s="8"/>
      <c r="U1362" s="8"/>
      <c r="V1362" s="8"/>
      <c r="W1362" s="8"/>
      <c r="X1362" s="8"/>
      <c r="Y1362" s="8"/>
      <c r="Z1362" s="8"/>
      <c r="AA1362" s="8"/>
    </row>
    <row r="1363" spans="1:27">
      <c r="A1363" s="188" t="s">
        <v>3492</v>
      </c>
      <c r="B1363" s="188" t="s">
        <v>3493</v>
      </c>
      <c r="C1363" s="188" t="s">
        <v>3494</v>
      </c>
      <c r="G1363" s="8"/>
      <c r="N1363" s="8"/>
      <c r="O1363" s="8"/>
      <c r="P1363" s="8"/>
      <c r="Q1363" s="8"/>
      <c r="R1363" s="8"/>
      <c r="S1363" s="8"/>
      <c r="T1363" s="8"/>
      <c r="U1363" s="8"/>
      <c r="V1363" s="8"/>
      <c r="W1363" s="8"/>
      <c r="X1363" s="8"/>
      <c r="Y1363" s="8"/>
      <c r="Z1363" s="8"/>
      <c r="AA1363" s="8"/>
    </row>
    <row r="1364" spans="1:27">
      <c r="A1364" s="188" t="s">
        <v>644</v>
      </c>
      <c r="B1364" s="188" t="s">
        <v>3495</v>
      </c>
      <c r="C1364" s="188" t="s">
        <v>3496</v>
      </c>
      <c r="G1364" s="8"/>
      <c r="N1364" s="8"/>
      <c r="O1364" s="8"/>
      <c r="P1364" s="8"/>
      <c r="Q1364" s="8"/>
      <c r="R1364" s="8"/>
      <c r="S1364" s="8"/>
      <c r="T1364" s="8"/>
      <c r="U1364" s="8"/>
      <c r="V1364" s="8"/>
      <c r="W1364" s="8"/>
      <c r="X1364" s="8"/>
      <c r="Y1364" s="8"/>
      <c r="Z1364" s="8"/>
      <c r="AA1364" s="8"/>
    </row>
    <row r="1365" spans="1:27">
      <c r="A1365" s="188" t="s">
        <v>2375</v>
      </c>
      <c r="B1365" s="188" t="s">
        <v>3497</v>
      </c>
      <c r="C1365" s="188" t="s">
        <v>2377</v>
      </c>
      <c r="G1365" s="8"/>
      <c r="N1365" s="8"/>
      <c r="O1365" s="8"/>
      <c r="P1365" s="8"/>
      <c r="Q1365" s="8"/>
      <c r="R1365" s="8"/>
      <c r="S1365" s="8"/>
      <c r="T1365" s="8"/>
      <c r="U1365" s="8"/>
      <c r="V1365" s="8"/>
      <c r="W1365" s="8"/>
      <c r="X1365" s="8"/>
      <c r="Y1365" s="8"/>
      <c r="Z1365" s="8"/>
      <c r="AA1365" s="8"/>
    </row>
    <row r="1366" spans="1:27">
      <c r="A1366" s="188" t="s">
        <v>3498</v>
      </c>
      <c r="B1366" s="188" t="s">
        <v>3499</v>
      </c>
      <c r="C1366" s="188" t="s">
        <v>3500</v>
      </c>
      <c r="G1366" s="8"/>
      <c r="N1366" s="8"/>
      <c r="O1366" s="8"/>
      <c r="P1366" s="8"/>
      <c r="Q1366" s="8"/>
      <c r="R1366" s="8"/>
      <c r="S1366" s="8"/>
      <c r="T1366" s="8"/>
      <c r="U1366" s="8"/>
      <c r="V1366" s="8"/>
      <c r="W1366" s="8"/>
      <c r="X1366" s="8"/>
      <c r="Y1366" s="8"/>
      <c r="Z1366" s="8"/>
      <c r="AA1366" s="8"/>
    </row>
    <row r="1367" spans="1:27">
      <c r="A1367" s="188" t="s">
        <v>3502</v>
      </c>
      <c r="B1367" s="188" t="s">
        <v>3503</v>
      </c>
      <c r="C1367" s="188" t="s">
        <v>3504</v>
      </c>
      <c r="G1367" s="8"/>
      <c r="N1367" s="8"/>
      <c r="O1367" s="8"/>
      <c r="P1367" s="8"/>
      <c r="Q1367" s="8"/>
      <c r="R1367" s="8"/>
      <c r="S1367" s="8"/>
      <c r="T1367" s="8"/>
      <c r="U1367" s="8"/>
      <c r="V1367" s="8"/>
      <c r="W1367" s="8"/>
      <c r="X1367" s="8"/>
      <c r="Y1367" s="8"/>
      <c r="Z1367" s="8"/>
      <c r="AA1367" s="8"/>
    </row>
    <row r="1368" spans="1:27">
      <c r="A1368" s="188" t="s">
        <v>3190</v>
      </c>
      <c r="B1368" s="188" t="s">
        <v>3505</v>
      </c>
      <c r="C1368" s="188" t="s">
        <v>3506</v>
      </c>
      <c r="G1368" s="8"/>
      <c r="N1368" s="8"/>
      <c r="O1368" s="8"/>
      <c r="P1368" s="8"/>
      <c r="Q1368" s="8"/>
      <c r="R1368" s="8"/>
      <c r="S1368" s="8"/>
      <c r="T1368" s="8"/>
      <c r="U1368" s="8"/>
      <c r="V1368" s="8"/>
      <c r="W1368" s="8"/>
      <c r="X1368" s="8"/>
      <c r="Y1368" s="8"/>
      <c r="Z1368" s="8"/>
      <c r="AA1368" s="8"/>
    </row>
    <row r="1369" spans="1:27">
      <c r="A1369" s="188" t="s">
        <v>3507</v>
      </c>
      <c r="B1369" s="188" t="s">
        <v>3508</v>
      </c>
      <c r="C1369" s="188" t="s">
        <v>3509</v>
      </c>
      <c r="G1369" s="8"/>
      <c r="N1369" s="8"/>
      <c r="O1369" s="8"/>
      <c r="P1369" s="8"/>
      <c r="Q1369" s="8"/>
      <c r="R1369" s="8"/>
      <c r="S1369" s="8"/>
      <c r="T1369" s="8"/>
      <c r="U1369" s="8"/>
      <c r="V1369" s="8"/>
      <c r="W1369" s="8"/>
      <c r="X1369" s="8"/>
      <c r="Y1369" s="8"/>
      <c r="Z1369" s="8"/>
      <c r="AA1369" s="8"/>
    </row>
    <row r="1370" spans="1:27">
      <c r="A1370" s="188" t="s">
        <v>3205</v>
      </c>
      <c r="B1370" s="188" t="s">
        <v>3510</v>
      </c>
      <c r="C1370" s="188" t="s">
        <v>3511</v>
      </c>
      <c r="G1370" s="8"/>
      <c r="N1370" s="8"/>
      <c r="O1370" s="8"/>
      <c r="P1370" s="8"/>
      <c r="Q1370" s="8"/>
      <c r="R1370" s="8"/>
      <c r="S1370" s="8"/>
      <c r="T1370" s="8"/>
      <c r="U1370" s="8"/>
      <c r="V1370" s="8"/>
      <c r="W1370" s="8"/>
      <c r="X1370" s="8"/>
      <c r="Y1370" s="8"/>
      <c r="Z1370" s="8"/>
      <c r="AA1370" s="8"/>
    </row>
    <row r="1371" spans="1:27">
      <c r="A1371" s="188" t="s">
        <v>3205</v>
      </c>
      <c r="B1371" s="188" t="s">
        <v>3512</v>
      </c>
      <c r="C1371" s="188" t="s">
        <v>3513</v>
      </c>
      <c r="G1371" s="8"/>
      <c r="N1371" s="8"/>
      <c r="O1371" s="8"/>
      <c r="P1371" s="8"/>
      <c r="Q1371" s="8"/>
      <c r="R1371" s="8"/>
      <c r="S1371" s="8"/>
      <c r="T1371" s="8"/>
      <c r="U1371" s="8"/>
      <c r="V1371" s="8"/>
      <c r="W1371" s="8"/>
      <c r="X1371" s="8"/>
      <c r="Y1371" s="8"/>
      <c r="Z1371" s="8"/>
      <c r="AA1371" s="8"/>
    </row>
    <row r="1372" spans="1:27">
      <c r="A1372" s="188" t="s">
        <v>3514</v>
      </c>
      <c r="B1372" s="188" t="s">
        <v>3515</v>
      </c>
      <c r="C1372" s="188" t="s">
        <v>3516</v>
      </c>
      <c r="G1372" s="8"/>
      <c r="N1372" s="8"/>
      <c r="O1372" s="8"/>
      <c r="P1372" s="8"/>
      <c r="Q1372" s="8"/>
      <c r="R1372" s="8"/>
      <c r="S1372" s="8"/>
      <c r="T1372" s="8"/>
      <c r="U1372" s="8"/>
      <c r="V1372" s="8"/>
      <c r="W1372" s="8"/>
      <c r="X1372" s="8"/>
      <c r="Y1372" s="8"/>
      <c r="Z1372" s="8"/>
      <c r="AA1372" s="8"/>
    </row>
    <row r="1373" spans="1:27">
      <c r="A1373" s="188" t="s">
        <v>3517</v>
      </c>
      <c r="B1373" s="188" t="s">
        <v>3518</v>
      </c>
      <c r="C1373" s="188" t="s">
        <v>1481</v>
      </c>
      <c r="G1373" s="8"/>
      <c r="N1373" s="8"/>
      <c r="O1373" s="8"/>
      <c r="P1373" s="8"/>
      <c r="Q1373" s="8"/>
      <c r="R1373" s="8"/>
      <c r="S1373" s="8"/>
      <c r="T1373" s="8"/>
      <c r="U1373" s="8"/>
      <c r="V1373" s="8"/>
      <c r="W1373" s="8"/>
      <c r="X1373" s="8"/>
      <c r="Y1373" s="8"/>
      <c r="Z1373" s="8"/>
      <c r="AA1373" s="8"/>
    </row>
    <row r="1374" spans="1:27">
      <c r="A1374" s="188" t="s">
        <v>3519</v>
      </c>
      <c r="B1374" s="188" t="s">
        <v>3520</v>
      </c>
      <c r="C1374" s="188" t="s">
        <v>3521</v>
      </c>
      <c r="G1374" s="8"/>
      <c r="N1374" s="8"/>
      <c r="O1374" s="8"/>
      <c r="P1374" s="8"/>
      <c r="Q1374" s="8"/>
      <c r="R1374" s="8"/>
      <c r="S1374" s="8"/>
      <c r="T1374" s="8"/>
      <c r="U1374" s="8"/>
      <c r="V1374" s="8"/>
      <c r="W1374" s="8"/>
      <c r="X1374" s="8"/>
      <c r="Y1374" s="8"/>
      <c r="Z1374" s="8"/>
      <c r="AA1374" s="8"/>
    </row>
    <row r="1375" spans="1:27">
      <c r="A1375" s="188" t="s">
        <v>3523</v>
      </c>
      <c r="B1375" s="188" t="s">
        <v>3524</v>
      </c>
      <c r="C1375" s="188" t="s">
        <v>3525</v>
      </c>
      <c r="G1375" s="8"/>
      <c r="N1375" s="8"/>
      <c r="O1375" s="8"/>
      <c r="P1375" s="8"/>
      <c r="Q1375" s="8"/>
      <c r="R1375" s="8"/>
      <c r="S1375" s="8"/>
      <c r="T1375" s="8"/>
      <c r="U1375" s="8"/>
      <c r="V1375" s="8"/>
      <c r="W1375" s="8"/>
      <c r="X1375" s="8"/>
      <c r="Y1375" s="8"/>
      <c r="Z1375" s="8"/>
      <c r="AA1375" s="8"/>
    </row>
    <row r="1376" spans="1:27">
      <c r="A1376" s="188" t="s">
        <v>868</v>
      </c>
      <c r="B1376" s="188" t="s">
        <v>3526</v>
      </c>
      <c r="C1376" s="188" t="s">
        <v>2384</v>
      </c>
      <c r="G1376" s="8"/>
      <c r="N1376" s="8"/>
      <c r="O1376" s="8"/>
      <c r="P1376" s="8"/>
      <c r="Q1376" s="8"/>
      <c r="R1376" s="8"/>
      <c r="S1376" s="8"/>
      <c r="T1376" s="8"/>
      <c r="U1376" s="8"/>
      <c r="V1376" s="8"/>
      <c r="W1376" s="8"/>
      <c r="X1376" s="8"/>
      <c r="Y1376" s="8"/>
      <c r="Z1376" s="8"/>
      <c r="AA1376" s="8"/>
    </row>
    <row r="1377" spans="1:27">
      <c r="A1377" s="188" t="s">
        <v>3527</v>
      </c>
      <c r="B1377" s="188" t="s">
        <v>3529</v>
      </c>
      <c r="C1377" s="188" t="s">
        <v>3530</v>
      </c>
      <c r="G1377" s="8"/>
      <c r="N1377" s="8"/>
      <c r="O1377" s="8"/>
      <c r="P1377" s="8"/>
      <c r="Q1377" s="8"/>
      <c r="R1377" s="8"/>
      <c r="S1377" s="8"/>
      <c r="T1377" s="8"/>
      <c r="U1377" s="8"/>
      <c r="V1377" s="8"/>
      <c r="W1377" s="8"/>
      <c r="X1377" s="8"/>
      <c r="Y1377" s="8"/>
      <c r="Z1377" s="8"/>
      <c r="AA1377" s="8"/>
    </row>
    <row r="1378" spans="1:27">
      <c r="A1378" s="188" t="s">
        <v>3532</v>
      </c>
      <c r="B1378" s="188" t="s">
        <v>3533</v>
      </c>
      <c r="C1378" s="188" t="s">
        <v>3534</v>
      </c>
      <c r="G1378" s="8"/>
      <c r="N1378" s="8"/>
      <c r="O1378" s="8"/>
      <c r="P1378" s="8"/>
      <c r="Q1378" s="8"/>
      <c r="R1378" s="8"/>
      <c r="S1378" s="8"/>
      <c r="T1378" s="8"/>
      <c r="U1378" s="8"/>
      <c r="V1378" s="8"/>
      <c r="W1378" s="8"/>
      <c r="X1378" s="8"/>
      <c r="Y1378" s="8"/>
      <c r="Z1378" s="8"/>
      <c r="AA1378" s="8"/>
    </row>
    <row r="1379" spans="1:27">
      <c r="A1379" s="188" t="s">
        <v>294</v>
      </c>
      <c r="B1379" s="188" t="s">
        <v>3535</v>
      </c>
      <c r="C1379" s="188" t="s">
        <v>2387</v>
      </c>
      <c r="G1379" s="8"/>
      <c r="N1379" s="8"/>
      <c r="O1379" s="8"/>
      <c r="P1379" s="8"/>
      <c r="Q1379" s="8"/>
      <c r="R1379" s="8"/>
      <c r="S1379" s="8"/>
      <c r="T1379" s="8"/>
      <c r="U1379" s="8"/>
      <c r="V1379" s="8"/>
      <c r="W1379" s="8"/>
      <c r="X1379" s="8"/>
      <c r="Y1379" s="8"/>
      <c r="Z1379" s="8"/>
      <c r="AA1379" s="8"/>
    </row>
    <row r="1380" spans="1:27">
      <c r="A1380" s="188" t="s">
        <v>3536</v>
      </c>
      <c r="B1380" s="188" t="s">
        <v>3537</v>
      </c>
      <c r="C1380" s="188" t="s">
        <v>3538</v>
      </c>
      <c r="G1380" s="8"/>
      <c r="N1380" s="8"/>
      <c r="O1380" s="8"/>
      <c r="P1380" s="8"/>
      <c r="Q1380" s="8"/>
      <c r="R1380" s="8"/>
      <c r="S1380" s="8"/>
      <c r="T1380" s="8"/>
      <c r="U1380" s="8"/>
      <c r="V1380" s="8"/>
      <c r="W1380" s="8"/>
      <c r="X1380" s="8"/>
      <c r="Y1380" s="8"/>
      <c r="Z1380" s="8"/>
      <c r="AA1380" s="8"/>
    </row>
    <row r="1381" spans="1:27">
      <c r="A1381" s="188" t="s">
        <v>3539</v>
      </c>
      <c r="B1381" s="188" t="s">
        <v>3540</v>
      </c>
      <c r="C1381" s="188" t="s">
        <v>3541</v>
      </c>
      <c r="G1381" s="8"/>
      <c r="N1381" s="8"/>
      <c r="O1381" s="8"/>
      <c r="P1381" s="8"/>
      <c r="Q1381" s="8"/>
      <c r="R1381" s="8"/>
      <c r="S1381" s="8"/>
      <c r="T1381" s="8"/>
      <c r="U1381" s="8"/>
      <c r="V1381" s="8"/>
      <c r="W1381" s="8"/>
      <c r="X1381" s="8"/>
      <c r="Y1381" s="8"/>
      <c r="Z1381" s="8"/>
      <c r="AA1381" s="8"/>
    </row>
    <row r="1382" spans="1:27">
      <c r="A1382" s="188" t="s">
        <v>3542</v>
      </c>
      <c r="B1382" s="188" t="s">
        <v>3543</v>
      </c>
      <c r="C1382" s="188" t="s">
        <v>3544</v>
      </c>
      <c r="G1382" s="8"/>
      <c r="N1382" s="8"/>
      <c r="O1382" s="8"/>
      <c r="P1382" s="8"/>
      <c r="Q1382" s="8"/>
      <c r="R1382" s="8"/>
      <c r="S1382" s="8"/>
      <c r="T1382" s="8"/>
      <c r="U1382" s="8"/>
      <c r="V1382" s="8"/>
      <c r="W1382" s="8"/>
      <c r="X1382" s="8"/>
      <c r="Y1382" s="8"/>
      <c r="Z1382" s="8"/>
      <c r="AA1382" s="8"/>
    </row>
    <row r="1383" spans="1:27">
      <c r="A1383" s="188" t="s">
        <v>3545</v>
      </c>
      <c r="B1383" s="188" t="s">
        <v>3546</v>
      </c>
      <c r="C1383" s="188" t="s">
        <v>3547</v>
      </c>
      <c r="G1383" s="8"/>
      <c r="N1383" s="8"/>
      <c r="O1383" s="8"/>
      <c r="P1383" s="8"/>
      <c r="Q1383" s="8"/>
      <c r="R1383" s="8"/>
      <c r="S1383" s="8"/>
      <c r="T1383" s="8"/>
      <c r="U1383" s="8"/>
      <c r="V1383" s="8"/>
      <c r="W1383" s="8"/>
      <c r="X1383" s="8"/>
      <c r="Y1383" s="8"/>
      <c r="Z1383" s="8"/>
      <c r="AA1383" s="8"/>
    </row>
    <row r="1384" spans="1:27">
      <c r="A1384" s="188" t="s">
        <v>3548</v>
      </c>
      <c r="B1384" s="188" t="s">
        <v>3549</v>
      </c>
      <c r="C1384" s="188" t="s">
        <v>3550</v>
      </c>
      <c r="G1384" s="8"/>
      <c r="N1384" s="8"/>
      <c r="O1384" s="8"/>
      <c r="P1384" s="8"/>
      <c r="Q1384" s="8"/>
      <c r="R1384" s="8"/>
      <c r="S1384" s="8"/>
      <c r="T1384" s="8"/>
      <c r="U1384" s="8"/>
      <c r="V1384" s="8"/>
      <c r="W1384" s="8"/>
      <c r="X1384" s="8"/>
      <c r="Y1384" s="8"/>
      <c r="Z1384" s="8"/>
      <c r="AA1384" s="8"/>
    </row>
    <row r="1385" spans="1:27">
      <c r="A1385" s="188" t="s">
        <v>1014</v>
      </c>
      <c r="B1385" s="188" t="s">
        <v>3135</v>
      </c>
      <c r="C1385" s="188" t="s">
        <v>2183</v>
      </c>
      <c r="G1385" s="8"/>
      <c r="N1385" s="8"/>
      <c r="O1385" s="8"/>
      <c r="P1385" s="8"/>
      <c r="Q1385" s="8"/>
      <c r="R1385" s="8"/>
      <c r="S1385" s="8"/>
      <c r="T1385" s="8"/>
      <c r="U1385" s="8"/>
      <c r="V1385" s="8"/>
      <c r="W1385" s="8"/>
      <c r="X1385" s="8"/>
      <c r="Y1385" s="8"/>
      <c r="Z1385" s="8"/>
      <c r="AA1385" s="8"/>
    </row>
    <row r="1386" spans="1:27">
      <c r="A1386" s="188" t="s">
        <v>3552</v>
      </c>
      <c r="B1386" s="188" t="s">
        <v>3553</v>
      </c>
      <c r="C1386" s="188" t="s">
        <v>3554</v>
      </c>
      <c r="G1386" s="8"/>
      <c r="N1386" s="8"/>
      <c r="O1386" s="8"/>
      <c r="P1386" s="8"/>
      <c r="Q1386" s="8"/>
      <c r="R1386" s="8"/>
      <c r="S1386" s="8"/>
      <c r="T1386" s="8"/>
      <c r="U1386" s="8"/>
      <c r="V1386" s="8"/>
      <c r="W1386" s="8"/>
      <c r="X1386" s="8"/>
      <c r="Y1386" s="8"/>
      <c r="Z1386" s="8"/>
      <c r="AA1386" s="8"/>
    </row>
    <row r="1387" spans="1:27">
      <c r="A1387" s="188" t="s">
        <v>3555</v>
      </c>
      <c r="B1387" s="188" t="s">
        <v>3556</v>
      </c>
      <c r="C1387" s="188" t="s">
        <v>3557</v>
      </c>
      <c r="G1387" s="8"/>
      <c r="N1387" s="8"/>
      <c r="O1387" s="8"/>
      <c r="P1387" s="8"/>
      <c r="Q1387" s="8"/>
      <c r="R1387" s="8"/>
      <c r="S1387" s="8"/>
      <c r="T1387" s="8"/>
      <c r="U1387" s="8"/>
      <c r="V1387" s="8"/>
      <c r="W1387" s="8"/>
      <c r="X1387" s="8"/>
      <c r="Y1387" s="8"/>
      <c r="Z1387" s="8"/>
      <c r="AA1387" s="8"/>
    </row>
    <row r="1388" spans="1:27">
      <c r="A1388" s="188" t="s">
        <v>3558</v>
      </c>
      <c r="B1388" s="188" t="s">
        <v>3559</v>
      </c>
      <c r="C1388" s="188" t="s">
        <v>3560</v>
      </c>
      <c r="G1388" s="8"/>
      <c r="N1388" s="8"/>
      <c r="O1388" s="8"/>
      <c r="P1388" s="8"/>
      <c r="Q1388" s="8"/>
      <c r="R1388" s="8"/>
      <c r="S1388" s="8"/>
      <c r="T1388" s="8"/>
      <c r="U1388" s="8"/>
      <c r="V1388" s="8"/>
      <c r="W1388" s="8"/>
      <c r="X1388" s="8"/>
      <c r="Y1388" s="8"/>
      <c r="Z1388" s="8"/>
      <c r="AA1388" s="8"/>
    </row>
    <row r="1389" spans="1:27">
      <c r="A1389" s="188" t="s">
        <v>3561</v>
      </c>
      <c r="B1389" s="188" t="s">
        <v>3562</v>
      </c>
      <c r="C1389" s="188" t="s">
        <v>3563</v>
      </c>
      <c r="G1389" s="8"/>
      <c r="N1389" s="8"/>
      <c r="O1389" s="8"/>
      <c r="P1389" s="8"/>
      <c r="Q1389" s="8"/>
      <c r="R1389" s="8"/>
      <c r="S1389" s="8"/>
      <c r="T1389" s="8"/>
      <c r="U1389" s="8"/>
      <c r="V1389" s="8"/>
      <c r="W1389" s="8"/>
      <c r="X1389" s="8"/>
      <c r="Y1389" s="8"/>
      <c r="Z1389" s="8"/>
      <c r="AA1389" s="8"/>
    </row>
    <row r="1390" spans="1:27">
      <c r="A1390" s="188" t="s">
        <v>3564</v>
      </c>
      <c r="B1390" s="188" t="s">
        <v>3565</v>
      </c>
      <c r="C1390" s="188" t="s">
        <v>3566</v>
      </c>
      <c r="G1390" s="8"/>
      <c r="N1390" s="8"/>
      <c r="O1390" s="8"/>
      <c r="P1390" s="8"/>
      <c r="Q1390" s="8"/>
      <c r="R1390" s="8"/>
      <c r="S1390" s="8"/>
      <c r="T1390" s="8"/>
      <c r="U1390" s="8"/>
      <c r="V1390" s="8"/>
      <c r="W1390" s="8"/>
      <c r="X1390" s="8"/>
      <c r="Y1390" s="8"/>
      <c r="Z1390" s="8"/>
      <c r="AA1390" s="8"/>
    </row>
    <row r="1391" spans="1:27">
      <c r="A1391" s="188" t="s">
        <v>3567</v>
      </c>
      <c r="B1391" s="188" t="s">
        <v>3568</v>
      </c>
      <c r="C1391" s="188" t="s">
        <v>3569</v>
      </c>
      <c r="G1391" s="8"/>
      <c r="N1391" s="8"/>
      <c r="O1391" s="8"/>
      <c r="P1391" s="8"/>
      <c r="Q1391" s="8"/>
      <c r="R1391" s="8"/>
      <c r="S1391" s="8"/>
      <c r="T1391" s="8"/>
      <c r="U1391" s="8"/>
      <c r="V1391" s="8"/>
      <c r="W1391" s="8"/>
      <c r="X1391" s="8"/>
      <c r="Y1391" s="8"/>
      <c r="Z1391" s="8"/>
      <c r="AA1391" s="8"/>
    </row>
    <row r="1392" spans="1:27">
      <c r="A1392" s="188" t="s">
        <v>3570</v>
      </c>
      <c r="B1392" s="188" t="s">
        <v>3571</v>
      </c>
      <c r="C1392" s="188" t="s">
        <v>3572</v>
      </c>
      <c r="G1392" s="8"/>
      <c r="N1392" s="8"/>
      <c r="O1392" s="8"/>
      <c r="P1392" s="8"/>
      <c r="Q1392" s="8"/>
      <c r="R1392" s="8"/>
      <c r="S1392" s="8"/>
      <c r="T1392" s="8"/>
      <c r="U1392" s="8"/>
      <c r="V1392" s="8"/>
      <c r="W1392" s="8"/>
      <c r="X1392" s="8"/>
      <c r="Y1392" s="8"/>
      <c r="Z1392" s="8"/>
      <c r="AA1392" s="8"/>
    </row>
    <row r="1393" spans="1:27">
      <c r="A1393" s="188" t="s">
        <v>3264</v>
      </c>
      <c r="B1393" s="188" t="s">
        <v>3573</v>
      </c>
      <c r="C1393" s="188" t="s">
        <v>3574</v>
      </c>
      <c r="G1393" s="8"/>
      <c r="N1393" s="8"/>
      <c r="O1393" s="8"/>
      <c r="P1393" s="8"/>
      <c r="Q1393" s="8"/>
      <c r="R1393" s="8"/>
      <c r="S1393" s="8"/>
      <c r="T1393" s="8"/>
      <c r="U1393" s="8"/>
      <c r="V1393" s="8"/>
      <c r="W1393" s="8"/>
      <c r="X1393" s="8"/>
      <c r="Y1393" s="8"/>
      <c r="Z1393" s="8"/>
      <c r="AA1393" s="8"/>
    </row>
    <row r="1394" spans="1:27">
      <c r="A1394" s="188" t="s">
        <v>3575</v>
      </c>
      <c r="B1394" s="188" t="s">
        <v>3576</v>
      </c>
      <c r="C1394" s="188" t="s">
        <v>3577</v>
      </c>
      <c r="G1394" s="8"/>
      <c r="N1394" s="8"/>
      <c r="O1394" s="8"/>
      <c r="P1394" s="8"/>
      <c r="Q1394" s="8"/>
      <c r="R1394" s="8"/>
      <c r="S1394" s="8"/>
      <c r="T1394" s="8"/>
      <c r="U1394" s="8"/>
      <c r="V1394" s="8"/>
      <c r="W1394" s="8"/>
      <c r="X1394" s="8"/>
      <c r="Y1394" s="8"/>
      <c r="Z1394" s="8"/>
      <c r="AA1394" s="8"/>
    </row>
    <row r="1395" spans="1:27">
      <c r="A1395" s="188" t="s">
        <v>1084</v>
      </c>
      <c r="B1395" s="188" t="s">
        <v>3578</v>
      </c>
      <c r="C1395" s="188" t="s">
        <v>3579</v>
      </c>
      <c r="G1395" s="8"/>
      <c r="N1395" s="8"/>
      <c r="O1395" s="8"/>
      <c r="P1395" s="8"/>
      <c r="Q1395" s="8"/>
      <c r="R1395" s="8"/>
      <c r="S1395" s="8"/>
      <c r="T1395" s="8"/>
      <c r="U1395" s="8"/>
      <c r="V1395" s="8"/>
      <c r="W1395" s="8"/>
      <c r="X1395" s="8"/>
      <c r="Y1395" s="8"/>
      <c r="Z1395" s="8"/>
      <c r="AA1395" s="8"/>
    </row>
    <row r="1396" spans="1:27">
      <c r="A1396" s="188" t="s">
        <v>2402</v>
      </c>
      <c r="B1396" s="188" t="s">
        <v>3580</v>
      </c>
      <c r="C1396" s="188" t="s">
        <v>3581</v>
      </c>
      <c r="G1396" s="8"/>
      <c r="N1396" s="8"/>
      <c r="O1396" s="8"/>
      <c r="P1396" s="8"/>
      <c r="Q1396" s="8"/>
      <c r="R1396" s="8"/>
      <c r="S1396" s="8"/>
      <c r="T1396" s="8"/>
      <c r="U1396" s="8"/>
      <c r="V1396" s="8"/>
      <c r="W1396" s="8"/>
      <c r="X1396" s="8"/>
      <c r="Y1396" s="8"/>
      <c r="Z1396" s="8"/>
      <c r="AA1396" s="8"/>
    </row>
    <row r="1397" spans="1:27">
      <c r="A1397" s="188" t="s">
        <v>3582</v>
      </c>
      <c r="B1397" s="188" t="s">
        <v>3583</v>
      </c>
      <c r="C1397" s="188" t="s">
        <v>3584</v>
      </c>
      <c r="G1397" s="8"/>
      <c r="N1397" s="8"/>
      <c r="O1397" s="8"/>
      <c r="P1397" s="8"/>
      <c r="Q1397" s="8"/>
      <c r="R1397" s="8"/>
      <c r="S1397" s="8"/>
      <c r="T1397" s="8"/>
      <c r="U1397" s="8"/>
      <c r="V1397" s="8"/>
      <c r="W1397" s="8"/>
      <c r="X1397" s="8"/>
      <c r="Y1397" s="8"/>
      <c r="Z1397" s="8"/>
      <c r="AA1397" s="8"/>
    </row>
    <row r="1398" spans="1:27">
      <c r="A1398" s="188" t="s">
        <v>3307</v>
      </c>
      <c r="B1398" s="188" t="s">
        <v>3586</v>
      </c>
      <c r="C1398" s="188" t="s">
        <v>3587</v>
      </c>
      <c r="G1398" s="8"/>
      <c r="N1398" s="8"/>
      <c r="O1398" s="8"/>
      <c r="P1398" s="8"/>
      <c r="Q1398" s="8"/>
      <c r="R1398" s="8"/>
      <c r="S1398" s="8"/>
      <c r="T1398" s="8"/>
      <c r="U1398" s="8"/>
      <c r="V1398" s="8"/>
      <c r="W1398" s="8"/>
      <c r="X1398" s="8"/>
      <c r="Y1398" s="8"/>
      <c r="Z1398" s="8"/>
      <c r="AA1398" s="8"/>
    </row>
    <row r="1399" spans="1:27">
      <c r="A1399" s="188" t="s">
        <v>3588</v>
      </c>
      <c r="B1399" s="188" t="s">
        <v>3589</v>
      </c>
      <c r="C1399" s="188" t="s">
        <v>3590</v>
      </c>
      <c r="G1399" s="8"/>
      <c r="N1399" s="8"/>
      <c r="O1399" s="8"/>
      <c r="P1399" s="8"/>
      <c r="Q1399" s="8"/>
      <c r="R1399" s="8"/>
      <c r="S1399" s="8"/>
      <c r="T1399" s="8"/>
      <c r="U1399" s="8"/>
      <c r="V1399" s="8"/>
      <c r="W1399" s="8"/>
      <c r="X1399" s="8"/>
      <c r="Y1399" s="8"/>
      <c r="Z1399" s="8"/>
      <c r="AA1399" s="8"/>
    </row>
    <row r="1400" spans="1:27">
      <c r="A1400" s="188" t="s">
        <v>3591</v>
      </c>
      <c r="B1400" s="188" t="s">
        <v>3592</v>
      </c>
      <c r="C1400" s="188" t="s">
        <v>3593</v>
      </c>
      <c r="G1400" s="8"/>
      <c r="N1400" s="8"/>
      <c r="O1400" s="8"/>
      <c r="P1400" s="8"/>
      <c r="Q1400" s="8"/>
      <c r="R1400" s="8"/>
      <c r="S1400" s="8"/>
      <c r="T1400" s="8"/>
      <c r="U1400" s="8"/>
      <c r="V1400" s="8"/>
      <c r="W1400" s="8"/>
      <c r="X1400" s="8"/>
      <c r="Y1400" s="8"/>
      <c r="Z1400" s="8"/>
      <c r="AA1400" s="8"/>
    </row>
    <row r="1401" spans="1:27">
      <c r="A1401" s="188" t="s">
        <v>3322</v>
      </c>
      <c r="B1401" s="188" t="s">
        <v>3594</v>
      </c>
      <c r="C1401" s="188" t="s">
        <v>3595</v>
      </c>
      <c r="G1401" s="8"/>
      <c r="N1401" s="8"/>
      <c r="O1401" s="8"/>
      <c r="P1401" s="8"/>
      <c r="Q1401" s="8"/>
      <c r="R1401" s="8"/>
      <c r="S1401" s="8"/>
      <c r="T1401" s="8"/>
      <c r="U1401" s="8"/>
      <c r="V1401" s="8"/>
      <c r="W1401" s="8"/>
      <c r="X1401" s="8"/>
      <c r="Y1401" s="8"/>
      <c r="Z1401" s="8"/>
      <c r="AA1401" s="8"/>
    </row>
    <row r="1402" spans="1:27">
      <c r="A1402" s="188" t="s">
        <v>3596</v>
      </c>
      <c r="B1402" s="188" t="s">
        <v>3597</v>
      </c>
      <c r="C1402" s="188" t="s">
        <v>3598</v>
      </c>
      <c r="G1402" s="8"/>
      <c r="N1402" s="8"/>
      <c r="O1402" s="8"/>
      <c r="P1402" s="8"/>
      <c r="Q1402" s="8"/>
      <c r="R1402" s="8"/>
      <c r="S1402" s="8"/>
      <c r="T1402" s="8"/>
      <c r="U1402" s="8"/>
      <c r="V1402" s="8"/>
      <c r="W1402" s="8"/>
      <c r="X1402" s="8"/>
      <c r="Y1402" s="8"/>
      <c r="Z1402" s="8"/>
      <c r="AA1402" s="8"/>
    </row>
    <row r="1403" spans="1:27">
      <c r="A1403" s="188" t="s">
        <v>481</v>
      </c>
      <c r="B1403" s="188" t="s">
        <v>3599</v>
      </c>
      <c r="C1403" s="188" t="s">
        <v>2410</v>
      </c>
      <c r="G1403" s="8"/>
      <c r="N1403" s="8"/>
      <c r="O1403" s="8"/>
      <c r="P1403" s="8"/>
      <c r="Q1403" s="8"/>
      <c r="R1403" s="8"/>
      <c r="S1403" s="8"/>
      <c r="T1403" s="8"/>
      <c r="U1403" s="8"/>
      <c r="V1403" s="8"/>
      <c r="W1403" s="8"/>
      <c r="X1403" s="8"/>
      <c r="Y1403" s="8"/>
      <c r="Z1403" s="8"/>
      <c r="AA1403" s="8"/>
    </row>
    <row r="1404" spans="1:27">
      <c r="A1404" s="188" t="s">
        <v>610</v>
      </c>
      <c r="B1404" s="188" t="s">
        <v>3601</v>
      </c>
      <c r="C1404" s="188" t="s">
        <v>3602</v>
      </c>
      <c r="G1404" s="8"/>
      <c r="N1404" s="8"/>
      <c r="O1404" s="8"/>
      <c r="P1404" s="8"/>
      <c r="Q1404" s="8"/>
      <c r="R1404" s="8"/>
      <c r="S1404" s="8"/>
      <c r="T1404" s="8"/>
      <c r="U1404" s="8"/>
      <c r="V1404" s="8"/>
      <c r="W1404" s="8"/>
      <c r="X1404" s="8"/>
      <c r="Y1404" s="8"/>
      <c r="Z1404" s="8"/>
      <c r="AA1404" s="8"/>
    </row>
    <row r="1405" spans="1:27">
      <c r="A1405" s="188" t="s">
        <v>761</v>
      </c>
      <c r="B1405" s="188" t="s">
        <v>3603</v>
      </c>
      <c r="C1405" s="188" t="s">
        <v>2414</v>
      </c>
      <c r="G1405" s="8"/>
      <c r="N1405" s="8"/>
      <c r="O1405" s="8"/>
      <c r="P1405" s="8"/>
      <c r="Q1405" s="8"/>
      <c r="R1405" s="8"/>
      <c r="S1405" s="8"/>
      <c r="T1405" s="8"/>
      <c r="U1405" s="8"/>
      <c r="V1405" s="8"/>
      <c r="W1405" s="8"/>
      <c r="X1405" s="8"/>
      <c r="Y1405" s="8"/>
      <c r="Z1405" s="8"/>
      <c r="AA1405" s="8"/>
    </row>
    <row r="1406" spans="1:27">
      <c r="A1406" s="188" t="s">
        <v>3605</v>
      </c>
      <c r="B1406" s="428"/>
      <c r="C1406" s="188" t="s">
        <v>2908</v>
      </c>
      <c r="G1406" s="8"/>
      <c r="N1406" s="8"/>
      <c r="O1406" s="8"/>
      <c r="P1406" s="8"/>
      <c r="Q1406" s="8"/>
      <c r="R1406" s="8"/>
      <c r="S1406" s="8"/>
      <c r="T1406" s="8"/>
      <c r="U1406" s="8"/>
      <c r="V1406" s="8"/>
      <c r="W1406" s="8"/>
      <c r="X1406" s="8"/>
      <c r="Y1406" s="8"/>
      <c r="Z1406" s="8"/>
      <c r="AA1406" s="8"/>
    </row>
    <row r="1407" spans="1:27">
      <c r="A1407" s="188" t="s">
        <v>3606</v>
      </c>
      <c r="B1407" s="188" t="s">
        <v>3607</v>
      </c>
      <c r="C1407" s="188" t="s">
        <v>3608</v>
      </c>
      <c r="G1407" s="8"/>
      <c r="N1407" s="8"/>
      <c r="O1407" s="8"/>
      <c r="P1407" s="8"/>
      <c r="Q1407" s="8"/>
      <c r="R1407" s="8"/>
      <c r="S1407" s="8"/>
      <c r="T1407" s="8"/>
      <c r="U1407" s="8"/>
      <c r="V1407" s="8"/>
      <c r="W1407" s="8"/>
      <c r="X1407" s="8"/>
      <c r="Y1407" s="8"/>
      <c r="Z1407" s="8"/>
      <c r="AA1407" s="8"/>
    </row>
    <row r="1408" spans="1:27">
      <c r="A1408" s="188" t="s">
        <v>3609</v>
      </c>
      <c r="B1408" s="188" t="s">
        <v>3610</v>
      </c>
      <c r="C1408" s="188" t="s">
        <v>3611</v>
      </c>
      <c r="G1408" s="8"/>
      <c r="N1408" s="8"/>
      <c r="O1408" s="8"/>
      <c r="P1408" s="8"/>
      <c r="Q1408" s="8"/>
      <c r="R1408" s="8"/>
      <c r="S1408" s="8"/>
      <c r="T1408" s="8"/>
      <c r="U1408" s="8"/>
      <c r="V1408" s="8"/>
      <c r="W1408" s="8"/>
      <c r="X1408" s="8"/>
      <c r="Y1408" s="8"/>
      <c r="Z1408" s="8"/>
      <c r="AA1408" s="8"/>
    </row>
    <row r="1409" spans="1:27">
      <c r="A1409" s="188" t="s">
        <v>3612</v>
      </c>
      <c r="B1409" s="188" t="s">
        <v>3613</v>
      </c>
      <c r="C1409" s="188" t="s">
        <v>3614</v>
      </c>
      <c r="G1409" s="8"/>
      <c r="N1409" s="8"/>
      <c r="O1409" s="8"/>
      <c r="P1409" s="8"/>
      <c r="Q1409" s="8"/>
      <c r="R1409" s="8"/>
      <c r="S1409" s="8"/>
      <c r="T1409" s="8"/>
      <c r="U1409" s="8"/>
      <c r="V1409" s="8"/>
      <c r="W1409" s="8"/>
      <c r="X1409" s="8"/>
      <c r="Y1409" s="8"/>
      <c r="Z1409" s="8"/>
      <c r="AA1409" s="8"/>
    </row>
    <row r="1410" spans="1:27">
      <c r="A1410" s="188" t="s">
        <v>3616</v>
      </c>
      <c r="B1410" s="188" t="s">
        <v>3617</v>
      </c>
      <c r="C1410" s="188" t="s">
        <v>3618</v>
      </c>
      <c r="G1410" s="8"/>
      <c r="N1410" s="8"/>
      <c r="O1410" s="8"/>
      <c r="P1410" s="8"/>
      <c r="Q1410" s="8"/>
      <c r="R1410" s="8"/>
      <c r="S1410" s="8"/>
      <c r="T1410" s="8"/>
      <c r="U1410" s="8"/>
      <c r="V1410" s="8"/>
      <c r="W1410" s="8"/>
      <c r="X1410" s="8"/>
      <c r="Y1410" s="8"/>
      <c r="Z1410" s="8"/>
      <c r="AA1410" s="8"/>
    </row>
    <row r="1411" spans="1:27">
      <c r="A1411" s="188" t="s">
        <v>2418</v>
      </c>
      <c r="B1411" s="188" t="s">
        <v>3619</v>
      </c>
      <c r="C1411" s="188" t="s">
        <v>3620</v>
      </c>
      <c r="G1411" s="8"/>
      <c r="N1411" s="8"/>
      <c r="O1411" s="8"/>
      <c r="P1411" s="8"/>
      <c r="Q1411" s="8"/>
      <c r="R1411" s="8"/>
      <c r="S1411" s="8"/>
      <c r="T1411" s="8"/>
      <c r="U1411" s="8"/>
      <c r="V1411" s="8"/>
      <c r="W1411" s="8"/>
      <c r="X1411" s="8"/>
      <c r="Y1411" s="8"/>
      <c r="Z1411" s="8"/>
      <c r="AA1411" s="8"/>
    </row>
    <row r="1412" spans="1:27">
      <c r="A1412" s="188" t="s">
        <v>3621</v>
      </c>
      <c r="B1412" s="188" t="s">
        <v>3622</v>
      </c>
      <c r="C1412" s="188" t="s">
        <v>2760</v>
      </c>
      <c r="G1412" s="8"/>
      <c r="N1412" s="8"/>
      <c r="O1412" s="8"/>
      <c r="P1412" s="8"/>
      <c r="Q1412" s="8"/>
      <c r="R1412" s="8"/>
      <c r="S1412" s="8"/>
      <c r="T1412" s="8"/>
      <c r="U1412" s="8"/>
      <c r="V1412" s="8"/>
      <c r="W1412" s="8"/>
      <c r="X1412" s="8"/>
      <c r="Y1412" s="8"/>
      <c r="Z1412" s="8"/>
      <c r="AA1412" s="8"/>
    </row>
    <row r="1413" spans="1:27">
      <c r="A1413" s="188" t="s">
        <v>3623</v>
      </c>
      <c r="B1413" s="188" t="s">
        <v>3624</v>
      </c>
      <c r="C1413" s="188" t="s">
        <v>2533</v>
      </c>
      <c r="G1413" s="8"/>
      <c r="N1413" s="8"/>
      <c r="O1413" s="8"/>
      <c r="P1413" s="8"/>
      <c r="Q1413" s="8"/>
      <c r="R1413" s="8"/>
      <c r="S1413" s="8"/>
      <c r="T1413" s="8"/>
      <c r="U1413" s="8"/>
      <c r="V1413" s="8"/>
      <c r="W1413" s="8"/>
      <c r="X1413" s="8"/>
      <c r="Y1413" s="8"/>
      <c r="Z1413" s="8"/>
      <c r="AA1413" s="8"/>
    </row>
    <row r="1414" spans="1:27">
      <c r="A1414" s="188" t="s">
        <v>757</v>
      </c>
      <c r="B1414" s="188" t="s">
        <v>3625</v>
      </c>
      <c r="C1414" s="188" t="s">
        <v>2428</v>
      </c>
      <c r="G1414" s="8"/>
      <c r="N1414" s="8"/>
      <c r="O1414" s="8"/>
      <c r="P1414" s="8"/>
      <c r="Q1414" s="8"/>
      <c r="R1414" s="8"/>
      <c r="S1414" s="8"/>
      <c r="T1414" s="8"/>
      <c r="U1414" s="8"/>
      <c r="V1414" s="8"/>
      <c r="W1414" s="8"/>
      <c r="X1414" s="8"/>
      <c r="Y1414" s="8"/>
      <c r="Z1414" s="8"/>
      <c r="AA1414" s="8"/>
    </row>
    <row r="1415" spans="1:27">
      <c r="A1415" s="188" t="s">
        <v>419</v>
      </c>
      <c r="B1415" s="188" t="s">
        <v>3626</v>
      </c>
      <c r="C1415" s="188" t="s">
        <v>3627</v>
      </c>
      <c r="G1415" s="8"/>
      <c r="N1415" s="8"/>
      <c r="O1415" s="8"/>
      <c r="P1415" s="8"/>
      <c r="Q1415" s="8"/>
      <c r="R1415" s="8"/>
      <c r="S1415" s="8"/>
      <c r="T1415" s="8"/>
      <c r="U1415" s="8"/>
      <c r="V1415" s="8"/>
      <c r="W1415" s="8"/>
      <c r="X1415" s="8"/>
      <c r="Y1415" s="8"/>
      <c r="Z1415" s="8"/>
      <c r="AA1415" s="8"/>
    </row>
    <row r="1416" spans="1:27">
      <c r="A1416" s="188" t="s">
        <v>231</v>
      </c>
      <c r="B1416" s="188" t="s">
        <v>3629</v>
      </c>
      <c r="C1416" s="188" t="s">
        <v>2436</v>
      </c>
      <c r="G1416" s="8"/>
      <c r="N1416" s="8"/>
      <c r="O1416" s="8"/>
      <c r="P1416" s="8"/>
      <c r="Q1416" s="8"/>
      <c r="R1416" s="8"/>
      <c r="S1416" s="8"/>
      <c r="T1416" s="8"/>
      <c r="U1416" s="8"/>
      <c r="V1416" s="8"/>
      <c r="W1416" s="8"/>
      <c r="X1416" s="8"/>
      <c r="Y1416" s="8"/>
      <c r="Z1416" s="8"/>
      <c r="AA1416" s="8"/>
    </row>
    <row r="1417" spans="1:27">
      <c r="A1417" s="188" t="s">
        <v>407</v>
      </c>
      <c r="B1417" s="188" t="s">
        <v>3630</v>
      </c>
      <c r="C1417" s="188" t="s">
        <v>3631</v>
      </c>
      <c r="G1417" s="8"/>
      <c r="N1417" s="8"/>
      <c r="O1417" s="8"/>
      <c r="P1417" s="8"/>
      <c r="Q1417" s="8"/>
      <c r="R1417" s="8"/>
      <c r="S1417" s="8"/>
      <c r="T1417" s="8"/>
      <c r="U1417" s="8"/>
      <c r="V1417" s="8"/>
      <c r="W1417" s="8"/>
      <c r="X1417" s="8"/>
      <c r="Y1417" s="8"/>
      <c r="Z1417" s="8"/>
      <c r="AA1417" s="8"/>
    </row>
    <row r="1418" spans="1:27">
      <c r="A1418" s="188" t="s">
        <v>3632</v>
      </c>
      <c r="B1418" s="188" t="s">
        <v>3633</v>
      </c>
      <c r="C1418" s="188" t="s">
        <v>3634</v>
      </c>
      <c r="G1418" s="8"/>
      <c r="N1418" s="8"/>
      <c r="O1418" s="8"/>
      <c r="P1418" s="8"/>
      <c r="Q1418" s="8"/>
      <c r="R1418" s="8"/>
      <c r="S1418" s="8"/>
      <c r="T1418" s="8"/>
      <c r="U1418" s="8"/>
      <c r="V1418" s="8"/>
      <c r="W1418" s="8"/>
      <c r="X1418" s="8"/>
      <c r="Y1418" s="8"/>
      <c r="Z1418" s="8"/>
      <c r="AA1418" s="8"/>
    </row>
    <row r="1419" spans="1:27">
      <c r="A1419" s="188" t="s">
        <v>3635</v>
      </c>
      <c r="B1419" s="188" t="s">
        <v>3633</v>
      </c>
      <c r="C1419" s="188" t="s">
        <v>3634</v>
      </c>
      <c r="G1419" s="8"/>
      <c r="N1419" s="8"/>
      <c r="O1419" s="8"/>
      <c r="P1419" s="8"/>
      <c r="Q1419" s="8"/>
      <c r="R1419" s="8"/>
      <c r="S1419" s="8"/>
      <c r="T1419" s="8"/>
      <c r="U1419" s="8"/>
      <c r="V1419" s="8"/>
      <c r="W1419" s="8"/>
      <c r="X1419" s="8"/>
      <c r="Y1419" s="8"/>
      <c r="Z1419" s="8"/>
      <c r="AA1419" s="8"/>
    </row>
    <row r="1420" spans="1:27">
      <c r="A1420" s="188" t="s">
        <v>3412</v>
      </c>
      <c r="B1420" s="188" t="s">
        <v>3636</v>
      </c>
      <c r="C1420" s="188" t="s">
        <v>3637</v>
      </c>
      <c r="G1420" s="8"/>
      <c r="N1420" s="8"/>
      <c r="O1420" s="8"/>
      <c r="P1420" s="8"/>
      <c r="Q1420" s="8"/>
      <c r="R1420" s="8"/>
      <c r="S1420" s="8"/>
      <c r="T1420" s="8"/>
      <c r="U1420" s="8"/>
      <c r="V1420" s="8"/>
      <c r="W1420" s="8"/>
      <c r="X1420" s="8"/>
      <c r="Y1420" s="8"/>
      <c r="Z1420" s="8"/>
      <c r="AA1420" s="8"/>
    </row>
    <row r="1421" spans="1:27">
      <c r="A1421" s="188" t="s">
        <v>931</v>
      </c>
      <c r="B1421" s="188" t="s">
        <v>3638</v>
      </c>
      <c r="C1421" s="188" t="s">
        <v>3639</v>
      </c>
      <c r="G1421" s="8"/>
      <c r="N1421" s="8"/>
      <c r="O1421" s="8"/>
      <c r="P1421" s="8"/>
      <c r="Q1421" s="8"/>
      <c r="R1421" s="8"/>
      <c r="S1421" s="8"/>
      <c r="T1421" s="8"/>
      <c r="U1421" s="8"/>
      <c r="V1421" s="8"/>
      <c r="W1421" s="8"/>
      <c r="X1421" s="8"/>
      <c r="Y1421" s="8"/>
      <c r="Z1421" s="8"/>
      <c r="AA1421" s="8"/>
    </row>
    <row r="1422" spans="1:27">
      <c r="A1422" s="188" t="s">
        <v>1033</v>
      </c>
      <c r="B1422" s="188" t="s">
        <v>3640</v>
      </c>
      <c r="C1422" s="188" t="s">
        <v>3641</v>
      </c>
      <c r="G1422" s="8"/>
      <c r="N1422" s="8"/>
      <c r="O1422" s="8"/>
      <c r="P1422" s="8"/>
      <c r="Q1422" s="8"/>
      <c r="R1422" s="8"/>
      <c r="S1422" s="8"/>
      <c r="T1422" s="8"/>
      <c r="U1422" s="8"/>
      <c r="V1422" s="8"/>
      <c r="W1422" s="8"/>
      <c r="X1422" s="8"/>
      <c r="Y1422" s="8"/>
      <c r="Z1422" s="8"/>
      <c r="AA1422" s="8"/>
    </row>
    <row r="1423" spans="1:27">
      <c r="A1423" s="188" t="s">
        <v>3642</v>
      </c>
      <c r="B1423" s="188" t="s">
        <v>3643</v>
      </c>
      <c r="C1423" s="188" t="s">
        <v>3644</v>
      </c>
      <c r="G1423" s="8"/>
      <c r="N1423" s="8"/>
      <c r="O1423" s="8"/>
      <c r="P1423" s="8"/>
      <c r="Q1423" s="8"/>
      <c r="R1423" s="8"/>
      <c r="S1423" s="8"/>
      <c r="T1423" s="8"/>
      <c r="U1423" s="8"/>
      <c r="V1423" s="8"/>
      <c r="W1423" s="8"/>
      <c r="X1423" s="8"/>
      <c r="Y1423" s="8"/>
      <c r="Z1423" s="8"/>
      <c r="AA1423" s="8"/>
    </row>
    <row r="1424" spans="1:27">
      <c r="A1424" s="188" t="s">
        <v>3645</v>
      </c>
      <c r="B1424" s="188" t="s">
        <v>3646</v>
      </c>
      <c r="C1424" s="188" t="s">
        <v>3647</v>
      </c>
      <c r="G1424" s="8"/>
      <c r="N1424" s="8"/>
      <c r="O1424" s="8"/>
      <c r="P1424" s="8"/>
      <c r="Q1424" s="8"/>
      <c r="R1424" s="8"/>
      <c r="S1424" s="8"/>
      <c r="T1424" s="8"/>
      <c r="U1424" s="8"/>
      <c r="V1424" s="8"/>
      <c r="W1424" s="8"/>
      <c r="X1424" s="8"/>
      <c r="Y1424" s="8"/>
      <c r="Z1424" s="8"/>
      <c r="AA1424" s="8"/>
    </row>
    <row r="1425" spans="1:27">
      <c r="A1425" s="188" t="s">
        <v>3648</v>
      </c>
      <c r="B1425" s="188" t="s">
        <v>3649</v>
      </c>
      <c r="C1425" s="188" t="s">
        <v>3650</v>
      </c>
      <c r="G1425" s="8"/>
      <c r="N1425" s="8"/>
      <c r="O1425" s="8"/>
      <c r="P1425" s="8"/>
      <c r="Q1425" s="8"/>
      <c r="R1425" s="8"/>
      <c r="S1425" s="8"/>
      <c r="T1425" s="8"/>
      <c r="U1425" s="8"/>
      <c r="V1425" s="8"/>
      <c r="W1425" s="8"/>
      <c r="X1425" s="8"/>
      <c r="Y1425" s="8"/>
      <c r="Z1425" s="8"/>
      <c r="AA1425" s="8"/>
    </row>
    <row r="1426" spans="1:27">
      <c r="A1426" s="188" t="s">
        <v>3438</v>
      </c>
      <c r="B1426" s="188" t="s">
        <v>3651</v>
      </c>
      <c r="C1426" s="188" t="s">
        <v>3652</v>
      </c>
      <c r="G1426" s="8"/>
      <c r="N1426" s="8"/>
      <c r="O1426" s="8"/>
      <c r="P1426" s="8"/>
      <c r="Q1426" s="8"/>
      <c r="R1426" s="8"/>
      <c r="S1426" s="8"/>
      <c r="T1426" s="8"/>
      <c r="U1426" s="8"/>
      <c r="V1426" s="8"/>
      <c r="W1426" s="8"/>
      <c r="X1426" s="8"/>
      <c r="Y1426" s="8"/>
      <c r="Z1426" s="8"/>
      <c r="AA1426" s="8"/>
    </row>
    <row r="1427" spans="1:27">
      <c r="A1427" s="188" t="s">
        <v>3653</v>
      </c>
      <c r="B1427" s="188" t="s">
        <v>3654</v>
      </c>
      <c r="C1427" s="188" t="s">
        <v>3655</v>
      </c>
      <c r="G1427" s="8"/>
      <c r="N1427" s="8"/>
      <c r="O1427" s="8"/>
      <c r="P1427" s="8"/>
      <c r="Q1427" s="8"/>
      <c r="R1427" s="8"/>
      <c r="S1427" s="8"/>
      <c r="T1427" s="8"/>
      <c r="U1427" s="8"/>
      <c r="V1427" s="8"/>
      <c r="W1427" s="8"/>
      <c r="X1427" s="8"/>
      <c r="Y1427" s="8"/>
      <c r="Z1427" s="8"/>
      <c r="AA1427" s="8"/>
    </row>
    <row r="1428" spans="1:27">
      <c r="A1428" s="188" t="s">
        <v>3656</v>
      </c>
      <c r="B1428" s="188" t="s">
        <v>3657</v>
      </c>
      <c r="C1428" s="188" t="s">
        <v>3658</v>
      </c>
      <c r="G1428" s="8"/>
      <c r="N1428" s="8"/>
      <c r="O1428" s="8"/>
      <c r="P1428" s="8"/>
      <c r="Q1428" s="8"/>
      <c r="R1428" s="8"/>
      <c r="S1428" s="8"/>
      <c r="T1428" s="8"/>
      <c r="U1428" s="8"/>
      <c r="V1428" s="8"/>
      <c r="W1428" s="8"/>
      <c r="X1428" s="8"/>
      <c r="Y1428" s="8"/>
      <c r="Z1428" s="8"/>
      <c r="AA1428" s="8"/>
    </row>
    <row r="1429" spans="1:27">
      <c r="A1429" s="188" t="s">
        <v>3659</v>
      </c>
      <c r="B1429" s="188" t="s">
        <v>3660</v>
      </c>
      <c r="C1429" s="188" t="s">
        <v>3161</v>
      </c>
      <c r="G1429" s="8"/>
      <c r="N1429" s="8"/>
      <c r="O1429" s="8"/>
      <c r="P1429" s="8"/>
      <c r="Q1429" s="8"/>
      <c r="R1429" s="8"/>
      <c r="S1429" s="8"/>
      <c r="T1429" s="8"/>
      <c r="U1429" s="8"/>
      <c r="V1429" s="8"/>
      <c r="W1429" s="8"/>
      <c r="X1429" s="8"/>
      <c r="Y1429" s="8"/>
      <c r="Z1429" s="8"/>
      <c r="AA1429" s="8"/>
    </row>
    <row r="1430" spans="1:27">
      <c r="A1430" s="188" t="s">
        <v>3661</v>
      </c>
      <c r="B1430" s="188" t="s">
        <v>3662</v>
      </c>
      <c r="C1430" s="188" t="s">
        <v>3663</v>
      </c>
      <c r="G1430" s="8"/>
      <c r="N1430" s="8"/>
      <c r="O1430" s="8"/>
      <c r="P1430" s="8"/>
      <c r="Q1430" s="8"/>
      <c r="R1430" s="8"/>
      <c r="S1430" s="8"/>
      <c r="T1430" s="8"/>
      <c r="U1430" s="8"/>
      <c r="V1430" s="8"/>
      <c r="W1430" s="8"/>
      <c r="X1430" s="8"/>
      <c r="Y1430" s="8"/>
      <c r="Z1430" s="8"/>
      <c r="AA1430" s="8"/>
    </row>
    <row r="1431" spans="1:27">
      <c r="A1431" s="188" t="s">
        <v>3456</v>
      </c>
      <c r="B1431" s="188" t="s">
        <v>3664</v>
      </c>
      <c r="C1431" s="188" t="s">
        <v>3665</v>
      </c>
      <c r="G1431" s="8"/>
      <c r="N1431" s="8"/>
      <c r="O1431" s="8"/>
      <c r="P1431" s="8"/>
      <c r="Q1431" s="8"/>
      <c r="R1431" s="8"/>
      <c r="S1431" s="8"/>
      <c r="T1431" s="8"/>
      <c r="U1431" s="8"/>
      <c r="V1431" s="8"/>
      <c r="W1431" s="8"/>
      <c r="X1431" s="8"/>
      <c r="Y1431" s="8"/>
      <c r="Z1431" s="8"/>
      <c r="AA1431" s="8"/>
    </row>
    <row r="1432" spans="1:27">
      <c r="A1432" s="188" t="s">
        <v>3666</v>
      </c>
      <c r="B1432" s="188" t="s">
        <v>3668</v>
      </c>
      <c r="C1432" s="188" t="s">
        <v>2059</v>
      </c>
      <c r="G1432" s="8"/>
      <c r="N1432" s="8"/>
      <c r="O1432" s="8"/>
      <c r="P1432" s="8"/>
      <c r="Q1432" s="8"/>
      <c r="R1432" s="8"/>
      <c r="S1432" s="8"/>
      <c r="T1432" s="8"/>
      <c r="U1432" s="8"/>
      <c r="V1432" s="8"/>
      <c r="W1432" s="8"/>
      <c r="X1432" s="8"/>
      <c r="Y1432" s="8"/>
      <c r="Z1432" s="8"/>
      <c r="AA1432" s="8"/>
    </row>
    <row r="1433" spans="1:27">
      <c r="A1433" s="188" t="s">
        <v>3669</v>
      </c>
      <c r="B1433" s="188" t="s">
        <v>3670</v>
      </c>
      <c r="C1433" s="188" t="s">
        <v>3671</v>
      </c>
      <c r="G1433" s="8"/>
      <c r="N1433" s="8"/>
      <c r="O1433" s="8"/>
      <c r="P1433" s="8"/>
      <c r="Q1433" s="8"/>
      <c r="R1433" s="8"/>
      <c r="S1433" s="8"/>
      <c r="T1433" s="8"/>
      <c r="U1433" s="8"/>
      <c r="V1433" s="8"/>
      <c r="W1433" s="8"/>
      <c r="X1433" s="8"/>
      <c r="Y1433" s="8"/>
      <c r="Z1433" s="8"/>
      <c r="AA1433" s="8"/>
    </row>
    <row r="1434" spans="1:27">
      <c r="A1434" s="188" t="s">
        <v>3672</v>
      </c>
      <c r="B1434" s="188" t="s">
        <v>3673</v>
      </c>
      <c r="C1434" s="188" t="s">
        <v>3674</v>
      </c>
      <c r="G1434" s="8"/>
      <c r="N1434" s="8"/>
      <c r="O1434" s="8"/>
      <c r="P1434" s="8"/>
      <c r="Q1434" s="8"/>
      <c r="R1434" s="8"/>
      <c r="S1434" s="8"/>
      <c r="T1434" s="8"/>
      <c r="U1434" s="8"/>
      <c r="V1434" s="8"/>
      <c r="W1434" s="8"/>
      <c r="X1434" s="8"/>
      <c r="Y1434" s="8"/>
      <c r="Z1434" s="8"/>
      <c r="AA1434" s="8"/>
    </row>
    <row r="1435" spans="1:27">
      <c r="A1435" s="188" t="s">
        <v>3675</v>
      </c>
      <c r="B1435" s="188" t="s">
        <v>3676</v>
      </c>
      <c r="C1435" s="188" t="s">
        <v>3677</v>
      </c>
      <c r="G1435" s="8"/>
      <c r="N1435" s="8"/>
      <c r="O1435" s="8"/>
      <c r="P1435" s="8"/>
      <c r="Q1435" s="8"/>
      <c r="R1435" s="8"/>
      <c r="S1435" s="8"/>
      <c r="T1435" s="8"/>
      <c r="U1435" s="8"/>
      <c r="V1435" s="8"/>
      <c r="W1435" s="8"/>
      <c r="X1435" s="8"/>
      <c r="Y1435" s="8"/>
      <c r="Z1435" s="8"/>
      <c r="AA1435" s="8"/>
    </row>
    <row r="1436" spans="1:27">
      <c r="A1436" s="188" t="s">
        <v>3678</v>
      </c>
      <c r="B1436" s="188" t="s">
        <v>3679</v>
      </c>
      <c r="C1436" s="188" t="s">
        <v>3680</v>
      </c>
      <c r="G1436" s="8"/>
      <c r="N1436" s="8"/>
      <c r="O1436" s="8"/>
      <c r="P1436" s="8"/>
      <c r="Q1436" s="8"/>
      <c r="R1436" s="8"/>
      <c r="S1436" s="8"/>
      <c r="T1436" s="8"/>
      <c r="U1436" s="8"/>
      <c r="V1436" s="8"/>
      <c r="W1436" s="8"/>
      <c r="X1436" s="8"/>
      <c r="Y1436" s="8"/>
      <c r="Z1436" s="8"/>
      <c r="AA1436" s="8"/>
    </row>
    <row r="1437" spans="1:27">
      <c r="A1437" s="188" t="s">
        <v>3681</v>
      </c>
      <c r="B1437" s="188" t="s">
        <v>3682</v>
      </c>
      <c r="C1437" s="188" t="s">
        <v>3683</v>
      </c>
      <c r="G1437" s="8"/>
      <c r="N1437" s="8"/>
      <c r="O1437" s="8"/>
      <c r="P1437" s="8"/>
      <c r="Q1437" s="8"/>
      <c r="R1437" s="8"/>
      <c r="S1437" s="8"/>
      <c r="T1437" s="8"/>
      <c r="U1437" s="8"/>
      <c r="V1437" s="8"/>
      <c r="W1437" s="8"/>
      <c r="X1437" s="8"/>
      <c r="Y1437" s="8"/>
      <c r="Z1437" s="8"/>
      <c r="AA1437" s="8"/>
    </row>
    <row r="1438" spans="1:27">
      <c r="A1438" s="188" t="s">
        <v>3466</v>
      </c>
      <c r="B1438" s="188" t="s">
        <v>3684</v>
      </c>
      <c r="C1438" s="188" t="s">
        <v>3685</v>
      </c>
      <c r="G1438" s="8"/>
      <c r="N1438" s="8"/>
      <c r="O1438" s="8"/>
      <c r="P1438" s="8"/>
      <c r="Q1438" s="8"/>
      <c r="R1438" s="8"/>
      <c r="S1438" s="8"/>
      <c r="T1438" s="8"/>
      <c r="U1438" s="8"/>
      <c r="V1438" s="8"/>
      <c r="W1438" s="8"/>
      <c r="X1438" s="8"/>
      <c r="Y1438" s="8"/>
      <c r="Z1438" s="8"/>
      <c r="AA1438" s="8"/>
    </row>
    <row r="1439" spans="1:27">
      <c r="A1439" s="188" t="s">
        <v>3686</v>
      </c>
      <c r="B1439" s="188" t="s">
        <v>3687</v>
      </c>
      <c r="C1439" s="188" t="s">
        <v>3688</v>
      </c>
      <c r="G1439" s="8"/>
      <c r="N1439" s="8"/>
      <c r="O1439" s="8"/>
      <c r="P1439" s="8"/>
      <c r="Q1439" s="8"/>
      <c r="R1439" s="8"/>
      <c r="S1439" s="8"/>
      <c r="T1439" s="8"/>
      <c r="U1439" s="8"/>
      <c r="V1439" s="8"/>
      <c r="W1439" s="8"/>
      <c r="X1439" s="8"/>
      <c r="Y1439" s="8"/>
      <c r="Z1439" s="8"/>
      <c r="AA1439" s="8"/>
    </row>
    <row r="1440" spans="1:27">
      <c r="A1440" s="188" t="s">
        <v>3689</v>
      </c>
      <c r="B1440" s="428"/>
      <c r="C1440" s="188" t="s">
        <v>2908</v>
      </c>
      <c r="G1440" s="8"/>
      <c r="N1440" s="8"/>
      <c r="O1440" s="8"/>
      <c r="P1440" s="8"/>
      <c r="Q1440" s="8"/>
      <c r="R1440" s="8"/>
      <c r="S1440" s="8"/>
      <c r="T1440" s="8"/>
      <c r="U1440" s="8"/>
      <c r="V1440" s="8"/>
      <c r="W1440" s="8"/>
      <c r="X1440" s="8"/>
      <c r="Y1440" s="8"/>
      <c r="Z1440" s="8"/>
      <c r="AA1440" s="8"/>
    </row>
    <row r="1441" spans="1:27">
      <c r="A1441" s="188" t="s">
        <v>3690</v>
      </c>
      <c r="B1441" s="428"/>
      <c r="C1441" s="188" t="s">
        <v>2908</v>
      </c>
      <c r="G1441" s="8"/>
      <c r="N1441" s="8"/>
      <c r="O1441" s="8"/>
      <c r="P1441" s="8"/>
      <c r="Q1441" s="8"/>
      <c r="R1441" s="8"/>
      <c r="S1441" s="8"/>
      <c r="T1441" s="8"/>
      <c r="U1441" s="8"/>
      <c r="V1441" s="8"/>
      <c r="W1441" s="8"/>
      <c r="X1441" s="8"/>
      <c r="Y1441" s="8"/>
      <c r="Z1441" s="8"/>
      <c r="AA1441" s="8"/>
    </row>
    <row r="1442" spans="1:27">
      <c r="A1442" s="188" t="s">
        <v>2310</v>
      </c>
      <c r="B1442" s="188" t="s">
        <v>3691</v>
      </c>
      <c r="C1442" s="188" t="s">
        <v>3692</v>
      </c>
      <c r="G1442" s="8"/>
      <c r="N1442" s="8"/>
      <c r="O1442" s="8"/>
      <c r="P1442" s="8"/>
      <c r="Q1442" s="8"/>
      <c r="R1442" s="8"/>
      <c r="S1442" s="8"/>
      <c r="T1442" s="8"/>
      <c r="U1442" s="8"/>
      <c r="V1442" s="8"/>
      <c r="W1442" s="8"/>
      <c r="X1442" s="8"/>
      <c r="Y1442" s="8"/>
      <c r="Z1442" s="8"/>
      <c r="AA1442" s="8"/>
    </row>
    <row r="1443" spans="1:27">
      <c r="A1443" s="188" t="s">
        <v>3694</v>
      </c>
      <c r="B1443" s="188" t="s">
        <v>3695</v>
      </c>
      <c r="C1443" s="188" t="s">
        <v>3696</v>
      </c>
      <c r="G1443" s="8"/>
      <c r="N1443" s="8"/>
      <c r="O1443" s="8"/>
      <c r="P1443" s="8"/>
      <c r="Q1443" s="8"/>
      <c r="R1443" s="8"/>
      <c r="S1443" s="8"/>
      <c r="T1443" s="8"/>
      <c r="U1443" s="8"/>
      <c r="V1443" s="8"/>
      <c r="W1443" s="8"/>
      <c r="X1443" s="8"/>
      <c r="Y1443" s="8"/>
      <c r="Z1443" s="8"/>
      <c r="AA1443" s="8"/>
    </row>
    <row r="1444" spans="1:27">
      <c r="A1444" s="188" t="s">
        <v>3697</v>
      </c>
      <c r="B1444" s="188" t="s">
        <v>3698</v>
      </c>
      <c r="C1444" s="188" t="s">
        <v>3699</v>
      </c>
      <c r="G1444" s="8"/>
      <c r="N1444" s="8"/>
      <c r="O1444" s="8"/>
      <c r="P1444" s="8"/>
      <c r="Q1444" s="8"/>
      <c r="R1444" s="8"/>
      <c r="S1444" s="8"/>
      <c r="T1444" s="8"/>
      <c r="U1444" s="8"/>
      <c r="V1444" s="8"/>
      <c r="W1444" s="8"/>
      <c r="X1444" s="8"/>
      <c r="Y1444" s="8"/>
      <c r="Z1444" s="8"/>
      <c r="AA1444" s="8"/>
    </row>
    <row r="1445" spans="1:27">
      <c r="A1445" s="188" t="s">
        <v>3700</v>
      </c>
      <c r="B1445" s="188" t="s">
        <v>3701</v>
      </c>
      <c r="C1445" s="188" t="s">
        <v>3702</v>
      </c>
      <c r="G1445" s="8"/>
      <c r="N1445" s="8"/>
      <c r="O1445" s="8"/>
      <c r="P1445" s="8"/>
      <c r="Q1445" s="8"/>
      <c r="R1445" s="8"/>
      <c r="S1445" s="8"/>
      <c r="T1445" s="8"/>
      <c r="U1445" s="8"/>
      <c r="V1445" s="8"/>
      <c r="W1445" s="8"/>
      <c r="X1445" s="8"/>
      <c r="Y1445" s="8"/>
      <c r="Z1445" s="8"/>
      <c r="AA1445" s="8"/>
    </row>
    <row r="1446" spans="1:27">
      <c r="A1446" s="188" t="s">
        <v>912</v>
      </c>
      <c r="B1446" s="188" t="s">
        <v>3703</v>
      </c>
      <c r="C1446" s="188" t="s">
        <v>3704</v>
      </c>
      <c r="G1446" s="8"/>
      <c r="N1446" s="8"/>
      <c r="O1446" s="8"/>
      <c r="P1446" s="8"/>
      <c r="Q1446" s="8"/>
      <c r="R1446" s="8"/>
      <c r="S1446" s="8"/>
      <c r="T1446" s="8"/>
      <c r="U1446" s="8"/>
      <c r="V1446" s="8"/>
      <c r="W1446" s="8"/>
      <c r="X1446" s="8"/>
      <c r="Y1446" s="8"/>
      <c r="Z1446" s="8"/>
      <c r="AA1446" s="8"/>
    </row>
    <row r="1447" spans="1:27">
      <c r="A1447" s="188" t="s">
        <v>3705</v>
      </c>
      <c r="B1447" s="188" t="s">
        <v>3706</v>
      </c>
      <c r="C1447" s="188" t="s">
        <v>3707</v>
      </c>
      <c r="G1447" s="8"/>
      <c r="N1447" s="8"/>
      <c r="O1447" s="8"/>
      <c r="P1447" s="8"/>
      <c r="Q1447" s="8"/>
      <c r="R1447" s="8"/>
      <c r="S1447" s="8"/>
      <c r="T1447" s="8"/>
      <c r="U1447" s="8"/>
      <c r="V1447" s="8"/>
      <c r="W1447" s="8"/>
      <c r="X1447" s="8"/>
      <c r="Y1447" s="8"/>
      <c r="Z1447" s="8"/>
      <c r="AA1447" s="8"/>
    </row>
    <row r="1448" spans="1:27">
      <c r="A1448" s="188" t="s">
        <v>675</v>
      </c>
      <c r="B1448" s="188" t="s">
        <v>3708</v>
      </c>
      <c r="C1448" s="188" t="s">
        <v>2459</v>
      </c>
      <c r="G1448" s="8"/>
      <c r="N1448" s="8"/>
      <c r="O1448" s="8"/>
      <c r="P1448" s="8"/>
      <c r="Q1448" s="8"/>
      <c r="R1448" s="8"/>
      <c r="S1448" s="8"/>
      <c r="T1448" s="8"/>
      <c r="U1448" s="8"/>
      <c r="V1448" s="8"/>
      <c r="W1448" s="8"/>
      <c r="X1448" s="8"/>
      <c r="Y1448" s="8"/>
      <c r="Z1448" s="8"/>
      <c r="AA1448" s="8"/>
    </row>
    <row r="1449" spans="1:27">
      <c r="A1449" s="188" t="s">
        <v>3709</v>
      </c>
      <c r="B1449" s="188" t="s">
        <v>3710</v>
      </c>
      <c r="C1449" s="188" t="s">
        <v>3711</v>
      </c>
      <c r="G1449" s="8"/>
      <c r="N1449" s="8"/>
      <c r="O1449" s="8"/>
      <c r="P1449" s="8"/>
      <c r="Q1449" s="8"/>
      <c r="R1449" s="8"/>
      <c r="S1449" s="8"/>
      <c r="T1449" s="8"/>
      <c r="U1449" s="8"/>
      <c r="V1449" s="8"/>
      <c r="W1449" s="8"/>
      <c r="X1449" s="8"/>
      <c r="Y1449" s="8"/>
      <c r="Z1449" s="8"/>
      <c r="AA1449" s="8"/>
    </row>
    <row r="1450" spans="1:27">
      <c r="A1450" s="188" t="s">
        <v>302</v>
      </c>
      <c r="B1450" s="188" t="s">
        <v>3712</v>
      </c>
      <c r="C1450" s="188" t="s">
        <v>2461</v>
      </c>
      <c r="G1450" s="8"/>
      <c r="N1450" s="8"/>
      <c r="O1450" s="8"/>
      <c r="P1450" s="8"/>
      <c r="Q1450" s="8"/>
      <c r="R1450" s="8"/>
      <c r="S1450" s="8"/>
      <c r="T1450" s="8"/>
      <c r="U1450" s="8"/>
      <c r="V1450" s="8"/>
      <c r="W1450" s="8"/>
      <c r="X1450" s="8"/>
      <c r="Y1450" s="8"/>
      <c r="Z1450" s="8"/>
      <c r="AA1450" s="8"/>
    </row>
    <row r="1451" spans="1:27">
      <c r="A1451" s="188" t="s">
        <v>3713</v>
      </c>
      <c r="B1451" s="188" t="s">
        <v>3714</v>
      </c>
      <c r="C1451" s="188" t="s">
        <v>3715</v>
      </c>
      <c r="G1451" s="8"/>
      <c r="N1451" s="8"/>
      <c r="O1451" s="8"/>
      <c r="P1451" s="8"/>
      <c r="Q1451" s="8"/>
      <c r="R1451" s="8"/>
      <c r="S1451" s="8"/>
      <c r="T1451" s="8"/>
      <c r="U1451" s="8"/>
      <c r="V1451" s="8"/>
      <c r="W1451" s="8"/>
      <c r="X1451" s="8"/>
      <c r="Y1451" s="8"/>
      <c r="Z1451" s="8"/>
      <c r="AA1451" s="8"/>
    </row>
    <row r="1452" spans="1:27">
      <c r="A1452" s="188" t="s">
        <v>3716</v>
      </c>
      <c r="B1452" s="188" t="s">
        <v>3717</v>
      </c>
      <c r="C1452" s="188" t="s">
        <v>3718</v>
      </c>
      <c r="G1452" s="8"/>
      <c r="N1452" s="8"/>
      <c r="O1452" s="8"/>
      <c r="P1452" s="8"/>
      <c r="Q1452" s="8"/>
      <c r="R1452" s="8"/>
      <c r="S1452" s="8"/>
      <c r="T1452" s="8"/>
      <c r="U1452" s="8"/>
      <c r="V1452" s="8"/>
      <c r="W1452" s="8"/>
      <c r="X1452" s="8"/>
      <c r="Y1452" s="8"/>
      <c r="Z1452" s="8"/>
      <c r="AA1452" s="8"/>
    </row>
    <row r="1453" spans="1:27">
      <c r="A1453" s="188" t="s">
        <v>3721</v>
      </c>
      <c r="B1453" s="188" t="s">
        <v>3722</v>
      </c>
      <c r="C1453" s="188" t="s">
        <v>3723</v>
      </c>
      <c r="G1453" s="8"/>
      <c r="N1453" s="8"/>
      <c r="O1453" s="8"/>
      <c r="P1453" s="8"/>
      <c r="Q1453" s="8"/>
      <c r="R1453" s="8"/>
      <c r="S1453" s="8"/>
      <c r="T1453" s="8"/>
      <c r="U1453" s="8"/>
      <c r="V1453" s="8"/>
      <c r="W1453" s="8"/>
      <c r="X1453" s="8"/>
      <c r="Y1453" s="8"/>
      <c r="Z1453" s="8"/>
      <c r="AA1453" s="8"/>
    </row>
    <row r="1454" spans="1:27">
      <c r="A1454" s="188" t="s">
        <v>1031</v>
      </c>
      <c r="B1454" s="188" t="s">
        <v>3724</v>
      </c>
      <c r="C1454" s="188" t="s">
        <v>2469</v>
      </c>
      <c r="G1454" s="8"/>
      <c r="N1454" s="8"/>
      <c r="O1454" s="8"/>
      <c r="P1454" s="8"/>
      <c r="Q1454" s="8"/>
      <c r="R1454" s="8"/>
      <c r="S1454" s="8"/>
      <c r="T1454" s="8"/>
      <c r="U1454" s="8"/>
      <c r="V1454" s="8"/>
      <c r="W1454" s="8"/>
      <c r="X1454" s="8"/>
      <c r="Y1454" s="8"/>
      <c r="Z1454" s="8"/>
      <c r="AA1454" s="8"/>
    </row>
    <row r="1455" spans="1:27">
      <c r="A1455" s="188" t="s">
        <v>3725</v>
      </c>
      <c r="B1455" s="428"/>
      <c r="C1455" s="188" t="s">
        <v>2908</v>
      </c>
      <c r="G1455" s="8"/>
      <c r="N1455" s="8"/>
      <c r="O1455" s="8"/>
      <c r="P1455" s="8"/>
      <c r="Q1455" s="8"/>
      <c r="R1455" s="8"/>
      <c r="S1455" s="8"/>
      <c r="T1455" s="8"/>
      <c r="U1455" s="8"/>
      <c r="V1455" s="8"/>
      <c r="W1455" s="8"/>
      <c r="X1455" s="8"/>
      <c r="Y1455" s="8"/>
      <c r="Z1455" s="8"/>
      <c r="AA1455" s="8"/>
    </row>
    <row r="1456" spans="1:27">
      <c r="A1456" s="188" t="s">
        <v>3726</v>
      </c>
      <c r="B1456" s="188" t="s">
        <v>3727</v>
      </c>
      <c r="C1456" s="188" t="s">
        <v>3728</v>
      </c>
      <c r="G1456" s="8"/>
      <c r="N1456" s="8"/>
      <c r="O1456" s="8"/>
      <c r="P1456" s="8"/>
      <c r="Q1456" s="8"/>
      <c r="R1456" s="8"/>
      <c r="S1456" s="8"/>
      <c r="T1456" s="8"/>
      <c r="U1456" s="8"/>
      <c r="V1456" s="8"/>
      <c r="W1456" s="8"/>
      <c r="X1456" s="8"/>
      <c r="Y1456" s="8"/>
      <c r="Z1456" s="8"/>
      <c r="AA1456" s="8"/>
    </row>
    <row r="1457" spans="1:27">
      <c r="A1457" s="188" t="s">
        <v>3729</v>
      </c>
      <c r="B1457" s="188" t="s">
        <v>3730</v>
      </c>
      <c r="C1457" s="188" t="s">
        <v>3677</v>
      </c>
      <c r="G1457" s="8"/>
      <c r="N1457" s="8"/>
      <c r="O1457" s="8"/>
      <c r="P1457" s="8"/>
      <c r="Q1457" s="8"/>
      <c r="R1457" s="8"/>
      <c r="S1457" s="8"/>
      <c r="T1457" s="8"/>
      <c r="U1457" s="8"/>
      <c r="V1457" s="8"/>
      <c r="W1457" s="8"/>
      <c r="X1457" s="8"/>
      <c r="Y1457" s="8"/>
      <c r="Z1457" s="8"/>
      <c r="AA1457" s="8"/>
    </row>
    <row r="1458" spans="1:27">
      <c r="A1458" s="188" t="s">
        <v>3731</v>
      </c>
      <c r="B1458" s="188" t="s">
        <v>3732</v>
      </c>
      <c r="C1458" s="188" t="s">
        <v>3733</v>
      </c>
      <c r="G1458" s="8"/>
      <c r="N1458" s="8"/>
      <c r="O1458" s="8"/>
      <c r="P1458" s="8"/>
      <c r="Q1458" s="8"/>
      <c r="R1458" s="8"/>
      <c r="S1458" s="8"/>
      <c r="T1458" s="8"/>
      <c r="U1458" s="8"/>
      <c r="V1458" s="8"/>
      <c r="W1458" s="8"/>
      <c r="X1458" s="8"/>
      <c r="Y1458" s="8"/>
      <c r="Z1458" s="8"/>
      <c r="AA1458" s="8"/>
    </row>
    <row r="1459" spans="1:27">
      <c r="A1459" s="188" t="s">
        <v>3734</v>
      </c>
      <c r="B1459" s="188" t="s">
        <v>3735</v>
      </c>
      <c r="C1459" s="188" t="s">
        <v>3736</v>
      </c>
      <c r="G1459" s="8"/>
      <c r="N1459" s="8"/>
      <c r="O1459" s="8"/>
      <c r="P1459" s="8"/>
      <c r="Q1459" s="8"/>
      <c r="R1459" s="8"/>
      <c r="S1459" s="8"/>
      <c r="T1459" s="8"/>
      <c r="U1459" s="8"/>
      <c r="V1459" s="8"/>
      <c r="W1459" s="8"/>
      <c r="X1459" s="8"/>
      <c r="Y1459" s="8"/>
      <c r="Z1459" s="8"/>
      <c r="AA1459" s="8"/>
    </row>
    <row r="1460" spans="1:27">
      <c r="A1460" s="188" t="s">
        <v>3737</v>
      </c>
      <c r="B1460" s="188" t="s">
        <v>3738</v>
      </c>
      <c r="C1460" s="188" t="s">
        <v>3739</v>
      </c>
      <c r="G1460" s="8"/>
      <c r="N1460" s="8"/>
      <c r="O1460" s="8"/>
      <c r="P1460" s="8"/>
      <c r="Q1460" s="8"/>
      <c r="R1460" s="8"/>
      <c r="S1460" s="8"/>
      <c r="T1460" s="8"/>
      <c r="U1460" s="8"/>
      <c r="V1460" s="8"/>
      <c r="W1460" s="8"/>
      <c r="X1460" s="8"/>
      <c r="Y1460" s="8"/>
      <c r="Z1460" s="8"/>
      <c r="AA1460" s="8"/>
    </row>
    <row r="1461" spans="1:27">
      <c r="A1461" s="188" t="s">
        <v>3740</v>
      </c>
      <c r="B1461" s="188" t="s">
        <v>3741</v>
      </c>
      <c r="C1461" s="188" t="s">
        <v>3742</v>
      </c>
      <c r="G1461" s="8"/>
      <c r="N1461" s="8"/>
      <c r="O1461" s="8"/>
      <c r="P1461" s="8"/>
      <c r="Q1461" s="8"/>
      <c r="R1461" s="8"/>
      <c r="S1461" s="8"/>
      <c r="T1461" s="8"/>
      <c r="U1461" s="8"/>
      <c r="V1461" s="8"/>
      <c r="W1461" s="8"/>
      <c r="X1461" s="8"/>
      <c r="Y1461" s="8"/>
      <c r="Z1461" s="8"/>
      <c r="AA1461" s="8"/>
    </row>
    <row r="1462" spans="1:27">
      <c r="A1462" s="188" t="s">
        <v>3743</v>
      </c>
      <c r="B1462" s="188" t="s">
        <v>3744</v>
      </c>
      <c r="C1462" s="188" t="s">
        <v>3745</v>
      </c>
      <c r="G1462" s="8"/>
      <c r="N1462" s="8"/>
      <c r="O1462" s="8"/>
      <c r="P1462" s="8"/>
      <c r="Q1462" s="8"/>
      <c r="R1462" s="8"/>
      <c r="S1462" s="8"/>
      <c r="T1462" s="8"/>
      <c r="U1462" s="8"/>
      <c r="V1462" s="8"/>
      <c r="W1462" s="8"/>
      <c r="X1462" s="8"/>
      <c r="Y1462" s="8"/>
      <c r="Z1462" s="8"/>
      <c r="AA1462" s="8"/>
    </row>
    <row r="1463" spans="1:27">
      <c r="A1463" s="188" t="s">
        <v>3531</v>
      </c>
      <c r="B1463" s="188" t="s">
        <v>3746</v>
      </c>
      <c r="C1463" s="188" t="s">
        <v>1951</v>
      </c>
      <c r="G1463" s="8"/>
      <c r="N1463" s="8"/>
      <c r="O1463" s="8"/>
      <c r="P1463" s="8"/>
      <c r="Q1463" s="8"/>
      <c r="R1463" s="8"/>
      <c r="S1463" s="8"/>
      <c r="T1463" s="8"/>
      <c r="U1463" s="8"/>
      <c r="V1463" s="8"/>
      <c r="W1463" s="8"/>
      <c r="X1463" s="8"/>
      <c r="Y1463" s="8"/>
      <c r="Z1463" s="8"/>
      <c r="AA1463" s="8"/>
    </row>
    <row r="1464" spans="1:27">
      <c r="A1464" s="188" t="s">
        <v>3748</v>
      </c>
      <c r="B1464" s="188" t="s">
        <v>3749</v>
      </c>
      <c r="C1464" s="188" t="s">
        <v>3750</v>
      </c>
      <c r="G1464" s="8"/>
      <c r="N1464" s="8"/>
      <c r="O1464" s="8"/>
      <c r="P1464" s="8"/>
      <c r="Q1464" s="8"/>
      <c r="R1464" s="8"/>
      <c r="S1464" s="8"/>
      <c r="T1464" s="8"/>
      <c r="U1464" s="8"/>
      <c r="V1464" s="8"/>
      <c r="W1464" s="8"/>
      <c r="X1464" s="8"/>
      <c r="Y1464" s="8"/>
      <c r="Z1464" s="8"/>
      <c r="AA1464" s="8"/>
    </row>
    <row r="1465" spans="1:27">
      <c r="A1465" s="188" t="s">
        <v>3751</v>
      </c>
      <c r="B1465" s="188" t="s">
        <v>3752</v>
      </c>
      <c r="C1465" s="188" t="s">
        <v>3753</v>
      </c>
      <c r="G1465" s="8"/>
      <c r="N1465" s="8"/>
      <c r="O1465" s="8"/>
      <c r="P1465" s="8"/>
      <c r="Q1465" s="8"/>
      <c r="R1465" s="8"/>
      <c r="S1465" s="8"/>
      <c r="T1465" s="8"/>
      <c r="U1465" s="8"/>
      <c r="V1465" s="8"/>
      <c r="W1465" s="8"/>
      <c r="X1465" s="8"/>
      <c r="Y1465" s="8"/>
      <c r="Z1465" s="8"/>
      <c r="AA1465" s="8"/>
    </row>
    <row r="1466" spans="1:27">
      <c r="A1466" s="188" t="s">
        <v>3754</v>
      </c>
      <c r="B1466" s="188" t="s">
        <v>3755</v>
      </c>
      <c r="C1466" s="188" t="s">
        <v>3756</v>
      </c>
      <c r="G1466" s="8"/>
      <c r="N1466" s="8"/>
      <c r="O1466" s="8"/>
      <c r="P1466" s="8"/>
      <c r="Q1466" s="8"/>
      <c r="R1466" s="8"/>
      <c r="S1466" s="8"/>
      <c r="T1466" s="8"/>
      <c r="U1466" s="8"/>
      <c r="V1466" s="8"/>
      <c r="W1466" s="8"/>
      <c r="X1466" s="8"/>
      <c r="Y1466" s="8"/>
      <c r="Z1466" s="8"/>
      <c r="AA1466" s="8"/>
    </row>
    <row r="1467" spans="1:27">
      <c r="A1467" s="188" t="s">
        <v>3551</v>
      </c>
      <c r="B1467" s="188" t="s">
        <v>3757</v>
      </c>
      <c r="C1467" s="188" t="s">
        <v>3758</v>
      </c>
      <c r="G1467" s="8"/>
      <c r="N1467" s="8"/>
      <c r="O1467" s="8"/>
      <c r="P1467" s="8"/>
      <c r="Q1467" s="8"/>
      <c r="R1467" s="8"/>
      <c r="S1467" s="8"/>
      <c r="T1467" s="8"/>
      <c r="U1467" s="8"/>
      <c r="V1467" s="8"/>
      <c r="W1467" s="8"/>
      <c r="X1467" s="8"/>
      <c r="Y1467" s="8"/>
      <c r="Z1467" s="8"/>
      <c r="AA1467" s="8"/>
    </row>
    <row r="1468" spans="1:27">
      <c r="A1468" s="188" t="s">
        <v>3759</v>
      </c>
      <c r="B1468" s="188" t="s">
        <v>3760</v>
      </c>
      <c r="C1468" s="188" t="s">
        <v>3761</v>
      </c>
      <c r="G1468" s="8"/>
      <c r="N1468" s="8"/>
      <c r="O1468" s="8"/>
      <c r="P1468" s="8"/>
      <c r="Q1468" s="8"/>
      <c r="R1468" s="8"/>
      <c r="S1468" s="8"/>
      <c r="T1468" s="8"/>
      <c r="U1468" s="8"/>
      <c r="V1468" s="8"/>
      <c r="W1468" s="8"/>
      <c r="X1468" s="8"/>
      <c r="Y1468" s="8"/>
      <c r="Z1468" s="8"/>
      <c r="AA1468" s="8"/>
    </row>
    <row r="1469" spans="1:27">
      <c r="A1469" s="188" t="s">
        <v>3762</v>
      </c>
      <c r="B1469" s="428"/>
      <c r="C1469" s="188" t="s">
        <v>2908</v>
      </c>
      <c r="G1469" s="8"/>
      <c r="N1469" s="8"/>
      <c r="O1469" s="8"/>
      <c r="P1469" s="8"/>
      <c r="Q1469" s="8"/>
      <c r="R1469" s="8"/>
      <c r="S1469" s="8"/>
      <c r="T1469" s="8"/>
      <c r="U1469" s="8"/>
      <c r="V1469" s="8"/>
      <c r="W1469" s="8"/>
      <c r="X1469" s="8"/>
      <c r="Y1469" s="8"/>
      <c r="Z1469" s="8"/>
      <c r="AA1469" s="8"/>
    </row>
    <row r="1470" spans="1:27">
      <c r="A1470" s="188" t="s">
        <v>3763</v>
      </c>
      <c r="B1470" s="188" t="s">
        <v>3764</v>
      </c>
      <c r="C1470" s="188" t="s">
        <v>3765</v>
      </c>
      <c r="G1470" s="8"/>
      <c r="N1470" s="8"/>
      <c r="O1470" s="8"/>
      <c r="P1470" s="8"/>
      <c r="Q1470" s="8"/>
      <c r="R1470" s="8"/>
      <c r="S1470" s="8"/>
      <c r="T1470" s="8"/>
      <c r="U1470" s="8"/>
      <c r="V1470" s="8"/>
      <c r="W1470" s="8"/>
      <c r="X1470" s="8"/>
      <c r="Y1470" s="8"/>
      <c r="Z1470" s="8"/>
      <c r="AA1470" s="8"/>
    </row>
    <row r="1471" spans="1:27">
      <c r="A1471" s="188" t="s">
        <v>3766</v>
      </c>
      <c r="B1471" s="188" t="s">
        <v>3767</v>
      </c>
      <c r="C1471" s="188" t="s">
        <v>3768</v>
      </c>
      <c r="G1471" s="8"/>
      <c r="N1471" s="8"/>
      <c r="O1471" s="8"/>
      <c r="P1471" s="8"/>
      <c r="Q1471" s="8"/>
      <c r="R1471" s="8"/>
      <c r="S1471" s="8"/>
      <c r="T1471" s="8"/>
      <c r="U1471" s="8"/>
      <c r="V1471" s="8"/>
      <c r="W1471" s="8"/>
      <c r="X1471" s="8"/>
      <c r="Y1471" s="8"/>
      <c r="Z1471" s="8"/>
      <c r="AA1471" s="8"/>
    </row>
    <row r="1472" spans="1:27">
      <c r="A1472" s="188" t="s">
        <v>3585</v>
      </c>
      <c r="B1472" s="188" t="s">
        <v>3769</v>
      </c>
      <c r="C1472" s="188" t="s">
        <v>3770</v>
      </c>
      <c r="G1472" s="8"/>
      <c r="N1472" s="8"/>
      <c r="O1472" s="8"/>
      <c r="P1472" s="8"/>
      <c r="Q1472" s="8"/>
      <c r="R1472" s="8"/>
      <c r="S1472" s="8"/>
      <c r="T1472" s="8"/>
      <c r="U1472" s="8"/>
      <c r="V1472" s="8"/>
      <c r="W1472" s="8"/>
      <c r="X1472" s="8"/>
      <c r="Y1472" s="8"/>
      <c r="Z1472" s="8"/>
      <c r="AA1472" s="8"/>
    </row>
    <row r="1473" spans="1:27">
      <c r="A1473" s="188" t="s">
        <v>3615</v>
      </c>
      <c r="B1473" s="188" t="s">
        <v>3771</v>
      </c>
      <c r="C1473" s="188" t="s">
        <v>2481</v>
      </c>
      <c r="G1473" s="8"/>
      <c r="N1473" s="8"/>
      <c r="O1473" s="8"/>
      <c r="P1473" s="8"/>
      <c r="Q1473" s="8"/>
      <c r="R1473" s="8"/>
      <c r="S1473" s="8"/>
      <c r="T1473" s="8"/>
      <c r="U1473" s="8"/>
      <c r="V1473" s="8"/>
      <c r="W1473" s="8"/>
      <c r="X1473" s="8"/>
      <c r="Y1473" s="8"/>
      <c r="Z1473" s="8"/>
      <c r="AA1473" s="8"/>
    </row>
    <row r="1474" spans="1:27">
      <c r="A1474" s="188" t="s">
        <v>3772</v>
      </c>
      <c r="B1474" s="188" t="s">
        <v>3773</v>
      </c>
      <c r="C1474" s="188" t="s">
        <v>3774</v>
      </c>
      <c r="G1474" s="8"/>
      <c r="N1474" s="8"/>
      <c r="O1474" s="8"/>
      <c r="P1474" s="8"/>
      <c r="Q1474" s="8"/>
      <c r="R1474" s="8"/>
      <c r="S1474" s="8"/>
      <c r="T1474" s="8"/>
      <c r="U1474" s="8"/>
      <c r="V1474" s="8"/>
      <c r="W1474" s="8"/>
      <c r="X1474" s="8"/>
      <c r="Y1474" s="8"/>
      <c r="Z1474" s="8"/>
      <c r="AA1474" s="8"/>
    </row>
    <row r="1475" spans="1:27">
      <c r="A1475" s="188" t="s">
        <v>3628</v>
      </c>
      <c r="B1475" s="188" t="s">
        <v>3775</v>
      </c>
      <c r="C1475" s="188" t="s">
        <v>3776</v>
      </c>
      <c r="G1475" s="8"/>
      <c r="N1475" s="8"/>
      <c r="O1475" s="8"/>
      <c r="P1475" s="8"/>
      <c r="Q1475" s="8"/>
      <c r="R1475" s="8"/>
      <c r="S1475" s="8"/>
      <c r="T1475" s="8"/>
      <c r="U1475" s="8"/>
      <c r="V1475" s="8"/>
      <c r="W1475" s="8"/>
      <c r="X1475" s="8"/>
      <c r="Y1475" s="8"/>
      <c r="Z1475" s="8"/>
      <c r="AA1475" s="8"/>
    </row>
    <row r="1476" spans="1:27">
      <c r="A1476" s="188" t="s">
        <v>82</v>
      </c>
      <c r="B1476" s="188" t="s">
        <v>3777</v>
      </c>
      <c r="C1476" s="188" t="s">
        <v>2483</v>
      </c>
      <c r="G1476" s="8"/>
      <c r="N1476" s="8"/>
      <c r="O1476" s="8"/>
      <c r="P1476" s="8"/>
      <c r="Q1476" s="8"/>
      <c r="R1476" s="8"/>
      <c r="S1476" s="8"/>
      <c r="T1476" s="8"/>
      <c r="U1476" s="8"/>
      <c r="V1476" s="8"/>
      <c r="W1476" s="8"/>
      <c r="X1476" s="8"/>
      <c r="Y1476" s="8"/>
      <c r="Z1476" s="8"/>
      <c r="AA1476" s="8"/>
    </row>
    <row r="1477" spans="1:27">
      <c r="A1477" s="188" t="s">
        <v>3667</v>
      </c>
      <c r="B1477" s="188" t="s">
        <v>3778</v>
      </c>
      <c r="C1477" s="188" t="s">
        <v>3779</v>
      </c>
      <c r="G1477" s="8"/>
      <c r="N1477" s="8"/>
      <c r="O1477" s="8"/>
      <c r="P1477" s="8"/>
      <c r="Q1477" s="8"/>
      <c r="R1477" s="8"/>
      <c r="S1477" s="8"/>
      <c r="T1477" s="8"/>
      <c r="U1477" s="8"/>
      <c r="V1477" s="8"/>
      <c r="W1477" s="8"/>
      <c r="X1477" s="8"/>
      <c r="Y1477" s="8"/>
      <c r="Z1477" s="8"/>
      <c r="AA1477" s="8"/>
    </row>
    <row r="1478" spans="1:27">
      <c r="A1478" s="188" t="s">
        <v>3780</v>
      </c>
      <c r="B1478" s="188" t="s">
        <v>3781</v>
      </c>
      <c r="C1478" s="188" t="s">
        <v>3782</v>
      </c>
      <c r="E1478" s="188"/>
      <c r="G1478" s="8"/>
      <c r="N1478" s="8"/>
      <c r="O1478" s="8"/>
      <c r="P1478" s="8"/>
      <c r="Q1478" s="8"/>
      <c r="R1478" s="8"/>
      <c r="S1478" s="8"/>
      <c r="T1478" s="8"/>
      <c r="U1478" s="8"/>
      <c r="V1478" s="8"/>
      <c r="W1478" s="8"/>
      <c r="X1478" s="8"/>
      <c r="Y1478" s="8"/>
      <c r="Z1478" s="8"/>
      <c r="AA1478" s="8"/>
    </row>
    <row r="1479" spans="1:27">
      <c r="A1479" s="188" t="s">
        <v>84</v>
      </c>
      <c r="B1479" s="188" t="s">
        <v>3783</v>
      </c>
      <c r="C1479" s="188" t="s">
        <v>3784</v>
      </c>
      <c r="G1479" s="8"/>
      <c r="N1479" s="8"/>
      <c r="O1479" s="8"/>
      <c r="P1479" s="8"/>
      <c r="Q1479" s="8"/>
      <c r="R1479" s="8"/>
      <c r="S1479" s="8"/>
      <c r="T1479" s="8"/>
      <c r="U1479" s="8"/>
      <c r="V1479" s="8"/>
      <c r="W1479" s="8"/>
      <c r="X1479" s="8"/>
      <c r="Y1479" s="8"/>
      <c r="Z1479" s="8"/>
      <c r="AA1479" s="8"/>
    </row>
    <row r="1480" spans="1:27">
      <c r="A1480" s="188" t="s">
        <v>3785</v>
      </c>
      <c r="B1480" s="188" t="s">
        <v>3786</v>
      </c>
      <c r="C1480" s="188" t="s">
        <v>3787</v>
      </c>
      <c r="G1480" s="8"/>
      <c r="N1480" s="8"/>
      <c r="O1480" s="8"/>
      <c r="P1480" s="8"/>
      <c r="Q1480" s="8"/>
      <c r="R1480" s="8"/>
      <c r="S1480" s="8"/>
      <c r="T1480" s="8"/>
      <c r="U1480" s="8"/>
      <c r="V1480" s="8"/>
      <c r="W1480" s="8"/>
      <c r="X1480" s="8"/>
      <c r="Y1480" s="8"/>
      <c r="Z1480" s="8"/>
      <c r="AA1480" s="8"/>
    </row>
    <row r="1481" spans="1:27">
      <c r="A1481" s="188" t="s">
        <v>1043</v>
      </c>
      <c r="B1481" s="188" t="s">
        <v>3788</v>
      </c>
      <c r="C1481" s="188" t="s">
        <v>2489</v>
      </c>
      <c r="G1481" s="8"/>
      <c r="N1481" s="8"/>
      <c r="O1481" s="8"/>
      <c r="P1481" s="8"/>
      <c r="Q1481" s="8"/>
      <c r="R1481" s="8"/>
      <c r="S1481" s="8"/>
      <c r="T1481" s="8"/>
      <c r="U1481" s="8"/>
      <c r="V1481" s="8"/>
      <c r="W1481" s="8"/>
      <c r="X1481" s="8"/>
      <c r="Y1481" s="8"/>
      <c r="Z1481" s="8"/>
      <c r="AA1481" s="8"/>
    </row>
    <row r="1482" spans="1:27">
      <c r="A1482" s="188" t="s">
        <v>3720</v>
      </c>
      <c r="B1482" s="188" t="s">
        <v>3789</v>
      </c>
      <c r="C1482" s="188" t="s">
        <v>3790</v>
      </c>
      <c r="G1482" s="8"/>
      <c r="N1482" s="8"/>
      <c r="O1482" s="8"/>
      <c r="P1482" s="8"/>
      <c r="Q1482" s="8"/>
      <c r="R1482" s="8"/>
      <c r="S1482" s="8"/>
      <c r="T1482" s="8"/>
      <c r="U1482" s="8"/>
      <c r="V1482" s="8"/>
      <c r="W1482" s="8"/>
      <c r="X1482" s="8"/>
      <c r="Y1482" s="8"/>
      <c r="Z1482" s="8"/>
      <c r="AA1482" s="8"/>
    </row>
    <row r="1483" spans="1:27">
      <c r="A1483" s="188" t="s">
        <v>986</v>
      </c>
      <c r="B1483" s="188" t="s">
        <v>3791</v>
      </c>
      <c r="C1483" s="188" t="s">
        <v>2495</v>
      </c>
      <c r="G1483" s="8"/>
      <c r="N1483" s="8"/>
      <c r="O1483" s="8"/>
      <c r="P1483" s="8"/>
      <c r="Q1483" s="8"/>
      <c r="R1483" s="8"/>
      <c r="S1483" s="8"/>
      <c r="T1483" s="8"/>
      <c r="U1483" s="8"/>
      <c r="V1483" s="8"/>
      <c r="W1483" s="8"/>
      <c r="X1483" s="8"/>
      <c r="Y1483" s="8"/>
      <c r="Z1483" s="8"/>
      <c r="AA1483" s="8"/>
    </row>
    <row r="1484" spans="1:27">
      <c r="A1484" s="188" t="s">
        <v>3792</v>
      </c>
      <c r="B1484" s="188" t="s">
        <v>3793</v>
      </c>
      <c r="C1484" s="188" t="s">
        <v>3794</v>
      </c>
      <c r="G1484" s="8"/>
      <c r="N1484" s="8"/>
      <c r="O1484" s="8"/>
      <c r="P1484" s="8"/>
      <c r="Q1484" s="8"/>
      <c r="R1484" s="8"/>
      <c r="S1484" s="8"/>
      <c r="T1484" s="8"/>
      <c r="U1484" s="8"/>
      <c r="V1484" s="8"/>
      <c r="W1484" s="8"/>
      <c r="X1484" s="8"/>
      <c r="Y1484" s="8"/>
      <c r="Z1484" s="8"/>
      <c r="AA1484" s="8"/>
    </row>
    <row r="1485" spans="1:27">
      <c r="A1485" s="188" t="s">
        <v>266</v>
      </c>
      <c r="B1485" s="188" t="s">
        <v>3795</v>
      </c>
      <c r="C1485" s="188" t="s">
        <v>3796</v>
      </c>
      <c r="G1485" s="8"/>
      <c r="N1485" s="8"/>
      <c r="O1485" s="8"/>
      <c r="P1485" s="8"/>
      <c r="Q1485" s="8"/>
      <c r="R1485" s="8"/>
      <c r="S1485" s="8"/>
      <c r="T1485" s="8"/>
      <c r="U1485" s="8"/>
      <c r="V1485" s="8"/>
      <c r="W1485" s="8"/>
      <c r="X1485" s="8"/>
      <c r="Y1485" s="8"/>
      <c r="Z1485" s="8"/>
      <c r="AA1485" s="8"/>
    </row>
    <row r="1486" spans="1:27">
      <c r="A1486" s="188" t="s">
        <v>3797</v>
      </c>
      <c r="B1486" s="188" t="s">
        <v>3798</v>
      </c>
      <c r="C1486" s="188" t="s">
        <v>1506</v>
      </c>
      <c r="G1486" s="8"/>
      <c r="N1486" s="8"/>
      <c r="O1486" s="8"/>
      <c r="P1486" s="8"/>
      <c r="Q1486" s="8"/>
      <c r="R1486" s="8"/>
      <c r="S1486" s="8"/>
      <c r="T1486" s="8"/>
      <c r="U1486" s="8"/>
      <c r="V1486" s="8"/>
      <c r="W1486" s="8"/>
      <c r="X1486" s="8"/>
      <c r="Y1486" s="8"/>
      <c r="Z1486" s="8"/>
      <c r="AA1486" s="8"/>
    </row>
    <row r="1487" spans="1:27">
      <c r="A1487" s="188" t="s">
        <v>3799</v>
      </c>
      <c r="B1487" s="188" t="s">
        <v>3800</v>
      </c>
      <c r="C1487" s="188" t="s">
        <v>3801</v>
      </c>
      <c r="G1487" s="8"/>
      <c r="N1487" s="8"/>
      <c r="O1487" s="8"/>
      <c r="P1487" s="8"/>
      <c r="Q1487" s="8"/>
      <c r="R1487" s="8"/>
      <c r="S1487" s="8"/>
      <c r="T1487" s="8"/>
      <c r="U1487" s="8"/>
      <c r="V1487" s="8"/>
      <c r="W1487" s="8"/>
      <c r="X1487" s="8"/>
      <c r="Y1487" s="8"/>
      <c r="Z1487" s="8"/>
      <c r="AA1487" s="8"/>
    </row>
    <row r="1488" spans="1:27">
      <c r="A1488" s="188" t="s">
        <v>3802</v>
      </c>
      <c r="B1488" s="188" t="s">
        <v>3803</v>
      </c>
      <c r="C1488" s="188" t="s">
        <v>1264</v>
      </c>
      <c r="G1488" s="8"/>
      <c r="N1488" s="8"/>
      <c r="O1488" s="8"/>
      <c r="P1488" s="8"/>
      <c r="Q1488" s="8"/>
      <c r="R1488" s="8"/>
      <c r="S1488" s="8"/>
      <c r="T1488" s="8"/>
      <c r="U1488" s="8"/>
      <c r="V1488" s="8"/>
      <c r="W1488" s="8"/>
      <c r="X1488" s="8"/>
      <c r="Y1488" s="8"/>
      <c r="Z1488" s="8"/>
      <c r="AA1488" s="8"/>
    </row>
    <row r="1489" spans="1:27">
      <c r="A1489" s="188" t="s">
        <v>3804</v>
      </c>
      <c r="B1489" s="188" t="s">
        <v>3805</v>
      </c>
      <c r="C1489" s="188" t="s">
        <v>3806</v>
      </c>
      <c r="G1489" s="8"/>
      <c r="N1489" s="8"/>
      <c r="O1489" s="8"/>
      <c r="P1489" s="8"/>
      <c r="Q1489" s="8"/>
      <c r="R1489" s="8"/>
      <c r="S1489" s="8"/>
      <c r="T1489" s="8"/>
      <c r="U1489" s="8"/>
      <c r="V1489" s="8"/>
      <c r="W1489" s="8"/>
      <c r="X1489" s="8"/>
      <c r="Y1489" s="8"/>
      <c r="Z1489" s="8"/>
      <c r="AA1489" s="8"/>
    </row>
    <row r="1490" spans="1:27">
      <c r="A1490" s="188" t="s">
        <v>3807</v>
      </c>
      <c r="B1490" s="188" t="s">
        <v>3808</v>
      </c>
      <c r="C1490" s="188" t="s">
        <v>3809</v>
      </c>
      <c r="G1490" s="8"/>
      <c r="N1490" s="8"/>
      <c r="O1490" s="8"/>
      <c r="P1490" s="8"/>
      <c r="Q1490" s="8"/>
      <c r="R1490" s="8"/>
      <c r="S1490" s="8"/>
      <c r="T1490" s="8"/>
      <c r="U1490" s="8"/>
      <c r="V1490" s="8"/>
      <c r="W1490" s="8"/>
      <c r="X1490" s="8"/>
      <c r="Y1490" s="8"/>
      <c r="Z1490" s="8"/>
      <c r="AA1490" s="8"/>
    </row>
    <row r="1491" spans="1:27">
      <c r="A1491" s="188" t="s">
        <v>3810</v>
      </c>
      <c r="B1491" s="188" t="s">
        <v>3811</v>
      </c>
      <c r="C1491" s="188" t="s">
        <v>3812</v>
      </c>
      <c r="G1491" s="8"/>
      <c r="N1491" s="8"/>
      <c r="O1491" s="8"/>
      <c r="P1491" s="8"/>
      <c r="Q1491" s="8"/>
      <c r="R1491" s="8"/>
      <c r="S1491" s="8"/>
      <c r="T1491" s="8"/>
      <c r="U1491" s="8"/>
      <c r="V1491" s="8"/>
      <c r="W1491" s="8"/>
      <c r="X1491" s="8"/>
      <c r="Y1491" s="8"/>
      <c r="Z1491" s="8"/>
      <c r="AA1491" s="8"/>
    </row>
    <row r="1492" spans="1:27">
      <c r="A1492" s="188" t="s">
        <v>3813</v>
      </c>
      <c r="B1492" s="188" t="s">
        <v>3814</v>
      </c>
      <c r="C1492" s="188" t="s">
        <v>2506</v>
      </c>
      <c r="G1492" s="8"/>
      <c r="N1492" s="8"/>
      <c r="O1492" s="8"/>
      <c r="P1492" s="8"/>
      <c r="Q1492" s="8"/>
      <c r="R1492" s="8"/>
      <c r="S1492" s="8"/>
      <c r="T1492" s="8"/>
      <c r="U1492" s="8"/>
      <c r="V1492" s="8"/>
      <c r="W1492" s="8"/>
      <c r="X1492" s="8"/>
      <c r="Y1492" s="8"/>
      <c r="Z1492" s="8"/>
      <c r="AA1492" s="8"/>
    </row>
    <row r="1493" spans="1:27">
      <c r="A1493" s="188" t="s">
        <v>3815</v>
      </c>
      <c r="B1493" s="188" t="s">
        <v>3816</v>
      </c>
      <c r="C1493" s="188" t="s">
        <v>2895</v>
      </c>
      <c r="G1493" s="8"/>
      <c r="N1493" s="8"/>
      <c r="O1493" s="8"/>
      <c r="P1493" s="8"/>
      <c r="Q1493" s="8"/>
      <c r="R1493" s="8"/>
      <c r="S1493" s="8"/>
      <c r="T1493" s="8"/>
      <c r="U1493" s="8"/>
      <c r="V1493" s="8"/>
      <c r="W1493" s="8"/>
      <c r="X1493" s="8"/>
      <c r="Y1493" s="8"/>
      <c r="Z1493" s="8"/>
      <c r="AA1493" s="8"/>
    </row>
    <row r="1494" spans="1:27">
      <c r="A1494" s="188" t="s">
        <v>3817</v>
      </c>
      <c r="B1494" s="188" t="s">
        <v>3818</v>
      </c>
      <c r="C1494" s="188" t="s">
        <v>3819</v>
      </c>
      <c r="G1494" s="8"/>
      <c r="N1494" s="8"/>
      <c r="O1494" s="8"/>
      <c r="P1494" s="8"/>
      <c r="Q1494" s="8"/>
      <c r="R1494" s="8"/>
      <c r="S1494" s="8"/>
      <c r="T1494" s="8"/>
      <c r="U1494" s="8"/>
      <c r="V1494" s="8"/>
      <c r="W1494" s="8"/>
      <c r="X1494" s="8"/>
      <c r="Y1494" s="8"/>
      <c r="Z1494" s="8"/>
      <c r="AA1494" s="8"/>
    </row>
    <row r="1495" spans="1:27">
      <c r="A1495" s="188" t="s">
        <v>3820</v>
      </c>
      <c r="B1495" s="188" t="s">
        <v>3821</v>
      </c>
      <c r="C1495" s="188" t="s">
        <v>1192</v>
      </c>
      <c r="G1495" s="8"/>
      <c r="N1495" s="8"/>
      <c r="O1495" s="8"/>
      <c r="P1495" s="8"/>
      <c r="Q1495" s="8"/>
      <c r="R1495" s="8"/>
      <c r="S1495" s="8"/>
      <c r="T1495" s="8"/>
      <c r="U1495" s="8"/>
      <c r="V1495" s="8"/>
      <c r="W1495" s="8"/>
      <c r="X1495" s="8"/>
      <c r="Y1495" s="8"/>
      <c r="Z1495" s="8"/>
      <c r="AA1495" s="8"/>
    </row>
    <row r="1496" spans="1:27">
      <c r="A1496" s="188" t="s">
        <v>3822</v>
      </c>
      <c r="B1496" s="188" t="s">
        <v>3823</v>
      </c>
      <c r="C1496" s="188" t="s">
        <v>3824</v>
      </c>
      <c r="G1496" s="8"/>
      <c r="N1496" s="8"/>
      <c r="O1496" s="8"/>
      <c r="P1496" s="8"/>
      <c r="Q1496" s="8"/>
      <c r="R1496" s="8"/>
      <c r="S1496" s="8"/>
      <c r="T1496" s="8"/>
      <c r="U1496" s="8"/>
      <c r="V1496" s="8"/>
      <c r="W1496" s="8"/>
      <c r="X1496" s="8"/>
      <c r="Y1496" s="8"/>
      <c r="Z1496" s="8"/>
      <c r="AA1496" s="8"/>
    </row>
    <row r="1497" spans="1:27">
      <c r="A1497" s="188" t="s">
        <v>933</v>
      </c>
      <c r="B1497" s="188" t="s">
        <v>3825</v>
      </c>
      <c r="C1497" s="188" t="s">
        <v>3826</v>
      </c>
      <c r="G1497" s="8"/>
      <c r="N1497" s="8"/>
      <c r="O1497" s="8"/>
      <c r="P1497" s="8"/>
      <c r="Q1497" s="8"/>
      <c r="R1497" s="8"/>
      <c r="S1497" s="8"/>
      <c r="T1497" s="8"/>
      <c r="U1497" s="8"/>
      <c r="V1497" s="8"/>
      <c r="W1497" s="8"/>
      <c r="X1497" s="8"/>
      <c r="Y1497" s="8"/>
      <c r="Z1497" s="8"/>
      <c r="AA1497" s="8"/>
    </row>
    <row r="1498" spans="1:27">
      <c r="A1498" s="188" t="s">
        <v>475</v>
      </c>
      <c r="B1498" s="188" t="s">
        <v>3828</v>
      </c>
      <c r="C1498" s="188" t="s">
        <v>2511</v>
      </c>
      <c r="G1498" s="8"/>
      <c r="N1498" s="8"/>
      <c r="O1498" s="8"/>
      <c r="P1498" s="8"/>
      <c r="Q1498" s="8"/>
      <c r="R1498" s="8"/>
      <c r="S1498" s="8"/>
      <c r="T1498" s="8"/>
      <c r="U1498" s="8"/>
      <c r="V1498" s="8"/>
      <c r="W1498" s="8"/>
      <c r="X1498" s="8"/>
      <c r="Y1498" s="8"/>
      <c r="Z1498" s="8"/>
      <c r="AA1498" s="8"/>
    </row>
    <row r="1499" spans="1:27">
      <c r="A1499" s="188" t="s">
        <v>495</v>
      </c>
      <c r="B1499" s="188" t="s">
        <v>3829</v>
      </c>
      <c r="C1499" s="188" t="s">
        <v>2007</v>
      </c>
      <c r="G1499" s="8"/>
      <c r="N1499" s="8"/>
      <c r="O1499" s="8"/>
      <c r="P1499" s="8"/>
      <c r="Q1499" s="8"/>
      <c r="R1499" s="8"/>
      <c r="S1499" s="8"/>
      <c r="T1499" s="8"/>
      <c r="U1499" s="8"/>
      <c r="V1499" s="8"/>
      <c r="W1499" s="8"/>
      <c r="X1499" s="8"/>
      <c r="Y1499" s="8"/>
      <c r="Z1499" s="8"/>
      <c r="AA1499" s="8"/>
    </row>
    <row r="1500" spans="1:27">
      <c r="A1500" s="188" t="s">
        <v>3830</v>
      </c>
      <c r="B1500" s="428"/>
      <c r="C1500" s="188" t="s">
        <v>2908</v>
      </c>
      <c r="G1500" s="8"/>
      <c r="N1500" s="8"/>
      <c r="O1500" s="8"/>
      <c r="P1500" s="8"/>
      <c r="Q1500" s="8"/>
      <c r="R1500" s="8"/>
      <c r="S1500" s="8"/>
      <c r="T1500" s="8"/>
      <c r="U1500" s="8"/>
      <c r="V1500" s="8"/>
      <c r="W1500" s="8"/>
      <c r="X1500" s="8"/>
      <c r="Y1500" s="8"/>
      <c r="Z1500" s="8"/>
      <c r="AA1500" s="8"/>
    </row>
    <row r="1501" spans="1:27">
      <c r="A1501" s="188" t="s">
        <v>3831</v>
      </c>
      <c r="B1501" s="188" t="s">
        <v>3832</v>
      </c>
      <c r="C1501" s="188" t="s">
        <v>3834</v>
      </c>
      <c r="G1501" s="8"/>
      <c r="N1501" s="8"/>
      <c r="O1501" s="8"/>
      <c r="P1501" s="8"/>
      <c r="Q1501" s="8"/>
      <c r="R1501" s="8"/>
      <c r="S1501" s="8"/>
      <c r="T1501" s="8"/>
      <c r="U1501" s="8"/>
      <c r="V1501" s="8"/>
      <c r="W1501" s="8"/>
      <c r="X1501" s="8"/>
      <c r="Y1501" s="8"/>
      <c r="Z1501" s="8"/>
      <c r="AA1501" s="8"/>
    </row>
    <row r="1502" spans="1:27">
      <c r="A1502" s="188" t="s">
        <v>3835</v>
      </c>
      <c r="B1502" s="188" t="s">
        <v>3836</v>
      </c>
      <c r="C1502" s="188" t="s">
        <v>2007</v>
      </c>
      <c r="G1502" s="8"/>
      <c r="N1502" s="8"/>
      <c r="O1502" s="8"/>
      <c r="P1502" s="8"/>
      <c r="Q1502" s="8"/>
      <c r="R1502" s="8"/>
      <c r="S1502" s="8"/>
      <c r="T1502" s="8"/>
      <c r="U1502" s="8"/>
      <c r="V1502" s="8"/>
      <c r="W1502" s="8"/>
      <c r="X1502" s="8"/>
      <c r="Y1502" s="8"/>
      <c r="Z1502" s="8"/>
      <c r="AA1502" s="8"/>
    </row>
    <row r="1503" spans="1:27">
      <c r="A1503" s="188" t="s">
        <v>3837</v>
      </c>
      <c r="B1503" s="188" t="s">
        <v>3838</v>
      </c>
      <c r="C1503" s="188" t="s">
        <v>3839</v>
      </c>
      <c r="G1503" s="8"/>
      <c r="N1503" s="8"/>
      <c r="O1503" s="8"/>
      <c r="P1503" s="8"/>
      <c r="Q1503" s="8"/>
      <c r="R1503" s="8"/>
      <c r="S1503" s="8"/>
      <c r="T1503" s="8"/>
      <c r="U1503" s="8"/>
      <c r="V1503" s="8"/>
      <c r="W1503" s="8"/>
      <c r="X1503" s="8"/>
      <c r="Y1503" s="8"/>
      <c r="Z1503" s="8"/>
      <c r="AA1503" s="8"/>
    </row>
    <row r="1504" spans="1:27">
      <c r="A1504" s="188" t="s">
        <v>3840</v>
      </c>
      <c r="B1504" s="188" t="s">
        <v>3841</v>
      </c>
      <c r="C1504" s="188" t="s">
        <v>3842</v>
      </c>
      <c r="G1504" s="8"/>
      <c r="N1504" s="8"/>
      <c r="O1504" s="8"/>
      <c r="P1504" s="8"/>
      <c r="Q1504" s="8"/>
      <c r="R1504" s="8"/>
      <c r="S1504" s="8"/>
      <c r="T1504" s="8"/>
      <c r="U1504" s="8"/>
      <c r="V1504" s="8"/>
      <c r="W1504" s="8"/>
      <c r="X1504" s="8"/>
      <c r="Y1504" s="8"/>
      <c r="Z1504" s="8"/>
      <c r="AA1504" s="8"/>
    </row>
    <row r="1505" spans="1:27">
      <c r="A1505" s="188" t="s">
        <v>3843</v>
      </c>
      <c r="B1505" s="188" t="s">
        <v>3844</v>
      </c>
      <c r="C1505" s="188" t="s">
        <v>3845</v>
      </c>
      <c r="G1505" s="8"/>
      <c r="N1505" s="8"/>
      <c r="O1505" s="8"/>
      <c r="P1505" s="8"/>
      <c r="Q1505" s="8"/>
      <c r="R1505" s="8"/>
      <c r="S1505" s="8"/>
      <c r="T1505" s="8"/>
      <c r="U1505" s="8"/>
      <c r="V1505" s="8"/>
      <c r="W1505" s="8"/>
      <c r="X1505" s="8"/>
      <c r="Y1505" s="8"/>
      <c r="Z1505" s="8"/>
      <c r="AA1505" s="8"/>
    </row>
    <row r="1506" spans="1:27">
      <c r="A1506" s="188" t="s">
        <v>3846</v>
      </c>
      <c r="B1506" s="188" t="s">
        <v>3847</v>
      </c>
      <c r="C1506" s="188" t="s">
        <v>3848</v>
      </c>
      <c r="G1506" s="8"/>
      <c r="N1506" s="8"/>
      <c r="O1506" s="8"/>
      <c r="P1506" s="8"/>
      <c r="Q1506" s="8"/>
      <c r="R1506" s="8"/>
      <c r="S1506" s="8"/>
      <c r="T1506" s="8"/>
      <c r="U1506" s="8"/>
      <c r="V1506" s="8"/>
      <c r="W1506" s="8"/>
      <c r="X1506" s="8"/>
      <c r="Y1506" s="8"/>
      <c r="Z1506" s="8"/>
      <c r="AA1506" s="8"/>
    </row>
    <row r="1507" spans="1:27">
      <c r="A1507" s="188" t="s">
        <v>972</v>
      </c>
      <c r="B1507" s="188" t="s">
        <v>3849</v>
      </c>
      <c r="C1507" s="188" t="s">
        <v>2517</v>
      </c>
      <c r="G1507" s="8"/>
      <c r="N1507" s="8"/>
      <c r="O1507" s="8"/>
      <c r="P1507" s="8"/>
      <c r="Q1507" s="8"/>
      <c r="R1507" s="8"/>
      <c r="S1507" s="8"/>
      <c r="T1507" s="8"/>
      <c r="U1507" s="8"/>
      <c r="V1507" s="8"/>
      <c r="W1507" s="8"/>
      <c r="X1507" s="8"/>
      <c r="Y1507" s="8"/>
      <c r="Z1507" s="8"/>
      <c r="AA1507" s="8"/>
    </row>
    <row r="1508" spans="1:27">
      <c r="A1508" s="188" t="s">
        <v>505</v>
      </c>
      <c r="B1508" s="188" t="s">
        <v>3850</v>
      </c>
      <c r="C1508" s="188" t="s">
        <v>2521</v>
      </c>
      <c r="G1508" s="8"/>
      <c r="N1508" s="8"/>
      <c r="O1508" s="8"/>
      <c r="P1508" s="8"/>
      <c r="Q1508" s="8"/>
      <c r="R1508" s="8"/>
      <c r="S1508" s="8"/>
      <c r="T1508" s="8"/>
      <c r="U1508" s="8"/>
      <c r="V1508" s="8"/>
      <c r="W1508" s="8"/>
      <c r="X1508" s="8"/>
      <c r="Y1508" s="8"/>
      <c r="Z1508" s="8"/>
      <c r="AA1508" s="8"/>
    </row>
    <row r="1509" spans="1:27">
      <c r="A1509" s="188" t="s">
        <v>3851</v>
      </c>
      <c r="B1509" s="188" t="s">
        <v>3852</v>
      </c>
      <c r="C1509" s="188" t="s">
        <v>3853</v>
      </c>
      <c r="G1509" s="8"/>
      <c r="N1509" s="8"/>
      <c r="O1509" s="8"/>
      <c r="P1509" s="8"/>
      <c r="Q1509" s="8"/>
      <c r="R1509" s="8"/>
      <c r="S1509" s="8"/>
      <c r="T1509" s="8"/>
      <c r="U1509" s="8"/>
      <c r="V1509" s="8"/>
      <c r="W1509" s="8"/>
      <c r="X1509" s="8"/>
      <c r="Y1509" s="8"/>
      <c r="Z1509" s="8"/>
      <c r="AA1509" s="8"/>
    </row>
    <row r="1510" spans="1:27">
      <c r="A1510" s="188" t="s">
        <v>3854</v>
      </c>
      <c r="B1510" s="188" t="s">
        <v>3855</v>
      </c>
      <c r="C1510" s="188" t="s">
        <v>3856</v>
      </c>
      <c r="G1510" s="8"/>
      <c r="N1510" s="8"/>
      <c r="O1510" s="8"/>
      <c r="P1510" s="8"/>
      <c r="Q1510" s="8"/>
      <c r="R1510" s="8"/>
      <c r="S1510" s="8"/>
      <c r="T1510" s="8"/>
      <c r="U1510" s="8"/>
      <c r="V1510" s="8"/>
      <c r="W1510" s="8"/>
      <c r="X1510" s="8"/>
      <c r="Y1510" s="8"/>
      <c r="Z1510" s="8"/>
      <c r="AA1510" s="8"/>
    </row>
    <row r="1511" spans="1:27">
      <c r="A1511" s="188" t="s">
        <v>3857</v>
      </c>
      <c r="B1511" s="188" t="s">
        <v>3858</v>
      </c>
      <c r="C1511" s="188" t="s">
        <v>3859</v>
      </c>
      <c r="G1511" s="8"/>
      <c r="N1511" s="8"/>
      <c r="O1511" s="8"/>
      <c r="P1511" s="8"/>
      <c r="Q1511" s="8"/>
      <c r="R1511" s="8"/>
      <c r="S1511" s="8"/>
      <c r="T1511" s="8"/>
      <c r="U1511" s="8"/>
      <c r="V1511" s="8"/>
      <c r="W1511" s="8"/>
      <c r="X1511" s="8"/>
      <c r="Y1511" s="8"/>
      <c r="Z1511" s="8"/>
      <c r="AA1511" s="8"/>
    </row>
    <row r="1512" spans="1:27">
      <c r="A1512" s="188" t="s">
        <v>3860</v>
      </c>
      <c r="B1512" s="188" t="s">
        <v>3861</v>
      </c>
      <c r="C1512" s="188" t="s">
        <v>3862</v>
      </c>
      <c r="G1512" s="8"/>
      <c r="N1512" s="8"/>
      <c r="O1512" s="8"/>
      <c r="P1512" s="8"/>
      <c r="Q1512" s="8"/>
      <c r="R1512" s="8"/>
      <c r="S1512" s="8"/>
      <c r="T1512" s="8"/>
      <c r="U1512" s="8"/>
      <c r="V1512" s="8"/>
      <c r="W1512" s="8"/>
      <c r="X1512" s="8"/>
      <c r="Y1512" s="8"/>
      <c r="Z1512" s="8"/>
      <c r="AA1512" s="8"/>
    </row>
    <row r="1513" spans="1:27">
      <c r="A1513" s="188" t="s">
        <v>2522</v>
      </c>
      <c r="B1513" s="188" t="s">
        <v>3864</v>
      </c>
      <c r="C1513" s="188" t="s">
        <v>3865</v>
      </c>
      <c r="G1513" s="8"/>
      <c r="N1513" s="8"/>
      <c r="O1513" s="8"/>
      <c r="P1513" s="8"/>
      <c r="Q1513" s="8"/>
      <c r="R1513" s="8"/>
      <c r="S1513" s="8"/>
      <c r="T1513" s="8"/>
      <c r="U1513" s="8"/>
      <c r="V1513" s="8"/>
      <c r="W1513" s="8"/>
      <c r="X1513" s="8"/>
      <c r="Y1513" s="8"/>
      <c r="Z1513" s="8"/>
      <c r="AA1513" s="8"/>
    </row>
    <row r="1514" spans="1:27">
      <c r="A1514" s="188" t="s">
        <v>3866</v>
      </c>
      <c r="B1514" s="188" t="s">
        <v>3867</v>
      </c>
      <c r="C1514" s="188" t="s">
        <v>3868</v>
      </c>
      <c r="G1514" s="8"/>
      <c r="N1514" s="8"/>
      <c r="O1514" s="8"/>
      <c r="P1514" s="8"/>
      <c r="Q1514" s="8"/>
      <c r="R1514" s="8"/>
      <c r="S1514" s="8"/>
      <c r="T1514" s="8"/>
      <c r="U1514" s="8"/>
      <c r="V1514" s="8"/>
      <c r="W1514" s="8"/>
      <c r="X1514" s="8"/>
      <c r="Y1514" s="8"/>
      <c r="Z1514" s="8"/>
      <c r="AA1514" s="8"/>
    </row>
    <row r="1515" spans="1:27">
      <c r="A1515" s="188" t="s">
        <v>3869</v>
      </c>
      <c r="B1515" s="188" t="s">
        <v>3870</v>
      </c>
      <c r="C1515" s="188" t="s">
        <v>3871</v>
      </c>
      <c r="G1515" s="8"/>
      <c r="N1515" s="8"/>
      <c r="O1515" s="8"/>
      <c r="P1515" s="8"/>
      <c r="Q1515" s="8"/>
      <c r="R1515" s="8"/>
      <c r="S1515" s="8"/>
      <c r="T1515" s="8"/>
      <c r="U1515" s="8"/>
      <c r="V1515" s="8"/>
      <c r="W1515" s="8"/>
      <c r="X1515" s="8"/>
      <c r="Y1515" s="8"/>
      <c r="Z1515" s="8"/>
      <c r="AA1515" s="8"/>
    </row>
    <row r="1516" spans="1:27">
      <c r="A1516" s="188" t="s">
        <v>1036</v>
      </c>
      <c r="B1516" s="188" t="s">
        <v>3872</v>
      </c>
      <c r="C1516" s="188" t="s">
        <v>2524</v>
      </c>
      <c r="G1516" s="8"/>
      <c r="N1516" s="8"/>
      <c r="O1516" s="8"/>
      <c r="P1516" s="8"/>
      <c r="Q1516" s="8"/>
      <c r="R1516" s="8"/>
      <c r="S1516" s="8"/>
      <c r="T1516" s="8"/>
      <c r="U1516" s="8"/>
      <c r="V1516" s="8"/>
      <c r="W1516" s="8"/>
      <c r="X1516" s="8"/>
      <c r="Y1516" s="8"/>
      <c r="Z1516" s="8"/>
      <c r="AA1516" s="8"/>
    </row>
    <row r="1517" spans="1:27">
      <c r="A1517" s="188" t="s">
        <v>3873</v>
      </c>
      <c r="B1517" s="188" t="s">
        <v>3874</v>
      </c>
      <c r="C1517" s="188" t="s">
        <v>3197</v>
      </c>
      <c r="G1517" s="8"/>
      <c r="N1517" s="8"/>
      <c r="O1517" s="8"/>
      <c r="P1517" s="8"/>
      <c r="Q1517" s="8"/>
      <c r="R1517" s="8"/>
      <c r="S1517" s="8"/>
      <c r="T1517" s="8"/>
      <c r="U1517" s="8"/>
      <c r="V1517" s="8"/>
      <c r="W1517" s="8"/>
      <c r="X1517" s="8"/>
      <c r="Y1517" s="8"/>
      <c r="Z1517" s="8"/>
      <c r="AA1517" s="8"/>
    </row>
    <row r="1518" spans="1:27">
      <c r="A1518" s="188" t="s">
        <v>3875</v>
      </c>
      <c r="B1518" s="188" t="s">
        <v>3876</v>
      </c>
      <c r="C1518" s="188" t="s">
        <v>3197</v>
      </c>
      <c r="G1518" s="8"/>
      <c r="N1518" s="8"/>
      <c r="O1518" s="8"/>
      <c r="P1518" s="8"/>
      <c r="Q1518" s="8"/>
      <c r="R1518" s="8"/>
      <c r="S1518" s="8"/>
      <c r="T1518" s="8"/>
      <c r="U1518" s="8"/>
      <c r="V1518" s="8"/>
      <c r="W1518" s="8"/>
      <c r="X1518" s="8"/>
      <c r="Y1518" s="8"/>
      <c r="Z1518" s="8"/>
      <c r="AA1518" s="8"/>
    </row>
    <row r="1519" spans="1:27">
      <c r="A1519" s="188" t="s">
        <v>3877</v>
      </c>
      <c r="B1519" s="188" t="s">
        <v>3878</v>
      </c>
      <c r="C1519" s="188" t="s">
        <v>3879</v>
      </c>
      <c r="G1519" s="8"/>
      <c r="N1519" s="8"/>
      <c r="O1519" s="8"/>
      <c r="P1519" s="8"/>
      <c r="Q1519" s="8"/>
      <c r="R1519" s="8"/>
      <c r="S1519" s="8"/>
      <c r="T1519" s="8"/>
      <c r="U1519" s="8"/>
      <c r="V1519" s="8"/>
      <c r="W1519" s="8"/>
      <c r="X1519" s="8"/>
      <c r="Y1519" s="8"/>
      <c r="Z1519" s="8"/>
      <c r="AA1519" s="8"/>
    </row>
    <row r="1520" spans="1:27">
      <c r="A1520" s="188" t="s">
        <v>3880</v>
      </c>
      <c r="B1520" s="188" t="s">
        <v>3881</v>
      </c>
      <c r="C1520" s="188" t="s">
        <v>3197</v>
      </c>
      <c r="G1520" s="8"/>
      <c r="N1520" s="8"/>
      <c r="O1520" s="8"/>
      <c r="P1520" s="8"/>
      <c r="Q1520" s="8"/>
      <c r="R1520" s="8"/>
      <c r="S1520" s="8"/>
      <c r="T1520" s="8"/>
      <c r="U1520" s="8"/>
      <c r="V1520" s="8"/>
      <c r="W1520" s="8"/>
      <c r="X1520" s="8"/>
      <c r="Y1520" s="8"/>
      <c r="Z1520" s="8"/>
      <c r="AA1520" s="8"/>
    </row>
    <row r="1521" spans="1:27">
      <c r="A1521" s="188" t="s">
        <v>3882</v>
      </c>
      <c r="B1521" s="188" t="s">
        <v>3883</v>
      </c>
      <c r="C1521" s="188" t="s">
        <v>3884</v>
      </c>
      <c r="G1521" s="8"/>
      <c r="N1521" s="8"/>
      <c r="O1521" s="8"/>
      <c r="P1521" s="8"/>
      <c r="Q1521" s="8"/>
      <c r="R1521" s="8"/>
      <c r="S1521" s="8"/>
      <c r="T1521" s="8"/>
      <c r="U1521" s="8"/>
      <c r="V1521" s="8"/>
      <c r="W1521" s="8"/>
      <c r="X1521" s="8"/>
      <c r="Y1521" s="8"/>
      <c r="Z1521" s="8"/>
      <c r="AA1521" s="8"/>
    </row>
    <row r="1522" spans="1:27">
      <c r="A1522" s="188" t="s">
        <v>3885</v>
      </c>
      <c r="B1522" s="188" t="s">
        <v>3573</v>
      </c>
      <c r="C1522" s="188" t="s">
        <v>3574</v>
      </c>
      <c r="G1522" s="8"/>
      <c r="N1522" s="8"/>
      <c r="O1522" s="8"/>
      <c r="P1522" s="8"/>
      <c r="Q1522" s="8"/>
      <c r="R1522" s="8"/>
      <c r="S1522" s="8"/>
      <c r="T1522" s="8"/>
      <c r="U1522" s="8"/>
      <c r="V1522" s="8"/>
      <c r="W1522" s="8"/>
      <c r="X1522" s="8"/>
      <c r="Y1522" s="8"/>
      <c r="Z1522" s="8"/>
      <c r="AA1522" s="8"/>
    </row>
    <row r="1523" spans="1:27">
      <c r="A1523" s="188" t="s">
        <v>3886</v>
      </c>
      <c r="B1523" s="188" t="s">
        <v>3887</v>
      </c>
      <c r="C1523" s="188" t="s">
        <v>3888</v>
      </c>
      <c r="G1523" s="8"/>
      <c r="N1523" s="8"/>
      <c r="O1523" s="8"/>
      <c r="P1523" s="8"/>
      <c r="Q1523" s="8"/>
      <c r="R1523" s="8"/>
      <c r="S1523" s="8"/>
      <c r="T1523" s="8"/>
      <c r="U1523" s="8"/>
      <c r="V1523" s="8"/>
      <c r="W1523" s="8"/>
      <c r="X1523" s="8"/>
      <c r="Y1523" s="8"/>
      <c r="Z1523" s="8"/>
      <c r="AA1523" s="8"/>
    </row>
    <row r="1524" spans="1:27">
      <c r="A1524" s="188" t="s">
        <v>3891</v>
      </c>
      <c r="B1524" s="428"/>
      <c r="C1524" s="188" t="s">
        <v>2908</v>
      </c>
      <c r="G1524" s="8"/>
      <c r="N1524" s="8"/>
      <c r="O1524" s="8"/>
      <c r="P1524" s="8"/>
      <c r="Q1524" s="8"/>
      <c r="R1524" s="8"/>
      <c r="S1524" s="8"/>
      <c r="T1524" s="8"/>
      <c r="U1524" s="8"/>
      <c r="V1524" s="8"/>
      <c r="W1524" s="8"/>
      <c r="X1524" s="8"/>
      <c r="Y1524" s="8"/>
      <c r="Z1524" s="8"/>
      <c r="AA1524" s="8"/>
    </row>
    <row r="1525" spans="1:27">
      <c r="A1525" s="188" t="s">
        <v>291</v>
      </c>
      <c r="B1525" s="188" t="s">
        <v>3892</v>
      </c>
      <c r="C1525" s="188" t="s">
        <v>2533</v>
      </c>
      <c r="G1525" s="8"/>
      <c r="N1525" s="8"/>
      <c r="O1525" s="8"/>
      <c r="P1525" s="8"/>
      <c r="Q1525" s="8"/>
      <c r="R1525" s="8"/>
      <c r="S1525" s="8"/>
      <c r="T1525" s="8"/>
      <c r="U1525" s="8"/>
      <c r="V1525" s="8"/>
      <c r="W1525" s="8"/>
      <c r="X1525" s="8"/>
      <c r="Y1525" s="8"/>
      <c r="Z1525" s="8"/>
      <c r="AA1525" s="8"/>
    </row>
    <row r="1526" spans="1:27">
      <c r="A1526" s="188" t="s">
        <v>3893</v>
      </c>
      <c r="B1526" s="188" t="s">
        <v>3894</v>
      </c>
      <c r="C1526" s="188" t="s">
        <v>3895</v>
      </c>
      <c r="G1526" s="8"/>
      <c r="N1526" s="8"/>
      <c r="O1526" s="8"/>
      <c r="P1526" s="8"/>
      <c r="Q1526" s="8"/>
      <c r="R1526" s="8"/>
      <c r="S1526" s="8"/>
      <c r="T1526" s="8"/>
      <c r="U1526" s="8"/>
      <c r="V1526" s="8"/>
      <c r="W1526" s="8"/>
      <c r="X1526" s="8"/>
      <c r="Y1526" s="8"/>
      <c r="Z1526" s="8"/>
      <c r="AA1526" s="8"/>
    </row>
    <row r="1527" spans="1:27">
      <c r="A1527" s="188" t="s">
        <v>184</v>
      </c>
      <c r="B1527" s="188" t="s">
        <v>3896</v>
      </c>
      <c r="C1527" s="188" t="s">
        <v>3897</v>
      </c>
      <c r="G1527" s="8"/>
      <c r="N1527" s="8"/>
      <c r="O1527" s="8"/>
      <c r="P1527" s="8"/>
      <c r="Q1527" s="8"/>
      <c r="R1527" s="8"/>
      <c r="S1527" s="8"/>
      <c r="T1527" s="8"/>
      <c r="U1527" s="8"/>
      <c r="V1527" s="8"/>
      <c r="W1527" s="8"/>
      <c r="X1527" s="8"/>
      <c r="Y1527" s="8"/>
      <c r="Z1527" s="8"/>
      <c r="AA1527" s="8"/>
    </row>
    <row r="1528" spans="1:27">
      <c r="A1528" s="188" t="s">
        <v>3898</v>
      </c>
      <c r="B1528" s="188" t="s">
        <v>3899</v>
      </c>
      <c r="C1528" s="188" t="s">
        <v>3900</v>
      </c>
      <c r="G1528" s="8"/>
      <c r="N1528" s="8"/>
      <c r="O1528" s="8"/>
      <c r="P1528" s="8"/>
      <c r="Q1528" s="8"/>
      <c r="R1528" s="8"/>
      <c r="S1528" s="8"/>
      <c r="T1528" s="8"/>
      <c r="U1528" s="8"/>
      <c r="V1528" s="8"/>
      <c r="W1528" s="8"/>
      <c r="X1528" s="8"/>
      <c r="Y1528" s="8"/>
      <c r="Z1528" s="8"/>
      <c r="AA1528" s="8"/>
    </row>
    <row r="1529" spans="1:27">
      <c r="A1529" s="188" t="s">
        <v>3901</v>
      </c>
      <c r="B1529" s="188" t="s">
        <v>3902</v>
      </c>
      <c r="C1529" s="188" t="s">
        <v>3903</v>
      </c>
      <c r="G1529" s="8"/>
      <c r="N1529" s="8"/>
      <c r="O1529" s="8"/>
      <c r="P1529" s="8"/>
      <c r="Q1529" s="8"/>
      <c r="R1529" s="8"/>
      <c r="S1529" s="8"/>
      <c r="T1529" s="8"/>
      <c r="U1529" s="8"/>
      <c r="V1529" s="8"/>
      <c r="W1529" s="8"/>
      <c r="X1529" s="8"/>
      <c r="Y1529" s="8"/>
      <c r="Z1529" s="8"/>
      <c r="AA1529" s="8"/>
    </row>
    <row r="1530" spans="1:27">
      <c r="A1530" s="188" t="s">
        <v>3904</v>
      </c>
      <c r="B1530" s="428"/>
      <c r="C1530" s="188" t="s">
        <v>2908</v>
      </c>
      <c r="G1530" s="8"/>
      <c r="N1530" s="8"/>
      <c r="O1530" s="8"/>
      <c r="P1530" s="8"/>
      <c r="Q1530" s="8"/>
      <c r="R1530" s="8"/>
      <c r="S1530" s="8"/>
      <c r="T1530" s="8"/>
      <c r="U1530" s="8"/>
      <c r="V1530" s="8"/>
      <c r="W1530" s="8"/>
      <c r="X1530" s="8"/>
      <c r="Y1530" s="8"/>
      <c r="Z1530" s="8"/>
      <c r="AA1530" s="8"/>
    </row>
    <row r="1531" spans="1:27">
      <c r="A1531" s="188" t="s">
        <v>3905</v>
      </c>
      <c r="B1531" s="188" t="s">
        <v>3906</v>
      </c>
      <c r="C1531" s="188" t="s">
        <v>3907</v>
      </c>
      <c r="G1531" s="8"/>
      <c r="N1531" s="8"/>
      <c r="O1531" s="8"/>
      <c r="P1531" s="8"/>
      <c r="Q1531" s="8"/>
      <c r="R1531" s="8"/>
      <c r="S1531" s="8"/>
      <c r="T1531" s="8"/>
      <c r="U1531" s="8"/>
      <c r="V1531" s="8"/>
      <c r="W1531" s="8"/>
      <c r="X1531" s="8"/>
      <c r="Y1531" s="8"/>
      <c r="Z1531" s="8"/>
      <c r="AA1531" s="8"/>
    </row>
    <row r="1532" spans="1:27">
      <c r="A1532" s="188" t="s">
        <v>2536</v>
      </c>
      <c r="B1532" s="188" t="s">
        <v>3909</v>
      </c>
      <c r="C1532" s="188" t="s">
        <v>3910</v>
      </c>
      <c r="G1532" s="8"/>
      <c r="N1532" s="8"/>
      <c r="O1532" s="8"/>
      <c r="P1532" s="8"/>
      <c r="Q1532" s="8"/>
      <c r="R1532" s="8"/>
      <c r="S1532" s="8"/>
      <c r="T1532" s="8"/>
      <c r="U1532" s="8"/>
      <c r="V1532" s="8"/>
      <c r="W1532" s="8"/>
      <c r="X1532" s="8"/>
      <c r="Y1532" s="8"/>
      <c r="Z1532" s="8"/>
      <c r="AA1532" s="8"/>
    </row>
    <row r="1533" spans="1:27">
      <c r="A1533" s="188" t="s">
        <v>3911</v>
      </c>
      <c r="B1533" s="188" t="s">
        <v>3912</v>
      </c>
      <c r="C1533" s="188" t="s">
        <v>3913</v>
      </c>
      <c r="G1533" s="8"/>
      <c r="N1533" s="8"/>
      <c r="O1533" s="8"/>
      <c r="P1533" s="8"/>
      <c r="Q1533" s="8"/>
      <c r="R1533" s="8"/>
      <c r="S1533" s="8"/>
      <c r="T1533" s="8"/>
      <c r="U1533" s="8"/>
      <c r="V1533" s="8"/>
      <c r="W1533" s="8"/>
      <c r="X1533" s="8"/>
      <c r="Y1533" s="8"/>
      <c r="Z1533" s="8"/>
      <c r="AA1533" s="8"/>
    </row>
    <row r="1534" spans="1:27">
      <c r="A1534" s="188" t="s">
        <v>3914</v>
      </c>
      <c r="B1534" s="188" t="s">
        <v>3915</v>
      </c>
      <c r="C1534" s="188" t="s">
        <v>3913</v>
      </c>
      <c r="G1534" s="8"/>
      <c r="N1534" s="8"/>
      <c r="O1534" s="8"/>
      <c r="P1534" s="8"/>
      <c r="Q1534" s="8"/>
      <c r="R1534" s="8"/>
      <c r="S1534" s="8"/>
      <c r="T1534" s="8"/>
      <c r="U1534" s="8"/>
      <c r="V1534" s="8"/>
      <c r="W1534" s="8"/>
      <c r="X1534" s="8"/>
      <c r="Y1534" s="8"/>
      <c r="Z1534" s="8"/>
      <c r="AA1534" s="8"/>
    </row>
    <row r="1535" spans="1:27">
      <c r="A1535" s="188" t="s">
        <v>2540</v>
      </c>
      <c r="B1535" s="188" t="s">
        <v>3916</v>
      </c>
      <c r="C1535" s="188" t="s">
        <v>2542</v>
      </c>
      <c r="G1535" s="8"/>
      <c r="N1535" s="8"/>
      <c r="O1535" s="8"/>
      <c r="P1535" s="8"/>
      <c r="Q1535" s="8"/>
      <c r="R1535" s="8"/>
      <c r="S1535" s="8"/>
      <c r="T1535" s="8"/>
      <c r="U1535" s="8"/>
      <c r="V1535" s="8"/>
      <c r="W1535" s="8"/>
      <c r="X1535" s="8"/>
      <c r="Y1535" s="8"/>
      <c r="Z1535" s="8"/>
      <c r="AA1535" s="8"/>
    </row>
    <row r="1536" spans="1:27">
      <c r="A1536" s="188" t="s">
        <v>1065</v>
      </c>
      <c r="B1536" s="188" t="s">
        <v>3917</v>
      </c>
      <c r="C1536" s="188" t="s">
        <v>2544</v>
      </c>
      <c r="G1536" s="8"/>
      <c r="N1536" s="8"/>
      <c r="O1536" s="8"/>
      <c r="P1536" s="8"/>
      <c r="Q1536" s="8"/>
      <c r="R1536" s="8"/>
      <c r="S1536" s="8"/>
      <c r="T1536" s="8"/>
      <c r="U1536" s="8"/>
      <c r="V1536" s="8"/>
      <c r="W1536" s="8"/>
      <c r="X1536" s="8"/>
      <c r="Y1536" s="8"/>
      <c r="Z1536" s="8"/>
      <c r="AA1536" s="8"/>
    </row>
    <row r="1537" spans="1:27">
      <c r="A1537" s="188" t="s">
        <v>1068</v>
      </c>
      <c r="B1537" s="188" t="s">
        <v>3918</v>
      </c>
      <c r="C1537" s="188" t="s">
        <v>2547</v>
      </c>
      <c r="G1537" s="8"/>
      <c r="N1537" s="8"/>
      <c r="O1537" s="8"/>
      <c r="P1537" s="8"/>
      <c r="Q1537" s="8"/>
      <c r="R1537" s="8"/>
      <c r="S1537" s="8"/>
      <c r="T1537" s="8"/>
      <c r="U1537" s="8"/>
      <c r="V1537" s="8"/>
      <c r="W1537" s="8"/>
      <c r="X1537" s="8"/>
      <c r="Y1537" s="8"/>
      <c r="Z1537" s="8"/>
      <c r="AA1537" s="8"/>
    </row>
    <row r="1538" spans="1:27">
      <c r="A1538" s="188" t="s">
        <v>118</v>
      </c>
      <c r="B1538" s="188" t="s">
        <v>3919</v>
      </c>
      <c r="C1538" s="188" t="s">
        <v>3920</v>
      </c>
      <c r="G1538" s="8"/>
      <c r="N1538" s="8"/>
      <c r="O1538" s="8"/>
      <c r="P1538" s="8"/>
      <c r="Q1538" s="8"/>
      <c r="R1538" s="8"/>
      <c r="S1538" s="8"/>
      <c r="T1538" s="8"/>
      <c r="U1538" s="8"/>
      <c r="V1538" s="8"/>
      <c r="W1538" s="8"/>
      <c r="X1538" s="8"/>
      <c r="Y1538" s="8"/>
      <c r="Z1538" s="8"/>
      <c r="AA1538" s="8"/>
    </row>
    <row r="1539" spans="1:27">
      <c r="A1539" s="188" t="s">
        <v>2550</v>
      </c>
      <c r="B1539" s="188" t="s">
        <v>3921</v>
      </c>
      <c r="C1539" s="188" t="s">
        <v>3922</v>
      </c>
      <c r="G1539" s="8"/>
      <c r="N1539" s="8"/>
      <c r="O1539" s="8"/>
      <c r="P1539" s="8"/>
      <c r="Q1539" s="8"/>
      <c r="R1539" s="8"/>
      <c r="S1539" s="8"/>
      <c r="T1539" s="8"/>
      <c r="U1539" s="8"/>
      <c r="V1539" s="8"/>
      <c r="W1539" s="8"/>
      <c r="X1539" s="8"/>
      <c r="Y1539" s="8"/>
      <c r="Z1539" s="8"/>
      <c r="AA1539" s="8"/>
    </row>
    <row r="1540" spans="1:27">
      <c r="A1540" s="188" t="s">
        <v>3923</v>
      </c>
      <c r="B1540" s="188" t="s">
        <v>3924</v>
      </c>
      <c r="C1540" s="188" t="s">
        <v>3925</v>
      </c>
      <c r="G1540" s="8"/>
      <c r="N1540" s="8"/>
      <c r="O1540" s="8"/>
      <c r="P1540" s="8"/>
      <c r="Q1540" s="8"/>
      <c r="R1540" s="8"/>
      <c r="S1540" s="8"/>
      <c r="T1540" s="8"/>
      <c r="U1540" s="8"/>
      <c r="V1540" s="8"/>
      <c r="W1540" s="8"/>
      <c r="X1540" s="8"/>
      <c r="Y1540" s="8"/>
      <c r="Z1540" s="8"/>
      <c r="AA1540" s="8"/>
    </row>
    <row r="1541" spans="1:27">
      <c r="A1541" s="188" t="s">
        <v>219</v>
      </c>
      <c r="B1541" s="188" t="s">
        <v>3926</v>
      </c>
      <c r="C1541" s="188" t="s">
        <v>1387</v>
      </c>
      <c r="G1541" s="8"/>
      <c r="N1541" s="8"/>
      <c r="O1541" s="8"/>
      <c r="P1541" s="8"/>
      <c r="Q1541" s="8"/>
      <c r="R1541" s="8"/>
      <c r="S1541" s="8"/>
      <c r="T1541" s="8"/>
      <c r="U1541" s="8"/>
      <c r="V1541" s="8"/>
      <c r="W1541" s="8"/>
      <c r="X1541" s="8"/>
      <c r="Y1541" s="8"/>
      <c r="Z1541" s="8"/>
      <c r="AA1541" s="8"/>
    </row>
    <row r="1542" spans="1:27">
      <c r="A1542" s="188" t="s">
        <v>2397</v>
      </c>
      <c r="B1542" s="428"/>
      <c r="C1542" s="188" t="s">
        <v>2908</v>
      </c>
      <c r="G1542" s="8"/>
      <c r="N1542" s="8"/>
      <c r="O1542" s="8"/>
      <c r="P1542" s="8"/>
      <c r="Q1542" s="8"/>
      <c r="R1542" s="8"/>
      <c r="S1542" s="8"/>
      <c r="T1542" s="8"/>
      <c r="U1542" s="8"/>
      <c r="V1542" s="8"/>
      <c r="W1542" s="8"/>
      <c r="X1542" s="8"/>
      <c r="Y1542" s="8"/>
      <c r="Z1542" s="8"/>
      <c r="AA1542" s="8"/>
    </row>
    <row r="1543" spans="1:27">
      <c r="A1543" s="188" t="s">
        <v>3927</v>
      </c>
      <c r="B1543" s="188" t="s">
        <v>3928</v>
      </c>
      <c r="C1543" s="188" t="s">
        <v>3929</v>
      </c>
      <c r="G1543" s="8"/>
      <c r="N1543" s="8"/>
      <c r="O1543" s="8"/>
      <c r="P1543" s="8"/>
      <c r="Q1543" s="8"/>
      <c r="R1543" s="8"/>
      <c r="S1543" s="8"/>
      <c r="T1543" s="8"/>
      <c r="U1543" s="8"/>
      <c r="V1543" s="8"/>
      <c r="W1543" s="8"/>
      <c r="X1543" s="8"/>
      <c r="Y1543" s="8"/>
      <c r="Z1543" s="8"/>
      <c r="AA1543" s="8"/>
    </row>
    <row r="1544" spans="1:27">
      <c r="A1544" s="188" t="s">
        <v>3930</v>
      </c>
      <c r="B1544" s="188" t="s">
        <v>3931</v>
      </c>
      <c r="C1544" s="188" t="s">
        <v>3932</v>
      </c>
      <c r="G1544" s="8"/>
      <c r="N1544" s="8"/>
      <c r="O1544" s="8"/>
      <c r="P1544" s="8"/>
      <c r="Q1544" s="8"/>
      <c r="R1544" s="8"/>
      <c r="S1544" s="8"/>
      <c r="T1544" s="8"/>
      <c r="U1544" s="8"/>
      <c r="V1544" s="8"/>
      <c r="W1544" s="8"/>
      <c r="X1544" s="8"/>
      <c r="Y1544" s="8"/>
      <c r="Z1544" s="8"/>
      <c r="AA1544" s="8"/>
    </row>
    <row r="1545" spans="1:27">
      <c r="A1545" s="188" t="s">
        <v>304</v>
      </c>
      <c r="B1545" s="188" t="s">
        <v>3933</v>
      </c>
      <c r="C1545" s="188" t="s">
        <v>2557</v>
      </c>
      <c r="G1545" s="8"/>
      <c r="N1545" s="8"/>
      <c r="O1545" s="8"/>
      <c r="P1545" s="8"/>
      <c r="Q1545" s="8"/>
      <c r="R1545" s="8"/>
      <c r="S1545" s="8"/>
      <c r="T1545" s="8"/>
      <c r="U1545" s="8"/>
      <c r="V1545" s="8"/>
      <c r="W1545" s="8"/>
      <c r="X1545" s="8"/>
      <c r="Y1545" s="8"/>
      <c r="Z1545" s="8"/>
      <c r="AA1545" s="8"/>
    </row>
    <row r="1546" spans="1:27">
      <c r="A1546" s="188" t="s">
        <v>3934</v>
      </c>
      <c r="B1546" s="188" t="s">
        <v>3935</v>
      </c>
      <c r="C1546" s="188" t="s">
        <v>3936</v>
      </c>
      <c r="G1546" s="8"/>
      <c r="N1546" s="8"/>
      <c r="O1546" s="8"/>
      <c r="P1546" s="8"/>
      <c r="Q1546" s="8"/>
      <c r="R1546" s="8"/>
      <c r="S1546" s="8"/>
      <c r="T1546" s="8"/>
      <c r="U1546" s="8"/>
      <c r="V1546" s="8"/>
      <c r="W1546" s="8"/>
      <c r="X1546" s="8"/>
      <c r="Y1546" s="8"/>
      <c r="Z1546" s="8"/>
      <c r="AA1546" s="8"/>
    </row>
    <row r="1547" spans="1:27">
      <c r="A1547" s="188" t="s">
        <v>2558</v>
      </c>
      <c r="B1547" s="188" t="s">
        <v>3937</v>
      </c>
      <c r="C1547" s="188" t="s">
        <v>2560</v>
      </c>
      <c r="G1547" s="8"/>
      <c r="N1547" s="8"/>
      <c r="O1547" s="8"/>
      <c r="P1547" s="8"/>
      <c r="Q1547" s="8"/>
      <c r="R1547" s="8"/>
      <c r="S1547" s="8"/>
      <c r="T1547" s="8"/>
      <c r="U1547" s="8"/>
      <c r="V1547" s="8"/>
      <c r="W1547" s="8"/>
      <c r="X1547" s="8"/>
      <c r="Y1547" s="8"/>
      <c r="Z1547" s="8"/>
      <c r="AA1547" s="8"/>
    </row>
    <row r="1548" spans="1:27">
      <c r="A1548" s="188" t="s">
        <v>3938</v>
      </c>
      <c r="B1548" s="188" t="s">
        <v>3939</v>
      </c>
      <c r="C1548" s="188" t="s">
        <v>3940</v>
      </c>
      <c r="G1548" s="8"/>
      <c r="N1548" s="8"/>
      <c r="O1548" s="8"/>
      <c r="P1548" s="8"/>
      <c r="Q1548" s="8"/>
      <c r="R1548" s="8"/>
      <c r="S1548" s="8"/>
      <c r="T1548" s="8"/>
      <c r="U1548" s="8"/>
      <c r="V1548" s="8"/>
      <c r="W1548" s="8"/>
      <c r="X1548" s="8"/>
      <c r="Y1548" s="8"/>
      <c r="Z1548" s="8"/>
      <c r="AA1548" s="8"/>
    </row>
    <row r="1549" spans="1:27">
      <c r="A1549" s="188" t="s">
        <v>189</v>
      </c>
      <c r="B1549" s="188" t="s">
        <v>3941</v>
      </c>
      <c r="C1549" s="188" t="s">
        <v>2562</v>
      </c>
      <c r="G1549" s="8"/>
      <c r="N1549" s="8"/>
      <c r="O1549" s="8"/>
      <c r="P1549" s="8"/>
      <c r="Q1549" s="8"/>
      <c r="R1549" s="8"/>
      <c r="S1549" s="8"/>
      <c r="T1549" s="8"/>
      <c r="U1549" s="8"/>
      <c r="V1549" s="8"/>
      <c r="W1549" s="8"/>
      <c r="X1549" s="8"/>
      <c r="Y1549" s="8"/>
      <c r="Z1549" s="8"/>
      <c r="AA1549" s="8"/>
    </row>
    <row r="1550" spans="1:27">
      <c r="A1550" s="188" t="s">
        <v>3942</v>
      </c>
      <c r="B1550" s="188" t="s">
        <v>3943</v>
      </c>
      <c r="C1550" s="188" t="s">
        <v>3944</v>
      </c>
      <c r="G1550" s="8"/>
      <c r="N1550" s="8"/>
      <c r="O1550" s="8"/>
      <c r="P1550" s="8"/>
      <c r="Q1550" s="8"/>
      <c r="R1550" s="8"/>
      <c r="S1550" s="8"/>
      <c r="T1550" s="8"/>
      <c r="U1550" s="8"/>
      <c r="V1550" s="8"/>
      <c r="W1550" s="8"/>
      <c r="X1550" s="8"/>
      <c r="Y1550" s="8"/>
      <c r="Z1550" s="8"/>
      <c r="AA1550" s="8"/>
    </row>
    <row r="1551" spans="1:27">
      <c r="A1551" s="188" t="s">
        <v>517</v>
      </c>
      <c r="B1551" s="188" t="s">
        <v>3945</v>
      </c>
      <c r="C1551" s="188" t="s">
        <v>2212</v>
      </c>
      <c r="G1551" s="8"/>
      <c r="N1551" s="8"/>
      <c r="O1551" s="8"/>
      <c r="P1551" s="8"/>
      <c r="Q1551" s="8"/>
      <c r="R1551" s="8"/>
      <c r="S1551" s="8"/>
      <c r="T1551" s="8"/>
      <c r="U1551" s="8"/>
      <c r="V1551" s="8"/>
      <c r="W1551" s="8"/>
      <c r="X1551" s="8"/>
      <c r="Y1551" s="8"/>
      <c r="Z1551" s="8"/>
      <c r="AA1551" s="8"/>
    </row>
    <row r="1552" spans="1:27">
      <c r="A1552" s="188" t="s">
        <v>3946</v>
      </c>
      <c r="B1552" s="188" t="s">
        <v>3947</v>
      </c>
      <c r="C1552" s="188" t="s">
        <v>3948</v>
      </c>
      <c r="G1552" s="8"/>
      <c r="N1552" s="8"/>
      <c r="O1552" s="8"/>
      <c r="P1552" s="8"/>
      <c r="Q1552" s="8"/>
      <c r="R1552" s="8"/>
      <c r="S1552" s="8"/>
      <c r="T1552" s="8"/>
      <c r="U1552" s="8"/>
      <c r="V1552" s="8"/>
      <c r="W1552" s="8"/>
      <c r="X1552" s="8"/>
      <c r="Y1552" s="8"/>
      <c r="Z1552" s="8"/>
      <c r="AA1552" s="8"/>
    </row>
    <row r="1553" spans="1:27">
      <c r="A1553" s="188" t="s">
        <v>3949</v>
      </c>
      <c r="B1553" s="188" t="s">
        <v>3950</v>
      </c>
      <c r="C1553" s="188" t="s">
        <v>3951</v>
      </c>
      <c r="G1553" s="8"/>
      <c r="N1553" s="8"/>
      <c r="O1553" s="8"/>
      <c r="P1553" s="8"/>
      <c r="Q1553" s="8"/>
      <c r="R1553" s="8"/>
      <c r="S1553" s="8"/>
      <c r="T1553" s="8"/>
      <c r="U1553" s="8"/>
      <c r="V1553" s="8"/>
      <c r="W1553" s="8"/>
      <c r="X1553" s="8"/>
      <c r="Y1553" s="8"/>
      <c r="Z1553" s="8"/>
      <c r="AA1553" s="8"/>
    </row>
    <row r="1554" spans="1:27">
      <c r="A1554" s="188" t="s">
        <v>3952</v>
      </c>
      <c r="B1554" s="188" t="s">
        <v>3953</v>
      </c>
      <c r="C1554" s="188" t="s">
        <v>3954</v>
      </c>
      <c r="G1554" s="8"/>
      <c r="N1554" s="8"/>
      <c r="O1554" s="8"/>
      <c r="P1554" s="8"/>
      <c r="Q1554" s="8"/>
      <c r="R1554" s="8"/>
      <c r="S1554" s="8"/>
      <c r="T1554" s="8"/>
      <c r="U1554" s="8"/>
      <c r="V1554" s="8"/>
      <c r="W1554" s="8"/>
      <c r="X1554" s="8"/>
      <c r="Y1554" s="8"/>
      <c r="Z1554" s="8"/>
      <c r="AA1554" s="8"/>
    </row>
    <row r="1555" spans="1:27">
      <c r="A1555" s="188" t="s">
        <v>3955</v>
      </c>
      <c r="B1555" s="188" t="s">
        <v>3956</v>
      </c>
      <c r="C1555" s="188" t="s">
        <v>3957</v>
      </c>
      <c r="G1555" s="8"/>
      <c r="N1555" s="8"/>
      <c r="O1555" s="8"/>
      <c r="P1555" s="8"/>
      <c r="Q1555" s="8"/>
      <c r="R1555" s="8"/>
      <c r="S1555" s="8"/>
      <c r="T1555" s="8"/>
      <c r="U1555" s="8"/>
      <c r="V1555" s="8"/>
      <c r="W1555" s="8"/>
      <c r="X1555" s="8"/>
      <c r="Y1555" s="8"/>
      <c r="Z1555" s="8"/>
      <c r="AA1555" s="8"/>
    </row>
    <row r="1556" spans="1:27">
      <c r="A1556" s="188" t="s">
        <v>3958</v>
      </c>
      <c r="B1556" s="188" t="s">
        <v>3959</v>
      </c>
      <c r="C1556" s="188" t="s">
        <v>2566</v>
      </c>
      <c r="G1556" s="8"/>
      <c r="N1556" s="8"/>
      <c r="O1556" s="8"/>
      <c r="P1556" s="8"/>
      <c r="Q1556" s="8"/>
      <c r="R1556" s="8"/>
      <c r="S1556" s="8"/>
      <c r="T1556" s="8"/>
      <c r="U1556" s="8"/>
      <c r="V1556" s="8"/>
      <c r="W1556" s="8"/>
      <c r="X1556" s="8"/>
      <c r="Y1556" s="8"/>
      <c r="Z1556" s="8"/>
      <c r="AA1556" s="8"/>
    </row>
    <row r="1557" spans="1:27">
      <c r="A1557" s="188" t="s">
        <v>3960</v>
      </c>
      <c r="B1557" s="188" t="s">
        <v>3961</v>
      </c>
      <c r="C1557" s="188" t="s">
        <v>3962</v>
      </c>
      <c r="G1557" s="8"/>
      <c r="N1557" s="8"/>
      <c r="O1557" s="8"/>
      <c r="P1557" s="8"/>
      <c r="Q1557" s="8"/>
      <c r="R1557" s="8"/>
      <c r="S1557" s="8"/>
      <c r="T1557" s="8"/>
      <c r="U1557" s="8"/>
      <c r="V1557" s="8"/>
      <c r="W1557" s="8"/>
      <c r="X1557" s="8"/>
      <c r="Y1557" s="8"/>
      <c r="Z1557" s="8"/>
      <c r="AA1557" s="8"/>
    </row>
    <row r="1558" spans="1:27">
      <c r="A1558" s="188" t="s">
        <v>3963</v>
      </c>
      <c r="B1558" s="188" t="s">
        <v>3964</v>
      </c>
      <c r="C1558" s="188" t="s">
        <v>1570</v>
      </c>
      <c r="G1558" s="8"/>
      <c r="N1558" s="8"/>
      <c r="O1558" s="8"/>
      <c r="P1558" s="8"/>
      <c r="Q1558" s="8"/>
      <c r="R1558" s="8"/>
      <c r="S1558" s="8"/>
      <c r="T1558" s="8"/>
      <c r="U1558" s="8"/>
      <c r="V1558" s="8"/>
      <c r="W1558" s="8"/>
      <c r="X1558" s="8"/>
      <c r="Y1558" s="8"/>
      <c r="Z1558" s="8"/>
      <c r="AA1558" s="8"/>
    </row>
    <row r="1559" spans="1:27">
      <c r="A1559" s="188" t="s">
        <v>3965</v>
      </c>
      <c r="B1559" s="428"/>
      <c r="C1559" s="188" t="s">
        <v>2908</v>
      </c>
      <c r="G1559" s="8"/>
      <c r="N1559" s="8"/>
      <c r="O1559" s="8"/>
      <c r="P1559" s="8"/>
      <c r="Q1559" s="8"/>
      <c r="R1559" s="8"/>
      <c r="S1559" s="8"/>
      <c r="T1559" s="8"/>
      <c r="U1559" s="8"/>
      <c r="V1559" s="8"/>
      <c r="W1559" s="8"/>
      <c r="X1559" s="8"/>
      <c r="Y1559" s="8"/>
      <c r="Z1559" s="8"/>
      <c r="AA1559" s="8"/>
    </row>
    <row r="1560" spans="1:27">
      <c r="A1560" s="188" t="s">
        <v>3966</v>
      </c>
      <c r="B1560" s="188" t="s">
        <v>3967</v>
      </c>
      <c r="C1560" s="188" t="s">
        <v>3968</v>
      </c>
      <c r="G1560" s="8"/>
      <c r="N1560" s="8"/>
      <c r="O1560" s="8"/>
      <c r="P1560" s="8"/>
      <c r="Q1560" s="8"/>
      <c r="R1560" s="8"/>
      <c r="S1560" s="8"/>
      <c r="T1560" s="8"/>
      <c r="U1560" s="8"/>
      <c r="V1560" s="8"/>
      <c r="W1560" s="8"/>
      <c r="X1560" s="8"/>
      <c r="Y1560" s="8"/>
      <c r="Z1560" s="8"/>
      <c r="AA1560" s="8"/>
    </row>
    <row r="1561" spans="1:27">
      <c r="A1561" s="188" t="s">
        <v>3969</v>
      </c>
      <c r="B1561" s="188" t="s">
        <v>3970</v>
      </c>
      <c r="C1561" s="188" t="s">
        <v>3971</v>
      </c>
      <c r="G1561" s="8"/>
      <c r="N1561" s="8"/>
      <c r="O1561" s="8"/>
      <c r="P1561" s="8"/>
      <c r="Q1561" s="8"/>
      <c r="R1561" s="8"/>
      <c r="S1561" s="8"/>
      <c r="T1561" s="8"/>
      <c r="U1561" s="8"/>
      <c r="V1561" s="8"/>
      <c r="W1561" s="8"/>
      <c r="X1561" s="8"/>
      <c r="Y1561" s="8"/>
      <c r="Z1561" s="8"/>
      <c r="AA1561" s="8"/>
    </row>
    <row r="1562" spans="1:27">
      <c r="A1562" s="188" t="s">
        <v>2569</v>
      </c>
      <c r="B1562" s="188" t="s">
        <v>3972</v>
      </c>
      <c r="C1562" s="188" t="s">
        <v>2571</v>
      </c>
      <c r="G1562" s="8"/>
      <c r="N1562" s="8"/>
      <c r="O1562" s="8"/>
      <c r="P1562" s="8"/>
      <c r="Q1562" s="8"/>
      <c r="R1562" s="8"/>
      <c r="S1562" s="8"/>
      <c r="T1562" s="8"/>
      <c r="U1562" s="8"/>
      <c r="V1562" s="8"/>
      <c r="W1562" s="8"/>
      <c r="X1562" s="8"/>
      <c r="Y1562" s="8"/>
      <c r="Z1562" s="8"/>
      <c r="AA1562" s="8"/>
    </row>
    <row r="1563" spans="1:27">
      <c r="A1563" s="188" t="s">
        <v>3973</v>
      </c>
      <c r="B1563" s="188" t="s">
        <v>3974</v>
      </c>
      <c r="C1563" s="188" t="s">
        <v>3975</v>
      </c>
      <c r="G1563" s="8"/>
      <c r="N1563" s="8"/>
      <c r="O1563" s="8"/>
      <c r="P1563" s="8"/>
      <c r="Q1563" s="8"/>
      <c r="R1563" s="8"/>
      <c r="S1563" s="8"/>
      <c r="T1563" s="8"/>
      <c r="U1563" s="8"/>
      <c r="V1563" s="8"/>
      <c r="W1563" s="8"/>
      <c r="X1563" s="8"/>
      <c r="Y1563" s="8"/>
      <c r="Z1563" s="8"/>
      <c r="AA1563" s="8"/>
    </row>
    <row r="1564" spans="1:27">
      <c r="A1564" s="188" t="s">
        <v>578</v>
      </c>
      <c r="B1564" s="188" t="s">
        <v>3976</v>
      </c>
      <c r="C1564" s="188" t="s">
        <v>2573</v>
      </c>
      <c r="G1564" s="8"/>
      <c r="N1564" s="8"/>
      <c r="O1564" s="8"/>
      <c r="P1564" s="8"/>
      <c r="Q1564" s="8"/>
      <c r="R1564" s="8"/>
      <c r="S1564" s="8"/>
      <c r="T1564" s="8"/>
      <c r="U1564" s="8"/>
      <c r="V1564" s="8"/>
      <c r="W1564" s="8"/>
      <c r="X1564" s="8"/>
      <c r="Y1564" s="8"/>
      <c r="Z1564" s="8"/>
      <c r="AA1564" s="8"/>
    </row>
    <row r="1565" spans="1:27">
      <c r="A1565" s="188" t="s">
        <v>3977</v>
      </c>
      <c r="B1565" s="428"/>
      <c r="C1565" s="188" t="s">
        <v>2908</v>
      </c>
      <c r="G1565" s="8"/>
      <c r="N1565" s="8"/>
      <c r="O1565" s="8"/>
      <c r="P1565" s="8"/>
      <c r="Q1565" s="8"/>
      <c r="R1565" s="8"/>
      <c r="S1565" s="8"/>
      <c r="T1565" s="8"/>
      <c r="U1565" s="8"/>
      <c r="V1565" s="8"/>
      <c r="W1565" s="8"/>
      <c r="X1565" s="8"/>
      <c r="Y1565" s="8"/>
      <c r="Z1565" s="8"/>
      <c r="AA1565" s="8"/>
    </row>
    <row r="1566" spans="1:27">
      <c r="A1566" s="188" t="s">
        <v>3978</v>
      </c>
      <c r="B1566" s="188" t="s">
        <v>3979</v>
      </c>
      <c r="C1566" s="188" t="s">
        <v>3980</v>
      </c>
      <c r="G1566" s="8"/>
      <c r="N1566" s="8"/>
      <c r="O1566" s="8"/>
      <c r="P1566" s="8"/>
      <c r="Q1566" s="8"/>
      <c r="R1566" s="8"/>
      <c r="S1566" s="8"/>
      <c r="T1566" s="8"/>
      <c r="U1566" s="8"/>
      <c r="V1566" s="8"/>
      <c r="W1566" s="8"/>
      <c r="X1566" s="8"/>
      <c r="Y1566" s="8"/>
      <c r="Z1566" s="8"/>
      <c r="AA1566" s="8"/>
    </row>
    <row r="1567" spans="1:27">
      <c r="A1567" s="188" t="s">
        <v>3981</v>
      </c>
      <c r="B1567" s="188" t="s">
        <v>3982</v>
      </c>
      <c r="C1567" s="188" t="s">
        <v>3983</v>
      </c>
      <c r="G1567" s="8"/>
      <c r="N1567" s="8"/>
      <c r="O1567" s="8"/>
      <c r="P1567" s="8"/>
      <c r="Q1567" s="8"/>
      <c r="R1567" s="8"/>
      <c r="S1567" s="8"/>
      <c r="T1567" s="8"/>
      <c r="U1567" s="8"/>
      <c r="V1567" s="8"/>
      <c r="W1567" s="8"/>
      <c r="X1567" s="8"/>
      <c r="Y1567" s="8"/>
      <c r="Z1567" s="8"/>
      <c r="AA1567" s="8"/>
    </row>
    <row r="1568" spans="1:27">
      <c r="A1568" s="188" t="s">
        <v>3984</v>
      </c>
      <c r="B1568" s="188" t="s">
        <v>3985</v>
      </c>
      <c r="C1568" s="188" t="s">
        <v>3986</v>
      </c>
      <c r="G1568" s="8"/>
      <c r="N1568" s="8"/>
      <c r="O1568" s="8"/>
      <c r="P1568" s="8"/>
      <c r="Q1568" s="8"/>
      <c r="R1568" s="8"/>
      <c r="S1568" s="8"/>
      <c r="T1568" s="8"/>
      <c r="U1568" s="8"/>
      <c r="V1568" s="8"/>
      <c r="W1568" s="8"/>
      <c r="X1568" s="8"/>
      <c r="Y1568" s="8"/>
      <c r="Z1568" s="8"/>
      <c r="AA1568" s="8"/>
    </row>
    <row r="1569" spans="1:27">
      <c r="A1569" s="188" t="s">
        <v>3987</v>
      </c>
      <c r="B1569" s="188" t="s">
        <v>3988</v>
      </c>
      <c r="C1569" s="188" t="s">
        <v>3989</v>
      </c>
      <c r="G1569" s="8"/>
      <c r="N1569" s="8"/>
      <c r="O1569" s="8"/>
      <c r="P1569" s="8"/>
      <c r="Q1569" s="8"/>
      <c r="R1569" s="8"/>
      <c r="S1569" s="8"/>
      <c r="T1569" s="8"/>
      <c r="U1569" s="8"/>
      <c r="V1569" s="8"/>
      <c r="W1569" s="8"/>
      <c r="X1569" s="8"/>
      <c r="Y1569" s="8"/>
      <c r="Z1569" s="8"/>
      <c r="AA1569" s="8"/>
    </row>
    <row r="1570" spans="1:27">
      <c r="A1570" s="188" t="s">
        <v>3991</v>
      </c>
      <c r="B1570" s="188" t="s">
        <v>3992</v>
      </c>
      <c r="C1570" s="188" t="s">
        <v>3993</v>
      </c>
      <c r="G1570" s="8"/>
      <c r="N1570" s="8"/>
      <c r="O1570" s="8"/>
      <c r="P1570" s="8"/>
      <c r="Q1570" s="8"/>
      <c r="R1570" s="8"/>
      <c r="S1570" s="8"/>
      <c r="T1570" s="8"/>
      <c r="U1570" s="8"/>
      <c r="V1570" s="8"/>
      <c r="W1570" s="8"/>
      <c r="X1570" s="8"/>
      <c r="Y1570" s="8"/>
      <c r="Z1570" s="8"/>
      <c r="AA1570" s="8"/>
    </row>
    <row r="1571" spans="1:27">
      <c r="A1571" s="188" t="s">
        <v>2574</v>
      </c>
      <c r="B1571" s="188" t="s">
        <v>3994</v>
      </c>
      <c r="C1571" s="188" t="s">
        <v>2576</v>
      </c>
      <c r="G1571" s="8"/>
      <c r="N1571" s="8"/>
      <c r="O1571" s="8"/>
      <c r="P1571" s="8"/>
      <c r="Q1571" s="8"/>
      <c r="R1571" s="8"/>
      <c r="S1571" s="8"/>
      <c r="T1571" s="8"/>
      <c r="U1571" s="8"/>
      <c r="V1571" s="8"/>
      <c r="W1571" s="8"/>
      <c r="X1571" s="8"/>
      <c r="Y1571" s="8"/>
      <c r="Z1571" s="8"/>
      <c r="AA1571" s="8"/>
    </row>
    <row r="1572" spans="1:27">
      <c r="A1572" s="188" t="s">
        <v>3995</v>
      </c>
      <c r="B1572" s="188" t="s">
        <v>3996</v>
      </c>
      <c r="C1572" s="188" t="s">
        <v>3997</v>
      </c>
      <c r="G1572" s="8"/>
      <c r="N1572" s="8"/>
      <c r="O1572" s="8"/>
      <c r="P1572" s="8"/>
      <c r="Q1572" s="8"/>
      <c r="R1572" s="8"/>
      <c r="S1572" s="8"/>
      <c r="T1572" s="8"/>
      <c r="U1572" s="8"/>
      <c r="V1572" s="8"/>
      <c r="W1572" s="8"/>
      <c r="X1572" s="8"/>
      <c r="Y1572" s="8"/>
      <c r="Z1572" s="8"/>
      <c r="AA1572" s="8"/>
    </row>
    <row r="1573" spans="1:27">
      <c r="A1573" s="188" t="s">
        <v>3998</v>
      </c>
      <c r="B1573" s="188" t="s">
        <v>3999</v>
      </c>
      <c r="C1573" s="188" t="s">
        <v>4000</v>
      </c>
      <c r="G1573" s="8"/>
      <c r="N1573" s="8"/>
      <c r="O1573" s="8"/>
      <c r="P1573" s="8"/>
      <c r="Q1573" s="8"/>
      <c r="R1573" s="8"/>
      <c r="S1573" s="8"/>
      <c r="T1573" s="8"/>
      <c r="U1573" s="8"/>
      <c r="V1573" s="8"/>
      <c r="W1573" s="8"/>
      <c r="X1573" s="8"/>
      <c r="Y1573" s="8"/>
      <c r="Z1573" s="8"/>
      <c r="AA1573" s="8"/>
    </row>
    <row r="1574" spans="1:27">
      <c r="A1574" s="188" t="s">
        <v>236</v>
      </c>
      <c r="B1574" s="188" t="s">
        <v>4001</v>
      </c>
      <c r="C1574" s="188" t="s">
        <v>2579</v>
      </c>
      <c r="G1574" s="8"/>
      <c r="N1574" s="8"/>
      <c r="O1574" s="8"/>
      <c r="P1574" s="8"/>
      <c r="Q1574" s="8"/>
      <c r="R1574" s="8"/>
      <c r="S1574" s="8"/>
      <c r="T1574" s="8"/>
      <c r="U1574" s="8"/>
      <c r="V1574" s="8"/>
      <c r="W1574" s="8"/>
      <c r="X1574" s="8"/>
      <c r="Y1574" s="8"/>
      <c r="Z1574" s="8"/>
      <c r="AA1574" s="8"/>
    </row>
    <row r="1575" spans="1:27">
      <c r="A1575" s="188" t="s">
        <v>4003</v>
      </c>
      <c r="B1575" s="188" t="s">
        <v>4004</v>
      </c>
      <c r="C1575" s="188" t="s">
        <v>4005</v>
      </c>
      <c r="G1575" s="8"/>
      <c r="N1575" s="8"/>
      <c r="O1575" s="8"/>
      <c r="P1575" s="8"/>
      <c r="Q1575" s="8"/>
      <c r="R1575" s="8"/>
      <c r="S1575" s="8"/>
      <c r="T1575" s="8"/>
      <c r="U1575" s="8"/>
      <c r="V1575" s="8"/>
      <c r="W1575" s="8"/>
      <c r="X1575" s="8"/>
      <c r="Y1575" s="8"/>
      <c r="Z1575" s="8"/>
      <c r="AA1575" s="8"/>
    </row>
    <row r="1576" spans="1:27">
      <c r="A1576" s="188" t="s">
        <v>4006</v>
      </c>
      <c r="B1576" s="188" t="s">
        <v>4007</v>
      </c>
      <c r="C1576" s="188" t="s">
        <v>4008</v>
      </c>
      <c r="G1576" s="8"/>
      <c r="N1576" s="8"/>
      <c r="O1576" s="8"/>
      <c r="P1576" s="8"/>
      <c r="Q1576" s="8"/>
      <c r="R1576" s="8"/>
      <c r="S1576" s="8"/>
      <c r="T1576" s="8"/>
      <c r="U1576" s="8"/>
      <c r="V1576" s="8"/>
      <c r="W1576" s="8"/>
      <c r="X1576" s="8"/>
      <c r="Y1576" s="8"/>
      <c r="Z1576" s="8"/>
      <c r="AA1576" s="8"/>
    </row>
    <row r="1577" spans="1:27">
      <c r="A1577" s="188" t="s">
        <v>4009</v>
      </c>
      <c r="B1577" s="188" t="s">
        <v>4011</v>
      </c>
      <c r="C1577" s="188" t="s">
        <v>4012</v>
      </c>
      <c r="G1577" s="8"/>
      <c r="N1577" s="8"/>
      <c r="O1577" s="8"/>
      <c r="P1577" s="8"/>
      <c r="Q1577" s="8"/>
      <c r="R1577" s="8"/>
      <c r="S1577" s="8"/>
      <c r="T1577" s="8"/>
      <c r="U1577" s="8"/>
      <c r="V1577" s="8"/>
      <c r="W1577" s="8"/>
      <c r="X1577" s="8"/>
      <c r="Y1577" s="8"/>
      <c r="Z1577" s="8"/>
      <c r="AA1577" s="8"/>
    </row>
    <row r="1578" spans="1:27">
      <c r="A1578" s="188" t="s">
        <v>4013</v>
      </c>
      <c r="B1578" s="188" t="s">
        <v>4014</v>
      </c>
      <c r="C1578" s="188" t="s">
        <v>4015</v>
      </c>
      <c r="G1578" s="8"/>
      <c r="N1578" s="8"/>
      <c r="O1578" s="8"/>
      <c r="P1578" s="8"/>
      <c r="Q1578" s="8"/>
      <c r="R1578" s="8"/>
      <c r="S1578" s="8"/>
      <c r="T1578" s="8"/>
      <c r="U1578" s="8"/>
      <c r="V1578" s="8"/>
      <c r="W1578" s="8"/>
      <c r="X1578" s="8"/>
      <c r="Y1578" s="8"/>
      <c r="Z1578" s="8"/>
      <c r="AA1578" s="8"/>
    </row>
    <row r="1579" spans="1:27">
      <c r="A1579" s="188" t="s">
        <v>4016</v>
      </c>
      <c r="B1579" s="188" t="s">
        <v>4017</v>
      </c>
      <c r="C1579" s="188" t="s">
        <v>4018</v>
      </c>
      <c r="G1579" s="8"/>
      <c r="N1579" s="8"/>
      <c r="O1579" s="8"/>
      <c r="P1579" s="8"/>
      <c r="Q1579" s="8"/>
      <c r="R1579" s="8"/>
      <c r="S1579" s="8"/>
      <c r="T1579" s="8"/>
      <c r="U1579" s="8"/>
      <c r="V1579" s="8"/>
      <c r="W1579" s="8"/>
      <c r="X1579" s="8"/>
      <c r="Y1579" s="8"/>
      <c r="Z1579" s="8"/>
      <c r="AA1579" s="8"/>
    </row>
    <row r="1580" spans="1:27">
      <c r="A1580" s="188" t="s">
        <v>927</v>
      </c>
      <c r="B1580" s="188" t="s">
        <v>4019</v>
      </c>
      <c r="C1580" s="188" t="s">
        <v>2582</v>
      </c>
      <c r="G1580" s="8"/>
      <c r="N1580" s="8"/>
      <c r="O1580" s="8"/>
      <c r="P1580" s="8"/>
      <c r="Q1580" s="8"/>
      <c r="R1580" s="8"/>
      <c r="S1580" s="8"/>
      <c r="T1580" s="8"/>
      <c r="U1580" s="8"/>
      <c r="V1580" s="8"/>
      <c r="W1580" s="8"/>
      <c r="X1580" s="8"/>
      <c r="Y1580" s="8"/>
      <c r="Z1580" s="8"/>
      <c r="AA1580" s="8"/>
    </row>
    <row r="1581" spans="1:27">
      <c r="A1581" s="188" t="s">
        <v>4020</v>
      </c>
      <c r="B1581" s="188" t="s">
        <v>4021</v>
      </c>
      <c r="C1581" s="188" t="s">
        <v>2088</v>
      </c>
      <c r="G1581" s="8"/>
      <c r="N1581" s="8"/>
      <c r="O1581" s="8"/>
      <c r="P1581" s="8"/>
      <c r="Q1581" s="8"/>
      <c r="R1581" s="8"/>
      <c r="S1581" s="8"/>
      <c r="T1581" s="8"/>
      <c r="U1581" s="8"/>
      <c r="V1581" s="8"/>
      <c r="W1581" s="8"/>
      <c r="X1581" s="8"/>
      <c r="Y1581" s="8"/>
      <c r="Z1581" s="8"/>
      <c r="AA1581" s="8"/>
    </row>
    <row r="1582" spans="1:27">
      <c r="A1582" s="188" t="s">
        <v>334</v>
      </c>
      <c r="B1582" s="188" t="s">
        <v>4022</v>
      </c>
      <c r="C1582" s="188" t="s">
        <v>2584</v>
      </c>
      <c r="G1582" s="8"/>
      <c r="N1582" s="8"/>
      <c r="O1582" s="8"/>
      <c r="P1582" s="8"/>
      <c r="Q1582" s="8"/>
      <c r="R1582" s="8"/>
      <c r="S1582" s="8"/>
      <c r="T1582" s="8"/>
      <c r="U1582" s="8"/>
      <c r="V1582" s="8"/>
      <c r="W1582" s="8"/>
      <c r="X1582" s="8"/>
      <c r="Y1582" s="8"/>
      <c r="Z1582" s="8"/>
      <c r="AA1582" s="8"/>
    </row>
    <row r="1583" spans="1:27">
      <c r="A1583" s="188" t="s">
        <v>4023</v>
      </c>
      <c r="B1583" s="188" t="s">
        <v>4024</v>
      </c>
      <c r="C1583" s="188" t="s">
        <v>4025</v>
      </c>
      <c r="G1583" s="8"/>
      <c r="N1583" s="8"/>
      <c r="O1583" s="8"/>
      <c r="P1583" s="8"/>
      <c r="Q1583" s="8"/>
      <c r="R1583" s="8"/>
      <c r="S1583" s="8"/>
      <c r="T1583" s="8"/>
      <c r="U1583" s="8"/>
      <c r="V1583" s="8"/>
      <c r="W1583" s="8"/>
      <c r="X1583" s="8"/>
      <c r="Y1583" s="8"/>
      <c r="Z1583" s="8"/>
      <c r="AA1583" s="8"/>
    </row>
    <row r="1584" spans="1:27">
      <c r="A1584" s="188" t="s">
        <v>4026</v>
      </c>
      <c r="B1584" s="188" t="s">
        <v>4028</v>
      </c>
      <c r="C1584" s="188" t="s">
        <v>4029</v>
      </c>
      <c r="G1584" s="8"/>
      <c r="N1584" s="8"/>
      <c r="O1584" s="8"/>
      <c r="P1584" s="8"/>
      <c r="Q1584" s="8"/>
      <c r="R1584" s="8"/>
      <c r="S1584" s="8"/>
      <c r="T1584" s="8"/>
      <c r="U1584" s="8"/>
      <c r="V1584" s="8"/>
      <c r="W1584" s="8"/>
      <c r="X1584" s="8"/>
      <c r="Y1584" s="8"/>
      <c r="Z1584" s="8"/>
      <c r="AA1584" s="8"/>
    </row>
    <row r="1585" spans="1:27">
      <c r="A1585" s="188" t="s">
        <v>4030</v>
      </c>
      <c r="B1585" s="188" t="s">
        <v>4031</v>
      </c>
      <c r="C1585" s="188" t="s">
        <v>4032</v>
      </c>
      <c r="G1585" s="8"/>
      <c r="N1585" s="8"/>
      <c r="O1585" s="8"/>
      <c r="P1585" s="8"/>
      <c r="Q1585" s="8"/>
      <c r="R1585" s="8"/>
      <c r="S1585" s="8"/>
      <c r="T1585" s="8"/>
      <c r="U1585" s="8"/>
      <c r="V1585" s="8"/>
      <c r="W1585" s="8"/>
      <c r="X1585" s="8"/>
      <c r="Y1585" s="8"/>
      <c r="Z1585" s="8"/>
      <c r="AA1585" s="8"/>
    </row>
    <row r="1586" spans="1:27">
      <c r="A1586" s="188" t="s">
        <v>4033</v>
      </c>
      <c r="B1586" s="188" t="s">
        <v>4034</v>
      </c>
      <c r="C1586" s="188" t="s">
        <v>4035</v>
      </c>
      <c r="G1586" s="8"/>
      <c r="N1586" s="8"/>
      <c r="O1586" s="8"/>
      <c r="P1586" s="8"/>
      <c r="Q1586" s="8"/>
      <c r="R1586" s="8"/>
      <c r="S1586" s="8"/>
      <c r="T1586" s="8"/>
      <c r="U1586" s="8"/>
      <c r="V1586" s="8"/>
      <c r="W1586" s="8"/>
      <c r="X1586" s="8"/>
      <c r="Y1586" s="8"/>
      <c r="Z1586" s="8"/>
      <c r="AA1586" s="8"/>
    </row>
    <row r="1587" spans="1:27">
      <c r="A1587" s="188" t="s">
        <v>4036</v>
      </c>
      <c r="B1587" s="188" t="s">
        <v>4037</v>
      </c>
      <c r="C1587" s="188" t="s">
        <v>4038</v>
      </c>
      <c r="G1587" s="8"/>
      <c r="N1587" s="8"/>
      <c r="O1587" s="8"/>
      <c r="P1587" s="8"/>
      <c r="Q1587" s="8"/>
      <c r="R1587" s="8"/>
      <c r="S1587" s="8"/>
      <c r="T1587" s="8"/>
      <c r="U1587" s="8"/>
      <c r="V1587" s="8"/>
      <c r="W1587" s="8"/>
      <c r="X1587" s="8"/>
      <c r="Y1587" s="8"/>
      <c r="Z1587" s="8"/>
      <c r="AA1587" s="8"/>
    </row>
    <row r="1588" spans="1:27">
      <c r="A1588" s="188" t="s">
        <v>4039</v>
      </c>
      <c r="B1588" s="188" t="s">
        <v>4040</v>
      </c>
      <c r="C1588" s="188" t="s">
        <v>4041</v>
      </c>
      <c r="G1588" s="8"/>
      <c r="N1588" s="8"/>
      <c r="O1588" s="8"/>
      <c r="P1588" s="8"/>
      <c r="Q1588" s="8"/>
      <c r="R1588" s="8"/>
      <c r="S1588" s="8"/>
      <c r="T1588" s="8"/>
      <c r="U1588" s="8"/>
      <c r="V1588" s="8"/>
      <c r="W1588" s="8"/>
      <c r="X1588" s="8"/>
      <c r="Y1588" s="8"/>
      <c r="Z1588" s="8"/>
      <c r="AA1588" s="8"/>
    </row>
    <row r="1589" spans="1:27">
      <c r="A1589" s="188" t="s">
        <v>4042</v>
      </c>
      <c r="B1589" s="188" t="s">
        <v>4043</v>
      </c>
      <c r="C1589" s="188" t="s">
        <v>4044</v>
      </c>
      <c r="G1589" s="8"/>
      <c r="N1589" s="8"/>
      <c r="O1589" s="8"/>
      <c r="P1589" s="8"/>
      <c r="Q1589" s="8"/>
      <c r="R1589" s="8"/>
      <c r="S1589" s="8"/>
      <c r="T1589" s="8"/>
      <c r="U1589" s="8"/>
      <c r="V1589" s="8"/>
      <c r="W1589" s="8"/>
      <c r="X1589" s="8"/>
      <c r="Y1589" s="8"/>
      <c r="Z1589" s="8"/>
      <c r="AA1589" s="8"/>
    </row>
    <row r="1590" spans="1:27">
      <c r="A1590" s="188" t="s">
        <v>4045</v>
      </c>
      <c r="B1590" s="188" t="s">
        <v>4046</v>
      </c>
      <c r="C1590" s="188" t="s">
        <v>4047</v>
      </c>
      <c r="G1590" s="8"/>
      <c r="N1590" s="8"/>
      <c r="O1590" s="8"/>
      <c r="P1590" s="8"/>
      <c r="Q1590" s="8"/>
      <c r="R1590" s="8"/>
      <c r="S1590" s="8"/>
      <c r="T1590" s="8"/>
      <c r="U1590" s="8"/>
      <c r="V1590" s="8"/>
      <c r="W1590" s="8"/>
      <c r="X1590" s="8"/>
      <c r="Y1590" s="8"/>
      <c r="Z1590" s="8"/>
      <c r="AA1590" s="8"/>
    </row>
    <row r="1591" spans="1:27">
      <c r="A1591" s="188" t="s">
        <v>4048</v>
      </c>
      <c r="B1591" s="188" t="s">
        <v>4049</v>
      </c>
      <c r="C1591" s="188" t="s">
        <v>4050</v>
      </c>
      <c r="G1591" s="8"/>
      <c r="N1591" s="8"/>
      <c r="O1591" s="8"/>
      <c r="P1591" s="8"/>
      <c r="Q1591" s="8"/>
      <c r="R1591" s="8"/>
      <c r="S1591" s="8"/>
      <c r="T1591" s="8"/>
      <c r="U1591" s="8"/>
      <c r="V1591" s="8"/>
      <c r="W1591" s="8"/>
      <c r="X1591" s="8"/>
      <c r="Y1591" s="8"/>
      <c r="Z1591" s="8"/>
      <c r="AA1591" s="8"/>
    </row>
    <row r="1592" spans="1:27">
      <c r="A1592" s="188" t="s">
        <v>4051</v>
      </c>
      <c r="B1592" s="188" t="s">
        <v>4052</v>
      </c>
      <c r="C1592" s="188" t="s">
        <v>4053</v>
      </c>
      <c r="G1592" s="8"/>
      <c r="N1592" s="8"/>
      <c r="O1592" s="8"/>
      <c r="P1592" s="8"/>
      <c r="Q1592" s="8"/>
      <c r="R1592" s="8"/>
      <c r="S1592" s="8"/>
      <c r="T1592" s="8"/>
      <c r="U1592" s="8"/>
      <c r="V1592" s="8"/>
      <c r="W1592" s="8"/>
      <c r="X1592" s="8"/>
      <c r="Y1592" s="8"/>
      <c r="Z1592" s="8"/>
      <c r="AA1592" s="8"/>
    </row>
    <row r="1593" spans="1:27">
      <c r="A1593" s="188" t="s">
        <v>4054</v>
      </c>
      <c r="B1593" s="188" t="s">
        <v>4055</v>
      </c>
      <c r="C1593" s="188" t="s">
        <v>4056</v>
      </c>
      <c r="G1593" s="8"/>
      <c r="N1593" s="8"/>
      <c r="O1593" s="8"/>
      <c r="P1593" s="8"/>
      <c r="Q1593" s="8"/>
      <c r="R1593" s="8"/>
      <c r="S1593" s="8"/>
      <c r="T1593" s="8"/>
      <c r="U1593" s="8"/>
      <c r="V1593" s="8"/>
      <c r="W1593" s="8"/>
      <c r="X1593" s="8"/>
      <c r="Y1593" s="8"/>
      <c r="Z1593" s="8"/>
      <c r="AA1593" s="8"/>
    </row>
    <row r="1594" spans="1:27">
      <c r="A1594" s="188" t="s">
        <v>2452</v>
      </c>
      <c r="B1594" s="188" t="s">
        <v>4057</v>
      </c>
      <c r="C1594" s="188" t="s">
        <v>2591</v>
      </c>
      <c r="G1594" s="8"/>
      <c r="N1594" s="8"/>
      <c r="O1594" s="8"/>
      <c r="P1594" s="8"/>
      <c r="Q1594" s="8"/>
      <c r="R1594" s="8"/>
      <c r="S1594" s="8"/>
      <c r="T1594" s="8"/>
      <c r="U1594" s="8"/>
      <c r="V1594" s="8"/>
      <c r="W1594" s="8"/>
      <c r="X1594" s="8"/>
      <c r="Y1594" s="8"/>
      <c r="Z1594" s="8"/>
      <c r="AA1594" s="8"/>
    </row>
    <row r="1595" spans="1:27">
      <c r="A1595" s="188" t="s">
        <v>4058</v>
      </c>
      <c r="B1595" s="188" t="s">
        <v>4059</v>
      </c>
      <c r="C1595" s="188" t="s">
        <v>4060</v>
      </c>
      <c r="G1595" s="8"/>
      <c r="N1595" s="8"/>
      <c r="O1595" s="8"/>
      <c r="P1595" s="8"/>
      <c r="Q1595" s="8"/>
      <c r="R1595" s="8"/>
      <c r="S1595" s="8"/>
      <c r="T1595" s="8"/>
      <c r="U1595" s="8"/>
      <c r="V1595" s="8"/>
      <c r="W1595" s="8"/>
      <c r="X1595" s="8"/>
      <c r="Y1595" s="8"/>
      <c r="Z1595" s="8"/>
      <c r="AA1595" s="8"/>
    </row>
    <row r="1596" spans="1:27">
      <c r="A1596" s="188" t="s">
        <v>1055</v>
      </c>
      <c r="B1596" s="188" t="s">
        <v>4061</v>
      </c>
      <c r="C1596" s="188" t="s">
        <v>2593</v>
      </c>
      <c r="G1596" s="8"/>
      <c r="N1596" s="8"/>
      <c r="O1596" s="8"/>
      <c r="P1596" s="8"/>
      <c r="Q1596" s="8"/>
      <c r="R1596" s="8"/>
      <c r="S1596" s="8"/>
      <c r="T1596" s="8"/>
      <c r="U1596" s="8"/>
      <c r="V1596" s="8"/>
      <c r="W1596" s="8"/>
      <c r="X1596" s="8"/>
      <c r="Y1596" s="8"/>
      <c r="Z1596" s="8"/>
      <c r="AA1596" s="8"/>
    </row>
    <row r="1597" spans="1:27">
      <c r="A1597" s="188" t="s">
        <v>4064</v>
      </c>
      <c r="B1597" s="188" t="s">
        <v>4065</v>
      </c>
      <c r="C1597" s="188" t="s">
        <v>4066</v>
      </c>
      <c r="G1597" s="8"/>
      <c r="N1597" s="8"/>
      <c r="O1597" s="8"/>
      <c r="P1597" s="8"/>
      <c r="Q1597" s="8"/>
      <c r="R1597" s="8"/>
      <c r="S1597" s="8"/>
      <c r="T1597" s="8"/>
      <c r="U1597" s="8"/>
      <c r="V1597" s="8"/>
      <c r="W1597" s="8"/>
      <c r="X1597" s="8"/>
      <c r="Y1597" s="8"/>
      <c r="Z1597" s="8"/>
      <c r="AA1597" s="8"/>
    </row>
    <row r="1598" spans="1:27">
      <c r="A1598" s="188" t="s">
        <v>998</v>
      </c>
      <c r="B1598" s="188" t="s">
        <v>4067</v>
      </c>
      <c r="C1598" s="188" t="s">
        <v>2500</v>
      </c>
      <c r="G1598" s="8"/>
      <c r="N1598" s="8"/>
      <c r="O1598" s="8"/>
      <c r="P1598" s="8"/>
      <c r="Q1598" s="8"/>
      <c r="R1598" s="8"/>
      <c r="S1598" s="8"/>
      <c r="T1598" s="8"/>
      <c r="U1598" s="8"/>
      <c r="V1598" s="8"/>
      <c r="W1598" s="8"/>
      <c r="X1598" s="8"/>
      <c r="Y1598" s="8"/>
      <c r="Z1598" s="8"/>
      <c r="AA1598" s="8"/>
    </row>
    <row r="1599" spans="1:27">
      <c r="A1599" s="188" t="s">
        <v>4068</v>
      </c>
      <c r="B1599" s="188" t="s">
        <v>4069</v>
      </c>
      <c r="C1599" s="188" t="s">
        <v>4070</v>
      </c>
      <c r="G1599" s="8"/>
      <c r="N1599" s="8"/>
      <c r="O1599" s="8"/>
      <c r="P1599" s="8"/>
      <c r="Q1599" s="8"/>
      <c r="R1599" s="8"/>
      <c r="S1599" s="8"/>
      <c r="T1599" s="8"/>
      <c r="U1599" s="8"/>
      <c r="V1599" s="8"/>
      <c r="W1599" s="8"/>
      <c r="X1599" s="8"/>
      <c r="Y1599" s="8"/>
      <c r="Z1599" s="8"/>
      <c r="AA1599" s="8"/>
    </row>
    <row r="1600" spans="1:27">
      <c r="A1600" s="188" t="s">
        <v>4071</v>
      </c>
      <c r="B1600" s="188" t="s">
        <v>4072</v>
      </c>
      <c r="C1600" s="188" t="s">
        <v>4073</v>
      </c>
      <c r="G1600" s="8"/>
      <c r="N1600" s="8"/>
      <c r="O1600" s="8"/>
      <c r="P1600" s="8"/>
      <c r="Q1600" s="8"/>
      <c r="R1600" s="8"/>
      <c r="S1600" s="8"/>
      <c r="T1600" s="8"/>
      <c r="U1600" s="8"/>
      <c r="V1600" s="8"/>
      <c r="W1600" s="8"/>
      <c r="X1600" s="8"/>
      <c r="Y1600" s="8"/>
      <c r="Z1600" s="8"/>
      <c r="AA1600" s="8"/>
    </row>
    <row r="1601" spans="1:27">
      <c r="A1601" s="188" t="s">
        <v>1100</v>
      </c>
      <c r="B1601" s="188" t="s">
        <v>4074</v>
      </c>
      <c r="C1601" s="188" t="s">
        <v>4075</v>
      </c>
      <c r="G1601" s="8"/>
      <c r="N1601" s="8"/>
      <c r="O1601" s="8"/>
      <c r="P1601" s="8"/>
      <c r="Q1601" s="8"/>
      <c r="R1601" s="8"/>
      <c r="S1601" s="8"/>
      <c r="T1601" s="8"/>
      <c r="U1601" s="8"/>
      <c r="V1601" s="8"/>
      <c r="W1601" s="8"/>
      <c r="X1601" s="8"/>
      <c r="Y1601" s="8"/>
      <c r="Z1601" s="8"/>
      <c r="AA1601" s="8"/>
    </row>
    <row r="1602" spans="1:27">
      <c r="A1602" s="188" t="s">
        <v>4077</v>
      </c>
      <c r="B1602" s="188" t="s">
        <v>4078</v>
      </c>
      <c r="C1602" s="188" t="s">
        <v>4079</v>
      </c>
      <c r="G1602" s="8"/>
      <c r="N1602" s="8"/>
      <c r="O1602" s="8"/>
      <c r="P1602" s="8"/>
      <c r="Q1602" s="8"/>
      <c r="R1602" s="8"/>
      <c r="S1602" s="8"/>
      <c r="T1602" s="8"/>
      <c r="U1602" s="8"/>
      <c r="V1602" s="8"/>
      <c r="W1602" s="8"/>
      <c r="X1602" s="8"/>
      <c r="Y1602" s="8"/>
      <c r="Z1602" s="8"/>
      <c r="AA1602" s="8"/>
    </row>
    <row r="1603" spans="1:27">
      <c r="A1603" s="188" t="s">
        <v>4080</v>
      </c>
      <c r="B1603" s="188" t="s">
        <v>4074</v>
      </c>
      <c r="C1603" s="188" t="s">
        <v>4075</v>
      </c>
      <c r="G1603" s="8"/>
      <c r="N1603" s="8"/>
      <c r="O1603" s="8"/>
      <c r="P1603" s="8"/>
      <c r="Q1603" s="8"/>
      <c r="R1603" s="8"/>
      <c r="S1603" s="8"/>
      <c r="T1603" s="8"/>
      <c r="U1603" s="8"/>
      <c r="V1603" s="8"/>
      <c r="W1603" s="8"/>
      <c r="X1603" s="8"/>
      <c r="Y1603" s="8"/>
      <c r="Z1603" s="8"/>
      <c r="AA1603" s="8"/>
    </row>
    <row r="1604" spans="1:27">
      <c r="A1604" s="188" t="s">
        <v>4082</v>
      </c>
      <c r="B1604" s="188" t="s">
        <v>4083</v>
      </c>
      <c r="C1604" s="188" t="s">
        <v>4084</v>
      </c>
      <c r="G1604" s="8"/>
      <c r="N1604" s="8"/>
      <c r="O1604" s="8"/>
      <c r="P1604" s="8"/>
      <c r="Q1604" s="8"/>
      <c r="R1604" s="8"/>
      <c r="S1604" s="8"/>
      <c r="T1604" s="8"/>
      <c r="U1604" s="8"/>
      <c r="V1604" s="8"/>
      <c r="W1604" s="8"/>
      <c r="X1604" s="8"/>
      <c r="Y1604" s="8"/>
      <c r="Z1604" s="8"/>
      <c r="AA1604" s="8"/>
    </row>
    <row r="1605" spans="1:27">
      <c r="A1605" s="188" t="s">
        <v>4085</v>
      </c>
      <c r="B1605" s="188" t="s">
        <v>4086</v>
      </c>
      <c r="C1605" s="188" t="s">
        <v>4087</v>
      </c>
      <c r="G1605" s="8"/>
      <c r="N1605" s="8"/>
      <c r="O1605" s="8"/>
      <c r="P1605" s="8"/>
      <c r="Q1605" s="8"/>
      <c r="R1605" s="8"/>
      <c r="S1605" s="8"/>
      <c r="T1605" s="8"/>
      <c r="U1605" s="8"/>
      <c r="V1605" s="8"/>
      <c r="W1605" s="8"/>
      <c r="X1605" s="8"/>
      <c r="Y1605" s="8"/>
      <c r="Z1605" s="8"/>
      <c r="AA1605" s="8"/>
    </row>
    <row r="1606" spans="1:27">
      <c r="A1606" s="188" t="s">
        <v>4088</v>
      </c>
      <c r="B1606" s="188" t="s">
        <v>4089</v>
      </c>
      <c r="C1606" s="188" t="s">
        <v>2597</v>
      </c>
      <c r="G1606" s="8"/>
      <c r="N1606" s="8"/>
      <c r="O1606" s="8"/>
      <c r="P1606" s="8"/>
      <c r="Q1606" s="8"/>
      <c r="R1606" s="8"/>
      <c r="S1606" s="8"/>
      <c r="T1606" s="8"/>
      <c r="U1606" s="8"/>
      <c r="V1606" s="8"/>
      <c r="W1606" s="8"/>
      <c r="X1606" s="8"/>
      <c r="Y1606" s="8"/>
      <c r="Z1606" s="8"/>
      <c r="AA1606" s="8"/>
    </row>
    <row r="1607" spans="1:27">
      <c r="A1607" s="188" t="s">
        <v>4090</v>
      </c>
      <c r="B1607" s="188" t="s">
        <v>4091</v>
      </c>
      <c r="C1607" s="188" t="s">
        <v>4092</v>
      </c>
      <c r="G1607" s="8"/>
      <c r="N1607" s="8"/>
      <c r="O1607" s="8"/>
      <c r="P1607" s="8"/>
      <c r="Q1607" s="8"/>
      <c r="R1607" s="8"/>
      <c r="S1607" s="8"/>
      <c r="T1607" s="8"/>
      <c r="U1607" s="8"/>
      <c r="V1607" s="8"/>
      <c r="W1607" s="8"/>
      <c r="X1607" s="8"/>
      <c r="Y1607" s="8"/>
      <c r="Z1607" s="8"/>
      <c r="AA1607" s="8"/>
    </row>
    <row r="1608" spans="1:27">
      <c r="A1608" s="188" t="s">
        <v>4093</v>
      </c>
      <c r="B1608" s="188" t="s">
        <v>4094</v>
      </c>
      <c r="C1608" s="188" t="s">
        <v>2709</v>
      </c>
      <c r="G1608" s="8"/>
      <c r="N1608" s="8"/>
      <c r="O1608" s="8"/>
      <c r="P1608" s="8"/>
      <c r="Q1608" s="8"/>
      <c r="R1608" s="8"/>
      <c r="S1608" s="8"/>
      <c r="T1608" s="8"/>
      <c r="U1608" s="8"/>
      <c r="V1608" s="8"/>
      <c r="W1608" s="8"/>
      <c r="X1608" s="8"/>
      <c r="Y1608" s="8"/>
      <c r="Z1608" s="8"/>
      <c r="AA1608" s="8"/>
    </row>
    <row r="1609" spans="1:27">
      <c r="A1609" s="188" t="s">
        <v>4095</v>
      </c>
      <c r="B1609" s="188" t="s">
        <v>4096</v>
      </c>
      <c r="C1609" s="188" t="s">
        <v>4097</v>
      </c>
      <c r="G1609" s="8"/>
      <c r="N1609" s="8"/>
      <c r="O1609" s="8"/>
      <c r="P1609" s="8"/>
      <c r="Q1609" s="8"/>
      <c r="R1609" s="8"/>
      <c r="S1609" s="8"/>
      <c r="T1609" s="8"/>
      <c r="U1609" s="8"/>
      <c r="V1609" s="8"/>
      <c r="W1609" s="8"/>
      <c r="X1609" s="8"/>
      <c r="Y1609" s="8"/>
      <c r="Z1609" s="8"/>
      <c r="AA1609" s="8"/>
    </row>
    <row r="1610" spans="1:27">
      <c r="A1610" s="188" t="s">
        <v>4098</v>
      </c>
      <c r="B1610" s="188" t="s">
        <v>4099</v>
      </c>
      <c r="C1610" s="188" t="s">
        <v>4100</v>
      </c>
      <c r="G1610" s="8"/>
      <c r="N1610" s="8"/>
      <c r="O1610" s="8"/>
      <c r="P1610" s="8"/>
      <c r="Q1610" s="8"/>
      <c r="R1610" s="8"/>
      <c r="S1610" s="8"/>
      <c r="T1610" s="8"/>
      <c r="U1610" s="8"/>
      <c r="V1610" s="8"/>
      <c r="W1610" s="8"/>
      <c r="X1610" s="8"/>
      <c r="Y1610" s="8"/>
      <c r="Z1610" s="8"/>
      <c r="AA1610" s="8"/>
    </row>
    <row r="1611" spans="1:27">
      <c r="A1611" s="188" t="s">
        <v>4101</v>
      </c>
      <c r="B1611" s="428"/>
      <c r="C1611" s="188" t="s">
        <v>2908</v>
      </c>
      <c r="G1611" s="8"/>
      <c r="N1611" s="8"/>
      <c r="O1611" s="8"/>
      <c r="P1611" s="8"/>
      <c r="Q1611" s="8"/>
      <c r="R1611" s="8"/>
      <c r="S1611" s="8"/>
      <c r="T1611" s="8"/>
      <c r="U1611" s="8"/>
      <c r="V1611" s="8"/>
      <c r="W1611" s="8"/>
      <c r="X1611" s="8"/>
      <c r="Y1611" s="8"/>
      <c r="Z1611" s="8"/>
      <c r="AA1611" s="8"/>
    </row>
    <row r="1612" spans="1:27">
      <c r="A1612" s="188" t="s">
        <v>4103</v>
      </c>
      <c r="B1612" s="188" t="s">
        <v>4104</v>
      </c>
      <c r="C1612" s="188" t="s">
        <v>4105</v>
      </c>
      <c r="G1612" s="8"/>
      <c r="N1612" s="8"/>
      <c r="O1612" s="8"/>
      <c r="P1612" s="8"/>
      <c r="Q1612" s="8"/>
      <c r="R1612" s="8"/>
      <c r="S1612" s="8"/>
      <c r="T1612" s="8"/>
      <c r="U1612" s="8"/>
      <c r="V1612" s="8"/>
      <c r="W1612" s="8"/>
      <c r="X1612" s="8"/>
      <c r="Y1612" s="8"/>
      <c r="Z1612" s="8"/>
      <c r="AA1612" s="8"/>
    </row>
    <row r="1613" spans="1:27">
      <c r="A1613" s="188" t="s">
        <v>4106</v>
      </c>
      <c r="B1613" s="188" t="s">
        <v>4107</v>
      </c>
      <c r="C1613" s="188" t="s">
        <v>4108</v>
      </c>
      <c r="G1613" s="8"/>
      <c r="N1613" s="8"/>
      <c r="O1613" s="8"/>
      <c r="P1613" s="8"/>
      <c r="Q1613" s="8"/>
      <c r="R1613" s="8"/>
      <c r="S1613" s="8"/>
      <c r="T1613" s="8"/>
      <c r="U1613" s="8"/>
      <c r="V1613" s="8"/>
      <c r="W1613" s="8"/>
      <c r="X1613" s="8"/>
      <c r="Y1613" s="8"/>
      <c r="Z1613" s="8"/>
      <c r="AA1613" s="8"/>
    </row>
    <row r="1614" spans="1:27">
      <c r="A1614" s="188" t="s">
        <v>4109</v>
      </c>
      <c r="B1614" s="188" t="s">
        <v>4110</v>
      </c>
      <c r="C1614" s="188" t="s">
        <v>4111</v>
      </c>
      <c r="G1614" s="8"/>
      <c r="N1614" s="8"/>
      <c r="O1614" s="8"/>
      <c r="P1614" s="8"/>
      <c r="Q1614" s="8"/>
      <c r="R1614" s="8"/>
      <c r="S1614" s="8"/>
      <c r="T1614" s="8"/>
      <c r="U1614" s="8"/>
      <c r="V1614" s="8"/>
      <c r="W1614" s="8"/>
      <c r="X1614" s="8"/>
      <c r="Y1614" s="8"/>
      <c r="Z1614" s="8"/>
      <c r="AA1614" s="8"/>
    </row>
    <row r="1615" spans="1:27">
      <c r="A1615" s="188" t="s">
        <v>1110</v>
      </c>
      <c r="B1615" s="188" t="s">
        <v>4112</v>
      </c>
      <c r="C1615" s="188" t="s">
        <v>4113</v>
      </c>
      <c r="G1615" s="8"/>
      <c r="N1615" s="8"/>
      <c r="O1615" s="8"/>
      <c r="P1615" s="8"/>
      <c r="Q1615" s="8"/>
      <c r="R1615" s="8"/>
      <c r="S1615" s="8"/>
      <c r="T1615" s="8"/>
      <c r="U1615" s="8"/>
      <c r="V1615" s="8"/>
      <c r="W1615" s="8"/>
      <c r="X1615" s="8"/>
      <c r="Y1615" s="8"/>
      <c r="Z1615" s="8"/>
      <c r="AA1615" s="8"/>
    </row>
    <row r="1616" spans="1:27">
      <c r="A1616" s="188" t="s">
        <v>928</v>
      </c>
      <c r="B1616" s="188" t="s">
        <v>4114</v>
      </c>
      <c r="C1616" s="188" t="s">
        <v>2616</v>
      </c>
      <c r="G1616" s="8"/>
      <c r="N1616" s="8"/>
      <c r="O1616" s="8"/>
      <c r="P1616" s="8"/>
      <c r="Q1616" s="8"/>
      <c r="R1616" s="8"/>
      <c r="S1616" s="8"/>
      <c r="T1616" s="8"/>
      <c r="U1616" s="8"/>
      <c r="V1616" s="8"/>
      <c r="W1616" s="8"/>
      <c r="X1616" s="8"/>
      <c r="Y1616" s="8"/>
      <c r="Z1616" s="8"/>
      <c r="AA1616" s="8"/>
    </row>
    <row r="1617" spans="1:27">
      <c r="A1617" s="188" t="s">
        <v>1097</v>
      </c>
      <c r="B1617" s="188" t="s">
        <v>4115</v>
      </c>
      <c r="C1617" s="188" t="s">
        <v>4116</v>
      </c>
      <c r="G1617" s="8"/>
      <c r="N1617" s="8"/>
      <c r="O1617" s="8"/>
      <c r="P1617" s="8"/>
      <c r="Q1617" s="8"/>
      <c r="R1617" s="8"/>
      <c r="S1617" s="8"/>
      <c r="T1617" s="8"/>
      <c r="U1617" s="8"/>
      <c r="V1617" s="8"/>
      <c r="W1617" s="8"/>
      <c r="X1617" s="8"/>
      <c r="Y1617" s="8"/>
      <c r="Z1617" s="8"/>
      <c r="AA1617" s="8"/>
    </row>
    <row r="1618" spans="1:27">
      <c r="A1618" s="188" t="s">
        <v>4117</v>
      </c>
      <c r="B1618" s="188" t="s">
        <v>4118</v>
      </c>
      <c r="C1618" s="188" t="s">
        <v>4119</v>
      </c>
      <c r="G1618" s="8"/>
      <c r="N1618" s="8"/>
      <c r="O1618" s="8"/>
      <c r="P1618" s="8"/>
      <c r="Q1618" s="8"/>
      <c r="R1618" s="8"/>
      <c r="S1618" s="8"/>
      <c r="T1618" s="8"/>
      <c r="U1618" s="8"/>
      <c r="V1618" s="8"/>
      <c r="W1618" s="8"/>
      <c r="X1618" s="8"/>
      <c r="Y1618" s="8"/>
      <c r="Z1618" s="8"/>
      <c r="AA1618" s="8"/>
    </row>
    <row r="1619" spans="1:27">
      <c r="A1619" s="188" t="s">
        <v>657</v>
      </c>
      <c r="B1619" s="188" t="s">
        <v>4120</v>
      </c>
      <c r="C1619" s="188" t="s">
        <v>2621</v>
      </c>
      <c r="G1619" s="8"/>
      <c r="N1619" s="8"/>
      <c r="O1619" s="8"/>
      <c r="P1619" s="8"/>
      <c r="Q1619" s="8"/>
      <c r="R1619" s="8"/>
      <c r="S1619" s="8"/>
      <c r="T1619" s="8"/>
      <c r="U1619" s="8"/>
      <c r="V1619" s="8"/>
      <c r="W1619" s="8"/>
      <c r="X1619" s="8"/>
      <c r="Y1619" s="8"/>
      <c r="Z1619" s="8"/>
      <c r="AA1619" s="8"/>
    </row>
    <row r="1620" spans="1:27">
      <c r="A1620" s="188" t="s">
        <v>4121</v>
      </c>
      <c r="B1620" s="188" t="s">
        <v>3134</v>
      </c>
      <c r="C1620" s="188" t="s">
        <v>1944</v>
      </c>
      <c r="G1620" s="8"/>
      <c r="N1620" s="8"/>
      <c r="O1620" s="8"/>
      <c r="P1620" s="8"/>
      <c r="Q1620" s="8"/>
      <c r="R1620" s="8"/>
      <c r="S1620" s="8"/>
      <c r="T1620" s="8"/>
      <c r="U1620" s="8"/>
      <c r="V1620" s="8"/>
      <c r="W1620" s="8"/>
      <c r="X1620" s="8"/>
      <c r="Y1620" s="8"/>
      <c r="Z1620" s="8"/>
      <c r="AA1620" s="8"/>
    </row>
    <row r="1621" spans="1:27">
      <c r="A1621" s="188" t="s">
        <v>4122</v>
      </c>
      <c r="B1621" s="188" t="s">
        <v>4123</v>
      </c>
      <c r="C1621" s="188" t="s">
        <v>2589</v>
      </c>
      <c r="G1621" s="8"/>
      <c r="N1621" s="8"/>
      <c r="O1621" s="8"/>
      <c r="P1621" s="8"/>
      <c r="Q1621" s="8"/>
      <c r="R1621" s="8"/>
      <c r="S1621" s="8"/>
      <c r="T1621" s="8"/>
      <c r="U1621" s="8"/>
      <c r="V1621" s="8"/>
      <c r="W1621" s="8"/>
      <c r="X1621" s="8"/>
      <c r="Y1621" s="8"/>
      <c r="Z1621" s="8"/>
      <c r="AA1621" s="8"/>
    </row>
    <row r="1622" spans="1:27">
      <c r="A1622" s="188" t="s">
        <v>4124</v>
      </c>
      <c r="B1622" s="188" t="s">
        <v>4125</v>
      </c>
      <c r="C1622" s="188" t="s">
        <v>4126</v>
      </c>
      <c r="G1622" s="8"/>
      <c r="N1622" s="8"/>
      <c r="O1622" s="8"/>
      <c r="P1622" s="8"/>
      <c r="Q1622" s="8"/>
      <c r="R1622" s="8"/>
      <c r="S1622" s="8"/>
      <c r="T1622" s="8"/>
      <c r="U1622" s="8"/>
      <c r="V1622" s="8"/>
      <c r="W1622" s="8"/>
      <c r="X1622" s="8"/>
      <c r="Y1622" s="8"/>
      <c r="Z1622" s="8"/>
      <c r="AA1622" s="8"/>
    </row>
    <row r="1623" spans="1:27">
      <c r="A1623" s="188" t="s">
        <v>4127</v>
      </c>
      <c r="B1623" s="188" t="s">
        <v>4128</v>
      </c>
      <c r="C1623" s="188" t="s">
        <v>4130</v>
      </c>
      <c r="G1623" s="8"/>
      <c r="N1623" s="8"/>
      <c r="O1623" s="8"/>
      <c r="P1623" s="8"/>
      <c r="Q1623" s="8"/>
      <c r="R1623" s="8"/>
      <c r="S1623" s="8"/>
      <c r="T1623" s="8"/>
      <c r="U1623" s="8"/>
      <c r="V1623" s="8"/>
      <c r="W1623" s="8"/>
      <c r="X1623" s="8"/>
      <c r="Y1623" s="8"/>
      <c r="Z1623" s="8"/>
      <c r="AA1623" s="8"/>
    </row>
    <row r="1624" spans="1:27">
      <c r="A1624" s="188" t="s">
        <v>4131</v>
      </c>
      <c r="B1624" s="188" t="s">
        <v>4132</v>
      </c>
      <c r="C1624" s="188" t="s">
        <v>4133</v>
      </c>
      <c r="G1624" s="8"/>
      <c r="N1624" s="8"/>
      <c r="O1624" s="8"/>
      <c r="P1624" s="8"/>
      <c r="Q1624" s="8"/>
      <c r="R1624" s="8"/>
      <c r="S1624" s="8"/>
      <c r="T1624" s="8"/>
      <c r="U1624" s="8"/>
      <c r="V1624" s="8"/>
      <c r="W1624" s="8"/>
      <c r="X1624" s="8"/>
      <c r="Y1624" s="8"/>
      <c r="Z1624" s="8"/>
      <c r="AA1624" s="8"/>
    </row>
    <row r="1625" spans="1:27">
      <c r="A1625" s="188" t="s">
        <v>4134</v>
      </c>
      <c r="B1625" s="188" t="s">
        <v>4135</v>
      </c>
      <c r="C1625" s="188" t="s">
        <v>4136</v>
      </c>
      <c r="G1625" s="8"/>
      <c r="N1625" s="8"/>
      <c r="O1625" s="8"/>
      <c r="P1625" s="8"/>
      <c r="Q1625" s="8"/>
      <c r="R1625" s="8"/>
      <c r="S1625" s="8"/>
      <c r="T1625" s="8"/>
      <c r="U1625" s="8"/>
      <c r="V1625" s="8"/>
      <c r="W1625" s="8"/>
      <c r="X1625" s="8"/>
      <c r="Y1625" s="8"/>
      <c r="Z1625" s="8"/>
      <c r="AA1625" s="8"/>
    </row>
    <row r="1626" spans="1:27">
      <c r="A1626" s="188" t="s">
        <v>4137</v>
      </c>
      <c r="B1626" s="188" t="s">
        <v>4138</v>
      </c>
      <c r="C1626" s="188" t="s">
        <v>1773</v>
      </c>
      <c r="G1626" s="8"/>
      <c r="N1626" s="8"/>
      <c r="O1626" s="8"/>
      <c r="P1626" s="8"/>
      <c r="Q1626" s="8"/>
      <c r="R1626" s="8"/>
      <c r="S1626" s="8"/>
      <c r="T1626" s="8"/>
      <c r="U1626" s="8"/>
      <c r="V1626" s="8"/>
      <c r="W1626" s="8"/>
      <c r="X1626" s="8"/>
      <c r="Y1626" s="8"/>
      <c r="Z1626" s="8"/>
      <c r="AA1626" s="8"/>
    </row>
    <row r="1627" spans="1:27">
      <c r="A1627" s="188" t="s">
        <v>4139</v>
      </c>
      <c r="B1627" s="188" t="s">
        <v>4140</v>
      </c>
      <c r="C1627" s="188" t="s">
        <v>4141</v>
      </c>
      <c r="G1627" s="8"/>
      <c r="N1627" s="8"/>
      <c r="O1627" s="8"/>
      <c r="P1627" s="8"/>
      <c r="Q1627" s="8"/>
      <c r="R1627" s="8"/>
      <c r="S1627" s="8"/>
      <c r="T1627" s="8"/>
      <c r="U1627" s="8"/>
      <c r="V1627" s="8"/>
      <c r="W1627" s="8"/>
      <c r="X1627" s="8"/>
      <c r="Y1627" s="8"/>
      <c r="Z1627" s="8"/>
      <c r="AA1627" s="8"/>
    </row>
    <row r="1628" spans="1:27">
      <c r="A1628" s="188" t="s">
        <v>4142</v>
      </c>
      <c r="B1628" s="188" t="s">
        <v>4143</v>
      </c>
      <c r="C1628" s="188" t="s">
        <v>4144</v>
      </c>
      <c r="G1628" s="8"/>
      <c r="N1628" s="8"/>
      <c r="O1628" s="8"/>
      <c r="P1628" s="8"/>
      <c r="Q1628" s="8"/>
      <c r="R1628" s="8"/>
      <c r="S1628" s="8"/>
      <c r="T1628" s="8"/>
      <c r="U1628" s="8"/>
      <c r="V1628" s="8"/>
      <c r="W1628" s="8"/>
      <c r="X1628" s="8"/>
      <c r="Y1628" s="8"/>
      <c r="Z1628" s="8"/>
      <c r="AA1628" s="8"/>
    </row>
    <row r="1629" spans="1:27">
      <c r="A1629" s="188" t="s">
        <v>4145</v>
      </c>
      <c r="B1629" s="188" t="s">
        <v>4146</v>
      </c>
      <c r="C1629" s="188" t="s">
        <v>4147</v>
      </c>
      <c r="G1629" s="8"/>
      <c r="N1629" s="8"/>
      <c r="O1629" s="8"/>
      <c r="P1629" s="8"/>
      <c r="Q1629" s="8"/>
      <c r="R1629" s="8"/>
      <c r="S1629" s="8"/>
      <c r="T1629" s="8"/>
      <c r="U1629" s="8"/>
      <c r="V1629" s="8"/>
      <c r="W1629" s="8"/>
      <c r="X1629" s="8"/>
      <c r="Y1629" s="8"/>
      <c r="Z1629" s="8"/>
      <c r="AA1629" s="8"/>
    </row>
    <row r="1630" spans="1:27">
      <c r="A1630" s="188" t="s">
        <v>4148</v>
      </c>
      <c r="B1630" s="188" t="s">
        <v>4149</v>
      </c>
      <c r="C1630" s="188" t="s">
        <v>3277</v>
      </c>
      <c r="G1630" s="8"/>
      <c r="N1630" s="8"/>
      <c r="O1630" s="8"/>
      <c r="P1630" s="8"/>
      <c r="Q1630" s="8"/>
      <c r="R1630" s="8"/>
      <c r="S1630" s="8"/>
      <c r="T1630" s="8"/>
      <c r="U1630" s="8"/>
      <c r="V1630" s="8"/>
      <c r="W1630" s="8"/>
      <c r="X1630" s="8"/>
      <c r="Y1630" s="8"/>
      <c r="Z1630" s="8"/>
      <c r="AA1630" s="8"/>
    </row>
    <row r="1631" spans="1:27">
      <c r="A1631" s="188" t="s">
        <v>4150</v>
      </c>
      <c r="B1631" s="188" t="s">
        <v>4151</v>
      </c>
      <c r="C1631" s="188" t="s">
        <v>4152</v>
      </c>
      <c r="G1631" s="8"/>
      <c r="N1631" s="8"/>
      <c r="O1631" s="8"/>
      <c r="P1631" s="8"/>
      <c r="Q1631" s="8"/>
      <c r="R1631" s="8"/>
      <c r="S1631" s="8"/>
      <c r="T1631" s="8"/>
      <c r="U1631" s="8"/>
      <c r="V1631" s="8"/>
      <c r="W1631" s="8"/>
      <c r="X1631" s="8"/>
      <c r="Y1631" s="8"/>
      <c r="Z1631" s="8"/>
      <c r="AA1631" s="8"/>
    </row>
    <row r="1632" spans="1:27">
      <c r="A1632" s="188" t="s">
        <v>4153</v>
      </c>
      <c r="B1632" s="428"/>
      <c r="C1632" s="188" t="s">
        <v>2908</v>
      </c>
      <c r="G1632" s="8"/>
      <c r="N1632" s="8"/>
      <c r="O1632" s="8"/>
      <c r="P1632" s="8"/>
      <c r="Q1632" s="8"/>
      <c r="R1632" s="8"/>
      <c r="S1632" s="8"/>
      <c r="T1632" s="8"/>
      <c r="U1632" s="8"/>
      <c r="V1632" s="8"/>
      <c r="W1632" s="8"/>
      <c r="X1632" s="8"/>
      <c r="Y1632" s="8"/>
      <c r="Z1632" s="8"/>
      <c r="AA1632" s="8"/>
    </row>
    <row r="1633" spans="1:27">
      <c r="A1633" s="188" t="s">
        <v>4154</v>
      </c>
      <c r="B1633" s="188" t="s">
        <v>4155</v>
      </c>
      <c r="C1633" s="188" t="s">
        <v>4156</v>
      </c>
      <c r="G1633" s="8"/>
      <c r="N1633" s="8"/>
      <c r="O1633" s="8"/>
      <c r="P1633" s="8"/>
      <c r="Q1633" s="8"/>
      <c r="R1633" s="8"/>
      <c r="S1633" s="8"/>
      <c r="T1633" s="8"/>
      <c r="U1633" s="8"/>
      <c r="V1633" s="8"/>
      <c r="W1633" s="8"/>
      <c r="X1633" s="8"/>
      <c r="Y1633" s="8"/>
      <c r="Z1633" s="8"/>
      <c r="AA1633" s="8"/>
    </row>
    <row r="1634" spans="1:27">
      <c r="A1634" s="188" t="s">
        <v>4157</v>
      </c>
      <c r="B1634" s="188" t="s">
        <v>4158</v>
      </c>
      <c r="C1634" s="188" t="s">
        <v>4159</v>
      </c>
      <c r="G1634" s="8"/>
      <c r="N1634" s="8"/>
      <c r="O1634" s="8"/>
      <c r="P1634" s="8"/>
      <c r="Q1634" s="8"/>
      <c r="R1634" s="8"/>
      <c r="S1634" s="8"/>
      <c r="T1634" s="8"/>
      <c r="U1634" s="8"/>
      <c r="V1634" s="8"/>
      <c r="W1634" s="8"/>
      <c r="X1634" s="8"/>
      <c r="Y1634" s="8"/>
      <c r="Z1634" s="8"/>
      <c r="AA1634" s="8"/>
    </row>
    <row r="1635" spans="1:27">
      <c r="A1635" s="188" t="s">
        <v>2636</v>
      </c>
      <c r="B1635" s="188" t="s">
        <v>4160</v>
      </c>
      <c r="C1635" s="188" t="s">
        <v>2967</v>
      </c>
      <c r="G1635" s="8"/>
      <c r="N1635" s="8"/>
      <c r="O1635" s="8"/>
      <c r="P1635" s="8"/>
      <c r="Q1635" s="8"/>
      <c r="R1635" s="8"/>
      <c r="S1635" s="8"/>
      <c r="T1635" s="8"/>
      <c r="U1635" s="8"/>
      <c r="V1635" s="8"/>
      <c r="W1635" s="8"/>
      <c r="X1635" s="8"/>
      <c r="Y1635" s="8"/>
      <c r="Z1635" s="8"/>
      <c r="AA1635" s="8"/>
    </row>
    <row r="1636" spans="1:27">
      <c r="A1636" s="188" t="s">
        <v>713</v>
      </c>
      <c r="B1636" s="188" t="s">
        <v>4161</v>
      </c>
      <c r="C1636" s="188" t="s">
        <v>4162</v>
      </c>
      <c r="G1636" s="8"/>
      <c r="N1636" s="8"/>
      <c r="O1636" s="8"/>
      <c r="P1636" s="8"/>
      <c r="Q1636" s="8"/>
      <c r="R1636" s="8"/>
      <c r="S1636" s="8"/>
      <c r="T1636" s="8"/>
      <c r="U1636" s="8"/>
      <c r="V1636" s="8"/>
      <c r="W1636" s="8"/>
      <c r="X1636" s="8"/>
      <c r="Y1636" s="8"/>
      <c r="Z1636" s="8"/>
      <c r="AA1636" s="8"/>
    </row>
    <row r="1637" spans="1:27">
      <c r="A1637" s="188" t="s">
        <v>2643</v>
      </c>
      <c r="B1637" s="188" t="s">
        <v>2966</v>
      </c>
      <c r="C1637" s="188" t="s">
        <v>2967</v>
      </c>
      <c r="G1637" s="8"/>
      <c r="N1637" s="8"/>
      <c r="O1637" s="8"/>
      <c r="P1637" s="8"/>
      <c r="Q1637" s="8"/>
      <c r="R1637" s="8"/>
      <c r="S1637" s="8"/>
      <c r="T1637" s="8"/>
      <c r="U1637" s="8"/>
      <c r="V1637" s="8"/>
      <c r="W1637" s="8"/>
      <c r="X1637" s="8"/>
      <c r="Y1637" s="8"/>
      <c r="Z1637" s="8"/>
      <c r="AA1637" s="8"/>
    </row>
    <row r="1638" spans="1:27">
      <c r="A1638" s="188" t="s">
        <v>4163</v>
      </c>
      <c r="B1638" s="188" t="s">
        <v>4164</v>
      </c>
      <c r="C1638" s="188" t="s">
        <v>4165</v>
      </c>
      <c r="G1638" s="8"/>
      <c r="N1638" s="8"/>
      <c r="O1638" s="8"/>
      <c r="P1638" s="8"/>
      <c r="Q1638" s="8"/>
      <c r="R1638" s="8"/>
      <c r="S1638" s="8"/>
      <c r="T1638" s="8"/>
      <c r="U1638" s="8"/>
      <c r="V1638" s="8"/>
      <c r="W1638" s="8"/>
      <c r="X1638" s="8"/>
      <c r="Y1638" s="8"/>
      <c r="Z1638" s="8"/>
      <c r="AA1638" s="8"/>
    </row>
    <row r="1639" spans="1:27">
      <c r="A1639" s="188" t="s">
        <v>1127</v>
      </c>
      <c r="B1639" s="188" t="s">
        <v>4166</v>
      </c>
      <c r="C1639" s="188" t="s">
        <v>2645</v>
      </c>
      <c r="G1639" s="8"/>
      <c r="N1639" s="8"/>
      <c r="O1639" s="8"/>
      <c r="P1639" s="8"/>
      <c r="Q1639" s="8"/>
      <c r="R1639" s="8"/>
      <c r="S1639" s="8"/>
      <c r="T1639" s="8"/>
      <c r="U1639" s="8"/>
      <c r="V1639" s="8"/>
      <c r="W1639" s="8"/>
      <c r="X1639" s="8"/>
      <c r="Y1639" s="8"/>
      <c r="Z1639" s="8"/>
      <c r="AA1639" s="8"/>
    </row>
    <row r="1640" spans="1:27">
      <c r="A1640" s="188" t="s">
        <v>887</v>
      </c>
      <c r="B1640" s="188" t="s">
        <v>4167</v>
      </c>
      <c r="C1640" s="188" t="s">
        <v>2508</v>
      </c>
      <c r="G1640" s="8"/>
      <c r="N1640" s="8"/>
      <c r="O1640" s="8"/>
      <c r="P1640" s="8"/>
      <c r="Q1640" s="8"/>
      <c r="R1640" s="8"/>
      <c r="S1640" s="8"/>
      <c r="T1640" s="8"/>
      <c r="U1640" s="8"/>
      <c r="V1640" s="8"/>
      <c r="W1640" s="8"/>
      <c r="X1640" s="8"/>
      <c r="Y1640" s="8"/>
      <c r="Z1640" s="8"/>
      <c r="AA1640" s="8"/>
    </row>
    <row r="1641" spans="1:27">
      <c r="A1641" s="188" t="s">
        <v>887</v>
      </c>
      <c r="B1641" s="188" t="s">
        <v>4168</v>
      </c>
      <c r="C1641" s="188" t="s">
        <v>2508</v>
      </c>
      <c r="G1641" s="8"/>
      <c r="N1641" s="8"/>
      <c r="O1641" s="8"/>
      <c r="P1641" s="8"/>
      <c r="Q1641" s="8"/>
      <c r="R1641" s="8"/>
      <c r="S1641" s="8"/>
      <c r="T1641" s="8"/>
      <c r="U1641" s="8"/>
      <c r="V1641" s="8"/>
      <c r="W1641" s="8"/>
      <c r="X1641" s="8"/>
      <c r="Y1641" s="8"/>
      <c r="Z1641" s="8"/>
      <c r="AA1641" s="8"/>
    </row>
    <row r="1642" spans="1:27">
      <c r="A1642" s="188" t="s">
        <v>431</v>
      </c>
      <c r="B1642" s="188" t="s">
        <v>4169</v>
      </c>
      <c r="C1642" s="188" t="s">
        <v>4170</v>
      </c>
      <c r="G1642" s="8"/>
      <c r="N1642" s="8"/>
      <c r="O1642" s="8"/>
      <c r="P1642" s="8"/>
      <c r="Q1642" s="8"/>
      <c r="R1642" s="8"/>
      <c r="S1642" s="8"/>
      <c r="T1642" s="8"/>
      <c r="U1642" s="8"/>
      <c r="V1642" s="8"/>
      <c r="W1642" s="8"/>
      <c r="X1642" s="8"/>
      <c r="Y1642" s="8"/>
      <c r="Z1642" s="8"/>
      <c r="AA1642" s="8"/>
    </row>
    <row r="1643" spans="1:27">
      <c r="A1643" s="188" t="s">
        <v>4172</v>
      </c>
      <c r="B1643" s="188" t="s">
        <v>4173</v>
      </c>
      <c r="C1643" s="188" t="s">
        <v>4174</v>
      </c>
      <c r="G1643" s="8"/>
      <c r="N1643" s="8"/>
      <c r="O1643" s="8"/>
      <c r="P1643" s="8"/>
      <c r="Q1643" s="8"/>
      <c r="R1643" s="8"/>
      <c r="S1643" s="8"/>
      <c r="T1643" s="8"/>
      <c r="U1643" s="8"/>
      <c r="V1643" s="8"/>
      <c r="W1643" s="8"/>
      <c r="X1643" s="8"/>
      <c r="Y1643" s="8"/>
      <c r="Z1643" s="8"/>
      <c r="AA1643" s="8"/>
    </row>
    <row r="1644" spans="1:27">
      <c r="A1644" s="188" t="s">
        <v>2647</v>
      </c>
      <c r="B1644" s="188" t="s">
        <v>4175</v>
      </c>
      <c r="C1644" s="188" t="s">
        <v>4177</v>
      </c>
      <c r="G1644" s="8"/>
      <c r="N1644" s="8"/>
      <c r="O1644" s="8"/>
      <c r="P1644" s="8"/>
      <c r="Q1644" s="8"/>
      <c r="R1644" s="8"/>
      <c r="S1644" s="8"/>
      <c r="T1644" s="8"/>
      <c r="U1644" s="8"/>
      <c r="V1644" s="8"/>
      <c r="W1644" s="8"/>
      <c r="X1644" s="8"/>
      <c r="Y1644" s="8"/>
      <c r="Z1644" s="8"/>
      <c r="AA1644" s="8"/>
    </row>
    <row r="1645" spans="1:27">
      <c r="A1645" s="188" t="s">
        <v>2650</v>
      </c>
      <c r="B1645" s="188" t="s">
        <v>4178</v>
      </c>
      <c r="C1645" s="188" t="s">
        <v>2652</v>
      </c>
      <c r="G1645" s="8"/>
      <c r="N1645" s="8"/>
      <c r="O1645" s="8"/>
      <c r="P1645" s="8"/>
      <c r="Q1645" s="8"/>
      <c r="R1645" s="8"/>
      <c r="S1645" s="8"/>
      <c r="T1645" s="8"/>
      <c r="U1645" s="8"/>
      <c r="V1645" s="8"/>
      <c r="W1645" s="8"/>
      <c r="X1645" s="8"/>
      <c r="Y1645" s="8"/>
      <c r="Z1645" s="8"/>
      <c r="AA1645" s="8"/>
    </row>
    <row r="1646" spans="1:27">
      <c r="A1646" s="188" t="s">
        <v>4179</v>
      </c>
      <c r="B1646" s="188" t="s">
        <v>4180</v>
      </c>
      <c r="C1646" s="188" t="s">
        <v>4181</v>
      </c>
      <c r="G1646" s="8"/>
      <c r="N1646" s="8"/>
      <c r="O1646" s="8"/>
      <c r="P1646" s="8"/>
      <c r="Q1646" s="8"/>
      <c r="R1646" s="8"/>
      <c r="S1646" s="8"/>
      <c r="T1646" s="8"/>
      <c r="U1646" s="8"/>
      <c r="V1646" s="8"/>
      <c r="W1646" s="8"/>
      <c r="X1646" s="8"/>
      <c r="Y1646" s="8"/>
      <c r="Z1646" s="8"/>
      <c r="AA1646" s="8"/>
    </row>
    <row r="1647" spans="1:27">
      <c r="A1647" s="188" t="s">
        <v>4182</v>
      </c>
      <c r="B1647" s="188" t="s">
        <v>4183</v>
      </c>
      <c r="C1647" s="188" t="s">
        <v>4184</v>
      </c>
      <c r="G1647" s="8"/>
      <c r="N1647" s="8"/>
      <c r="O1647" s="8"/>
      <c r="P1647" s="8"/>
      <c r="Q1647" s="8"/>
      <c r="R1647" s="8"/>
      <c r="S1647" s="8"/>
      <c r="T1647" s="8"/>
      <c r="U1647" s="8"/>
      <c r="V1647" s="8"/>
      <c r="W1647" s="8"/>
      <c r="X1647" s="8"/>
      <c r="Y1647" s="8"/>
      <c r="Z1647" s="8"/>
      <c r="AA1647" s="8"/>
    </row>
    <row r="1648" spans="1:27">
      <c r="A1648" s="188" t="s">
        <v>738</v>
      </c>
      <c r="B1648" s="188" t="s">
        <v>4185</v>
      </c>
      <c r="C1648" s="188" t="s">
        <v>1942</v>
      </c>
      <c r="G1648" s="8"/>
      <c r="N1648" s="8"/>
      <c r="O1648" s="8"/>
      <c r="P1648" s="8"/>
      <c r="Q1648" s="8"/>
      <c r="R1648" s="8"/>
      <c r="S1648" s="8"/>
      <c r="T1648" s="8"/>
      <c r="U1648" s="8"/>
      <c r="V1648" s="8"/>
      <c r="W1648" s="8"/>
      <c r="X1648" s="8"/>
      <c r="Y1648" s="8"/>
      <c r="Z1648" s="8"/>
      <c r="AA1648" s="8"/>
    </row>
    <row r="1649" spans="1:27">
      <c r="A1649" s="188" t="s">
        <v>193</v>
      </c>
      <c r="B1649" s="188" t="s">
        <v>4186</v>
      </c>
      <c r="C1649" s="188" t="s">
        <v>2656</v>
      </c>
      <c r="G1649" s="8"/>
      <c r="N1649" s="8"/>
      <c r="O1649" s="8"/>
      <c r="P1649" s="8"/>
      <c r="Q1649" s="8"/>
      <c r="R1649" s="8"/>
      <c r="S1649" s="8"/>
      <c r="T1649" s="8"/>
      <c r="U1649" s="8"/>
      <c r="V1649" s="8"/>
      <c r="W1649" s="8"/>
      <c r="X1649" s="8"/>
      <c r="Y1649" s="8"/>
      <c r="Z1649" s="8"/>
      <c r="AA1649" s="8"/>
    </row>
    <row r="1650" spans="1:27">
      <c r="A1650" s="188" t="s">
        <v>4187</v>
      </c>
      <c r="B1650" s="188" t="s">
        <v>4188</v>
      </c>
      <c r="C1650" s="188" t="s">
        <v>4189</v>
      </c>
      <c r="G1650" s="8"/>
      <c r="N1650" s="8"/>
      <c r="O1650" s="8"/>
      <c r="P1650" s="8"/>
      <c r="Q1650" s="8"/>
      <c r="R1650" s="8"/>
      <c r="S1650" s="8"/>
      <c r="T1650" s="8"/>
      <c r="U1650" s="8"/>
      <c r="V1650" s="8"/>
      <c r="W1650" s="8"/>
      <c r="X1650" s="8"/>
      <c r="Y1650" s="8"/>
      <c r="Z1650" s="8"/>
      <c r="AA1650" s="8"/>
    </row>
    <row r="1651" spans="1:27">
      <c r="A1651" s="188" t="s">
        <v>4190</v>
      </c>
      <c r="B1651" s="188" t="s">
        <v>4192</v>
      </c>
      <c r="C1651" s="188" t="s">
        <v>4193</v>
      </c>
      <c r="G1651" s="8"/>
      <c r="N1651" s="8"/>
      <c r="O1651" s="8"/>
      <c r="P1651" s="8"/>
      <c r="Q1651" s="8"/>
      <c r="R1651" s="8"/>
      <c r="S1651" s="8"/>
      <c r="T1651" s="8"/>
      <c r="U1651" s="8"/>
      <c r="V1651" s="8"/>
      <c r="W1651" s="8"/>
      <c r="X1651" s="8"/>
      <c r="Y1651" s="8"/>
      <c r="Z1651" s="8"/>
      <c r="AA1651" s="8"/>
    </row>
    <row r="1652" spans="1:27">
      <c r="A1652" s="188" t="s">
        <v>4194</v>
      </c>
      <c r="B1652" s="188" t="s">
        <v>4195</v>
      </c>
      <c r="C1652" s="188" t="s">
        <v>4196</v>
      </c>
      <c r="G1652" s="8"/>
      <c r="N1652" s="8"/>
      <c r="O1652" s="8"/>
      <c r="P1652" s="8"/>
      <c r="Q1652" s="8"/>
      <c r="R1652" s="8"/>
      <c r="S1652" s="8"/>
      <c r="T1652" s="8"/>
      <c r="U1652" s="8"/>
      <c r="V1652" s="8"/>
      <c r="W1652" s="8"/>
      <c r="X1652" s="8"/>
      <c r="Y1652" s="8"/>
      <c r="Z1652" s="8"/>
      <c r="AA1652" s="8"/>
    </row>
    <row r="1653" spans="1:27">
      <c r="A1653" s="188" t="s">
        <v>2659</v>
      </c>
      <c r="B1653" s="188" t="s">
        <v>4197</v>
      </c>
      <c r="C1653" s="188" t="s">
        <v>4198</v>
      </c>
      <c r="G1653" s="8"/>
      <c r="N1653" s="8"/>
      <c r="O1653" s="8"/>
      <c r="P1653" s="8"/>
      <c r="Q1653" s="8"/>
      <c r="R1653" s="8"/>
      <c r="S1653" s="8"/>
      <c r="T1653" s="8"/>
      <c r="U1653" s="8"/>
      <c r="V1653" s="8"/>
      <c r="W1653" s="8"/>
      <c r="X1653" s="8"/>
      <c r="Y1653" s="8"/>
      <c r="Z1653" s="8"/>
      <c r="AA1653" s="8"/>
    </row>
    <row r="1654" spans="1:27">
      <c r="A1654" s="188" t="s">
        <v>321</v>
      </c>
      <c r="B1654" s="188" t="s">
        <v>4200</v>
      </c>
      <c r="C1654" s="188" t="s">
        <v>4201</v>
      </c>
      <c r="G1654" s="8"/>
      <c r="N1654" s="8"/>
      <c r="O1654" s="8"/>
      <c r="P1654" s="8"/>
      <c r="Q1654" s="8"/>
      <c r="R1654" s="8"/>
      <c r="S1654" s="8"/>
      <c r="T1654" s="8"/>
      <c r="U1654" s="8"/>
      <c r="V1654" s="8"/>
      <c r="W1654" s="8"/>
      <c r="X1654" s="8"/>
      <c r="Y1654" s="8"/>
      <c r="Z1654" s="8"/>
      <c r="AA1654" s="8"/>
    </row>
    <row r="1655" spans="1:27">
      <c r="A1655" s="188" t="s">
        <v>654</v>
      </c>
      <c r="B1655" s="188" t="s">
        <v>4202</v>
      </c>
      <c r="C1655" s="188" t="s">
        <v>2665</v>
      </c>
      <c r="G1655" s="8"/>
      <c r="N1655" s="8"/>
      <c r="O1655" s="8"/>
      <c r="P1655" s="8"/>
      <c r="Q1655" s="8"/>
      <c r="R1655" s="8"/>
      <c r="S1655" s="8"/>
      <c r="T1655" s="8"/>
      <c r="U1655" s="8"/>
      <c r="V1655" s="8"/>
      <c r="W1655" s="8"/>
      <c r="X1655" s="8"/>
      <c r="Y1655" s="8"/>
      <c r="Z1655" s="8"/>
      <c r="AA1655" s="8"/>
    </row>
    <row r="1656" spans="1:27">
      <c r="A1656" s="188" t="s">
        <v>650</v>
      </c>
      <c r="B1656" s="188" t="s">
        <v>4203</v>
      </c>
      <c r="C1656" s="188" t="s">
        <v>2667</v>
      </c>
      <c r="G1656" s="8"/>
      <c r="N1656" s="8"/>
      <c r="O1656" s="8"/>
      <c r="P1656" s="8"/>
      <c r="Q1656" s="8"/>
      <c r="R1656" s="8"/>
      <c r="S1656" s="8"/>
      <c r="T1656" s="8"/>
      <c r="U1656" s="8"/>
      <c r="V1656" s="8"/>
      <c r="W1656" s="8"/>
      <c r="X1656" s="8"/>
      <c r="Y1656" s="8"/>
      <c r="Z1656" s="8"/>
      <c r="AA1656" s="8"/>
    </row>
    <row r="1657" spans="1:27">
      <c r="A1657" s="188" t="s">
        <v>4204</v>
      </c>
      <c r="B1657" s="188" t="s">
        <v>4205</v>
      </c>
      <c r="C1657" s="188" t="s">
        <v>4207</v>
      </c>
      <c r="G1657" s="8"/>
      <c r="N1657" s="8"/>
      <c r="O1657" s="8"/>
      <c r="P1657" s="8"/>
      <c r="Q1657" s="8"/>
      <c r="R1657" s="8"/>
      <c r="S1657" s="8"/>
      <c r="T1657" s="8"/>
      <c r="U1657" s="8"/>
      <c r="V1657" s="8"/>
      <c r="W1657" s="8"/>
      <c r="X1657" s="8"/>
      <c r="Y1657" s="8"/>
      <c r="Z1657" s="8"/>
      <c r="AA1657" s="8"/>
    </row>
    <row r="1658" spans="1:27">
      <c r="A1658" s="188" t="s">
        <v>862</v>
      </c>
      <c r="B1658" s="188" t="s">
        <v>4208</v>
      </c>
      <c r="C1658" s="188" t="s">
        <v>2670</v>
      </c>
      <c r="G1658" s="8"/>
      <c r="N1658" s="8"/>
      <c r="O1658" s="8"/>
      <c r="P1658" s="8"/>
      <c r="Q1658" s="8"/>
      <c r="R1658" s="8"/>
      <c r="S1658" s="8"/>
      <c r="T1658" s="8"/>
      <c r="U1658" s="8"/>
      <c r="V1658" s="8"/>
      <c r="W1658" s="8"/>
      <c r="X1658" s="8"/>
      <c r="Y1658" s="8"/>
      <c r="Z1658" s="8"/>
      <c r="AA1658" s="8"/>
    </row>
    <row r="1659" spans="1:27">
      <c r="A1659" s="188" t="s">
        <v>2671</v>
      </c>
      <c r="B1659" s="188" t="s">
        <v>4209</v>
      </c>
      <c r="C1659" s="188" t="s">
        <v>2673</v>
      </c>
      <c r="G1659" s="8"/>
      <c r="N1659" s="8"/>
      <c r="O1659" s="8"/>
      <c r="P1659" s="8"/>
      <c r="Q1659" s="8"/>
      <c r="R1659" s="8"/>
      <c r="S1659" s="8"/>
      <c r="T1659" s="8"/>
      <c r="U1659" s="8"/>
      <c r="V1659" s="8"/>
      <c r="W1659" s="8"/>
      <c r="X1659" s="8"/>
      <c r="Y1659" s="8"/>
      <c r="Z1659" s="8"/>
      <c r="AA1659" s="8"/>
    </row>
    <row r="1660" spans="1:27">
      <c r="A1660" s="188" t="s">
        <v>4210</v>
      </c>
      <c r="B1660" s="188" t="s">
        <v>4211</v>
      </c>
      <c r="C1660" s="188" t="s">
        <v>4212</v>
      </c>
      <c r="G1660" s="8"/>
      <c r="N1660" s="8"/>
      <c r="O1660" s="8"/>
      <c r="P1660" s="8"/>
      <c r="Q1660" s="8"/>
      <c r="R1660" s="8"/>
      <c r="S1660" s="8"/>
      <c r="T1660" s="8"/>
      <c r="U1660" s="8"/>
      <c r="V1660" s="8"/>
      <c r="W1660" s="8"/>
      <c r="X1660" s="8"/>
      <c r="Y1660" s="8"/>
      <c r="Z1660" s="8"/>
      <c r="AA1660" s="8"/>
    </row>
    <row r="1661" spans="1:27">
      <c r="A1661" s="188" t="s">
        <v>4215</v>
      </c>
      <c r="B1661" s="188" t="s">
        <v>4216</v>
      </c>
      <c r="C1661" s="188" t="s">
        <v>4217</v>
      </c>
      <c r="G1661" s="8"/>
      <c r="N1661" s="8"/>
      <c r="O1661" s="8"/>
      <c r="P1661" s="8"/>
      <c r="Q1661" s="8"/>
      <c r="R1661" s="8"/>
      <c r="S1661" s="8"/>
      <c r="T1661" s="8"/>
      <c r="U1661" s="8"/>
      <c r="V1661" s="8"/>
      <c r="W1661" s="8"/>
      <c r="X1661" s="8"/>
      <c r="Y1661" s="8"/>
      <c r="Z1661" s="8"/>
      <c r="AA1661" s="8"/>
    </row>
    <row r="1662" spans="1:27">
      <c r="A1662" s="188" t="s">
        <v>1095</v>
      </c>
      <c r="B1662" s="188" t="s">
        <v>4218</v>
      </c>
      <c r="C1662" s="188" t="s">
        <v>2675</v>
      </c>
      <c r="G1662" s="8"/>
      <c r="N1662" s="8"/>
      <c r="O1662" s="8"/>
      <c r="P1662" s="8"/>
      <c r="Q1662" s="8"/>
      <c r="R1662" s="8"/>
      <c r="S1662" s="8"/>
      <c r="T1662" s="8"/>
      <c r="U1662" s="8"/>
      <c r="V1662" s="8"/>
      <c r="W1662" s="8"/>
      <c r="X1662" s="8"/>
      <c r="Y1662" s="8"/>
      <c r="Z1662" s="8"/>
      <c r="AA1662" s="8"/>
    </row>
    <row r="1663" spans="1:27">
      <c r="A1663" s="188" t="s">
        <v>4219</v>
      </c>
      <c r="B1663" s="188" t="s">
        <v>4220</v>
      </c>
      <c r="C1663" s="188" t="s">
        <v>4221</v>
      </c>
      <c r="G1663" s="8"/>
      <c r="N1663" s="8"/>
      <c r="O1663" s="8"/>
      <c r="P1663" s="8"/>
      <c r="Q1663" s="8"/>
      <c r="R1663" s="8"/>
      <c r="S1663" s="8"/>
      <c r="T1663" s="8"/>
      <c r="U1663" s="8"/>
      <c r="V1663" s="8"/>
      <c r="W1663" s="8"/>
      <c r="X1663" s="8"/>
      <c r="Y1663" s="8"/>
      <c r="Z1663" s="8"/>
      <c r="AA1663" s="8"/>
    </row>
    <row r="1664" spans="1:27">
      <c r="A1664" s="188" t="s">
        <v>4222</v>
      </c>
      <c r="B1664" s="188" t="s">
        <v>3411</v>
      </c>
      <c r="C1664" s="188" t="s">
        <v>2325</v>
      </c>
      <c r="G1664" s="8"/>
      <c r="N1664" s="8"/>
      <c r="O1664" s="8"/>
      <c r="P1664" s="8"/>
      <c r="Q1664" s="8"/>
      <c r="R1664" s="8"/>
      <c r="S1664" s="8"/>
      <c r="T1664" s="8"/>
      <c r="U1664" s="8"/>
      <c r="V1664" s="8"/>
      <c r="W1664" s="8"/>
      <c r="X1664" s="8"/>
      <c r="Y1664" s="8"/>
      <c r="Z1664" s="8"/>
      <c r="AA1664" s="8"/>
    </row>
    <row r="1665" spans="1:27">
      <c r="A1665" s="188" t="s">
        <v>4223</v>
      </c>
      <c r="B1665" s="188" t="s">
        <v>4224</v>
      </c>
      <c r="C1665" s="188" t="s">
        <v>4225</v>
      </c>
      <c r="G1665" s="8"/>
      <c r="N1665" s="8"/>
      <c r="O1665" s="8"/>
      <c r="P1665" s="8"/>
      <c r="Q1665" s="8"/>
      <c r="R1665" s="8"/>
      <c r="S1665" s="8"/>
      <c r="T1665" s="8"/>
      <c r="U1665" s="8"/>
      <c r="V1665" s="8"/>
      <c r="W1665" s="8"/>
      <c r="X1665" s="8"/>
      <c r="Y1665" s="8"/>
      <c r="Z1665" s="8"/>
      <c r="AA1665" s="8"/>
    </row>
    <row r="1666" spans="1:27">
      <c r="A1666" s="188" t="s">
        <v>4226</v>
      </c>
      <c r="B1666" s="188" t="s">
        <v>4227</v>
      </c>
      <c r="C1666" s="188" t="s">
        <v>4228</v>
      </c>
      <c r="G1666" s="8"/>
      <c r="N1666" s="8"/>
      <c r="O1666" s="8"/>
      <c r="P1666" s="8"/>
      <c r="Q1666" s="8"/>
      <c r="R1666" s="8"/>
      <c r="S1666" s="8"/>
      <c r="T1666" s="8"/>
      <c r="U1666" s="8"/>
      <c r="V1666" s="8"/>
      <c r="W1666" s="8"/>
      <c r="X1666" s="8"/>
      <c r="Y1666" s="8"/>
      <c r="Z1666" s="8"/>
      <c r="AA1666" s="8"/>
    </row>
    <row r="1667" spans="1:27">
      <c r="A1667" s="188" t="s">
        <v>4229</v>
      </c>
      <c r="B1667" s="188" t="s">
        <v>4230</v>
      </c>
      <c r="C1667" s="188" t="s">
        <v>4231</v>
      </c>
      <c r="G1667" s="8"/>
      <c r="N1667" s="8"/>
      <c r="O1667" s="8"/>
      <c r="P1667" s="8"/>
      <c r="Q1667" s="8"/>
      <c r="R1667" s="8"/>
      <c r="S1667" s="8"/>
      <c r="T1667" s="8"/>
      <c r="U1667" s="8"/>
      <c r="V1667" s="8"/>
      <c r="W1667" s="8"/>
      <c r="X1667" s="8"/>
      <c r="Y1667" s="8"/>
      <c r="Z1667" s="8"/>
      <c r="AA1667" s="8"/>
    </row>
    <row r="1668" spans="1:27">
      <c r="A1668" s="188" t="s">
        <v>4232</v>
      </c>
      <c r="B1668" s="188" t="s">
        <v>4233</v>
      </c>
      <c r="C1668" s="188" t="s">
        <v>2995</v>
      </c>
      <c r="G1668" s="8"/>
      <c r="N1668" s="8"/>
      <c r="O1668" s="8"/>
      <c r="P1668" s="8"/>
      <c r="Q1668" s="8"/>
      <c r="R1668" s="8"/>
      <c r="S1668" s="8"/>
      <c r="T1668" s="8"/>
      <c r="U1668" s="8"/>
      <c r="V1668" s="8"/>
      <c r="W1668" s="8"/>
      <c r="X1668" s="8"/>
      <c r="Y1668" s="8"/>
      <c r="Z1668" s="8"/>
      <c r="AA1668" s="8"/>
    </row>
    <row r="1669" spans="1:27">
      <c r="A1669" s="188" t="s">
        <v>753</v>
      </c>
      <c r="B1669" s="188" t="s">
        <v>4234</v>
      </c>
      <c r="C1669" s="188" t="s">
        <v>4235</v>
      </c>
      <c r="G1669" s="8"/>
      <c r="N1669" s="8"/>
      <c r="O1669" s="8"/>
      <c r="P1669" s="8"/>
      <c r="Q1669" s="8"/>
      <c r="R1669" s="8"/>
      <c r="S1669" s="8"/>
      <c r="T1669" s="8"/>
      <c r="U1669" s="8"/>
      <c r="V1669" s="8"/>
      <c r="W1669" s="8"/>
      <c r="X1669" s="8"/>
      <c r="Y1669" s="8"/>
      <c r="Z1669" s="8"/>
      <c r="AA1669" s="8"/>
    </row>
    <row r="1670" spans="1:27">
      <c r="A1670" s="188" t="s">
        <v>4236</v>
      </c>
      <c r="B1670" s="188" t="s">
        <v>4237</v>
      </c>
      <c r="C1670" s="188" t="s">
        <v>4238</v>
      </c>
      <c r="G1670" s="8"/>
      <c r="N1670" s="8"/>
      <c r="O1670" s="8"/>
      <c r="P1670" s="8"/>
      <c r="Q1670" s="8"/>
      <c r="R1670" s="8"/>
      <c r="S1670" s="8"/>
      <c r="T1670" s="8"/>
      <c r="U1670" s="8"/>
      <c r="V1670" s="8"/>
      <c r="W1670" s="8"/>
      <c r="X1670" s="8"/>
      <c r="Y1670" s="8"/>
      <c r="Z1670" s="8"/>
      <c r="AA1670" s="8"/>
    </row>
    <row r="1671" spans="1:27">
      <c r="A1671" s="188" t="s">
        <v>4239</v>
      </c>
      <c r="B1671" s="428"/>
      <c r="C1671" s="188" t="s">
        <v>2908</v>
      </c>
      <c r="G1671" s="8"/>
      <c r="N1671" s="8"/>
      <c r="O1671" s="8"/>
      <c r="P1671" s="8"/>
      <c r="Q1671" s="8"/>
      <c r="R1671" s="8"/>
      <c r="S1671" s="8"/>
      <c r="T1671" s="8"/>
      <c r="U1671" s="8"/>
      <c r="V1671" s="8"/>
      <c r="W1671" s="8"/>
      <c r="X1671" s="8"/>
      <c r="Y1671" s="8"/>
      <c r="Z1671" s="8"/>
      <c r="AA1671" s="8"/>
    </row>
    <row r="1672" spans="1:27">
      <c r="A1672" s="188" t="s">
        <v>4240</v>
      </c>
      <c r="B1672" s="188" t="s">
        <v>4241</v>
      </c>
      <c r="C1672" s="188" t="s">
        <v>2593</v>
      </c>
      <c r="G1672" s="8"/>
      <c r="N1672" s="8"/>
      <c r="O1672" s="8"/>
      <c r="P1672" s="8"/>
      <c r="Q1672" s="8"/>
      <c r="R1672" s="8"/>
      <c r="S1672" s="8"/>
      <c r="T1672" s="8"/>
      <c r="U1672" s="8"/>
      <c r="V1672" s="8"/>
      <c r="W1672" s="8"/>
      <c r="X1672" s="8"/>
      <c r="Y1672" s="8"/>
      <c r="Z1672" s="8"/>
      <c r="AA1672" s="8"/>
    </row>
    <row r="1673" spans="1:27">
      <c r="A1673" s="188" t="s">
        <v>4242</v>
      </c>
      <c r="B1673" s="188" t="s">
        <v>3773</v>
      </c>
      <c r="C1673" s="188" t="s">
        <v>4243</v>
      </c>
      <c r="G1673" s="8"/>
      <c r="N1673" s="8"/>
      <c r="O1673" s="8"/>
      <c r="P1673" s="8"/>
      <c r="Q1673" s="8"/>
      <c r="R1673" s="8"/>
      <c r="S1673" s="8"/>
      <c r="T1673" s="8"/>
      <c r="U1673" s="8"/>
      <c r="V1673" s="8"/>
      <c r="W1673" s="8"/>
      <c r="X1673" s="8"/>
      <c r="Y1673" s="8"/>
      <c r="Z1673" s="8"/>
      <c r="AA1673" s="8"/>
    </row>
    <row r="1674" spans="1:27">
      <c r="A1674" s="188" t="s">
        <v>4244</v>
      </c>
      <c r="B1674" s="188" t="s">
        <v>4245</v>
      </c>
      <c r="C1674" s="188" t="s">
        <v>2687</v>
      </c>
      <c r="G1674" s="8"/>
      <c r="N1674" s="8"/>
      <c r="O1674" s="8"/>
      <c r="P1674" s="8"/>
      <c r="Q1674" s="8"/>
      <c r="R1674" s="8"/>
      <c r="S1674" s="8"/>
      <c r="T1674" s="8"/>
      <c r="U1674" s="8"/>
      <c r="V1674" s="8"/>
      <c r="W1674" s="8"/>
      <c r="X1674" s="8"/>
      <c r="Y1674" s="8"/>
      <c r="Z1674" s="8"/>
      <c r="AA1674" s="8"/>
    </row>
    <row r="1675" spans="1:27">
      <c r="A1675" s="188" t="s">
        <v>4246</v>
      </c>
      <c r="B1675" s="188" t="s">
        <v>4247</v>
      </c>
      <c r="C1675" s="188" t="s">
        <v>2007</v>
      </c>
      <c r="G1675" s="8"/>
      <c r="N1675" s="8"/>
      <c r="O1675" s="8"/>
      <c r="P1675" s="8"/>
      <c r="Q1675" s="8"/>
      <c r="R1675" s="8"/>
      <c r="S1675" s="8"/>
      <c r="T1675" s="8"/>
      <c r="U1675" s="8"/>
      <c r="V1675" s="8"/>
      <c r="W1675" s="8"/>
      <c r="X1675" s="8"/>
      <c r="Y1675" s="8"/>
      <c r="Z1675" s="8"/>
      <c r="AA1675" s="8"/>
    </row>
    <row r="1676" spans="1:27">
      <c r="A1676" s="188" t="s">
        <v>4248</v>
      </c>
      <c r="B1676" s="188" t="s">
        <v>4249</v>
      </c>
      <c r="C1676" s="188" t="s">
        <v>4250</v>
      </c>
      <c r="G1676" s="8"/>
      <c r="N1676" s="8"/>
      <c r="O1676" s="8"/>
      <c r="P1676" s="8"/>
      <c r="Q1676" s="8"/>
      <c r="R1676" s="8"/>
      <c r="S1676" s="8"/>
      <c r="T1676" s="8"/>
      <c r="U1676" s="8"/>
      <c r="V1676" s="8"/>
      <c r="W1676" s="8"/>
      <c r="X1676" s="8"/>
      <c r="Y1676" s="8"/>
      <c r="Z1676" s="8"/>
      <c r="AA1676" s="8"/>
    </row>
    <row r="1677" spans="1:27">
      <c r="A1677" s="188" t="s">
        <v>1116</v>
      </c>
      <c r="B1677" s="188" t="s">
        <v>4251</v>
      </c>
      <c r="C1677" s="188" t="s">
        <v>2689</v>
      </c>
      <c r="G1677" s="8"/>
      <c r="N1677" s="8"/>
      <c r="O1677" s="8"/>
      <c r="P1677" s="8"/>
      <c r="Q1677" s="8"/>
      <c r="R1677" s="8"/>
      <c r="S1677" s="8"/>
      <c r="T1677" s="8"/>
      <c r="U1677" s="8"/>
      <c r="V1677" s="8"/>
      <c r="W1677" s="8"/>
      <c r="X1677" s="8"/>
      <c r="Y1677" s="8"/>
      <c r="Z1677" s="8"/>
      <c r="AA1677" s="8"/>
    </row>
    <row r="1678" spans="1:27">
      <c r="A1678" s="188" t="s">
        <v>4252</v>
      </c>
      <c r="B1678" s="188" t="s">
        <v>4253</v>
      </c>
      <c r="C1678" s="188" t="s">
        <v>4254</v>
      </c>
      <c r="G1678" s="8"/>
      <c r="N1678" s="8"/>
      <c r="O1678" s="8"/>
      <c r="P1678" s="8"/>
      <c r="Q1678" s="8"/>
      <c r="R1678" s="8"/>
      <c r="S1678" s="8"/>
      <c r="T1678" s="8"/>
      <c r="U1678" s="8"/>
      <c r="V1678" s="8"/>
      <c r="W1678" s="8"/>
      <c r="X1678" s="8"/>
      <c r="Y1678" s="8"/>
      <c r="Z1678" s="8"/>
      <c r="AA1678" s="8"/>
    </row>
    <row r="1679" spans="1:27">
      <c r="A1679" s="188" t="s">
        <v>1034</v>
      </c>
      <c r="B1679" s="188" t="s">
        <v>4255</v>
      </c>
      <c r="C1679" s="188" t="s">
        <v>2693</v>
      </c>
      <c r="G1679" s="8"/>
      <c r="N1679" s="8"/>
      <c r="O1679" s="8"/>
      <c r="P1679" s="8"/>
      <c r="Q1679" s="8"/>
      <c r="R1679" s="8"/>
      <c r="S1679" s="8"/>
      <c r="T1679" s="8"/>
      <c r="U1679" s="8"/>
      <c r="V1679" s="8"/>
      <c r="W1679" s="8"/>
      <c r="X1679" s="8"/>
      <c r="Y1679" s="8"/>
      <c r="Z1679" s="8"/>
      <c r="AA1679" s="8"/>
    </row>
    <row r="1680" spans="1:27">
      <c r="A1680" s="188" t="s">
        <v>4256</v>
      </c>
      <c r="B1680" s="188" t="s">
        <v>4257</v>
      </c>
      <c r="C1680" s="188" t="s">
        <v>3903</v>
      </c>
      <c r="G1680" s="8"/>
      <c r="N1680" s="8"/>
      <c r="O1680" s="8"/>
      <c r="P1680" s="8"/>
      <c r="Q1680" s="8"/>
      <c r="R1680" s="8"/>
      <c r="S1680" s="8"/>
      <c r="T1680" s="8"/>
      <c r="U1680" s="8"/>
      <c r="V1680" s="8"/>
      <c r="W1680" s="8"/>
      <c r="X1680" s="8"/>
      <c r="Y1680" s="8"/>
      <c r="Z1680" s="8"/>
      <c r="AA1680" s="8"/>
    </row>
    <row r="1681" spans="1:27">
      <c r="A1681" s="188" t="s">
        <v>4258</v>
      </c>
      <c r="B1681" s="188" t="s">
        <v>4259</v>
      </c>
      <c r="C1681" s="188" t="s">
        <v>4260</v>
      </c>
      <c r="G1681" s="8"/>
      <c r="N1681" s="8"/>
      <c r="O1681" s="8"/>
      <c r="P1681" s="8"/>
      <c r="Q1681" s="8"/>
      <c r="R1681" s="8"/>
      <c r="S1681" s="8"/>
      <c r="T1681" s="8"/>
      <c r="U1681" s="8"/>
      <c r="V1681" s="8"/>
      <c r="W1681" s="8"/>
      <c r="X1681" s="8"/>
      <c r="Y1681" s="8"/>
      <c r="Z1681" s="8"/>
      <c r="AA1681" s="8"/>
    </row>
    <row r="1682" spans="1:27">
      <c r="A1682" s="188" t="s">
        <v>4261</v>
      </c>
      <c r="B1682" s="188" t="s">
        <v>4262</v>
      </c>
      <c r="C1682" s="188" t="s">
        <v>4263</v>
      </c>
      <c r="G1682" s="8"/>
      <c r="N1682" s="8"/>
      <c r="O1682" s="8"/>
      <c r="P1682" s="8"/>
      <c r="Q1682" s="8"/>
      <c r="R1682" s="8"/>
      <c r="S1682" s="8"/>
      <c r="T1682" s="8"/>
      <c r="U1682" s="8"/>
      <c r="V1682" s="8"/>
      <c r="W1682" s="8"/>
      <c r="X1682" s="8"/>
      <c r="Y1682" s="8"/>
      <c r="Z1682" s="8"/>
      <c r="AA1682" s="8"/>
    </row>
    <row r="1683" spans="1:27">
      <c r="A1683" s="188" t="s">
        <v>4264</v>
      </c>
      <c r="B1683" s="428"/>
      <c r="C1683" s="188" t="s">
        <v>2908</v>
      </c>
      <c r="G1683" s="8"/>
      <c r="N1683" s="8"/>
      <c r="O1683" s="8"/>
      <c r="P1683" s="8"/>
      <c r="Q1683" s="8"/>
      <c r="R1683" s="8"/>
      <c r="S1683" s="8"/>
      <c r="T1683" s="8"/>
      <c r="U1683" s="8"/>
      <c r="V1683" s="8"/>
      <c r="W1683" s="8"/>
      <c r="X1683" s="8"/>
      <c r="Y1683" s="8"/>
      <c r="Z1683" s="8"/>
      <c r="AA1683" s="8"/>
    </row>
    <row r="1684" spans="1:27">
      <c r="A1684" s="188" t="s">
        <v>4265</v>
      </c>
      <c r="B1684" s="188" t="s">
        <v>4266</v>
      </c>
      <c r="C1684" s="188" t="s">
        <v>4267</v>
      </c>
      <c r="G1684" s="8"/>
      <c r="N1684" s="8"/>
      <c r="O1684" s="8"/>
      <c r="P1684" s="8"/>
      <c r="Q1684" s="8"/>
      <c r="R1684" s="8"/>
      <c r="S1684" s="8"/>
      <c r="T1684" s="8"/>
      <c r="U1684" s="8"/>
      <c r="V1684" s="8"/>
      <c r="W1684" s="8"/>
      <c r="X1684" s="8"/>
      <c r="Y1684" s="8"/>
      <c r="Z1684" s="8"/>
      <c r="AA1684" s="8"/>
    </row>
    <row r="1685" spans="1:27">
      <c r="A1685" s="188" t="s">
        <v>1201</v>
      </c>
      <c r="B1685" s="188" t="s">
        <v>4268</v>
      </c>
      <c r="C1685" s="188" t="s">
        <v>4269</v>
      </c>
      <c r="G1685" s="8"/>
      <c r="N1685" s="8"/>
      <c r="O1685" s="8"/>
      <c r="P1685" s="8"/>
      <c r="Q1685" s="8"/>
      <c r="R1685" s="8"/>
      <c r="S1685" s="8"/>
      <c r="T1685" s="8"/>
      <c r="U1685" s="8"/>
      <c r="V1685" s="8"/>
      <c r="W1685" s="8"/>
      <c r="X1685" s="8"/>
      <c r="Y1685" s="8"/>
      <c r="Z1685" s="8"/>
      <c r="AA1685" s="8"/>
    </row>
    <row r="1686" spans="1:27">
      <c r="A1686" s="188" t="s">
        <v>4270</v>
      </c>
      <c r="B1686" s="188" t="s">
        <v>4271</v>
      </c>
      <c r="C1686" s="188" t="s">
        <v>4272</v>
      </c>
      <c r="G1686" s="8"/>
      <c r="N1686" s="8"/>
      <c r="O1686" s="8"/>
      <c r="P1686" s="8"/>
      <c r="Q1686" s="8"/>
      <c r="R1686" s="8"/>
      <c r="S1686" s="8"/>
      <c r="T1686" s="8"/>
      <c r="U1686" s="8"/>
      <c r="V1686" s="8"/>
      <c r="W1686" s="8"/>
      <c r="X1686" s="8"/>
      <c r="Y1686" s="8"/>
      <c r="Z1686" s="8"/>
      <c r="AA1686" s="8"/>
    </row>
    <row r="1687" spans="1:27">
      <c r="A1687" s="188" t="s">
        <v>727</v>
      </c>
      <c r="B1687" s="188" t="s">
        <v>4273</v>
      </c>
      <c r="C1687" s="188" t="s">
        <v>2697</v>
      </c>
      <c r="G1687" s="8"/>
      <c r="N1687" s="8"/>
      <c r="O1687" s="8"/>
      <c r="P1687" s="8"/>
      <c r="Q1687" s="8"/>
      <c r="R1687" s="8"/>
      <c r="S1687" s="8"/>
      <c r="T1687" s="8"/>
      <c r="U1687" s="8"/>
      <c r="V1687" s="8"/>
      <c r="W1687" s="8"/>
      <c r="X1687" s="8"/>
      <c r="Y1687" s="8"/>
      <c r="Z1687" s="8"/>
      <c r="AA1687" s="8"/>
    </row>
    <row r="1688" spans="1:27">
      <c r="A1688" s="188" t="s">
        <v>4274</v>
      </c>
      <c r="B1688" s="188" t="s">
        <v>4275</v>
      </c>
      <c r="C1688" s="188" t="s">
        <v>1390</v>
      </c>
      <c r="G1688" s="8"/>
      <c r="N1688" s="8"/>
      <c r="O1688" s="8"/>
      <c r="P1688" s="8"/>
      <c r="Q1688" s="8"/>
      <c r="R1688" s="8"/>
      <c r="S1688" s="8"/>
      <c r="T1688" s="8"/>
      <c r="U1688" s="8"/>
      <c r="V1688" s="8"/>
      <c r="W1688" s="8"/>
      <c r="X1688" s="8"/>
      <c r="Y1688" s="8"/>
      <c r="Z1688" s="8"/>
      <c r="AA1688" s="8"/>
    </row>
    <row r="1689" spans="1:27">
      <c r="A1689" s="188" t="s">
        <v>4276</v>
      </c>
      <c r="B1689" s="188" t="s">
        <v>4277</v>
      </c>
      <c r="C1689" s="188" t="s">
        <v>4278</v>
      </c>
      <c r="G1689" s="8"/>
      <c r="N1689" s="8"/>
      <c r="O1689" s="8"/>
      <c r="P1689" s="8"/>
      <c r="Q1689" s="8"/>
      <c r="R1689" s="8"/>
      <c r="S1689" s="8"/>
      <c r="T1689" s="8"/>
      <c r="U1689" s="8"/>
      <c r="V1689" s="8"/>
      <c r="W1689" s="8"/>
      <c r="X1689" s="8"/>
      <c r="Y1689" s="8"/>
      <c r="Z1689" s="8"/>
      <c r="AA1689" s="8"/>
    </row>
    <row r="1690" spans="1:27">
      <c r="A1690" s="188" t="s">
        <v>530</v>
      </c>
      <c r="B1690" s="428"/>
      <c r="C1690" s="188" t="s">
        <v>2908</v>
      </c>
      <c r="G1690" s="8"/>
      <c r="N1690" s="8"/>
      <c r="O1690" s="8"/>
      <c r="P1690" s="8"/>
      <c r="Q1690" s="8"/>
      <c r="R1690" s="8"/>
      <c r="S1690" s="8"/>
      <c r="T1690" s="8"/>
      <c r="U1690" s="8"/>
      <c r="V1690" s="8"/>
      <c r="W1690" s="8"/>
      <c r="X1690" s="8"/>
      <c r="Y1690" s="8"/>
      <c r="Z1690" s="8"/>
      <c r="AA1690" s="8"/>
    </row>
    <row r="1691" spans="1:27">
      <c r="A1691" s="188" t="s">
        <v>4279</v>
      </c>
      <c r="B1691" s="188" t="s">
        <v>4280</v>
      </c>
      <c r="C1691" s="188" t="s">
        <v>4281</v>
      </c>
      <c r="G1691" s="8"/>
      <c r="N1691" s="8"/>
      <c r="O1691" s="8"/>
      <c r="P1691" s="8"/>
      <c r="Q1691" s="8"/>
      <c r="R1691" s="8"/>
      <c r="S1691" s="8"/>
      <c r="T1691" s="8"/>
      <c r="U1691" s="8"/>
      <c r="V1691" s="8"/>
      <c r="W1691" s="8"/>
      <c r="X1691" s="8"/>
      <c r="Y1691" s="8"/>
      <c r="Z1691" s="8"/>
      <c r="AA1691" s="8"/>
    </row>
    <row r="1692" spans="1:27">
      <c r="A1692" s="188" t="s">
        <v>4282</v>
      </c>
      <c r="B1692" s="188" t="s">
        <v>4283</v>
      </c>
      <c r="C1692" s="188" t="s">
        <v>4284</v>
      </c>
      <c r="G1692" s="8"/>
      <c r="N1692" s="8"/>
      <c r="O1692" s="8"/>
      <c r="P1692" s="8"/>
      <c r="Q1692" s="8"/>
      <c r="R1692" s="8"/>
      <c r="S1692" s="8"/>
      <c r="T1692" s="8"/>
      <c r="U1692" s="8"/>
      <c r="V1692" s="8"/>
      <c r="W1692" s="8"/>
      <c r="X1692" s="8"/>
      <c r="Y1692" s="8"/>
      <c r="Z1692" s="8"/>
      <c r="AA1692" s="8"/>
    </row>
    <row r="1693" spans="1:27">
      <c r="A1693" s="188" t="s">
        <v>552</v>
      </c>
      <c r="B1693" s="188" t="s">
        <v>4094</v>
      </c>
      <c r="C1693" s="188" t="s">
        <v>2709</v>
      </c>
      <c r="G1693" s="8"/>
      <c r="N1693" s="8"/>
      <c r="O1693" s="8"/>
      <c r="P1693" s="8"/>
      <c r="Q1693" s="8"/>
      <c r="R1693" s="8"/>
      <c r="S1693" s="8"/>
      <c r="T1693" s="8"/>
      <c r="U1693" s="8"/>
      <c r="V1693" s="8"/>
      <c r="W1693" s="8"/>
      <c r="X1693" s="8"/>
      <c r="Y1693" s="8"/>
      <c r="Z1693" s="8"/>
      <c r="AA1693" s="8"/>
    </row>
    <row r="1694" spans="1:27">
      <c r="A1694" s="188" t="s">
        <v>4285</v>
      </c>
      <c r="B1694" s="188" t="s">
        <v>4286</v>
      </c>
      <c r="C1694" s="188" t="s">
        <v>2709</v>
      </c>
      <c r="G1694" s="8"/>
      <c r="N1694" s="8"/>
      <c r="O1694" s="8"/>
      <c r="P1694" s="8"/>
      <c r="Q1694" s="8"/>
      <c r="R1694" s="8"/>
      <c r="S1694" s="8"/>
      <c r="T1694" s="8"/>
      <c r="U1694" s="8"/>
      <c r="V1694" s="8"/>
      <c r="W1694" s="8"/>
      <c r="X1694" s="8"/>
      <c r="Y1694" s="8"/>
      <c r="Z1694" s="8"/>
      <c r="AA1694" s="8"/>
    </row>
    <row r="1695" spans="1:27">
      <c r="A1695" s="188" t="s">
        <v>1151</v>
      </c>
      <c r="B1695" s="188" t="s">
        <v>4287</v>
      </c>
      <c r="C1695" s="188" t="s">
        <v>1153</v>
      </c>
      <c r="G1695" s="8"/>
      <c r="N1695" s="8"/>
      <c r="O1695" s="8"/>
      <c r="P1695" s="8"/>
      <c r="Q1695" s="8"/>
      <c r="R1695" s="8"/>
      <c r="S1695" s="8"/>
      <c r="T1695" s="8"/>
      <c r="U1695" s="8"/>
      <c r="V1695" s="8"/>
      <c r="W1695" s="8"/>
      <c r="X1695" s="8"/>
      <c r="Y1695" s="8"/>
      <c r="Z1695" s="8"/>
      <c r="AA1695" s="8"/>
    </row>
    <row r="1696" spans="1:27">
      <c r="A1696" s="188" t="s">
        <v>545</v>
      </c>
      <c r="B1696" s="188" t="s">
        <v>4288</v>
      </c>
      <c r="C1696" s="188" t="s">
        <v>2709</v>
      </c>
      <c r="G1696" s="8"/>
      <c r="N1696" s="8"/>
      <c r="O1696" s="8"/>
      <c r="P1696" s="8"/>
      <c r="Q1696" s="8"/>
      <c r="R1696" s="8"/>
      <c r="S1696" s="8"/>
      <c r="T1696" s="8"/>
      <c r="U1696" s="8"/>
      <c r="V1696" s="8"/>
      <c r="W1696" s="8"/>
      <c r="X1696" s="8"/>
      <c r="Y1696" s="8"/>
      <c r="Z1696" s="8"/>
      <c r="AA1696" s="8"/>
    </row>
    <row r="1697" spans="1:27">
      <c r="A1697" s="188" t="s">
        <v>4289</v>
      </c>
      <c r="B1697" s="188" t="s">
        <v>4290</v>
      </c>
      <c r="C1697" s="188" t="s">
        <v>4291</v>
      </c>
      <c r="G1697" s="8"/>
      <c r="N1697" s="8"/>
      <c r="O1697" s="8"/>
      <c r="P1697" s="8"/>
      <c r="Q1697" s="8"/>
      <c r="R1697" s="8"/>
      <c r="S1697" s="8"/>
      <c r="T1697" s="8"/>
      <c r="U1697" s="8"/>
      <c r="V1697" s="8"/>
      <c r="W1697" s="8"/>
      <c r="X1697" s="8"/>
      <c r="Y1697" s="8"/>
      <c r="Z1697" s="8"/>
      <c r="AA1697" s="8"/>
    </row>
    <row r="1698" spans="1:27">
      <c r="A1698" s="188" t="s">
        <v>4292</v>
      </c>
      <c r="B1698" s="188" t="s">
        <v>4293</v>
      </c>
      <c r="C1698" s="188" t="s">
        <v>4294</v>
      </c>
      <c r="G1698" s="8"/>
      <c r="N1698" s="8"/>
      <c r="O1698" s="8"/>
      <c r="P1698" s="8"/>
      <c r="Q1698" s="8"/>
      <c r="R1698" s="8"/>
      <c r="S1698" s="8"/>
      <c r="T1698" s="8"/>
      <c r="U1698" s="8"/>
      <c r="V1698" s="8"/>
      <c r="W1698" s="8"/>
      <c r="X1698" s="8"/>
      <c r="Y1698" s="8"/>
      <c r="Z1698" s="8"/>
      <c r="AA1698" s="8"/>
    </row>
    <row r="1699" spans="1:27">
      <c r="A1699" s="188" t="s">
        <v>4295</v>
      </c>
      <c r="B1699" s="188" t="s">
        <v>4296</v>
      </c>
      <c r="C1699" s="188" t="s">
        <v>4297</v>
      </c>
      <c r="G1699" s="8"/>
      <c r="N1699" s="8"/>
      <c r="O1699" s="8"/>
      <c r="P1699" s="8"/>
      <c r="Q1699" s="8"/>
      <c r="R1699" s="8"/>
      <c r="S1699" s="8"/>
      <c r="T1699" s="8"/>
      <c r="U1699" s="8"/>
      <c r="V1699" s="8"/>
      <c r="W1699" s="8"/>
      <c r="X1699" s="8"/>
      <c r="Y1699" s="8"/>
      <c r="Z1699" s="8"/>
      <c r="AA1699" s="8"/>
    </row>
    <row r="1700" spans="1:27">
      <c r="A1700" s="188" t="s">
        <v>4298</v>
      </c>
      <c r="B1700" s="188" t="s">
        <v>4299</v>
      </c>
      <c r="C1700" s="188" t="s">
        <v>4300</v>
      </c>
      <c r="G1700" s="8"/>
      <c r="N1700" s="8"/>
      <c r="O1700" s="8"/>
      <c r="P1700" s="8"/>
      <c r="Q1700" s="8"/>
      <c r="R1700" s="8"/>
      <c r="S1700" s="8"/>
      <c r="T1700" s="8"/>
      <c r="U1700" s="8"/>
      <c r="V1700" s="8"/>
      <c r="W1700" s="8"/>
      <c r="X1700" s="8"/>
      <c r="Y1700" s="8"/>
      <c r="Z1700" s="8"/>
      <c r="AA1700" s="8"/>
    </row>
    <row r="1701" spans="1:27">
      <c r="A1701" s="188" t="s">
        <v>4301</v>
      </c>
      <c r="B1701" s="188" t="s">
        <v>4302</v>
      </c>
      <c r="C1701" s="188" t="s">
        <v>4303</v>
      </c>
      <c r="G1701" s="8"/>
      <c r="N1701" s="8"/>
      <c r="O1701" s="8"/>
      <c r="P1701" s="8"/>
      <c r="Q1701" s="8"/>
      <c r="R1701" s="8"/>
      <c r="S1701" s="8"/>
      <c r="T1701" s="8"/>
      <c r="U1701" s="8"/>
      <c r="V1701" s="8"/>
      <c r="W1701" s="8"/>
      <c r="X1701" s="8"/>
      <c r="Y1701" s="8"/>
      <c r="Z1701" s="8"/>
      <c r="AA1701" s="8"/>
    </row>
    <row r="1702" spans="1:27">
      <c r="A1702" s="188" t="s">
        <v>4304</v>
      </c>
      <c r="B1702" s="188" t="s">
        <v>4305</v>
      </c>
      <c r="C1702" s="188" t="s">
        <v>4307</v>
      </c>
      <c r="G1702" s="8"/>
      <c r="N1702" s="8"/>
      <c r="O1702" s="8"/>
      <c r="P1702" s="8"/>
      <c r="Q1702" s="8"/>
      <c r="R1702" s="8"/>
      <c r="S1702" s="8"/>
      <c r="T1702" s="8"/>
      <c r="U1702" s="8"/>
      <c r="V1702" s="8"/>
      <c r="W1702" s="8"/>
      <c r="X1702" s="8"/>
      <c r="Y1702" s="8"/>
      <c r="Z1702" s="8"/>
      <c r="AA1702" s="8"/>
    </row>
    <row r="1703" spans="1:27">
      <c r="A1703" s="188" t="s">
        <v>4309</v>
      </c>
      <c r="B1703" s="188" t="s">
        <v>4310</v>
      </c>
      <c r="C1703" s="188" t="s">
        <v>4311</v>
      </c>
      <c r="G1703" s="8"/>
      <c r="N1703" s="8"/>
      <c r="O1703" s="8"/>
      <c r="P1703" s="8"/>
      <c r="Q1703" s="8"/>
      <c r="R1703" s="8"/>
      <c r="S1703" s="8"/>
      <c r="T1703" s="8"/>
      <c r="U1703" s="8"/>
      <c r="V1703" s="8"/>
      <c r="W1703" s="8"/>
      <c r="X1703" s="8"/>
      <c r="Y1703" s="8"/>
      <c r="Z1703" s="8"/>
      <c r="AA1703" s="8"/>
    </row>
    <row r="1704" spans="1:27">
      <c r="A1704" s="188" t="s">
        <v>4312</v>
      </c>
      <c r="B1704" s="188" t="s">
        <v>4313</v>
      </c>
      <c r="C1704" s="188" t="s">
        <v>4314</v>
      </c>
      <c r="G1704" s="8"/>
      <c r="N1704" s="8"/>
      <c r="O1704" s="8"/>
      <c r="P1704" s="8"/>
      <c r="Q1704" s="8"/>
      <c r="R1704" s="8"/>
      <c r="S1704" s="8"/>
      <c r="T1704" s="8"/>
      <c r="U1704" s="8"/>
      <c r="V1704" s="8"/>
      <c r="W1704" s="8"/>
      <c r="X1704" s="8"/>
      <c r="Y1704" s="8"/>
      <c r="Z1704" s="8"/>
      <c r="AA1704" s="8"/>
    </row>
    <row r="1705" spans="1:27">
      <c r="A1705" s="188" t="s">
        <v>4315</v>
      </c>
      <c r="B1705" s="188" t="s">
        <v>4316</v>
      </c>
      <c r="C1705" s="188" t="s">
        <v>4317</v>
      </c>
      <c r="G1705" s="8"/>
      <c r="N1705" s="8"/>
      <c r="O1705" s="8"/>
      <c r="P1705" s="8"/>
      <c r="Q1705" s="8"/>
      <c r="R1705" s="8"/>
      <c r="S1705" s="8"/>
      <c r="T1705" s="8"/>
      <c r="U1705" s="8"/>
      <c r="V1705" s="8"/>
      <c r="W1705" s="8"/>
      <c r="X1705" s="8"/>
      <c r="Y1705" s="8"/>
      <c r="Z1705" s="8"/>
      <c r="AA1705" s="8"/>
    </row>
    <row r="1706" spans="1:27">
      <c r="A1706" s="188" t="s">
        <v>4318</v>
      </c>
      <c r="B1706" s="188" t="s">
        <v>4319</v>
      </c>
      <c r="C1706" s="188" t="s">
        <v>4320</v>
      </c>
      <c r="G1706" s="8"/>
      <c r="N1706" s="8"/>
      <c r="O1706" s="8"/>
      <c r="P1706" s="8"/>
      <c r="Q1706" s="8"/>
      <c r="R1706" s="8"/>
      <c r="S1706" s="8"/>
      <c r="T1706" s="8"/>
      <c r="U1706" s="8"/>
      <c r="V1706" s="8"/>
      <c r="W1706" s="8"/>
      <c r="X1706" s="8"/>
      <c r="Y1706" s="8"/>
      <c r="Z1706" s="8"/>
      <c r="AA1706" s="8"/>
    </row>
    <row r="1707" spans="1:27">
      <c r="A1707" s="188" t="s">
        <v>4321</v>
      </c>
      <c r="B1707" s="188" t="s">
        <v>4322</v>
      </c>
      <c r="C1707" s="188" t="s">
        <v>4323</v>
      </c>
      <c r="G1707" s="8"/>
      <c r="N1707" s="8"/>
      <c r="O1707" s="8"/>
      <c r="P1707" s="8"/>
      <c r="Q1707" s="8"/>
      <c r="R1707" s="8"/>
      <c r="S1707" s="8"/>
      <c r="T1707" s="8"/>
      <c r="U1707" s="8"/>
      <c r="V1707" s="8"/>
      <c r="W1707" s="8"/>
      <c r="X1707" s="8"/>
      <c r="Y1707" s="8"/>
      <c r="Z1707" s="8"/>
      <c r="AA1707" s="8"/>
    </row>
    <row r="1708" spans="1:27">
      <c r="A1708" s="188" t="s">
        <v>4324</v>
      </c>
      <c r="B1708" s="188" t="s">
        <v>4325</v>
      </c>
      <c r="C1708" s="188" t="s">
        <v>4326</v>
      </c>
      <c r="G1708" s="8"/>
      <c r="N1708" s="8"/>
      <c r="O1708" s="8"/>
      <c r="P1708" s="8"/>
      <c r="Q1708" s="8"/>
      <c r="R1708" s="8"/>
      <c r="S1708" s="8"/>
      <c r="T1708" s="8"/>
      <c r="U1708" s="8"/>
      <c r="V1708" s="8"/>
      <c r="W1708" s="8"/>
      <c r="X1708" s="8"/>
      <c r="Y1708" s="8"/>
      <c r="Z1708" s="8"/>
      <c r="AA1708" s="8"/>
    </row>
    <row r="1709" spans="1:27">
      <c r="A1709" s="188" t="s">
        <v>4327</v>
      </c>
      <c r="B1709" s="188" t="s">
        <v>4328</v>
      </c>
      <c r="C1709" s="188" t="s">
        <v>4329</v>
      </c>
      <c r="G1709" s="8"/>
      <c r="N1709" s="8"/>
      <c r="O1709" s="8"/>
      <c r="P1709" s="8"/>
      <c r="Q1709" s="8"/>
      <c r="R1709" s="8"/>
      <c r="S1709" s="8"/>
      <c r="T1709" s="8"/>
      <c r="U1709" s="8"/>
      <c r="V1709" s="8"/>
      <c r="W1709" s="8"/>
      <c r="X1709" s="8"/>
      <c r="Y1709" s="8"/>
      <c r="Z1709" s="8"/>
      <c r="AA1709" s="8"/>
    </row>
    <row r="1710" spans="1:27">
      <c r="A1710" s="188" t="s">
        <v>4330</v>
      </c>
      <c r="B1710" s="188" t="s">
        <v>4331</v>
      </c>
      <c r="C1710" s="188" t="s">
        <v>4332</v>
      </c>
      <c r="G1710" s="8"/>
      <c r="N1710" s="8"/>
      <c r="O1710" s="8"/>
      <c r="P1710" s="8"/>
      <c r="Q1710" s="8"/>
      <c r="R1710" s="8"/>
      <c r="S1710" s="8"/>
      <c r="T1710" s="8"/>
      <c r="U1710" s="8"/>
      <c r="V1710" s="8"/>
      <c r="W1710" s="8"/>
      <c r="X1710" s="8"/>
      <c r="Y1710" s="8"/>
      <c r="Z1710" s="8"/>
      <c r="AA1710" s="8"/>
    </row>
    <row r="1711" spans="1:27">
      <c r="A1711" s="188" t="s">
        <v>1265</v>
      </c>
      <c r="B1711" s="188" t="s">
        <v>3178</v>
      </c>
      <c r="C1711" s="188" t="s">
        <v>2726</v>
      </c>
      <c r="G1711" s="8"/>
      <c r="N1711" s="8"/>
      <c r="O1711" s="8"/>
      <c r="P1711" s="8"/>
      <c r="Q1711" s="8"/>
      <c r="R1711" s="8"/>
      <c r="S1711" s="8"/>
      <c r="T1711" s="8"/>
      <c r="U1711" s="8"/>
      <c r="V1711" s="8"/>
      <c r="W1711" s="8"/>
      <c r="X1711" s="8"/>
      <c r="Y1711" s="8"/>
      <c r="Z1711" s="8"/>
      <c r="AA1711" s="8"/>
    </row>
    <row r="1712" spans="1:27">
      <c r="A1712" s="188" t="s">
        <v>4334</v>
      </c>
      <c r="B1712" s="428"/>
      <c r="C1712" s="188" t="s">
        <v>2908</v>
      </c>
      <c r="G1712" s="8"/>
      <c r="N1712" s="8"/>
      <c r="O1712" s="8"/>
      <c r="P1712" s="8"/>
      <c r="Q1712" s="8"/>
      <c r="R1712" s="8"/>
      <c r="S1712" s="8"/>
      <c r="T1712" s="8"/>
      <c r="U1712" s="8"/>
      <c r="V1712" s="8"/>
      <c r="W1712" s="8"/>
      <c r="X1712" s="8"/>
      <c r="Y1712" s="8"/>
      <c r="Z1712" s="8"/>
      <c r="AA1712" s="8"/>
    </row>
    <row r="1713" spans="1:27">
      <c r="A1713" s="188" t="s">
        <v>4335</v>
      </c>
      <c r="B1713" s="188" t="s">
        <v>4336</v>
      </c>
      <c r="C1713" s="188" t="s">
        <v>4337</v>
      </c>
      <c r="G1713" s="8"/>
      <c r="N1713" s="8"/>
      <c r="O1713" s="8"/>
      <c r="P1713" s="8"/>
      <c r="Q1713" s="8"/>
      <c r="R1713" s="8"/>
      <c r="S1713" s="8"/>
      <c r="T1713" s="8"/>
      <c r="U1713" s="8"/>
      <c r="V1713" s="8"/>
      <c r="W1713" s="8"/>
      <c r="X1713" s="8"/>
      <c r="Y1713" s="8"/>
      <c r="Z1713" s="8"/>
      <c r="AA1713" s="8"/>
    </row>
    <row r="1714" spans="1:27">
      <c r="A1714" s="188" t="s">
        <v>4338</v>
      </c>
      <c r="B1714" s="188" t="s">
        <v>4249</v>
      </c>
      <c r="C1714" s="188" t="s">
        <v>4250</v>
      </c>
      <c r="G1714" s="8"/>
      <c r="N1714" s="8"/>
      <c r="O1714" s="8"/>
      <c r="P1714" s="8"/>
      <c r="Q1714" s="8"/>
      <c r="R1714" s="8"/>
      <c r="S1714" s="8"/>
      <c r="T1714" s="8"/>
      <c r="U1714" s="8"/>
      <c r="V1714" s="8"/>
      <c r="W1714" s="8"/>
      <c r="X1714" s="8"/>
      <c r="Y1714" s="8"/>
      <c r="Z1714" s="8"/>
      <c r="AA1714" s="8"/>
    </row>
    <row r="1715" spans="1:27">
      <c r="A1715" s="188" t="s">
        <v>1117</v>
      </c>
      <c r="B1715" s="188" t="s">
        <v>4339</v>
      </c>
      <c r="C1715" s="188" t="s">
        <v>2728</v>
      </c>
      <c r="G1715" s="8"/>
      <c r="N1715" s="8"/>
      <c r="O1715" s="8"/>
      <c r="P1715" s="8"/>
      <c r="Q1715" s="8"/>
      <c r="R1715" s="8"/>
      <c r="S1715" s="8"/>
      <c r="T1715" s="8"/>
      <c r="U1715" s="8"/>
      <c r="V1715" s="8"/>
      <c r="W1715" s="8"/>
      <c r="X1715" s="8"/>
      <c r="Y1715" s="8"/>
      <c r="Z1715" s="8"/>
      <c r="AA1715" s="8"/>
    </row>
    <row r="1716" spans="1:27">
      <c r="A1716" s="188" t="s">
        <v>4340</v>
      </c>
      <c r="B1716" s="188" t="s">
        <v>4341</v>
      </c>
      <c r="C1716" s="188" t="s">
        <v>3098</v>
      </c>
      <c r="G1716" s="8"/>
      <c r="N1716" s="8"/>
      <c r="O1716" s="8"/>
      <c r="P1716" s="8"/>
      <c r="Q1716" s="8"/>
      <c r="R1716" s="8"/>
      <c r="S1716" s="8"/>
      <c r="T1716" s="8"/>
      <c r="U1716" s="8"/>
      <c r="V1716" s="8"/>
      <c r="W1716" s="8"/>
      <c r="X1716" s="8"/>
      <c r="Y1716" s="8"/>
      <c r="Z1716" s="8"/>
      <c r="AA1716" s="8"/>
    </row>
    <row r="1717" spans="1:27">
      <c r="A1717" s="188" t="s">
        <v>4342</v>
      </c>
      <c r="B1717" s="188" t="s">
        <v>4343</v>
      </c>
      <c r="C1717" s="188" t="s">
        <v>4344</v>
      </c>
      <c r="G1717" s="8"/>
      <c r="N1717" s="8"/>
      <c r="O1717" s="8"/>
      <c r="P1717" s="8"/>
      <c r="Q1717" s="8"/>
      <c r="R1717" s="8"/>
      <c r="S1717" s="8"/>
      <c r="T1717" s="8"/>
      <c r="U1717" s="8"/>
      <c r="V1717" s="8"/>
      <c r="W1717" s="8"/>
      <c r="X1717" s="8"/>
      <c r="Y1717" s="8"/>
      <c r="Z1717" s="8"/>
      <c r="AA1717" s="8"/>
    </row>
    <row r="1718" spans="1:27">
      <c r="A1718" s="188" t="s">
        <v>4345</v>
      </c>
      <c r="B1718" s="188" t="s">
        <v>4346</v>
      </c>
      <c r="C1718" s="188" t="s">
        <v>4347</v>
      </c>
      <c r="G1718" s="8"/>
      <c r="N1718" s="8"/>
      <c r="O1718" s="8"/>
      <c r="P1718" s="8"/>
      <c r="Q1718" s="8"/>
      <c r="R1718" s="8"/>
      <c r="S1718" s="8"/>
      <c r="T1718" s="8"/>
      <c r="U1718" s="8"/>
      <c r="V1718" s="8"/>
      <c r="W1718" s="8"/>
      <c r="X1718" s="8"/>
      <c r="Y1718" s="8"/>
      <c r="Z1718" s="8"/>
      <c r="AA1718" s="8"/>
    </row>
    <row r="1719" spans="1:27">
      <c r="A1719" s="188" t="s">
        <v>689</v>
      </c>
      <c r="B1719" s="188" t="s">
        <v>4348</v>
      </c>
      <c r="C1719" s="188" t="s">
        <v>2731</v>
      </c>
      <c r="G1719" s="8"/>
      <c r="N1719" s="8"/>
      <c r="O1719" s="8"/>
      <c r="P1719" s="8"/>
      <c r="Q1719" s="8"/>
      <c r="R1719" s="8"/>
      <c r="S1719" s="8"/>
      <c r="T1719" s="8"/>
      <c r="U1719" s="8"/>
      <c r="V1719" s="8"/>
      <c r="W1719" s="8"/>
      <c r="X1719" s="8"/>
      <c r="Y1719" s="8"/>
      <c r="Z1719" s="8"/>
      <c r="AA1719" s="8"/>
    </row>
    <row r="1720" spans="1:27">
      <c r="A1720" s="188" t="s">
        <v>4349</v>
      </c>
      <c r="B1720" s="188" t="s">
        <v>4350</v>
      </c>
      <c r="C1720" s="188" t="s">
        <v>4351</v>
      </c>
      <c r="G1720" s="8"/>
      <c r="N1720" s="8"/>
      <c r="O1720" s="8"/>
      <c r="P1720" s="8"/>
      <c r="Q1720" s="8"/>
      <c r="R1720" s="8"/>
      <c r="S1720" s="8"/>
      <c r="T1720" s="8"/>
      <c r="U1720" s="8"/>
      <c r="V1720" s="8"/>
      <c r="W1720" s="8"/>
      <c r="X1720" s="8"/>
      <c r="Y1720" s="8"/>
      <c r="Z1720" s="8"/>
      <c r="AA1720" s="8"/>
    </row>
    <row r="1721" spans="1:27">
      <c r="A1721" s="188" t="s">
        <v>4352</v>
      </c>
      <c r="B1721" s="188" t="s">
        <v>4353</v>
      </c>
      <c r="C1721" s="188" t="s">
        <v>4354</v>
      </c>
      <c r="G1721" s="8"/>
      <c r="N1721" s="8"/>
      <c r="O1721" s="8"/>
      <c r="P1721" s="8"/>
      <c r="Q1721" s="8"/>
      <c r="R1721" s="8"/>
      <c r="S1721" s="8"/>
      <c r="T1721" s="8"/>
      <c r="U1721" s="8"/>
      <c r="V1721" s="8"/>
      <c r="W1721" s="8"/>
      <c r="X1721" s="8"/>
      <c r="Y1721" s="8"/>
      <c r="Z1721" s="8"/>
      <c r="AA1721" s="8"/>
    </row>
    <row r="1722" spans="1:27">
      <c r="A1722" s="188" t="s">
        <v>4355</v>
      </c>
      <c r="B1722" s="188" t="s">
        <v>4356</v>
      </c>
      <c r="C1722" s="188" t="s">
        <v>4357</v>
      </c>
      <c r="G1722" s="8"/>
      <c r="N1722" s="8"/>
      <c r="O1722" s="8"/>
      <c r="P1722" s="8"/>
      <c r="Q1722" s="8"/>
      <c r="R1722" s="8"/>
      <c r="S1722" s="8"/>
      <c r="T1722" s="8"/>
      <c r="U1722" s="8"/>
      <c r="V1722" s="8"/>
      <c r="W1722" s="8"/>
      <c r="X1722" s="8"/>
      <c r="Y1722" s="8"/>
      <c r="Z1722" s="8"/>
      <c r="AA1722" s="8"/>
    </row>
    <row r="1723" spans="1:27">
      <c r="A1723" s="188" t="s">
        <v>4358</v>
      </c>
      <c r="B1723" s="188" t="s">
        <v>3497</v>
      </c>
      <c r="C1723" s="188" t="s">
        <v>2377</v>
      </c>
      <c r="G1723" s="8"/>
      <c r="N1723" s="8"/>
      <c r="O1723" s="8"/>
      <c r="P1723" s="8"/>
      <c r="Q1723" s="8"/>
      <c r="R1723" s="8"/>
      <c r="S1723" s="8"/>
      <c r="T1723" s="8"/>
      <c r="U1723" s="8"/>
      <c r="V1723" s="8"/>
      <c r="W1723" s="8"/>
      <c r="X1723" s="8"/>
      <c r="Y1723" s="8"/>
      <c r="Z1723" s="8"/>
      <c r="AA1723" s="8"/>
    </row>
    <row r="1724" spans="1:27">
      <c r="A1724" s="188" t="s">
        <v>4359</v>
      </c>
      <c r="B1724" s="188" t="s">
        <v>4360</v>
      </c>
      <c r="C1724" s="188" t="s">
        <v>4361</v>
      </c>
      <c r="G1724" s="8"/>
      <c r="N1724" s="8"/>
      <c r="O1724" s="8"/>
      <c r="P1724" s="8"/>
      <c r="Q1724" s="8"/>
      <c r="R1724" s="8"/>
      <c r="S1724" s="8"/>
      <c r="T1724" s="8"/>
      <c r="U1724" s="8"/>
      <c r="V1724" s="8"/>
      <c r="W1724" s="8"/>
      <c r="X1724" s="8"/>
      <c r="Y1724" s="8"/>
      <c r="Z1724" s="8"/>
      <c r="AA1724" s="8"/>
    </row>
    <row r="1725" spans="1:27">
      <c r="A1725" s="188" t="s">
        <v>199</v>
      </c>
      <c r="B1725" s="188" t="s">
        <v>4362</v>
      </c>
      <c r="C1725" s="188" t="s">
        <v>2734</v>
      </c>
      <c r="G1725" s="8"/>
      <c r="N1725" s="8"/>
      <c r="O1725" s="8"/>
      <c r="P1725" s="8"/>
      <c r="Q1725" s="8"/>
      <c r="R1725" s="8"/>
      <c r="S1725" s="8"/>
      <c r="T1725" s="8"/>
      <c r="U1725" s="8"/>
      <c r="V1725" s="8"/>
      <c r="W1725" s="8"/>
      <c r="X1725" s="8"/>
      <c r="Y1725" s="8"/>
      <c r="Z1725" s="8"/>
      <c r="AA1725" s="8"/>
    </row>
    <row r="1726" spans="1:27">
      <c r="A1726" s="188" t="s">
        <v>4363</v>
      </c>
      <c r="B1726" s="188" t="s">
        <v>4364</v>
      </c>
      <c r="C1726" s="188" t="s">
        <v>4365</v>
      </c>
      <c r="G1726" s="8"/>
      <c r="N1726" s="8"/>
      <c r="O1726" s="8"/>
      <c r="P1726" s="8"/>
      <c r="Q1726" s="8"/>
      <c r="R1726" s="8"/>
      <c r="S1726" s="8"/>
      <c r="T1726" s="8"/>
      <c r="U1726" s="8"/>
      <c r="V1726" s="8"/>
      <c r="W1726" s="8"/>
      <c r="X1726" s="8"/>
      <c r="Y1726" s="8"/>
      <c r="Z1726" s="8"/>
      <c r="AA1726" s="8"/>
    </row>
    <row r="1727" spans="1:27">
      <c r="A1727" s="188" t="s">
        <v>2735</v>
      </c>
      <c r="B1727" s="188" t="s">
        <v>4366</v>
      </c>
      <c r="C1727" s="188" t="s">
        <v>2737</v>
      </c>
      <c r="G1727" s="8"/>
      <c r="N1727" s="8"/>
      <c r="O1727" s="8"/>
      <c r="P1727" s="8"/>
      <c r="Q1727" s="8"/>
      <c r="R1727" s="8"/>
      <c r="S1727" s="8"/>
      <c r="T1727" s="8"/>
      <c r="U1727" s="8"/>
      <c r="V1727" s="8"/>
      <c r="W1727" s="8"/>
      <c r="X1727" s="8"/>
      <c r="Y1727" s="8"/>
      <c r="Z1727" s="8"/>
      <c r="AA1727" s="8"/>
    </row>
    <row r="1728" spans="1:27">
      <c r="A1728" s="188" t="s">
        <v>4367</v>
      </c>
      <c r="B1728" s="188" t="s">
        <v>4368</v>
      </c>
      <c r="C1728" s="188" t="s">
        <v>2739</v>
      </c>
      <c r="G1728" s="8"/>
      <c r="N1728" s="8"/>
      <c r="O1728" s="8"/>
      <c r="P1728" s="8"/>
      <c r="Q1728" s="8"/>
      <c r="R1728" s="8"/>
      <c r="S1728" s="8"/>
      <c r="T1728" s="8"/>
      <c r="U1728" s="8"/>
      <c r="V1728" s="8"/>
      <c r="W1728" s="8"/>
      <c r="X1728" s="8"/>
      <c r="Y1728" s="8"/>
      <c r="Z1728" s="8"/>
      <c r="AA1728" s="8"/>
    </row>
    <row r="1729" spans="1:27">
      <c r="A1729" s="188" t="s">
        <v>4369</v>
      </c>
      <c r="B1729" s="188" t="s">
        <v>4370</v>
      </c>
      <c r="C1729" s="188" t="s">
        <v>2741</v>
      </c>
      <c r="G1729" s="8"/>
      <c r="N1729" s="8"/>
      <c r="O1729" s="8"/>
      <c r="P1729" s="8"/>
      <c r="Q1729" s="8"/>
      <c r="R1729" s="8"/>
      <c r="S1729" s="8"/>
      <c r="T1729" s="8"/>
      <c r="U1729" s="8"/>
      <c r="V1729" s="8"/>
      <c r="W1729" s="8"/>
      <c r="X1729" s="8"/>
      <c r="Y1729" s="8"/>
      <c r="Z1729" s="8"/>
      <c r="AA1729" s="8"/>
    </row>
    <row r="1730" spans="1:27">
      <c r="A1730" s="188" t="s">
        <v>290</v>
      </c>
      <c r="B1730" s="188" t="s">
        <v>4371</v>
      </c>
      <c r="C1730" s="188" t="s">
        <v>2741</v>
      </c>
      <c r="G1730" s="8"/>
      <c r="N1730" s="8"/>
      <c r="O1730" s="8"/>
      <c r="P1730" s="8"/>
      <c r="Q1730" s="8"/>
      <c r="R1730" s="8"/>
      <c r="S1730" s="8"/>
      <c r="T1730" s="8"/>
      <c r="U1730" s="8"/>
      <c r="V1730" s="8"/>
      <c r="W1730" s="8"/>
      <c r="X1730" s="8"/>
      <c r="Y1730" s="8"/>
      <c r="Z1730" s="8"/>
      <c r="AA1730" s="8"/>
    </row>
    <row r="1731" spans="1:27">
      <c r="A1731" s="188" t="s">
        <v>4372</v>
      </c>
      <c r="B1731" s="188" t="s">
        <v>4373</v>
      </c>
      <c r="C1731" s="188" t="s">
        <v>4374</v>
      </c>
      <c r="G1731" s="8"/>
      <c r="N1731" s="8"/>
      <c r="O1731" s="8"/>
      <c r="P1731" s="8"/>
      <c r="Q1731" s="8"/>
      <c r="R1731" s="8"/>
      <c r="S1731" s="8"/>
      <c r="T1731" s="8"/>
      <c r="U1731" s="8"/>
      <c r="V1731" s="8"/>
      <c r="W1731" s="8"/>
      <c r="X1731" s="8"/>
      <c r="Y1731" s="8"/>
      <c r="Z1731" s="8"/>
      <c r="AA1731" s="8"/>
    </row>
    <row r="1732" spans="1:27">
      <c r="A1732" s="188" t="s">
        <v>4376</v>
      </c>
      <c r="B1732" s="188" t="s">
        <v>4377</v>
      </c>
      <c r="C1732" s="188" t="s">
        <v>4378</v>
      </c>
      <c r="G1732" s="8"/>
      <c r="N1732" s="8"/>
      <c r="O1732" s="8"/>
      <c r="P1732" s="8"/>
      <c r="Q1732" s="8"/>
      <c r="R1732" s="8"/>
      <c r="S1732" s="8"/>
      <c r="T1732" s="8"/>
      <c r="U1732" s="8"/>
      <c r="V1732" s="8"/>
      <c r="W1732" s="8"/>
      <c r="X1732" s="8"/>
      <c r="Y1732" s="8"/>
      <c r="Z1732" s="8"/>
      <c r="AA1732" s="8"/>
    </row>
    <row r="1733" spans="1:27">
      <c r="A1733" s="188" t="s">
        <v>4379</v>
      </c>
      <c r="B1733" s="188" t="s">
        <v>4380</v>
      </c>
      <c r="C1733" s="188" t="s">
        <v>4381</v>
      </c>
      <c r="G1733" s="8"/>
      <c r="N1733" s="8"/>
      <c r="O1733" s="8"/>
      <c r="P1733" s="8"/>
      <c r="Q1733" s="8"/>
      <c r="R1733" s="8"/>
      <c r="S1733" s="8"/>
      <c r="T1733" s="8"/>
      <c r="U1733" s="8"/>
      <c r="V1733" s="8"/>
      <c r="W1733" s="8"/>
      <c r="X1733" s="8"/>
      <c r="Y1733" s="8"/>
      <c r="Z1733" s="8"/>
      <c r="AA1733" s="8"/>
    </row>
    <row r="1734" spans="1:27">
      <c r="A1734" s="188" t="s">
        <v>4382</v>
      </c>
      <c r="B1734" s="188" t="s">
        <v>4383</v>
      </c>
      <c r="C1734" s="188" t="s">
        <v>4384</v>
      </c>
      <c r="G1734" s="8"/>
      <c r="N1734" s="8"/>
      <c r="O1734" s="8"/>
      <c r="P1734" s="8"/>
      <c r="Q1734" s="8"/>
      <c r="R1734" s="8"/>
      <c r="S1734" s="8"/>
      <c r="T1734" s="8"/>
      <c r="U1734" s="8"/>
      <c r="V1734" s="8"/>
      <c r="W1734" s="8"/>
      <c r="X1734" s="8"/>
      <c r="Y1734" s="8"/>
      <c r="Z1734" s="8"/>
      <c r="AA1734" s="8"/>
    </row>
    <row r="1735" spans="1:27">
      <c r="A1735" s="188" t="s">
        <v>1288</v>
      </c>
      <c r="B1735" s="188" t="s">
        <v>4385</v>
      </c>
      <c r="C1735" s="188" t="s">
        <v>2743</v>
      </c>
      <c r="G1735" s="8"/>
      <c r="N1735" s="8"/>
      <c r="O1735" s="8"/>
      <c r="P1735" s="8"/>
      <c r="Q1735" s="8"/>
      <c r="R1735" s="8"/>
      <c r="S1735" s="8"/>
      <c r="T1735" s="8"/>
      <c r="U1735" s="8"/>
      <c r="V1735" s="8"/>
      <c r="W1735" s="8"/>
      <c r="X1735" s="8"/>
      <c r="Y1735" s="8"/>
      <c r="Z1735" s="8"/>
      <c r="AA1735" s="8"/>
    </row>
    <row r="1736" spans="1:27">
      <c r="A1736" s="188" t="s">
        <v>4386</v>
      </c>
      <c r="B1736" s="188" t="s">
        <v>4387</v>
      </c>
      <c r="C1736" s="188" t="s">
        <v>4388</v>
      </c>
      <c r="G1736" s="8"/>
      <c r="N1736" s="8"/>
      <c r="O1736" s="8"/>
      <c r="P1736" s="8"/>
      <c r="Q1736" s="8"/>
      <c r="R1736" s="8"/>
      <c r="S1736" s="8"/>
      <c r="T1736" s="8"/>
      <c r="U1736" s="8"/>
      <c r="V1736" s="8"/>
      <c r="W1736" s="8"/>
      <c r="X1736" s="8"/>
      <c r="Y1736" s="8"/>
      <c r="Z1736" s="8"/>
      <c r="AA1736" s="8"/>
    </row>
    <row r="1737" spans="1:27">
      <c r="A1737" s="188" t="s">
        <v>260</v>
      </c>
      <c r="B1737" s="188" t="s">
        <v>4389</v>
      </c>
      <c r="C1737" s="188" t="s">
        <v>4390</v>
      </c>
      <c r="G1737" s="8"/>
      <c r="N1737" s="8"/>
      <c r="O1737" s="8"/>
      <c r="P1737" s="8"/>
      <c r="Q1737" s="8"/>
      <c r="R1737" s="8"/>
      <c r="S1737" s="8"/>
      <c r="T1737" s="8"/>
      <c r="U1737" s="8"/>
      <c r="V1737" s="8"/>
      <c r="W1737" s="8"/>
      <c r="X1737" s="8"/>
      <c r="Y1737" s="8"/>
      <c r="Z1737" s="8"/>
      <c r="AA1737" s="8"/>
    </row>
    <row r="1738" spans="1:27">
      <c r="A1738" s="188" t="s">
        <v>2744</v>
      </c>
      <c r="B1738" s="188" t="s">
        <v>4391</v>
      </c>
      <c r="C1738" s="188" t="s">
        <v>4392</v>
      </c>
      <c r="G1738" s="8"/>
      <c r="N1738" s="8"/>
      <c r="O1738" s="8"/>
      <c r="P1738" s="8"/>
      <c r="Q1738" s="8"/>
      <c r="R1738" s="8"/>
      <c r="S1738" s="8"/>
      <c r="T1738" s="8"/>
      <c r="U1738" s="8"/>
      <c r="V1738" s="8"/>
      <c r="W1738" s="8"/>
      <c r="X1738" s="8"/>
      <c r="Y1738" s="8"/>
      <c r="Z1738" s="8"/>
      <c r="AA1738" s="8"/>
    </row>
    <row r="1739" spans="1:27">
      <c r="A1739" s="188" t="s">
        <v>4393</v>
      </c>
      <c r="B1739" s="188" t="s">
        <v>3479</v>
      </c>
      <c r="C1739" s="188" t="s">
        <v>3480</v>
      </c>
      <c r="G1739" s="8"/>
      <c r="N1739" s="8"/>
      <c r="O1739" s="8"/>
      <c r="P1739" s="8"/>
      <c r="Q1739" s="8"/>
      <c r="R1739" s="8"/>
      <c r="S1739" s="8"/>
      <c r="T1739" s="8"/>
      <c r="U1739" s="8"/>
      <c r="V1739" s="8"/>
      <c r="W1739" s="8"/>
      <c r="X1739" s="8"/>
      <c r="Y1739" s="8"/>
      <c r="Z1739" s="8"/>
      <c r="AA1739" s="8"/>
    </row>
    <row r="1740" spans="1:27">
      <c r="A1740" s="188" t="s">
        <v>4394</v>
      </c>
      <c r="B1740" s="188" t="s">
        <v>4395</v>
      </c>
      <c r="C1740" s="188" t="s">
        <v>4396</v>
      </c>
      <c r="G1740" s="8"/>
      <c r="N1740" s="8"/>
      <c r="O1740" s="8"/>
      <c r="P1740" s="8"/>
      <c r="Q1740" s="8"/>
      <c r="R1740" s="8"/>
      <c r="S1740" s="8"/>
      <c r="T1740" s="8"/>
      <c r="U1740" s="8"/>
      <c r="V1740" s="8"/>
      <c r="W1740" s="8"/>
      <c r="X1740" s="8"/>
      <c r="Y1740" s="8"/>
      <c r="Z1740" s="8"/>
      <c r="AA1740" s="8"/>
    </row>
    <row r="1741" spans="1:27">
      <c r="A1741" s="188" t="s">
        <v>1129</v>
      </c>
      <c r="B1741" s="188" t="s">
        <v>4397</v>
      </c>
      <c r="C1741" s="188" t="s">
        <v>2750</v>
      </c>
      <c r="G1741" s="8"/>
      <c r="N1741" s="8"/>
      <c r="O1741" s="8"/>
      <c r="P1741" s="8"/>
      <c r="Q1741" s="8"/>
      <c r="R1741" s="8"/>
      <c r="S1741" s="8"/>
      <c r="T1741" s="8"/>
      <c r="U1741" s="8"/>
      <c r="V1741" s="8"/>
      <c r="W1741" s="8"/>
      <c r="X1741" s="8"/>
      <c r="Y1741" s="8"/>
      <c r="Z1741" s="8"/>
      <c r="AA1741" s="8"/>
    </row>
    <row r="1742" spans="1:27">
      <c r="A1742" s="188" t="s">
        <v>501</v>
      </c>
      <c r="B1742" s="188" t="s">
        <v>4398</v>
      </c>
      <c r="C1742" s="188" t="s">
        <v>2752</v>
      </c>
      <c r="G1742" s="8"/>
      <c r="N1742" s="8"/>
      <c r="O1742" s="8"/>
      <c r="P1742" s="8"/>
      <c r="Q1742" s="8"/>
      <c r="R1742" s="8"/>
      <c r="S1742" s="8"/>
      <c r="T1742" s="8"/>
      <c r="U1742" s="8"/>
      <c r="V1742" s="8"/>
      <c r="W1742" s="8"/>
      <c r="X1742" s="8"/>
      <c r="Y1742" s="8"/>
      <c r="Z1742" s="8"/>
      <c r="AA1742" s="8"/>
    </row>
    <row r="1743" spans="1:27">
      <c r="A1743" s="188" t="s">
        <v>4399</v>
      </c>
      <c r="B1743" s="188" t="s">
        <v>4400</v>
      </c>
      <c r="C1743" s="188" t="s">
        <v>4401</v>
      </c>
      <c r="G1743" s="8"/>
      <c r="N1743" s="8"/>
      <c r="O1743" s="8"/>
      <c r="P1743" s="8"/>
      <c r="Q1743" s="8"/>
      <c r="R1743" s="8"/>
      <c r="S1743" s="8"/>
      <c r="T1743" s="8"/>
      <c r="U1743" s="8"/>
      <c r="V1743" s="8"/>
      <c r="W1743" s="8"/>
      <c r="X1743" s="8"/>
      <c r="Y1743" s="8"/>
      <c r="Z1743" s="8"/>
      <c r="AA1743" s="8"/>
    </row>
    <row r="1744" spans="1:27">
      <c r="A1744" s="188" t="s">
        <v>4402</v>
      </c>
      <c r="B1744" s="188" t="s">
        <v>4403</v>
      </c>
      <c r="C1744" s="188" t="s">
        <v>4404</v>
      </c>
      <c r="G1744" s="8"/>
      <c r="N1744" s="8"/>
      <c r="O1744" s="8"/>
      <c r="P1744" s="8"/>
      <c r="Q1744" s="8"/>
      <c r="R1744" s="8"/>
      <c r="S1744" s="8"/>
      <c r="T1744" s="8"/>
      <c r="U1744" s="8"/>
      <c r="V1744" s="8"/>
      <c r="W1744" s="8"/>
      <c r="X1744" s="8"/>
      <c r="Y1744" s="8"/>
      <c r="Z1744" s="8"/>
      <c r="AA1744" s="8"/>
    </row>
    <row r="1745" spans="1:27">
      <c r="A1745" s="188" t="s">
        <v>4405</v>
      </c>
      <c r="B1745" s="188" t="s">
        <v>4406</v>
      </c>
      <c r="C1745" s="188" t="s">
        <v>4407</v>
      </c>
      <c r="G1745" s="8"/>
      <c r="N1745" s="8"/>
      <c r="O1745" s="8"/>
      <c r="P1745" s="8"/>
      <c r="Q1745" s="8"/>
      <c r="R1745" s="8"/>
      <c r="S1745" s="8"/>
      <c r="T1745" s="8"/>
      <c r="U1745" s="8"/>
      <c r="V1745" s="8"/>
      <c r="W1745" s="8"/>
      <c r="X1745" s="8"/>
      <c r="Y1745" s="8"/>
      <c r="Z1745" s="8"/>
      <c r="AA1745" s="8"/>
    </row>
    <row r="1746" spans="1:27">
      <c r="A1746" s="188" t="s">
        <v>4408</v>
      </c>
      <c r="B1746" s="188" t="s">
        <v>4409</v>
      </c>
      <c r="C1746" s="188" t="s">
        <v>4410</v>
      </c>
      <c r="G1746" s="8"/>
      <c r="N1746" s="8"/>
      <c r="O1746" s="8"/>
      <c r="P1746" s="8"/>
      <c r="Q1746" s="8"/>
      <c r="R1746" s="8"/>
      <c r="S1746" s="8"/>
      <c r="T1746" s="8"/>
      <c r="U1746" s="8"/>
      <c r="V1746" s="8"/>
      <c r="W1746" s="8"/>
      <c r="X1746" s="8"/>
      <c r="Y1746" s="8"/>
      <c r="Z1746" s="8"/>
      <c r="AA1746" s="8"/>
    </row>
    <row r="1747" spans="1:27">
      <c r="A1747" s="188" t="s">
        <v>4411</v>
      </c>
      <c r="B1747" s="188" t="s">
        <v>4412</v>
      </c>
      <c r="C1747" s="188" t="s">
        <v>4413</v>
      </c>
      <c r="G1747" s="8"/>
      <c r="N1747" s="8"/>
      <c r="O1747" s="8"/>
      <c r="P1747" s="8"/>
      <c r="Q1747" s="8"/>
      <c r="R1747" s="8"/>
      <c r="S1747" s="8"/>
      <c r="T1747" s="8"/>
      <c r="U1747" s="8"/>
      <c r="V1747" s="8"/>
      <c r="W1747" s="8"/>
      <c r="X1747" s="8"/>
      <c r="Y1747" s="8"/>
      <c r="Z1747" s="8"/>
      <c r="AA1747" s="8"/>
    </row>
    <row r="1748" spans="1:27">
      <c r="A1748" s="188" t="s">
        <v>2755</v>
      </c>
      <c r="B1748" s="188" t="s">
        <v>4414</v>
      </c>
      <c r="C1748" s="188" t="s">
        <v>2757</v>
      </c>
      <c r="G1748" s="8"/>
      <c r="N1748" s="8"/>
      <c r="O1748" s="8"/>
      <c r="P1748" s="8"/>
      <c r="Q1748" s="8"/>
      <c r="R1748" s="8"/>
      <c r="S1748" s="8"/>
      <c r="T1748" s="8"/>
      <c r="U1748" s="8"/>
      <c r="V1748" s="8"/>
      <c r="W1748" s="8"/>
      <c r="X1748" s="8"/>
      <c r="Y1748" s="8"/>
      <c r="Z1748" s="8"/>
      <c r="AA1748" s="8"/>
    </row>
    <row r="1749" spans="1:27">
      <c r="A1749" s="188" t="s">
        <v>4415</v>
      </c>
      <c r="B1749" s="188" t="s">
        <v>4416</v>
      </c>
      <c r="C1749" s="188" t="s">
        <v>4417</v>
      </c>
      <c r="G1749" s="8"/>
      <c r="N1749" s="8"/>
      <c r="O1749" s="8"/>
      <c r="P1749" s="8"/>
      <c r="Q1749" s="8"/>
      <c r="R1749" s="8"/>
      <c r="S1749" s="8"/>
      <c r="T1749" s="8"/>
      <c r="U1749" s="8"/>
      <c r="V1749" s="8"/>
      <c r="W1749" s="8"/>
      <c r="X1749" s="8"/>
      <c r="Y1749" s="8"/>
      <c r="Z1749" s="8"/>
      <c r="AA1749" s="8"/>
    </row>
    <row r="1750" spans="1:27">
      <c r="A1750" s="188" t="s">
        <v>2758</v>
      </c>
      <c r="B1750" s="188" t="s">
        <v>3622</v>
      </c>
      <c r="C1750" s="188" t="s">
        <v>2760</v>
      </c>
      <c r="G1750" s="8"/>
      <c r="N1750" s="8"/>
      <c r="O1750" s="8"/>
      <c r="P1750" s="8"/>
      <c r="Q1750" s="8"/>
      <c r="R1750" s="8"/>
      <c r="S1750" s="8"/>
      <c r="T1750" s="8"/>
      <c r="U1750" s="8"/>
      <c r="V1750" s="8"/>
      <c r="W1750" s="8"/>
      <c r="X1750" s="8"/>
      <c r="Y1750" s="8"/>
      <c r="Z1750" s="8"/>
      <c r="AA1750" s="8"/>
    </row>
    <row r="1751" spans="1:27">
      <c r="A1751" s="188" t="s">
        <v>2762</v>
      </c>
      <c r="B1751" s="188" t="s">
        <v>4418</v>
      </c>
      <c r="C1751" s="188" t="s">
        <v>4419</v>
      </c>
      <c r="G1751" s="8"/>
      <c r="N1751" s="8"/>
      <c r="O1751" s="8"/>
      <c r="P1751" s="8"/>
      <c r="Q1751" s="8"/>
      <c r="R1751" s="8"/>
      <c r="S1751" s="8"/>
      <c r="T1751" s="8"/>
      <c r="U1751" s="8"/>
      <c r="V1751" s="8"/>
      <c r="W1751" s="8"/>
      <c r="X1751" s="8"/>
      <c r="Y1751" s="8"/>
      <c r="Z1751" s="8"/>
      <c r="AA1751" s="8"/>
    </row>
    <row r="1752" spans="1:27">
      <c r="A1752" s="188" t="s">
        <v>577</v>
      </c>
      <c r="B1752" s="188" t="s">
        <v>4420</v>
      </c>
      <c r="C1752" s="188" t="s">
        <v>2768</v>
      </c>
      <c r="G1752" s="8"/>
      <c r="N1752" s="8"/>
      <c r="O1752" s="8"/>
      <c r="P1752" s="8"/>
      <c r="Q1752" s="8"/>
      <c r="R1752" s="8"/>
      <c r="S1752" s="8"/>
      <c r="T1752" s="8"/>
      <c r="U1752" s="8"/>
      <c r="V1752" s="8"/>
      <c r="W1752" s="8"/>
      <c r="X1752" s="8"/>
      <c r="Y1752" s="8"/>
      <c r="Z1752" s="8"/>
      <c r="AA1752" s="8"/>
    </row>
    <row r="1753" spans="1:27">
      <c r="A1753" s="188" t="s">
        <v>4421</v>
      </c>
      <c r="B1753" s="188" t="s">
        <v>4422</v>
      </c>
      <c r="C1753" s="188" t="s">
        <v>4423</v>
      </c>
      <c r="G1753" s="8"/>
      <c r="N1753" s="8"/>
      <c r="O1753" s="8"/>
      <c r="P1753" s="8"/>
      <c r="Q1753" s="8"/>
      <c r="R1753" s="8"/>
      <c r="S1753" s="8"/>
      <c r="T1753" s="8"/>
      <c r="U1753" s="8"/>
      <c r="V1753" s="8"/>
      <c r="W1753" s="8"/>
      <c r="X1753" s="8"/>
      <c r="Y1753" s="8"/>
      <c r="Z1753" s="8"/>
      <c r="AA1753" s="8"/>
    </row>
    <row r="1754" spans="1:27">
      <c r="A1754" s="188" t="s">
        <v>4424</v>
      </c>
      <c r="B1754" s="188" t="s">
        <v>4425</v>
      </c>
      <c r="C1754" s="188" t="s">
        <v>4426</v>
      </c>
      <c r="G1754" s="8"/>
      <c r="N1754" s="8"/>
      <c r="O1754" s="8"/>
      <c r="P1754" s="8"/>
      <c r="Q1754" s="8"/>
      <c r="R1754" s="8"/>
      <c r="S1754" s="8"/>
      <c r="T1754" s="8"/>
      <c r="U1754" s="8"/>
      <c r="V1754" s="8"/>
      <c r="W1754" s="8"/>
      <c r="X1754" s="8"/>
      <c r="Y1754" s="8"/>
      <c r="Z1754" s="8"/>
      <c r="AA1754" s="8"/>
    </row>
    <row r="1755" spans="1:27">
      <c r="A1755" s="188" t="s">
        <v>4427</v>
      </c>
      <c r="B1755" s="188" t="s">
        <v>4428</v>
      </c>
      <c r="C1755" s="188" t="s">
        <v>4429</v>
      </c>
      <c r="G1755" s="8"/>
      <c r="N1755" s="8"/>
      <c r="O1755" s="8"/>
      <c r="P1755" s="8"/>
      <c r="Q1755" s="8"/>
      <c r="R1755" s="8"/>
      <c r="S1755" s="8"/>
      <c r="T1755" s="8"/>
      <c r="U1755" s="8"/>
      <c r="V1755" s="8"/>
      <c r="W1755" s="8"/>
      <c r="X1755" s="8"/>
      <c r="Y1755" s="8"/>
      <c r="Z1755" s="8"/>
      <c r="AA1755" s="8"/>
    </row>
    <row r="1756" spans="1:27">
      <c r="A1756" s="188" t="s">
        <v>4430</v>
      </c>
      <c r="B1756" s="188" t="s">
        <v>4431</v>
      </c>
      <c r="C1756" s="188" t="s">
        <v>4432</v>
      </c>
      <c r="G1756" s="8"/>
      <c r="N1756" s="8"/>
      <c r="O1756" s="8"/>
      <c r="P1756" s="8"/>
      <c r="Q1756" s="8"/>
      <c r="R1756" s="8"/>
      <c r="S1756" s="8"/>
      <c r="T1756" s="8"/>
      <c r="U1756" s="8"/>
      <c r="V1756" s="8"/>
      <c r="W1756" s="8"/>
      <c r="X1756" s="8"/>
      <c r="Y1756" s="8"/>
      <c r="Z1756" s="8"/>
      <c r="AA1756" s="8"/>
    </row>
    <row r="1757" spans="1:27">
      <c r="A1757" s="188" t="s">
        <v>4433</v>
      </c>
      <c r="B1757" s="188" t="s">
        <v>4434</v>
      </c>
      <c r="C1757" s="188" t="s">
        <v>4435</v>
      </c>
      <c r="G1757" s="8"/>
      <c r="N1757" s="8"/>
      <c r="O1757" s="8"/>
      <c r="P1757" s="8"/>
      <c r="Q1757" s="8"/>
      <c r="R1757" s="8"/>
      <c r="S1757" s="8"/>
      <c r="T1757" s="8"/>
      <c r="U1757" s="8"/>
      <c r="V1757" s="8"/>
      <c r="W1757" s="8"/>
      <c r="X1757" s="8"/>
      <c r="Y1757" s="8"/>
      <c r="Z1757" s="8"/>
      <c r="AA1757" s="8"/>
    </row>
    <row r="1758" spans="1:27">
      <c r="A1758" s="188" t="s">
        <v>4436</v>
      </c>
      <c r="B1758" s="188" t="s">
        <v>4437</v>
      </c>
      <c r="C1758" s="188" t="s">
        <v>4438</v>
      </c>
      <c r="G1758" s="8"/>
      <c r="N1758" s="8"/>
      <c r="O1758" s="8"/>
      <c r="P1758" s="8"/>
      <c r="Q1758" s="8"/>
      <c r="R1758" s="8"/>
      <c r="S1758" s="8"/>
      <c r="T1758" s="8"/>
      <c r="U1758" s="8"/>
      <c r="V1758" s="8"/>
      <c r="W1758" s="8"/>
      <c r="X1758" s="8"/>
      <c r="Y1758" s="8"/>
      <c r="Z1758" s="8"/>
      <c r="AA1758" s="8"/>
    </row>
    <row r="1759" spans="1:27">
      <c r="A1759" s="188" t="s">
        <v>4439</v>
      </c>
      <c r="B1759" s="188" t="s">
        <v>4440</v>
      </c>
      <c r="C1759" s="188" t="s">
        <v>4441</v>
      </c>
      <c r="G1759" s="8"/>
      <c r="N1759" s="8"/>
      <c r="O1759" s="8"/>
      <c r="P1759" s="8"/>
      <c r="Q1759" s="8"/>
      <c r="R1759" s="8"/>
      <c r="S1759" s="8"/>
      <c r="T1759" s="8"/>
      <c r="U1759" s="8"/>
      <c r="V1759" s="8"/>
      <c r="W1759" s="8"/>
      <c r="X1759" s="8"/>
      <c r="Y1759" s="8"/>
      <c r="Z1759" s="8"/>
      <c r="AA1759" s="8"/>
    </row>
    <row r="1760" spans="1:27">
      <c r="A1760" s="188" t="s">
        <v>4442</v>
      </c>
      <c r="B1760" s="188" t="s">
        <v>4443</v>
      </c>
      <c r="C1760" s="188" t="s">
        <v>2510</v>
      </c>
      <c r="G1760" s="8"/>
      <c r="N1760" s="8"/>
      <c r="O1760" s="8"/>
      <c r="P1760" s="8"/>
      <c r="Q1760" s="8"/>
      <c r="R1760" s="8"/>
      <c r="S1760" s="8"/>
      <c r="T1760" s="8"/>
      <c r="U1760" s="8"/>
      <c r="V1760" s="8"/>
      <c r="W1760" s="8"/>
      <c r="X1760" s="8"/>
      <c r="Y1760" s="8"/>
      <c r="Z1760" s="8"/>
      <c r="AA1760" s="8"/>
    </row>
    <row r="1761" spans="1:27">
      <c r="A1761" s="188" t="s">
        <v>4444</v>
      </c>
      <c r="B1761" s="188" t="s">
        <v>4445</v>
      </c>
      <c r="C1761" s="188" t="s">
        <v>4446</v>
      </c>
      <c r="G1761" s="8"/>
      <c r="N1761" s="8"/>
      <c r="O1761" s="8"/>
      <c r="P1761" s="8"/>
      <c r="Q1761" s="8"/>
      <c r="R1761" s="8"/>
      <c r="S1761" s="8"/>
      <c r="T1761" s="8"/>
      <c r="U1761" s="8"/>
      <c r="V1761" s="8"/>
      <c r="W1761" s="8"/>
      <c r="X1761" s="8"/>
      <c r="Y1761" s="8"/>
      <c r="Z1761" s="8"/>
      <c r="AA1761" s="8"/>
    </row>
    <row r="1762" spans="1:27">
      <c r="A1762" s="188" t="s">
        <v>4447</v>
      </c>
      <c r="B1762" s="188" t="s">
        <v>4448</v>
      </c>
      <c r="C1762" s="188" t="s">
        <v>4449</v>
      </c>
      <c r="G1762" s="8"/>
      <c r="N1762" s="8"/>
      <c r="O1762" s="8"/>
      <c r="P1762" s="8"/>
      <c r="Q1762" s="8"/>
      <c r="R1762" s="8"/>
      <c r="S1762" s="8"/>
      <c r="T1762" s="8"/>
      <c r="U1762" s="8"/>
      <c r="V1762" s="8"/>
      <c r="W1762" s="8"/>
      <c r="X1762" s="8"/>
      <c r="Y1762" s="8"/>
      <c r="Z1762" s="8"/>
      <c r="AA1762" s="8"/>
    </row>
    <row r="1763" spans="1:27">
      <c r="A1763" s="188" t="s">
        <v>4450</v>
      </c>
      <c r="B1763" s="188" t="s">
        <v>4451</v>
      </c>
      <c r="C1763" s="188" t="s">
        <v>4452</v>
      </c>
      <c r="G1763" s="8"/>
      <c r="N1763" s="8"/>
      <c r="O1763" s="8"/>
      <c r="P1763" s="8"/>
      <c r="Q1763" s="8"/>
      <c r="R1763" s="8"/>
      <c r="S1763" s="8"/>
      <c r="T1763" s="8"/>
      <c r="U1763" s="8"/>
      <c r="V1763" s="8"/>
      <c r="W1763" s="8"/>
      <c r="X1763" s="8"/>
      <c r="Y1763" s="8"/>
      <c r="Z1763" s="8"/>
      <c r="AA1763" s="8"/>
    </row>
    <row r="1764" spans="1:27">
      <c r="A1764" s="188" t="s">
        <v>4453</v>
      </c>
      <c r="B1764" s="188" t="s">
        <v>4454</v>
      </c>
      <c r="C1764" s="188" t="s">
        <v>4455</v>
      </c>
      <c r="G1764" s="8"/>
      <c r="N1764" s="8"/>
      <c r="O1764" s="8"/>
      <c r="P1764" s="8"/>
      <c r="Q1764" s="8"/>
      <c r="R1764" s="8"/>
      <c r="S1764" s="8"/>
      <c r="T1764" s="8"/>
      <c r="U1764" s="8"/>
      <c r="V1764" s="8"/>
      <c r="W1764" s="8"/>
      <c r="X1764" s="8"/>
      <c r="Y1764" s="8"/>
      <c r="Z1764" s="8"/>
      <c r="AA1764" s="8"/>
    </row>
    <row r="1765" spans="1:27">
      <c r="A1765" s="188" t="s">
        <v>4456</v>
      </c>
      <c r="B1765" s="188" t="s">
        <v>4457</v>
      </c>
      <c r="C1765" s="188" t="s">
        <v>1230</v>
      </c>
      <c r="G1765" s="8"/>
      <c r="N1765" s="8"/>
      <c r="O1765" s="8"/>
      <c r="P1765" s="8"/>
      <c r="Q1765" s="8"/>
      <c r="R1765" s="8"/>
      <c r="S1765" s="8"/>
      <c r="T1765" s="8"/>
      <c r="U1765" s="8"/>
      <c r="V1765" s="8"/>
      <c r="W1765" s="8"/>
      <c r="X1765" s="8"/>
      <c r="Y1765" s="8"/>
      <c r="Z1765" s="8"/>
      <c r="AA1765" s="8"/>
    </row>
    <row r="1766" spans="1:27">
      <c r="A1766" s="188" t="s">
        <v>4458</v>
      </c>
      <c r="B1766" s="188" t="s">
        <v>4459</v>
      </c>
      <c r="C1766" s="188" t="s">
        <v>4460</v>
      </c>
      <c r="G1766" s="8"/>
      <c r="N1766" s="8"/>
      <c r="O1766" s="8"/>
      <c r="P1766" s="8"/>
      <c r="Q1766" s="8"/>
      <c r="R1766" s="8"/>
      <c r="S1766" s="8"/>
      <c r="T1766" s="8"/>
      <c r="U1766" s="8"/>
      <c r="V1766" s="8"/>
      <c r="W1766" s="8"/>
      <c r="X1766" s="8"/>
      <c r="Y1766" s="8"/>
      <c r="Z1766" s="8"/>
      <c r="AA1766" s="8"/>
    </row>
    <row r="1767" spans="1:27">
      <c r="A1767" s="188" t="s">
        <v>1111</v>
      </c>
      <c r="B1767" s="188" t="s">
        <v>4461</v>
      </c>
      <c r="C1767" s="188" t="s">
        <v>2782</v>
      </c>
      <c r="G1767" s="8"/>
      <c r="N1767" s="8"/>
      <c r="O1767" s="8"/>
      <c r="P1767" s="8"/>
      <c r="Q1767" s="8"/>
      <c r="R1767" s="8"/>
      <c r="S1767" s="8"/>
      <c r="T1767" s="8"/>
      <c r="U1767" s="8"/>
      <c r="V1767" s="8"/>
      <c r="W1767" s="8"/>
      <c r="X1767" s="8"/>
      <c r="Y1767" s="8"/>
      <c r="Z1767" s="8"/>
      <c r="AA1767" s="8"/>
    </row>
    <row r="1768" spans="1:27">
      <c r="A1768" s="188" t="s">
        <v>4462</v>
      </c>
      <c r="B1768" s="188" t="s">
        <v>4463</v>
      </c>
      <c r="C1768" s="188" t="s">
        <v>4464</v>
      </c>
      <c r="G1768" s="8"/>
      <c r="N1768" s="8"/>
      <c r="O1768" s="8"/>
      <c r="P1768" s="8"/>
      <c r="Q1768" s="8"/>
      <c r="R1768" s="8"/>
      <c r="S1768" s="8"/>
      <c r="T1768" s="8"/>
      <c r="U1768" s="8"/>
      <c r="V1768" s="8"/>
      <c r="W1768" s="8"/>
      <c r="X1768" s="8"/>
      <c r="Y1768" s="8"/>
      <c r="Z1768" s="8"/>
      <c r="AA1768" s="8"/>
    </row>
    <row r="1769" spans="1:27">
      <c r="A1769" s="188" t="s">
        <v>4465</v>
      </c>
      <c r="B1769" s="428"/>
      <c r="C1769" s="188" t="s">
        <v>2908</v>
      </c>
      <c r="G1769" s="8"/>
      <c r="N1769" s="8"/>
      <c r="O1769" s="8"/>
      <c r="P1769" s="8"/>
      <c r="Q1769" s="8"/>
      <c r="R1769" s="8"/>
      <c r="S1769" s="8"/>
      <c r="T1769" s="8"/>
      <c r="U1769" s="8"/>
      <c r="V1769" s="8"/>
      <c r="W1769" s="8"/>
      <c r="X1769" s="8"/>
      <c r="Y1769" s="8"/>
      <c r="Z1769" s="8"/>
      <c r="AA1769" s="8"/>
    </row>
    <row r="1770" spans="1:27">
      <c r="A1770" s="188" t="s">
        <v>4466</v>
      </c>
      <c r="B1770" s="188" t="s">
        <v>4467</v>
      </c>
      <c r="C1770" s="188" t="s">
        <v>4468</v>
      </c>
      <c r="G1770" s="8"/>
      <c r="N1770" s="8"/>
      <c r="O1770" s="8"/>
      <c r="P1770" s="8"/>
      <c r="Q1770" s="8"/>
      <c r="R1770" s="8"/>
      <c r="S1770" s="8"/>
      <c r="T1770" s="8"/>
      <c r="U1770" s="8"/>
      <c r="V1770" s="8"/>
      <c r="W1770" s="8"/>
      <c r="X1770" s="8"/>
      <c r="Y1770" s="8"/>
      <c r="Z1770" s="8"/>
      <c r="AA1770" s="8"/>
    </row>
    <row r="1771" spans="1:27">
      <c r="A1771" s="188" t="s">
        <v>4469</v>
      </c>
      <c r="B1771" s="188" t="s">
        <v>4470</v>
      </c>
      <c r="C1771" s="188" t="s">
        <v>1485</v>
      </c>
      <c r="G1771" s="8"/>
      <c r="N1771" s="8"/>
      <c r="O1771" s="8"/>
      <c r="P1771" s="8"/>
      <c r="Q1771" s="8"/>
      <c r="R1771" s="8"/>
      <c r="S1771" s="8"/>
      <c r="T1771" s="8"/>
      <c r="U1771" s="8"/>
      <c r="V1771" s="8"/>
      <c r="W1771" s="8"/>
      <c r="X1771" s="8"/>
      <c r="Y1771" s="8"/>
      <c r="Z1771" s="8"/>
      <c r="AA1771" s="8"/>
    </row>
    <row r="1772" spans="1:27">
      <c r="A1772" s="188" t="s">
        <v>4471</v>
      </c>
      <c r="B1772" s="188" t="s">
        <v>4472</v>
      </c>
      <c r="C1772" s="188" t="s">
        <v>4473</v>
      </c>
      <c r="G1772" s="8"/>
      <c r="N1772" s="8"/>
      <c r="O1772" s="8"/>
      <c r="P1772" s="8"/>
      <c r="Q1772" s="8"/>
      <c r="R1772" s="8"/>
      <c r="S1772" s="8"/>
      <c r="T1772" s="8"/>
      <c r="U1772" s="8"/>
      <c r="V1772" s="8"/>
      <c r="W1772" s="8"/>
      <c r="X1772" s="8"/>
      <c r="Y1772" s="8"/>
      <c r="Z1772" s="8"/>
      <c r="AA1772" s="8"/>
    </row>
    <row r="1773" spans="1:27">
      <c r="A1773" s="188" t="s">
        <v>4474</v>
      </c>
      <c r="B1773" s="188" t="s">
        <v>4475</v>
      </c>
      <c r="C1773" s="188" t="s">
        <v>4476</v>
      </c>
      <c r="G1773" s="8"/>
      <c r="N1773" s="8"/>
      <c r="O1773" s="8"/>
      <c r="P1773" s="8"/>
      <c r="Q1773" s="8"/>
      <c r="R1773" s="8"/>
      <c r="S1773" s="8"/>
      <c r="T1773" s="8"/>
      <c r="U1773" s="8"/>
      <c r="V1773" s="8"/>
      <c r="W1773" s="8"/>
      <c r="X1773" s="8"/>
      <c r="Y1773" s="8"/>
      <c r="Z1773" s="8"/>
      <c r="AA1773" s="8"/>
    </row>
    <row r="1774" spans="1:27">
      <c r="A1774" s="188" t="s">
        <v>90</v>
      </c>
      <c r="B1774" s="188" t="s">
        <v>4477</v>
      </c>
      <c r="C1774" s="188" t="s">
        <v>2789</v>
      </c>
      <c r="G1774" s="8"/>
      <c r="N1774" s="8"/>
      <c r="O1774" s="8"/>
      <c r="P1774" s="8"/>
      <c r="Q1774" s="8"/>
      <c r="R1774" s="8"/>
      <c r="S1774" s="8"/>
      <c r="T1774" s="8"/>
      <c r="U1774" s="8"/>
      <c r="V1774" s="8"/>
      <c r="W1774" s="8"/>
      <c r="X1774" s="8"/>
      <c r="Y1774" s="8"/>
      <c r="Z1774" s="8"/>
      <c r="AA1774" s="8"/>
    </row>
    <row r="1775" spans="1:27">
      <c r="A1775" s="188" t="s">
        <v>4478</v>
      </c>
      <c r="B1775" s="188" t="s">
        <v>4479</v>
      </c>
      <c r="C1775" s="188" t="s">
        <v>4480</v>
      </c>
      <c r="G1775" s="8"/>
      <c r="N1775" s="8"/>
      <c r="O1775" s="8"/>
      <c r="P1775" s="8"/>
      <c r="Q1775" s="8"/>
      <c r="R1775" s="8"/>
      <c r="S1775" s="8"/>
      <c r="T1775" s="8"/>
      <c r="U1775" s="8"/>
      <c r="V1775" s="8"/>
      <c r="W1775" s="8"/>
      <c r="X1775" s="8"/>
      <c r="Y1775" s="8"/>
      <c r="Z1775" s="8"/>
      <c r="AA1775" s="8"/>
    </row>
    <row r="1776" spans="1:27">
      <c r="A1776" s="188" t="s">
        <v>4481</v>
      </c>
      <c r="B1776" s="188" t="s">
        <v>4482</v>
      </c>
      <c r="C1776" s="188" t="s">
        <v>4483</v>
      </c>
      <c r="G1776" s="8"/>
      <c r="N1776" s="8"/>
      <c r="O1776" s="8"/>
      <c r="P1776" s="8"/>
      <c r="Q1776" s="8"/>
      <c r="R1776" s="8"/>
      <c r="S1776" s="8"/>
      <c r="T1776" s="8"/>
      <c r="U1776" s="8"/>
      <c r="V1776" s="8"/>
      <c r="W1776" s="8"/>
      <c r="X1776" s="8"/>
      <c r="Y1776" s="8"/>
      <c r="Z1776" s="8"/>
      <c r="AA1776" s="8"/>
    </row>
    <row r="1777" spans="1:27">
      <c r="A1777" s="188" t="s">
        <v>4485</v>
      </c>
      <c r="B1777" s="188" t="s">
        <v>4486</v>
      </c>
      <c r="C1777" s="188" t="s">
        <v>4228</v>
      </c>
      <c r="G1777" s="8"/>
      <c r="N1777" s="8"/>
      <c r="O1777" s="8"/>
      <c r="P1777" s="8"/>
      <c r="Q1777" s="8"/>
      <c r="R1777" s="8"/>
      <c r="S1777" s="8"/>
      <c r="T1777" s="8"/>
      <c r="U1777" s="8"/>
      <c r="V1777" s="8"/>
      <c r="W1777" s="8"/>
      <c r="X1777" s="8"/>
      <c r="Y1777" s="8"/>
      <c r="Z1777" s="8"/>
      <c r="AA1777" s="8"/>
    </row>
    <row r="1778" spans="1:27">
      <c r="A1778" s="188" t="s">
        <v>4487</v>
      </c>
      <c r="B1778" s="188" t="s">
        <v>4488</v>
      </c>
      <c r="C1778" s="188" t="s">
        <v>4489</v>
      </c>
      <c r="G1778" s="8"/>
      <c r="N1778" s="8"/>
      <c r="O1778" s="8"/>
      <c r="P1778" s="8"/>
      <c r="Q1778" s="8"/>
      <c r="R1778" s="8"/>
      <c r="S1778" s="8"/>
      <c r="T1778" s="8"/>
      <c r="U1778" s="8"/>
      <c r="V1778" s="8"/>
      <c r="W1778" s="8"/>
      <c r="X1778" s="8"/>
      <c r="Y1778" s="8"/>
      <c r="Z1778" s="8"/>
      <c r="AA1778" s="8"/>
    </row>
    <row r="1779" spans="1:27">
      <c r="A1779" s="188" t="s">
        <v>2790</v>
      </c>
      <c r="B1779" s="188" t="s">
        <v>4490</v>
      </c>
      <c r="C1779" s="188" t="s">
        <v>2792</v>
      </c>
      <c r="G1779" s="8"/>
      <c r="N1779" s="8"/>
      <c r="O1779" s="8"/>
      <c r="P1779" s="8"/>
      <c r="Q1779" s="8"/>
      <c r="R1779" s="8"/>
      <c r="S1779" s="8"/>
      <c r="T1779" s="8"/>
      <c r="U1779" s="8"/>
      <c r="V1779" s="8"/>
      <c r="W1779" s="8"/>
      <c r="X1779" s="8"/>
      <c r="Y1779" s="8"/>
      <c r="Z1779" s="8"/>
      <c r="AA1779" s="8"/>
    </row>
    <row r="1780" spans="1:27">
      <c r="A1780" s="188" t="s">
        <v>1096</v>
      </c>
      <c r="B1780" s="188" t="s">
        <v>4492</v>
      </c>
      <c r="C1780" s="188" t="s">
        <v>4493</v>
      </c>
      <c r="G1780" s="8"/>
      <c r="N1780" s="8"/>
      <c r="O1780" s="8"/>
      <c r="P1780" s="8"/>
      <c r="Q1780" s="8"/>
      <c r="R1780" s="8"/>
      <c r="S1780" s="8"/>
      <c r="T1780" s="8"/>
      <c r="U1780" s="8"/>
      <c r="V1780" s="8"/>
      <c r="W1780" s="8"/>
      <c r="X1780" s="8"/>
      <c r="Y1780" s="8"/>
      <c r="Z1780" s="8"/>
      <c r="AA1780" s="8"/>
    </row>
    <row r="1781" spans="1:27">
      <c r="A1781" s="188" t="s">
        <v>1096</v>
      </c>
      <c r="B1781" s="188" t="s">
        <v>4494</v>
      </c>
      <c r="C1781" s="188" t="s">
        <v>4493</v>
      </c>
      <c r="G1781" s="8"/>
      <c r="N1781" s="8"/>
      <c r="O1781" s="8"/>
      <c r="P1781" s="8"/>
      <c r="Q1781" s="8"/>
      <c r="R1781" s="8"/>
      <c r="S1781" s="8"/>
      <c r="T1781" s="8"/>
      <c r="U1781" s="8"/>
      <c r="V1781" s="8"/>
      <c r="W1781" s="8"/>
      <c r="X1781" s="8"/>
      <c r="Y1781" s="8"/>
      <c r="Z1781" s="8"/>
      <c r="AA1781" s="8"/>
    </row>
    <row r="1782" spans="1:27">
      <c r="A1782" s="188" t="s">
        <v>2793</v>
      </c>
      <c r="B1782" s="188" t="s">
        <v>4495</v>
      </c>
      <c r="C1782" s="188" t="s">
        <v>2795</v>
      </c>
      <c r="G1782" s="8"/>
      <c r="N1782" s="8"/>
      <c r="O1782" s="8"/>
      <c r="P1782" s="8"/>
      <c r="Q1782" s="8"/>
      <c r="R1782" s="8"/>
      <c r="S1782" s="8"/>
      <c r="T1782" s="8"/>
      <c r="U1782" s="8"/>
      <c r="V1782" s="8"/>
      <c r="W1782" s="8"/>
      <c r="X1782" s="8"/>
      <c r="Y1782" s="8"/>
      <c r="Z1782" s="8"/>
      <c r="AA1782" s="8"/>
    </row>
    <row r="1783" spans="1:27">
      <c r="A1783" s="188" t="s">
        <v>4496</v>
      </c>
      <c r="B1783" s="188" t="s">
        <v>4497</v>
      </c>
      <c r="C1783" s="188" t="s">
        <v>4498</v>
      </c>
      <c r="G1783" s="8"/>
      <c r="N1783" s="8"/>
      <c r="O1783" s="8"/>
      <c r="P1783" s="8"/>
      <c r="Q1783" s="8"/>
      <c r="R1783" s="8"/>
      <c r="S1783" s="8"/>
      <c r="T1783" s="8"/>
      <c r="U1783" s="8"/>
      <c r="V1783" s="8"/>
      <c r="W1783" s="8"/>
      <c r="X1783" s="8"/>
      <c r="Y1783" s="8"/>
      <c r="Z1783" s="8"/>
      <c r="AA1783" s="8"/>
    </row>
    <row r="1784" spans="1:27">
      <c r="A1784" s="188" t="s">
        <v>4499</v>
      </c>
      <c r="B1784" s="188" t="s">
        <v>4500</v>
      </c>
      <c r="C1784" s="188" t="s">
        <v>4501</v>
      </c>
      <c r="G1784" s="8"/>
      <c r="N1784" s="8"/>
      <c r="O1784" s="8"/>
      <c r="P1784" s="8"/>
      <c r="Q1784" s="8"/>
      <c r="R1784" s="8"/>
      <c r="S1784" s="8"/>
      <c r="T1784" s="8"/>
      <c r="U1784" s="8"/>
      <c r="V1784" s="8"/>
      <c r="W1784" s="8"/>
      <c r="X1784" s="8"/>
      <c r="Y1784" s="8"/>
      <c r="Z1784" s="8"/>
      <c r="AA1784" s="8"/>
    </row>
    <row r="1785" spans="1:27">
      <c r="A1785" s="188" t="s">
        <v>4502</v>
      </c>
      <c r="B1785" s="188" t="s">
        <v>4503</v>
      </c>
      <c r="C1785" s="188" t="s">
        <v>4504</v>
      </c>
      <c r="G1785" s="8"/>
      <c r="N1785" s="8"/>
      <c r="O1785" s="8"/>
      <c r="P1785" s="8"/>
      <c r="Q1785" s="8"/>
      <c r="R1785" s="8"/>
      <c r="S1785" s="8"/>
      <c r="T1785" s="8"/>
      <c r="U1785" s="8"/>
      <c r="V1785" s="8"/>
      <c r="W1785" s="8"/>
      <c r="X1785" s="8"/>
      <c r="Y1785" s="8"/>
      <c r="Z1785" s="8"/>
      <c r="AA1785" s="8"/>
    </row>
    <row r="1786" spans="1:27">
      <c r="A1786" s="188" t="s">
        <v>2796</v>
      </c>
      <c r="B1786" s="188" t="s">
        <v>4505</v>
      </c>
      <c r="C1786" s="188" t="s">
        <v>2799</v>
      </c>
      <c r="G1786" s="8"/>
      <c r="N1786" s="8"/>
      <c r="O1786" s="8"/>
      <c r="P1786" s="8"/>
      <c r="Q1786" s="8"/>
      <c r="R1786" s="8"/>
      <c r="S1786" s="8"/>
      <c r="T1786" s="8"/>
      <c r="U1786" s="8"/>
      <c r="V1786" s="8"/>
      <c r="W1786" s="8"/>
      <c r="X1786" s="8"/>
      <c r="Y1786" s="8"/>
      <c r="Z1786" s="8"/>
      <c r="AA1786" s="8"/>
    </row>
    <row r="1787" spans="1:27">
      <c r="A1787" s="188" t="s">
        <v>581</v>
      </c>
      <c r="B1787" s="188" t="s">
        <v>4506</v>
      </c>
      <c r="C1787" s="188" t="s">
        <v>2801</v>
      </c>
      <c r="G1787" s="8"/>
      <c r="N1787" s="8"/>
      <c r="O1787" s="8"/>
      <c r="P1787" s="8"/>
      <c r="Q1787" s="8"/>
      <c r="R1787" s="8"/>
      <c r="S1787" s="8"/>
      <c r="T1787" s="8"/>
      <c r="U1787" s="8"/>
      <c r="V1787" s="8"/>
      <c r="W1787" s="8"/>
      <c r="X1787" s="8"/>
      <c r="Y1787" s="8"/>
      <c r="Z1787" s="8"/>
      <c r="AA1787" s="8"/>
    </row>
    <row r="1788" spans="1:27">
      <c r="A1788" s="188" t="s">
        <v>264</v>
      </c>
      <c r="B1788" s="188" t="s">
        <v>4507</v>
      </c>
      <c r="C1788" s="188" t="s">
        <v>2804</v>
      </c>
      <c r="G1788" s="8"/>
      <c r="N1788" s="8"/>
      <c r="O1788" s="8"/>
      <c r="P1788" s="8"/>
      <c r="Q1788" s="8"/>
      <c r="R1788" s="8"/>
      <c r="S1788" s="8"/>
      <c r="T1788" s="8"/>
      <c r="U1788" s="8"/>
      <c r="V1788" s="8"/>
      <c r="W1788" s="8"/>
      <c r="X1788" s="8"/>
      <c r="Y1788" s="8"/>
      <c r="Z1788" s="8"/>
      <c r="AA1788" s="8"/>
    </row>
    <row r="1789" spans="1:27">
      <c r="A1789" s="188" t="s">
        <v>4508</v>
      </c>
      <c r="B1789" s="188" t="s">
        <v>4507</v>
      </c>
      <c r="C1789" s="188" t="s">
        <v>2804</v>
      </c>
      <c r="G1789" s="8"/>
      <c r="N1789" s="8"/>
      <c r="O1789" s="8"/>
      <c r="P1789" s="8"/>
      <c r="Q1789" s="8"/>
      <c r="R1789" s="8"/>
      <c r="S1789" s="8"/>
      <c r="T1789" s="8"/>
      <c r="U1789" s="8"/>
      <c r="V1789" s="8"/>
      <c r="W1789" s="8"/>
      <c r="X1789" s="8"/>
      <c r="Y1789" s="8"/>
      <c r="Z1789" s="8"/>
      <c r="AA1789" s="8"/>
    </row>
    <row r="1790" spans="1:27">
      <c r="A1790" s="188" t="s">
        <v>4509</v>
      </c>
      <c r="B1790" s="188" t="s">
        <v>4507</v>
      </c>
      <c r="C1790" s="188" t="s">
        <v>2804</v>
      </c>
      <c r="G1790" s="8"/>
      <c r="N1790" s="8"/>
      <c r="O1790" s="8"/>
      <c r="P1790" s="8"/>
      <c r="Q1790" s="8"/>
      <c r="R1790" s="8"/>
      <c r="S1790" s="8"/>
      <c r="T1790" s="8"/>
      <c r="U1790" s="8"/>
      <c r="V1790" s="8"/>
      <c r="W1790" s="8"/>
      <c r="X1790" s="8"/>
      <c r="Y1790" s="8"/>
      <c r="Z1790" s="8"/>
      <c r="AA1790" s="8"/>
    </row>
    <row r="1791" spans="1:27">
      <c r="A1791" s="188" t="s">
        <v>4510</v>
      </c>
      <c r="B1791" s="188" t="s">
        <v>2996</v>
      </c>
      <c r="C1791" s="188" t="s">
        <v>2997</v>
      </c>
      <c r="G1791" s="8"/>
      <c r="N1791" s="8"/>
      <c r="O1791" s="8"/>
      <c r="P1791" s="8"/>
      <c r="Q1791" s="8"/>
      <c r="R1791" s="8"/>
      <c r="S1791" s="8"/>
      <c r="T1791" s="8"/>
      <c r="U1791" s="8"/>
      <c r="V1791" s="8"/>
      <c r="W1791" s="8"/>
      <c r="X1791" s="8"/>
      <c r="Y1791" s="8"/>
      <c r="Z1791" s="8"/>
      <c r="AA1791" s="8"/>
    </row>
    <row r="1792" spans="1:27">
      <c r="A1792" s="188" t="s">
        <v>1026</v>
      </c>
      <c r="B1792" s="188" t="s">
        <v>4511</v>
      </c>
      <c r="C1792" s="188" t="s">
        <v>2810</v>
      </c>
      <c r="G1792" s="8"/>
      <c r="N1792" s="8"/>
      <c r="O1792" s="8"/>
      <c r="P1792" s="8"/>
      <c r="Q1792" s="8"/>
      <c r="R1792" s="8"/>
      <c r="S1792" s="8"/>
      <c r="T1792" s="8"/>
      <c r="U1792" s="8"/>
      <c r="V1792" s="8"/>
      <c r="W1792" s="8"/>
      <c r="X1792" s="8"/>
      <c r="Y1792" s="8"/>
      <c r="Z1792" s="8"/>
      <c r="AA1792" s="8"/>
    </row>
    <row r="1793" spans="1:27">
      <c r="A1793" s="188" t="s">
        <v>4512</v>
      </c>
      <c r="B1793" s="188" t="s">
        <v>4513</v>
      </c>
      <c r="C1793" s="188" t="s">
        <v>4514</v>
      </c>
      <c r="G1793" s="8"/>
      <c r="N1793" s="8"/>
      <c r="O1793" s="8"/>
      <c r="P1793" s="8"/>
      <c r="Q1793" s="8"/>
      <c r="R1793" s="8"/>
      <c r="S1793" s="8"/>
      <c r="T1793" s="8"/>
      <c r="U1793" s="8"/>
      <c r="V1793" s="8"/>
      <c r="W1793" s="8"/>
      <c r="X1793" s="8"/>
      <c r="Y1793" s="8"/>
      <c r="Z1793" s="8"/>
      <c r="AA1793" s="8"/>
    </row>
    <row r="1794" spans="1:27">
      <c r="A1794" s="188" t="s">
        <v>4515</v>
      </c>
      <c r="B1794" s="188" t="s">
        <v>4516</v>
      </c>
      <c r="C1794" s="188" t="s">
        <v>4517</v>
      </c>
      <c r="G1794" s="8"/>
      <c r="N1794" s="8"/>
      <c r="O1794" s="8"/>
      <c r="P1794" s="8"/>
      <c r="Q1794" s="8"/>
      <c r="R1794" s="8"/>
      <c r="S1794" s="8"/>
      <c r="T1794" s="8"/>
      <c r="U1794" s="8"/>
      <c r="V1794" s="8"/>
      <c r="W1794" s="8"/>
      <c r="X1794" s="8"/>
      <c r="Y1794" s="8"/>
      <c r="Z1794" s="8"/>
      <c r="AA1794" s="8"/>
    </row>
    <row r="1795" spans="1:27">
      <c r="A1795" s="188" t="s">
        <v>4518</v>
      </c>
      <c r="B1795" s="188" t="s">
        <v>4519</v>
      </c>
      <c r="C1795" s="188" t="s">
        <v>4520</v>
      </c>
      <c r="G1795" s="8"/>
      <c r="N1795" s="8"/>
      <c r="O1795" s="8"/>
      <c r="P1795" s="8"/>
      <c r="Q1795" s="8"/>
      <c r="R1795" s="8"/>
      <c r="S1795" s="8"/>
      <c r="T1795" s="8"/>
      <c r="U1795" s="8"/>
      <c r="V1795" s="8"/>
      <c r="W1795" s="8"/>
      <c r="X1795" s="8"/>
      <c r="Y1795" s="8"/>
      <c r="Z1795" s="8"/>
      <c r="AA1795" s="8"/>
    </row>
    <row r="1796" spans="1:27">
      <c r="A1796" s="188" t="s">
        <v>4521</v>
      </c>
      <c r="B1796" s="188" t="s">
        <v>4522</v>
      </c>
      <c r="C1796" s="188" t="s">
        <v>4523</v>
      </c>
      <c r="G1796" s="8"/>
      <c r="N1796" s="8"/>
      <c r="O1796" s="8"/>
      <c r="P1796" s="8"/>
      <c r="Q1796" s="8"/>
      <c r="R1796" s="8"/>
      <c r="S1796" s="8"/>
      <c r="T1796" s="8"/>
      <c r="U1796" s="8"/>
      <c r="V1796" s="8"/>
      <c r="W1796" s="8"/>
      <c r="X1796" s="8"/>
      <c r="Y1796" s="8"/>
      <c r="Z1796" s="8"/>
      <c r="AA1796" s="8"/>
    </row>
    <row r="1797" spans="1:27">
      <c r="A1797" s="188" t="s">
        <v>2811</v>
      </c>
      <c r="B1797" s="188" t="s">
        <v>4524</v>
      </c>
      <c r="C1797" s="188" t="s">
        <v>1613</v>
      </c>
      <c r="G1797" s="8"/>
      <c r="N1797" s="8"/>
      <c r="O1797" s="8"/>
      <c r="P1797" s="8"/>
      <c r="Q1797" s="8"/>
      <c r="R1797" s="8"/>
      <c r="S1797" s="8"/>
      <c r="T1797" s="8"/>
      <c r="U1797" s="8"/>
      <c r="V1797" s="8"/>
      <c r="W1797" s="8"/>
      <c r="X1797" s="8"/>
      <c r="Y1797" s="8"/>
      <c r="Z1797" s="8"/>
      <c r="AA1797" s="8"/>
    </row>
    <row r="1798" spans="1:27">
      <c r="A1798" s="188" t="s">
        <v>4525</v>
      </c>
      <c r="B1798" s="188" t="s">
        <v>4526</v>
      </c>
      <c r="C1798" s="188" t="s">
        <v>4527</v>
      </c>
      <c r="G1798" s="8"/>
      <c r="N1798" s="8"/>
      <c r="O1798" s="8"/>
      <c r="P1798" s="8"/>
      <c r="Q1798" s="8"/>
      <c r="R1798" s="8"/>
      <c r="S1798" s="8"/>
      <c r="T1798" s="8"/>
      <c r="U1798" s="8"/>
      <c r="V1798" s="8"/>
      <c r="W1798" s="8"/>
      <c r="X1798" s="8"/>
      <c r="Y1798" s="8"/>
      <c r="Z1798" s="8"/>
      <c r="AA1798" s="8"/>
    </row>
    <row r="1799" spans="1:27">
      <c r="A1799" s="188" t="s">
        <v>326</v>
      </c>
      <c r="B1799" s="188" t="s">
        <v>4528</v>
      </c>
      <c r="C1799" s="188" t="s">
        <v>2814</v>
      </c>
      <c r="G1799" s="8"/>
      <c r="N1799" s="8"/>
      <c r="O1799" s="8"/>
      <c r="P1799" s="8"/>
      <c r="Q1799" s="8"/>
      <c r="R1799" s="8"/>
      <c r="S1799" s="8"/>
      <c r="T1799" s="8"/>
      <c r="U1799" s="8"/>
      <c r="V1799" s="8"/>
      <c r="W1799" s="8"/>
      <c r="X1799" s="8"/>
      <c r="Y1799" s="8"/>
      <c r="Z1799" s="8"/>
      <c r="AA1799" s="8"/>
    </row>
    <row r="1800" spans="1:27">
      <c r="A1800" s="188" t="s">
        <v>4529</v>
      </c>
      <c r="B1800" s="188" t="s">
        <v>4530</v>
      </c>
      <c r="C1800" s="188" t="s">
        <v>4531</v>
      </c>
      <c r="G1800" s="8"/>
      <c r="N1800" s="8"/>
      <c r="O1800" s="8"/>
      <c r="P1800" s="8"/>
      <c r="Q1800" s="8"/>
      <c r="R1800" s="8"/>
      <c r="S1800" s="8"/>
      <c r="T1800" s="8"/>
      <c r="U1800" s="8"/>
      <c r="V1800" s="8"/>
      <c r="W1800" s="8"/>
      <c r="X1800" s="8"/>
      <c r="Y1800" s="8"/>
      <c r="Z1800" s="8"/>
      <c r="AA1800" s="8"/>
    </row>
    <row r="1801" spans="1:27">
      <c r="A1801" s="188" t="s">
        <v>4532</v>
      </c>
      <c r="B1801" s="188" t="s">
        <v>3345</v>
      </c>
      <c r="C1801" s="188" t="s">
        <v>3346</v>
      </c>
      <c r="G1801" s="8"/>
      <c r="N1801" s="8"/>
      <c r="O1801" s="8"/>
      <c r="P1801" s="8"/>
      <c r="Q1801" s="8"/>
      <c r="R1801" s="8"/>
      <c r="S1801" s="8"/>
      <c r="T1801" s="8"/>
      <c r="U1801" s="8"/>
      <c r="V1801" s="8"/>
      <c r="W1801" s="8"/>
      <c r="X1801" s="8"/>
      <c r="Y1801" s="8"/>
      <c r="Z1801" s="8"/>
      <c r="AA1801" s="8"/>
    </row>
    <row r="1802" spans="1:27">
      <c r="A1802" s="188" t="s">
        <v>780</v>
      </c>
      <c r="B1802" s="188" t="s">
        <v>4533</v>
      </c>
      <c r="C1802" s="188" t="s">
        <v>2819</v>
      </c>
      <c r="G1802" s="8"/>
      <c r="N1802" s="8"/>
      <c r="O1802" s="8"/>
      <c r="P1802" s="8"/>
      <c r="Q1802" s="8"/>
      <c r="R1802" s="8"/>
      <c r="S1802" s="8"/>
      <c r="T1802" s="8"/>
      <c r="U1802" s="8"/>
      <c r="V1802" s="8"/>
      <c r="W1802" s="8"/>
      <c r="X1802" s="8"/>
      <c r="Y1802" s="8"/>
      <c r="Z1802" s="8"/>
      <c r="AA1802" s="8"/>
    </row>
    <row r="1803" spans="1:27">
      <c r="A1803" s="188" t="s">
        <v>4534</v>
      </c>
      <c r="B1803" s="188" t="s">
        <v>4535</v>
      </c>
      <c r="C1803" s="188" t="s">
        <v>4536</v>
      </c>
      <c r="G1803" s="8"/>
      <c r="N1803" s="8"/>
      <c r="O1803" s="8"/>
      <c r="P1803" s="8"/>
      <c r="Q1803" s="8"/>
      <c r="R1803" s="8"/>
      <c r="S1803" s="8"/>
      <c r="T1803" s="8"/>
      <c r="U1803" s="8"/>
      <c r="V1803" s="8"/>
      <c r="W1803" s="8"/>
      <c r="X1803" s="8"/>
      <c r="Y1803" s="8"/>
      <c r="Z1803" s="8"/>
      <c r="AA1803" s="8"/>
    </row>
    <row r="1804" spans="1:27">
      <c r="A1804" s="188" t="s">
        <v>4537</v>
      </c>
      <c r="B1804" s="188" t="s">
        <v>4538</v>
      </c>
      <c r="C1804" s="188" t="s">
        <v>4539</v>
      </c>
      <c r="G1804" s="8"/>
      <c r="N1804" s="8"/>
      <c r="O1804" s="8"/>
      <c r="P1804" s="8"/>
      <c r="Q1804" s="8"/>
      <c r="R1804" s="8"/>
      <c r="S1804" s="8"/>
      <c r="T1804" s="8"/>
      <c r="U1804" s="8"/>
      <c r="V1804" s="8"/>
      <c r="W1804" s="8"/>
      <c r="X1804" s="8"/>
      <c r="Y1804" s="8"/>
      <c r="Z1804" s="8"/>
      <c r="AA1804" s="8"/>
    </row>
    <row r="1805" spans="1:27">
      <c r="A1805" s="188" t="s">
        <v>1099</v>
      </c>
      <c r="B1805" s="188" t="s">
        <v>4540</v>
      </c>
      <c r="C1805" s="188" t="s">
        <v>4541</v>
      </c>
      <c r="G1805" s="8"/>
      <c r="N1805" s="8"/>
      <c r="O1805" s="8"/>
      <c r="P1805" s="8"/>
      <c r="Q1805" s="8"/>
      <c r="R1805" s="8"/>
      <c r="S1805" s="8"/>
      <c r="T1805" s="8"/>
      <c r="U1805" s="8"/>
      <c r="V1805" s="8"/>
      <c r="W1805" s="8"/>
      <c r="X1805" s="8"/>
      <c r="Y1805" s="8"/>
      <c r="Z1805" s="8"/>
      <c r="AA1805" s="8"/>
    </row>
    <row r="1806" spans="1:27">
      <c r="A1806" s="188" t="s">
        <v>4542</v>
      </c>
      <c r="B1806" s="188" t="s">
        <v>4543</v>
      </c>
      <c r="C1806" s="188" t="s">
        <v>4544</v>
      </c>
      <c r="G1806" s="8"/>
      <c r="N1806" s="8"/>
      <c r="O1806" s="8"/>
      <c r="P1806" s="8"/>
      <c r="Q1806" s="8"/>
      <c r="R1806" s="8"/>
      <c r="S1806" s="8"/>
      <c r="T1806" s="8"/>
      <c r="U1806" s="8"/>
      <c r="V1806" s="8"/>
      <c r="W1806" s="8"/>
      <c r="X1806" s="8"/>
      <c r="Y1806" s="8"/>
      <c r="Z1806" s="8"/>
      <c r="AA1806" s="8"/>
    </row>
    <row r="1807" spans="1:27">
      <c r="A1807" s="188" t="s">
        <v>4545</v>
      </c>
      <c r="B1807" s="188" t="s">
        <v>4546</v>
      </c>
      <c r="C1807" s="188" t="s">
        <v>4547</v>
      </c>
      <c r="G1807" s="8"/>
      <c r="N1807" s="8"/>
      <c r="O1807" s="8"/>
      <c r="P1807" s="8"/>
      <c r="Q1807" s="8"/>
      <c r="R1807" s="8"/>
      <c r="S1807" s="8"/>
      <c r="T1807" s="8"/>
      <c r="U1807" s="8"/>
      <c r="V1807" s="8"/>
      <c r="W1807" s="8"/>
      <c r="X1807" s="8"/>
      <c r="Y1807" s="8"/>
      <c r="Z1807" s="8"/>
      <c r="AA1807" s="8"/>
    </row>
    <row r="1808" spans="1:27">
      <c r="A1808" s="188" t="s">
        <v>4548</v>
      </c>
      <c r="B1808" s="188" t="s">
        <v>4549</v>
      </c>
      <c r="C1808" s="188" t="s">
        <v>4550</v>
      </c>
      <c r="G1808" s="8"/>
      <c r="N1808" s="8"/>
      <c r="O1808" s="8"/>
      <c r="P1808" s="8"/>
      <c r="Q1808" s="8"/>
      <c r="R1808" s="8"/>
      <c r="S1808" s="8"/>
      <c r="T1808" s="8"/>
      <c r="U1808" s="8"/>
      <c r="V1808" s="8"/>
      <c r="W1808" s="8"/>
      <c r="X1808" s="8"/>
      <c r="Y1808" s="8"/>
      <c r="Z1808" s="8"/>
      <c r="AA1808" s="8"/>
    </row>
    <row r="1809" spans="1:27">
      <c r="A1809" s="188" t="s">
        <v>121</v>
      </c>
      <c r="B1809" s="188" t="s">
        <v>4551</v>
      </c>
      <c r="C1809" s="188" t="s">
        <v>2826</v>
      </c>
      <c r="G1809" s="8"/>
      <c r="N1809" s="8"/>
      <c r="O1809" s="8"/>
      <c r="P1809" s="8"/>
      <c r="Q1809" s="8"/>
      <c r="R1809" s="8"/>
      <c r="S1809" s="8"/>
      <c r="T1809" s="8"/>
      <c r="U1809" s="8"/>
      <c r="V1809" s="8"/>
      <c r="W1809" s="8"/>
      <c r="X1809" s="8"/>
      <c r="Y1809" s="8"/>
      <c r="Z1809" s="8"/>
      <c r="AA1809" s="8"/>
    </row>
    <row r="1810" spans="1:27">
      <c r="A1810" s="188" t="s">
        <v>4552</v>
      </c>
      <c r="B1810" s="188" t="s">
        <v>4553</v>
      </c>
      <c r="C1810" s="188" t="s">
        <v>4554</v>
      </c>
      <c r="G1810" s="8"/>
      <c r="N1810" s="8"/>
      <c r="O1810" s="8"/>
      <c r="P1810" s="8"/>
      <c r="Q1810" s="8"/>
      <c r="R1810" s="8"/>
      <c r="S1810" s="8"/>
      <c r="T1810" s="8"/>
      <c r="U1810" s="8"/>
      <c r="V1810" s="8"/>
      <c r="W1810" s="8"/>
      <c r="X1810" s="8"/>
      <c r="Y1810" s="8"/>
      <c r="Z1810" s="8"/>
      <c r="AA1810" s="8"/>
    </row>
    <row r="1811" spans="1:27">
      <c r="A1811" s="188" t="s">
        <v>4555</v>
      </c>
      <c r="B1811" s="188" t="s">
        <v>4556</v>
      </c>
      <c r="C1811" s="188" t="s">
        <v>4557</v>
      </c>
      <c r="G1811" s="8"/>
      <c r="N1811" s="8"/>
      <c r="O1811" s="8"/>
      <c r="P1811" s="8"/>
      <c r="Q1811" s="8"/>
      <c r="R1811" s="8"/>
      <c r="S1811" s="8"/>
      <c r="T1811" s="8"/>
      <c r="U1811" s="8"/>
      <c r="V1811" s="8"/>
      <c r="W1811" s="8"/>
      <c r="X1811" s="8"/>
      <c r="Y1811" s="8"/>
      <c r="Z1811" s="8"/>
      <c r="AA1811" s="8"/>
    </row>
    <row r="1812" spans="1:27">
      <c r="A1812" s="188" t="s">
        <v>2545</v>
      </c>
      <c r="B1812" s="188" t="s">
        <v>4558</v>
      </c>
      <c r="C1812" s="188" t="s">
        <v>4559</v>
      </c>
      <c r="G1812" s="8"/>
      <c r="N1812" s="8"/>
      <c r="O1812" s="8"/>
      <c r="P1812" s="8"/>
      <c r="Q1812" s="8"/>
      <c r="R1812" s="8"/>
      <c r="S1812" s="8"/>
      <c r="T1812" s="8"/>
      <c r="U1812" s="8"/>
      <c r="V1812" s="8"/>
      <c r="W1812" s="8"/>
      <c r="X1812" s="8"/>
      <c r="Y1812" s="8"/>
      <c r="Z1812" s="8"/>
      <c r="AA1812" s="8"/>
    </row>
    <row r="1813" spans="1:27">
      <c r="A1813" s="188" t="s">
        <v>4560</v>
      </c>
      <c r="B1813" s="188" t="s">
        <v>4561</v>
      </c>
      <c r="C1813" s="188" t="s">
        <v>4562</v>
      </c>
      <c r="G1813" s="8"/>
      <c r="N1813" s="8"/>
      <c r="O1813" s="8"/>
      <c r="P1813" s="8"/>
      <c r="Q1813" s="8"/>
      <c r="R1813" s="8"/>
      <c r="S1813" s="8"/>
      <c r="T1813" s="8"/>
      <c r="U1813" s="8"/>
      <c r="V1813" s="8"/>
      <c r="W1813" s="8"/>
      <c r="X1813" s="8"/>
      <c r="Y1813" s="8"/>
      <c r="Z1813" s="8"/>
      <c r="AA1813" s="8"/>
    </row>
    <row r="1814" spans="1:27">
      <c r="A1814" s="188" t="s">
        <v>4563</v>
      </c>
      <c r="B1814" s="188" t="s">
        <v>4564</v>
      </c>
      <c r="C1814" s="188" t="s">
        <v>4565</v>
      </c>
      <c r="G1814" s="8"/>
      <c r="N1814" s="8"/>
      <c r="O1814" s="8"/>
      <c r="P1814" s="8"/>
      <c r="Q1814" s="8"/>
      <c r="R1814" s="8"/>
      <c r="S1814" s="8"/>
      <c r="T1814" s="8"/>
      <c r="U1814" s="8"/>
      <c r="V1814" s="8"/>
      <c r="W1814" s="8"/>
      <c r="X1814" s="8"/>
      <c r="Y1814" s="8"/>
      <c r="Z1814" s="8"/>
      <c r="AA1814" s="8"/>
    </row>
    <row r="1815" spans="1:27">
      <c r="A1815" s="188" t="s">
        <v>4566</v>
      </c>
      <c r="B1815" s="428"/>
      <c r="C1815" s="188" t="s">
        <v>2908</v>
      </c>
      <c r="G1815" s="8"/>
      <c r="N1815" s="8"/>
      <c r="O1815" s="8"/>
      <c r="P1815" s="8"/>
      <c r="Q1815" s="8"/>
      <c r="R1815" s="8"/>
      <c r="S1815" s="8"/>
      <c r="T1815" s="8"/>
      <c r="U1815" s="8"/>
      <c r="V1815" s="8"/>
      <c r="W1815" s="8"/>
      <c r="X1815" s="8"/>
      <c r="Y1815" s="8"/>
      <c r="Z1815" s="8"/>
      <c r="AA1815" s="8"/>
    </row>
    <row r="1816" spans="1:27">
      <c r="A1816" s="188" t="s">
        <v>4567</v>
      </c>
      <c r="B1816" s="188" t="s">
        <v>4568</v>
      </c>
      <c r="C1816" s="188" t="s">
        <v>2839</v>
      </c>
      <c r="G1816" s="8"/>
      <c r="N1816" s="8"/>
      <c r="O1816" s="8"/>
      <c r="P1816" s="8"/>
      <c r="Q1816" s="8"/>
      <c r="R1816" s="8"/>
      <c r="S1816" s="8"/>
      <c r="T1816" s="8"/>
      <c r="U1816" s="8"/>
      <c r="V1816" s="8"/>
      <c r="W1816" s="8"/>
      <c r="X1816" s="8"/>
      <c r="Y1816" s="8"/>
      <c r="Z1816" s="8"/>
      <c r="AA1816" s="8"/>
    </row>
    <row r="1817" spans="1:27">
      <c r="A1817" s="188" t="s">
        <v>4569</v>
      </c>
      <c r="B1817" s="188" t="s">
        <v>4570</v>
      </c>
      <c r="C1817" s="188" t="s">
        <v>1429</v>
      </c>
      <c r="G1817" s="8"/>
      <c r="N1817" s="8"/>
      <c r="O1817" s="8"/>
      <c r="P1817" s="8"/>
      <c r="Q1817" s="8"/>
      <c r="R1817" s="8"/>
      <c r="S1817" s="8"/>
      <c r="T1817" s="8"/>
      <c r="U1817" s="8"/>
      <c r="V1817" s="8"/>
      <c r="W1817" s="8"/>
      <c r="X1817" s="8"/>
      <c r="Y1817" s="8"/>
      <c r="Z1817" s="8"/>
      <c r="AA1817" s="8"/>
    </row>
    <row r="1818" spans="1:27">
      <c r="A1818" s="188" t="s">
        <v>4571</v>
      </c>
      <c r="B1818" s="188" t="s">
        <v>4572</v>
      </c>
      <c r="C1818" s="188" t="s">
        <v>4573</v>
      </c>
      <c r="G1818" s="8"/>
      <c r="N1818" s="8"/>
      <c r="O1818" s="8"/>
      <c r="P1818" s="8"/>
      <c r="Q1818" s="8"/>
      <c r="R1818" s="8"/>
      <c r="S1818" s="8"/>
      <c r="T1818" s="8"/>
      <c r="U1818" s="8"/>
      <c r="V1818" s="8"/>
      <c r="W1818" s="8"/>
      <c r="X1818" s="8"/>
      <c r="Y1818" s="8"/>
      <c r="Z1818" s="8"/>
      <c r="AA1818" s="8"/>
    </row>
    <row r="1819" spans="1:27">
      <c r="A1819" s="188" t="s">
        <v>4574</v>
      </c>
      <c r="B1819" s="188" t="s">
        <v>4575</v>
      </c>
      <c r="C1819" s="188" t="s">
        <v>4576</v>
      </c>
      <c r="G1819" s="8"/>
      <c r="N1819" s="8"/>
      <c r="O1819" s="8"/>
      <c r="P1819" s="8"/>
      <c r="Q1819" s="8"/>
      <c r="R1819" s="8"/>
      <c r="S1819" s="8"/>
      <c r="T1819" s="8"/>
      <c r="U1819" s="8"/>
      <c r="V1819" s="8"/>
      <c r="W1819" s="8"/>
      <c r="X1819" s="8"/>
      <c r="Y1819" s="8"/>
      <c r="Z1819" s="8"/>
      <c r="AA1819" s="8"/>
    </row>
    <row r="1820" spans="1:27">
      <c r="A1820" s="188" t="s">
        <v>4577</v>
      </c>
      <c r="B1820" s="188" t="s">
        <v>4578</v>
      </c>
      <c r="C1820" s="188" t="s">
        <v>2734</v>
      </c>
      <c r="G1820" s="8"/>
      <c r="N1820" s="8"/>
      <c r="O1820" s="8"/>
      <c r="P1820" s="8"/>
      <c r="Q1820" s="8"/>
      <c r="R1820" s="8"/>
      <c r="S1820" s="8"/>
      <c r="T1820" s="8"/>
      <c r="U1820" s="8"/>
      <c r="V1820" s="8"/>
      <c r="W1820" s="8"/>
      <c r="X1820" s="8"/>
      <c r="Y1820" s="8"/>
      <c r="Z1820" s="8"/>
      <c r="AA1820" s="8"/>
    </row>
    <row r="1821" spans="1:27">
      <c r="A1821" s="188" t="s">
        <v>4579</v>
      </c>
      <c r="B1821" s="188" t="s">
        <v>4580</v>
      </c>
      <c r="C1821" s="188" t="s">
        <v>4581</v>
      </c>
      <c r="G1821" s="8"/>
      <c r="N1821" s="8"/>
      <c r="O1821" s="8"/>
      <c r="P1821" s="8"/>
      <c r="Q1821" s="8"/>
      <c r="R1821" s="8"/>
      <c r="S1821" s="8"/>
      <c r="T1821" s="8"/>
      <c r="U1821" s="8"/>
      <c r="V1821" s="8"/>
      <c r="W1821" s="8"/>
      <c r="X1821" s="8"/>
      <c r="Y1821" s="8"/>
      <c r="Z1821" s="8"/>
      <c r="AA1821" s="8"/>
    </row>
    <row r="1822" spans="1:27">
      <c r="A1822" s="188" t="s">
        <v>1380</v>
      </c>
      <c r="B1822" s="188" t="s">
        <v>4582</v>
      </c>
      <c r="C1822" s="188" t="s">
        <v>2847</v>
      </c>
      <c r="G1822" s="8"/>
      <c r="N1822" s="8"/>
      <c r="O1822" s="8"/>
      <c r="P1822" s="8"/>
      <c r="Q1822" s="8"/>
      <c r="R1822" s="8"/>
      <c r="S1822" s="8"/>
      <c r="T1822" s="8"/>
      <c r="U1822" s="8"/>
      <c r="V1822" s="8"/>
      <c r="W1822" s="8"/>
      <c r="X1822" s="8"/>
      <c r="Y1822" s="8"/>
      <c r="Z1822" s="8"/>
      <c r="AA1822" s="8"/>
    </row>
    <row r="1823" spans="1:27">
      <c r="A1823" s="188" t="s">
        <v>259</v>
      </c>
      <c r="B1823" s="188" t="s">
        <v>4583</v>
      </c>
      <c r="C1823" s="188" t="s">
        <v>2849</v>
      </c>
      <c r="G1823" s="8"/>
      <c r="N1823" s="8"/>
      <c r="O1823" s="8"/>
      <c r="P1823" s="8"/>
      <c r="Q1823" s="8"/>
      <c r="R1823" s="8"/>
      <c r="S1823" s="8"/>
      <c r="T1823" s="8"/>
      <c r="U1823" s="8"/>
      <c r="V1823" s="8"/>
      <c r="W1823" s="8"/>
      <c r="X1823" s="8"/>
      <c r="Y1823" s="8"/>
      <c r="Z1823" s="8"/>
      <c r="AA1823" s="8"/>
    </row>
    <row r="1824" spans="1:27">
      <c r="A1824" s="188" t="s">
        <v>4584</v>
      </c>
      <c r="B1824" s="188" t="s">
        <v>4585</v>
      </c>
      <c r="C1824" s="188" t="s">
        <v>4586</v>
      </c>
      <c r="G1824" s="8"/>
      <c r="N1824" s="8"/>
      <c r="O1824" s="8"/>
      <c r="P1824" s="8"/>
      <c r="Q1824" s="8"/>
      <c r="R1824" s="8"/>
      <c r="S1824" s="8"/>
      <c r="T1824" s="8"/>
      <c r="U1824" s="8"/>
      <c r="V1824" s="8"/>
      <c r="W1824" s="8"/>
      <c r="X1824" s="8"/>
      <c r="Y1824" s="8"/>
      <c r="Z1824" s="8"/>
      <c r="AA1824" s="8"/>
    </row>
    <row r="1825" spans="1:27">
      <c r="A1825" s="188" t="s">
        <v>587</v>
      </c>
      <c r="B1825" s="188" t="s">
        <v>4587</v>
      </c>
      <c r="C1825" s="188" t="s">
        <v>4588</v>
      </c>
      <c r="G1825" s="8"/>
      <c r="N1825" s="8"/>
      <c r="O1825" s="8"/>
      <c r="P1825" s="8"/>
      <c r="Q1825" s="8"/>
      <c r="R1825" s="8"/>
      <c r="S1825" s="8"/>
      <c r="T1825" s="8"/>
      <c r="U1825" s="8"/>
      <c r="V1825" s="8"/>
      <c r="W1825" s="8"/>
      <c r="X1825" s="8"/>
      <c r="Y1825" s="8"/>
      <c r="Z1825" s="8"/>
      <c r="AA1825" s="8"/>
    </row>
    <row r="1826" spans="1:27" ht="12.75">
      <c r="A1826" s="129" t="s">
        <v>945</v>
      </c>
      <c r="B1826" s="129" t="s">
        <v>4589</v>
      </c>
      <c r="C1826" s="129" t="s">
        <v>4590</v>
      </c>
      <c r="D1826" s="129">
        <v>23060</v>
      </c>
      <c r="G1826" s="8"/>
      <c r="N1826" s="8"/>
      <c r="O1826" s="8"/>
      <c r="P1826" s="8"/>
      <c r="Q1826" s="8"/>
      <c r="R1826" s="8"/>
      <c r="S1826" s="8"/>
      <c r="T1826" s="8"/>
      <c r="U1826" s="8"/>
      <c r="V1826" s="8"/>
      <c r="W1826" s="8"/>
      <c r="X1826" s="8"/>
      <c r="Y1826" s="8"/>
      <c r="Z1826" s="8"/>
      <c r="AA1826" s="8"/>
    </row>
    <row r="1827" spans="1:27">
      <c r="A1827" s="188" t="s">
        <v>948</v>
      </c>
      <c r="B1827" s="188" t="s">
        <v>4591</v>
      </c>
      <c r="C1827" s="188" t="s">
        <v>4592</v>
      </c>
      <c r="D1827" s="129">
        <v>23055</v>
      </c>
      <c r="G1827" s="8"/>
      <c r="N1827" s="8"/>
      <c r="O1827" s="8"/>
      <c r="P1827" s="8"/>
      <c r="Q1827" s="8"/>
      <c r="R1827" s="8"/>
      <c r="S1827" s="8"/>
      <c r="T1827" s="8"/>
      <c r="U1827" s="8"/>
      <c r="V1827" s="8"/>
      <c r="W1827" s="8"/>
      <c r="X1827" s="8"/>
      <c r="Y1827" s="8"/>
      <c r="Z1827" s="8"/>
      <c r="AA1827" s="8"/>
    </row>
    <row r="1828" spans="1:27" ht="12.75">
      <c r="G1828" s="8"/>
      <c r="N1828" s="8"/>
      <c r="O1828" s="8"/>
      <c r="P1828" s="8"/>
      <c r="Q1828" s="8"/>
      <c r="R1828" s="8"/>
      <c r="S1828" s="8"/>
      <c r="T1828" s="8"/>
      <c r="U1828" s="8"/>
      <c r="V1828" s="8"/>
      <c r="W1828" s="8"/>
      <c r="X1828" s="8"/>
      <c r="Y1828" s="8"/>
      <c r="Z1828" s="8"/>
      <c r="AA1828" s="8"/>
    </row>
    <row r="1829" spans="1:27" ht="12.75">
      <c r="G1829" s="8"/>
      <c r="N1829" s="8"/>
      <c r="O1829" s="8"/>
      <c r="P1829" s="8"/>
      <c r="Q1829" s="8"/>
      <c r="R1829" s="8"/>
      <c r="S1829" s="8"/>
      <c r="T1829" s="8"/>
      <c r="U1829" s="8"/>
      <c r="V1829" s="8"/>
      <c r="W1829" s="8"/>
      <c r="X1829" s="8"/>
      <c r="Y1829" s="8"/>
      <c r="Z1829" s="8"/>
      <c r="AA1829" s="8"/>
    </row>
    <row r="1830" spans="1:27" ht="12.75">
      <c r="G1830" s="8"/>
      <c r="N1830" s="8"/>
      <c r="O1830" s="8"/>
      <c r="P1830" s="8"/>
      <c r="Q1830" s="8"/>
      <c r="R1830" s="8"/>
      <c r="S1830" s="8"/>
      <c r="T1830" s="8"/>
      <c r="U1830" s="8"/>
      <c r="V1830" s="8"/>
      <c r="W1830" s="8"/>
      <c r="X1830" s="8"/>
      <c r="Y1830" s="8"/>
      <c r="Z1830" s="8"/>
      <c r="AA1830" s="8"/>
    </row>
    <row r="1831" spans="1:27" ht="12.75">
      <c r="G1831" s="8"/>
      <c r="N1831" s="8"/>
      <c r="O1831" s="8"/>
      <c r="P1831" s="8"/>
      <c r="Q1831" s="8"/>
      <c r="R1831" s="8"/>
      <c r="S1831" s="8"/>
      <c r="T1831" s="8"/>
      <c r="U1831" s="8"/>
      <c r="V1831" s="8"/>
      <c r="W1831" s="8"/>
      <c r="X1831" s="8"/>
      <c r="Y1831" s="8"/>
      <c r="Z1831" s="8"/>
      <c r="AA1831" s="8"/>
    </row>
    <row r="1832" spans="1:27" ht="12.75">
      <c r="G1832" s="8"/>
      <c r="N1832" s="8"/>
      <c r="O1832" s="8"/>
      <c r="P1832" s="8"/>
      <c r="Q1832" s="8"/>
      <c r="R1832" s="8"/>
      <c r="S1832" s="8"/>
      <c r="T1832" s="8"/>
      <c r="U1832" s="8"/>
      <c r="V1832" s="8"/>
      <c r="W1832" s="8"/>
      <c r="X1832" s="8"/>
      <c r="Y1832" s="8"/>
      <c r="Z1832" s="8"/>
      <c r="AA1832" s="8"/>
    </row>
    <row r="1833" spans="1:27" ht="12.75">
      <c r="G1833" s="8"/>
      <c r="N1833" s="8"/>
      <c r="O1833" s="8"/>
      <c r="P1833" s="8"/>
      <c r="Q1833" s="8"/>
      <c r="R1833" s="8"/>
      <c r="S1833" s="8"/>
      <c r="T1833" s="8"/>
      <c r="U1833" s="8"/>
      <c r="V1833" s="8"/>
      <c r="W1833" s="8"/>
      <c r="X1833" s="8"/>
      <c r="Y1833" s="8"/>
      <c r="Z1833" s="8"/>
      <c r="AA1833" s="8"/>
    </row>
    <row r="1834" spans="1:27" ht="12.75">
      <c r="G1834" s="8"/>
      <c r="N1834" s="8"/>
      <c r="O1834" s="8"/>
      <c r="P1834" s="8"/>
      <c r="Q1834" s="8"/>
      <c r="R1834" s="8"/>
      <c r="S1834" s="8"/>
      <c r="T1834" s="8"/>
      <c r="U1834" s="8"/>
      <c r="V1834" s="8"/>
      <c r="W1834" s="8"/>
      <c r="X1834" s="8"/>
      <c r="Y1834" s="8"/>
      <c r="Z1834" s="8"/>
      <c r="AA1834" s="8"/>
    </row>
    <row r="1835" spans="1:27" ht="12.75">
      <c r="G1835" s="8"/>
      <c r="N1835" s="8"/>
      <c r="O1835" s="8"/>
      <c r="P1835" s="8"/>
      <c r="Q1835" s="8"/>
      <c r="R1835" s="8"/>
      <c r="S1835" s="8"/>
      <c r="T1835" s="8"/>
      <c r="U1835" s="8"/>
      <c r="V1835" s="8"/>
      <c r="W1835" s="8"/>
      <c r="X1835" s="8"/>
      <c r="Y1835" s="8"/>
      <c r="Z1835" s="8"/>
      <c r="AA1835" s="8"/>
    </row>
    <row r="1836" spans="1:27" ht="12.75">
      <c r="G1836" s="8"/>
      <c r="N1836" s="8"/>
      <c r="O1836" s="8"/>
      <c r="P1836" s="8"/>
      <c r="Q1836" s="8"/>
      <c r="R1836" s="8"/>
      <c r="S1836" s="8"/>
      <c r="T1836" s="8"/>
      <c r="U1836" s="8"/>
      <c r="V1836" s="8"/>
      <c r="W1836" s="8"/>
      <c r="X1836" s="8"/>
      <c r="Y1836" s="8"/>
      <c r="Z1836" s="8"/>
      <c r="AA1836" s="8"/>
    </row>
    <row r="1837" spans="1:27" ht="12.75">
      <c r="G1837" s="8"/>
      <c r="N1837" s="8"/>
      <c r="O1837" s="8"/>
      <c r="P1837" s="8"/>
      <c r="Q1837" s="8"/>
      <c r="R1837" s="8"/>
      <c r="S1837" s="8"/>
      <c r="T1837" s="8"/>
      <c r="U1837" s="8"/>
      <c r="V1837" s="8"/>
      <c r="W1837" s="8"/>
      <c r="X1837" s="8"/>
      <c r="Y1837" s="8"/>
      <c r="Z1837" s="8"/>
      <c r="AA1837" s="8"/>
    </row>
    <row r="1838" spans="1:27" ht="12.75">
      <c r="G1838" s="8"/>
      <c r="N1838" s="8"/>
      <c r="O1838" s="8"/>
      <c r="P1838" s="8"/>
      <c r="Q1838" s="8"/>
      <c r="R1838" s="8"/>
      <c r="S1838" s="8"/>
      <c r="T1838" s="8"/>
      <c r="U1838" s="8"/>
      <c r="V1838" s="8"/>
      <c r="W1838" s="8"/>
      <c r="X1838" s="8"/>
      <c r="Y1838" s="8"/>
      <c r="Z1838" s="8"/>
      <c r="AA1838" s="8"/>
    </row>
    <row r="1839" spans="1:27" ht="12.75">
      <c r="G1839" s="8"/>
      <c r="N1839" s="8"/>
      <c r="O1839" s="8"/>
      <c r="P1839" s="8"/>
      <c r="Q1839" s="8"/>
      <c r="R1839" s="8"/>
      <c r="S1839" s="8"/>
      <c r="T1839" s="8"/>
      <c r="U1839" s="8"/>
      <c r="V1839" s="8"/>
      <c r="W1839" s="8"/>
      <c r="X1839" s="8"/>
      <c r="Y1839" s="8"/>
      <c r="Z1839" s="8"/>
      <c r="AA1839" s="8"/>
    </row>
    <row r="1840" spans="1:27" ht="12.75">
      <c r="G1840" s="8"/>
      <c r="N1840" s="8"/>
      <c r="O1840" s="8"/>
      <c r="P1840" s="8"/>
      <c r="Q1840" s="8"/>
      <c r="R1840" s="8"/>
      <c r="S1840" s="8"/>
      <c r="T1840" s="8"/>
      <c r="U1840" s="8"/>
      <c r="V1840" s="8"/>
      <c r="W1840" s="8"/>
      <c r="X1840" s="8"/>
      <c r="Y1840" s="8"/>
      <c r="Z1840" s="8"/>
      <c r="AA1840" s="8"/>
    </row>
    <row r="1841" spans="7:27" ht="12.75">
      <c r="G1841" s="8"/>
      <c r="N1841" s="8"/>
      <c r="O1841" s="8"/>
      <c r="P1841" s="8"/>
      <c r="Q1841" s="8"/>
      <c r="R1841" s="8"/>
      <c r="S1841" s="8"/>
      <c r="T1841" s="8"/>
      <c r="U1841" s="8"/>
      <c r="V1841" s="8"/>
      <c r="W1841" s="8"/>
      <c r="X1841" s="8"/>
      <c r="Y1841" s="8"/>
      <c r="Z1841" s="8"/>
      <c r="AA1841" s="8"/>
    </row>
    <row r="1842" spans="7:27" ht="12.75">
      <c r="G1842" s="8"/>
      <c r="N1842" s="8"/>
      <c r="O1842" s="8"/>
      <c r="P1842" s="8"/>
      <c r="Q1842" s="8"/>
      <c r="R1842" s="8"/>
      <c r="S1842" s="8"/>
      <c r="T1842" s="8"/>
      <c r="U1842" s="8"/>
      <c r="V1842" s="8"/>
      <c r="W1842" s="8"/>
      <c r="X1842" s="8"/>
      <c r="Y1842" s="8"/>
      <c r="Z1842" s="8"/>
      <c r="AA1842" s="8"/>
    </row>
    <row r="1843" spans="7:27" ht="12.75">
      <c r="G1843" s="8"/>
      <c r="N1843" s="8"/>
      <c r="O1843" s="8"/>
      <c r="P1843" s="8"/>
      <c r="Q1843" s="8"/>
      <c r="R1843" s="8"/>
      <c r="S1843" s="8"/>
      <c r="T1843" s="8"/>
      <c r="U1843" s="8"/>
      <c r="V1843" s="8"/>
      <c r="W1843" s="8"/>
      <c r="X1843" s="8"/>
      <c r="Y1843" s="8"/>
      <c r="Z1843" s="8"/>
      <c r="AA1843" s="8"/>
    </row>
    <row r="1844" spans="7:27" ht="12.75">
      <c r="G1844" s="8"/>
      <c r="N1844" s="8"/>
      <c r="O1844" s="8"/>
      <c r="P1844" s="8"/>
      <c r="Q1844" s="8"/>
      <c r="R1844" s="8"/>
      <c r="S1844" s="8"/>
      <c r="T1844" s="8"/>
      <c r="U1844" s="8"/>
      <c r="V1844" s="8"/>
      <c r="W1844" s="8"/>
      <c r="X1844" s="8"/>
      <c r="Y1844" s="8"/>
      <c r="Z1844" s="8"/>
      <c r="AA1844" s="8"/>
    </row>
    <row r="1845" spans="7:27" ht="12.75">
      <c r="G1845" s="8"/>
      <c r="N1845" s="8"/>
      <c r="O1845" s="8"/>
      <c r="P1845" s="8"/>
      <c r="Q1845" s="8"/>
      <c r="R1845" s="8"/>
      <c r="S1845" s="8"/>
      <c r="T1845" s="8"/>
      <c r="U1845" s="8"/>
      <c r="V1845" s="8"/>
      <c r="W1845" s="8"/>
      <c r="X1845" s="8"/>
      <c r="Y1845" s="8"/>
      <c r="Z1845" s="8"/>
      <c r="AA1845" s="8"/>
    </row>
    <row r="1846" spans="7:27" ht="12.75">
      <c r="G1846" s="8"/>
      <c r="N1846" s="8"/>
      <c r="O1846" s="8"/>
      <c r="P1846" s="8"/>
      <c r="Q1846" s="8"/>
      <c r="R1846" s="8"/>
      <c r="S1846" s="8"/>
      <c r="T1846" s="8"/>
      <c r="U1846" s="8"/>
      <c r="V1846" s="8"/>
      <c r="W1846" s="8"/>
      <c r="X1846" s="8"/>
      <c r="Y1846" s="8"/>
      <c r="Z1846" s="8"/>
      <c r="AA1846" s="8"/>
    </row>
    <row r="1847" spans="7:27" ht="12.75">
      <c r="G1847" s="8"/>
      <c r="N1847" s="8"/>
      <c r="O1847" s="8"/>
      <c r="P1847" s="8"/>
      <c r="Q1847" s="8"/>
      <c r="R1847" s="8"/>
      <c r="S1847" s="8"/>
      <c r="T1847" s="8"/>
      <c r="U1847" s="8"/>
      <c r="V1847" s="8"/>
      <c r="W1847" s="8"/>
      <c r="X1847" s="8"/>
      <c r="Y1847" s="8"/>
      <c r="Z1847" s="8"/>
      <c r="AA1847" s="8"/>
    </row>
    <row r="1848" spans="7:27" ht="12.75">
      <c r="G1848" s="8"/>
      <c r="N1848" s="8"/>
      <c r="O1848" s="8"/>
      <c r="P1848" s="8"/>
      <c r="Q1848" s="8"/>
      <c r="R1848" s="8"/>
      <c r="S1848" s="8"/>
      <c r="T1848" s="8"/>
      <c r="U1848" s="8"/>
      <c r="V1848" s="8"/>
      <c r="W1848" s="8"/>
      <c r="X1848" s="8"/>
      <c r="Y1848" s="8"/>
      <c r="Z1848" s="8"/>
      <c r="AA1848" s="8"/>
    </row>
    <row r="1849" spans="7:27" ht="12.75">
      <c r="G1849" s="8"/>
      <c r="N1849" s="8"/>
      <c r="O1849" s="8"/>
      <c r="P1849" s="8"/>
      <c r="Q1849" s="8"/>
      <c r="R1849" s="8"/>
      <c r="S1849" s="8"/>
      <c r="T1849" s="8"/>
      <c r="U1849" s="8"/>
      <c r="V1849" s="8"/>
      <c r="W1849" s="8"/>
      <c r="X1849" s="8"/>
      <c r="Y1849" s="8"/>
      <c r="Z1849" s="8"/>
      <c r="AA1849" s="8"/>
    </row>
    <row r="1850" spans="7:27" ht="12.75">
      <c r="G1850" s="8"/>
      <c r="N1850" s="8"/>
      <c r="O1850" s="8"/>
      <c r="P1850" s="8"/>
      <c r="Q1850" s="8"/>
      <c r="R1850" s="8"/>
      <c r="S1850" s="8"/>
      <c r="T1850" s="8"/>
      <c r="U1850" s="8"/>
      <c r="V1850" s="8"/>
      <c r="W1850" s="8"/>
      <c r="X1850" s="8"/>
      <c r="Y1850" s="8"/>
      <c r="Z1850" s="8"/>
      <c r="AA1850" s="8"/>
    </row>
    <row r="1851" spans="7:27" ht="12.75">
      <c r="G1851" s="8"/>
      <c r="N1851" s="8"/>
      <c r="O1851" s="8"/>
      <c r="P1851" s="8"/>
      <c r="Q1851" s="8"/>
      <c r="R1851" s="8"/>
      <c r="S1851" s="8"/>
      <c r="T1851" s="8"/>
      <c r="U1851" s="8"/>
      <c r="V1851" s="8"/>
      <c r="W1851" s="8"/>
      <c r="X1851" s="8"/>
      <c r="Y1851" s="8"/>
      <c r="Z1851" s="8"/>
      <c r="AA1851" s="8"/>
    </row>
    <row r="1852" spans="7:27" ht="12.75">
      <c r="G1852" s="8"/>
      <c r="N1852" s="8"/>
      <c r="O1852" s="8"/>
      <c r="P1852" s="8"/>
      <c r="Q1852" s="8"/>
      <c r="R1852" s="8"/>
      <c r="S1852" s="8"/>
      <c r="T1852" s="8"/>
      <c r="U1852" s="8"/>
      <c r="V1852" s="8"/>
      <c r="W1852" s="8"/>
      <c r="X1852" s="8"/>
      <c r="Y1852" s="8"/>
      <c r="Z1852" s="8"/>
      <c r="AA1852" s="8"/>
    </row>
    <row r="1853" spans="7:27" ht="12.75">
      <c r="G1853" s="8"/>
      <c r="N1853" s="8"/>
      <c r="O1853" s="8"/>
      <c r="P1853" s="8"/>
      <c r="Q1853" s="8"/>
      <c r="R1853" s="8"/>
      <c r="S1853" s="8"/>
      <c r="T1853" s="8"/>
      <c r="U1853" s="8"/>
      <c r="V1853" s="8"/>
      <c r="W1853" s="8"/>
      <c r="X1853" s="8"/>
      <c r="Y1853" s="8"/>
      <c r="Z1853" s="8"/>
      <c r="AA1853" s="8"/>
    </row>
    <row r="1854" spans="7:27" ht="12.75">
      <c r="G1854" s="8"/>
      <c r="N1854" s="8"/>
      <c r="O1854" s="8"/>
      <c r="P1854" s="8"/>
      <c r="Q1854" s="8"/>
      <c r="R1854" s="8"/>
      <c r="S1854" s="8"/>
      <c r="T1854" s="8"/>
      <c r="U1854" s="8"/>
      <c r="V1854" s="8"/>
      <c r="W1854" s="8"/>
      <c r="X1854" s="8"/>
      <c r="Y1854" s="8"/>
      <c r="Z1854" s="8"/>
      <c r="AA1854" s="8"/>
    </row>
    <row r="1855" spans="7:27" ht="12.75">
      <c r="G1855" s="8"/>
      <c r="N1855" s="8"/>
      <c r="O1855" s="8"/>
      <c r="P1855" s="8"/>
      <c r="Q1855" s="8"/>
      <c r="R1855" s="8"/>
      <c r="S1855" s="8"/>
      <c r="T1855" s="8"/>
      <c r="U1855" s="8"/>
      <c r="V1855" s="8"/>
      <c r="W1855" s="8"/>
      <c r="X1855" s="8"/>
      <c r="Y1855" s="8"/>
      <c r="Z1855" s="8"/>
      <c r="AA1855" s="8"/>
    </row>
    <row r="1856" spans="7:27" ht="12.75">
      <c r="G1856" s="8"/>
      <c r="N1856" s="8"/>
      <c r="O1856" s="8"/>
      <c r="P1856" s="8"/>
      <c r="Q1856" s="8"/>
      <c r="R1856" s="8"/>
      <c r="S1856" s="8"/>
      <c r="T1856" s="8"/>
      <c r="U1856" s="8"/>
      <c r="V1856" s="8"/>
      <c r="W1856" s="8"/>
      <c r="X1856" s="8"/>
      <c r="Y1856" s="8"/>
      <c r="Z1856" s="8"/>
      <c r="AA1856" s="8"/>
    </row>
    <row r="1857" spans="7:27" ht="12.75">
      <c r="G1857" s="8"/>
      <c r="N1857" s="8"/>
      <c r="O1857" s="8"/>
      <c r="P1857" s="8"/>
      <c r="Q1857" s="8"/>
      <c r="R1857" s="8"/>
      <c r="S1857" s="8"/>
      <c r="T1857" s="8"/>
      <c r="U1857" s="8"/>
      <c r="V1857" s="8"/>
      <c r="W1857" s="8"/>
      <c r="X1857" s="8"/>
      <c r="Y1857" s="8"/>
      <c r="Z1857" s="8"/>
      <c r="AA1857" s="8"/>
    </row>
    <row r="1858" spans="7:27" ht="12.75">
      <c r="G1858" s="8"/>
      <c r="N1858" s="8"/>
      <c r="O1858" s="8"/>
      <c r="P1858" s="8"/>
      <c r="Q1858" s="8"/>
      <c r="R1858" s="8"/>
      <c r="S1858" s="8"/>
      <c r="T1858" s="8"/>
      <c r="U1858" s="8"/>
      <c r="V1858" s="8"/>
      <c r="W1858" s="8"/>
      <c r="X1858" s="8"/>
      <c r="Y1858" s="8"/>
      <c r="Z1858" s="8"/>
      <c r="AA1858" s="8"/>
    </row>
    <row r="1859" spans="7:27" ht="12.75">
      <c r="G1859" s="8"/>
      <c r="N1859" s="8"/>
      <c r="O1859" s="8"/>
      <c r="P1859" s="8"/>
      <c r="Q1859" s="8"/>
      <c r="R1859" s="8"/>
      <c r="S1859" s="8"/>
      <c r="T1859" s="8"/>
      <c r="U1859" s="8"/>
      <c r="V1859" s="8"/>
      <c r="W1859" s="8"/>
      <c r="X1859" s="8"/>
      <c r="Y1859" s="8"/>
      <c r="Z1859" s="8"/>
      <c r="AA1859" s="8"/>
    </row>
    <row r="1860" spans="7:27" ht="12.75">
      <c r="G1860" s="8"/>
      <c r="N1860" s="8"/>
      <c r="O1860" s="8"/>
      <c r="P1860" s="8"/>
      <c r="Q1860" s="8"/>
      <c r="R1860" s="8"/>
      <c r="S1860" s="8"/>
      <c r="T1860" s="8"/>
      <c r="U1860" s="8"/>
      <c r="V1860" s="8"/>
      <c r="W1860" s="8"/>
      <c r="X1860" s="8"/>
      <c r="Y1860" s="8"/>
      <c r="Z1860" s="8"/>
      <c r="AA1860" s="8"/>
    </row>
    <row r="1861" spans="7:27" ht="12.75">
      <c r="G1861" s="8"/>
      <c r="N1861" s="8"/>
      <c r="O1861" s="8"/>
      <c r="P1861" s="8"/>
      <c r="Q1861" s="8"/>
      <c r="R1861" s="8"/>
      <c r="S1861" s="8"/>
      <c r="T1861" s="8"/>
      <c r="U1861" s="8"/>
      <c r="V1861" s="8"/>
      <c r="W1861" s="8"/>
      <c r="X1861" s="8"/>
      <c r="Y1861" s="8"/>
      <c r="Z1861" s="8"/>
      <c r="AA1861" s="8"/>
    </row>
    <row r="1862" spans="7:27" ht="12.75">
      <c r="G1862" s="8"/>
      <c r="N1862" s="8"/>
      <c r="O1862" s="8"/>
      <c r="P1862" s="8"/>
      <c r="Q1862" s="8"/>
      <c r="R1862" s="8"/>
      <c r="S1862" s="8"/>
      <c r="T1862" s="8"/>
      <c r="U1862" s="8"/>
      <c r="V1862" s="8"/>
      <c r="W1862" s="8"/>
      <c r="X1862" s="8"/>
      <c r="Y1862" s="8"/>
      <c r="Z1862" s="8"/>
      <c r="AA1862" s="8"/>
    </row>
    <row r="1863" spans="7:27" ht="12.75">
      <c r="G1863" s="8"/>
      <c r="N1863" s="8"/>
      <c r="O1863" s="8"/>
      <c r="P1863" s="8"/>
      <c r="Q1863" s="8"/>
      <c r="R1863" s="8"/>
      <c r="S1863" s="8"/>
      <c r="T1863" s="8"/>
      <c r="U1863" s="8"/>
      <c r="V1863" s="8"/>
      <c r="W1863" s="8"/>
      <c r="X1863" s="8"/>
      <c r="Y1863" s="8"/>
      <c r="Z1863" s="8"/>
      <c r="AA1863" s="8"/>
    </row>
    <row r="1864" spans="7:27" ht="12.75">
      <c r="G1864" s="8"/>
      <c r="N1864" s="8"/>
      <c r="O1864" s="8"/>
      <c r="P1864" s="8"/>
      <c r="Q1864" s="8"/>
      <c r="R1864" s="8"/>
      <c r="S1864" s="8"/>
      <c r="T1864" s="8"/>
      <c r="U1864" s="8"/>
      <c r="V1864" s="8"/>
      <c r="W1864" s="8"/>
      <c r="X1864" s="8"/>
      <c r="Y1864" s="8"/>
      <c r="Z1864" s="8"/>
      <c r="AA1864" s="8"/>
    </row>
    <row r="1865" spans="7:27" ht="12.75">
      <c r="G1865" s="8"/>
      <c r="N1865" s="8"/>
      <c r="O1865" s="8"/>
      <c r="P1865" s="8"/>
      <c r="Q1865" s="8"/>
      <c r="R1865" s="8"/>
      <c r="S1865" s="8"/>
      <c r="T1865" s="8"/>
      <c r="U1865" s="8"/>
      <c r="V1865" s="8"/>
      <c r="W1865" s="8"/>
      <c r="X1865" s="8"/>
      <c r="Y1865" s="8"/>
      <c r="Z1865" s="8"/>
      <c r="AA1865" s="8"/>
    </row>
    <row r="1866" spans="7:27" ht="12.75">
      <c r="G1866" s="8"/>
      <c r="N1866" s="8"/>
      <c r="O1866" s="8"/>
      <c r="P1866" s="8"/>
      <c r="Q1866" s="8"/>
      <c r="R1866" s="8"/>
      <c r="S1866" s="8"/>
      <c r="T1866" s="8"/>
      <c r="U1866" s="8"/>
      <c r="V1866" s="8"/>
      <c r="W1866" s="8"/>
      <c r="X1866" s="8"/>
      <c r="Y1866" s="8"/>
      <c r="Z1866" s="8"/>
      <c r="AA1866" s="8"/>
    </row>
    <row r="1867" spans="7:27" ht="12.75">
      <c r="G1867" s="8"/>
      <c r="N1867" s="8"/>
      <c r="O1867" s="8"/>
      <c r="P1867" s="8"/>
      <c r="Q1867" s="8"/>
      <c r="R1867" s="8"/>
      <c r="S1867" s="8"/>
      <c r="T1867" s="8"/>
      <c r="U1867" s="8"/>
      <c r="V1867" s="8"/>
      <c r="W1867" s="8"/>
      <c r="X1867" s="8"/>
      <c r="Y1867" s="8"/>
      <c r="Z1867" s="8"/>
      <c r="AA1867" s="8"/>
    </row>
    <row r="1868" spans="7:27" ht="12.75">
      <c r="G1868" s="8"/>
      <c r="N1868" s="8"/>
      <c r="O1868" s="8"/>
      <c r="P1868" s="8"/>
      <c r="Q1868" s="8"/>
      <c r="R1868" s="8"/>
      <c r="S1868" s="8"/>
      <c r="T1868" s="8"/>
      <c r="U1868" s="8"/>
      <c r="V1868" s="8"/>
      <c r="W1868" s="8"/>
      <c r="X1868" s="8"/>
      <c r="Y1868" s="8"/>
      <c r="Z1868" s="8"/>
      <c r="AA1868" s="8"/>
    </row>
    <row r="1869" spans="7:27" ht="12.75">
      <c r="G1869" s="8"/>
      <c r="N1869" s="8"/>
      <c r="O1869" s="8"/>
      <c r="P1869" s="8"/>
      <c r="Q1869" s="8"/>
      <c r="R1869" s="8"/>
      <c r="S1869" s="8"/>
      <c r="T1869" s="8"/>
      <c r="U1869" s="8"/>
      <c r="V1869" s="8"/>
      <c r="W1869" s="8"/>
      <c r="X1869" s="8"/>
      <c r="Y1869" s="8"/>
      <c r="Z1869" s="8"/>
      <c r="AA1869" s="8"/>
    </row>
    <row r="1870" spans="7:27" ht="12.75">
      <c r="G1870" s="8"/>
      <c r="N1870" s="8"/>
      <c r="O1870" s="8"/>
      <c r="P1870" s="8"/>
      <c r="Q1870" s="8"/>
      <c r="R1870" s="8"/>
      <c r="S1870" s="8"/>
      <c r="T1870" s="8"/>
      <c r="U1870" s="8"/>
      <c r="V1870" s="8"/>
      <c r="W1870" s="8"/>
      <c r="X1870" s="8"/>
      <c r="Y1870" s="8"/>
      <c r="Z1870" s="8"/>
      <c r="AA1870" s="8"/>
    </row>
    <row r="1871" spans="7:27" ht="12.75">
      <c r="G1871" s="8"/>
      <c r="N1871" s="8"/>
      <c r="O1871" s="8"/>
      <c r="P1871" s="8"/>
      <c r="Q1871" s="8"/>
      <c r="R1871" s="8"/>
      <c r="S1871" s="8"/>
      <c r="T1871" s="8"/>
      <c r="U1871" s="8"/>
      <c r="V1871" s="8"/>
      <c r="W1871" s="8"/>
      <c r="X1871" s="8"/>
      <c r="Y1871" s="8"/>
      <c r="Z1871" s="8"/>
      <c r="AA1871" s="8"/>
    </row>
    <row r="1872" spans="7:27" ht="12.75">
      <c r="G1872" s="8"/>
      <c r="N1872" s="8"/>
      <c r="O1872" s="8"/>
      <c r="P1872" s="8"/>
      <c r="Q1872" s="8"/>
      <c r="R1872" s="8"/>
      <c r="S1872" s="8"/>
      <c r="T1872" s="8"/>
      <c r="U1872" s="8"/>
      <c r="V1872" s="8"/>
      <c r="W1872" s="8"/>
      <c r="X1872" s="8"/>
      <c r="Y1872" s="8"/>
      <c r="Z1872" s="8"/>
      <c r="AA1872" s="8"/>
    </row>
    <row r="1873" spans="7:27" ht="12.75">
      <c r="G1873" s="8"/>
      <c r="N1873" s="8"/>
      <c r="O1873" s="8"/>
      <c r="P1873" s="8"/>
      <c r="Q1873" s="8"/>
      <c r="R1873" s="8"/>
      <c r="S1873" s="8"/>
      <c r="T1873" s="8"/>
      <c r="U1873" s="8"/>
      <c r="V1873" s="8"/>
      <c r="W1873" s="8"/>
      <c r="X1873" s="8"/>
      <c r="Y1873" s="8"/>
      <c r="Z1873" s="8"/>
      <c r="AA1873" s="8"/>
    </row>
    <row r="1874" spans="7:27" ht="12.75">
      <c r="G1874" s="8"/>
      <c r="N1874" s="8"/>
      <c r="O1874" s="8"/>
      <c r="P1874" s="8"/>
      <c r="Q1874" s="8"/>
      <c r="R1874" s="8"/>
      <c r="S1874" s="8"/>
      <c r="T1874" s="8"/>
      <c r="U1874" s="8"/>
      <c r="V1874" s="8"/>
      <c r="W1874" s="8"/>
      <c r="X1874" s="8"/>
      <c r="Y1874" s="8"/>
      <c r="Z1874" s="8"/>
      <c r="AA1874" s="8"/>
    </row>
    <row r="1875" spans="7:27" ht="12.75">
      <c r="G1875" s="8"/>
      <c r="N1875" s="8"/>
      <c r="O1875" s="8"/>
      <c r="P1875" s="8"/>
      <c r="Q1875" s="8"/>
      <c r="R1875" s="8"/>
      <c r="S1875" s="8"/>
      <c r="T1875" s="8"/>
      <c r="U1875" s="8"/>
      <c r="V1875" s="8"/>
      <c r="W1875" s="8"/>
      <c r="X1875" s="8"/>
      <c r="Y1875" s="8"/>
      <c r="Z1875" s="8"/>
      <c r="AA1875" s="8"/>
    </row>
    <row r="1876" spans="7:27" ht="12.75">
      <c r="G1876" s="8"/>
      <c r="N1876" s="8"/>
      <c r="O1876" s="8"/>
      <c r="P1876" s="8"/>
      <c r="Q1876" s="8"/>
      <c r="R1876" s="8"/>
      <c r="S1876" s="8"/>
      <c r="T1876" s="8"/>
      <c r="U1876" s="8"/>
      <c r="V1876" s="8"/>
      <c r="W1876" s="8"/>
      <c r="X1876" s="8"/>
      <c r="Y1876" s="8"/>
      <c r="Z1876" s="8"/>
      <c r="AA1876" s="8"/>
    </row>
    <row r="1877" spans="7:27" ht="12.75">
      <c r="G1877" s="8"/>
      <c r="N1877" s="8"/>
      <c r="O1877" s="8"/>
      <c r="P1877" s="8"/>
      <c r="Q1877" s="8"/>
      <c r="R1877" s="8"/>
      <c r="S1877" s="8"/>
      <c r="T1877" s="8"/>
      <c r="U1877" s="8"/>
      <c r="V1877" s="8"/>
      <c r="W1877" s="8"/>
      <c r="X1877" s="8"/>
      <c r="Y1877" s="8"/>
      <c r="Z1877" s="8"/>
      <c r="AA1877" s="8"/>
    </row>
    <row r="1878" spans="7:27" ht="12.75">
      <c r="G1878" s="8"/>
      <c r="N1878" s="8"/>
      <c r="O1878" s="8"/>
      <c r="P1878" s="8"/>
      <c r="Q1878" s="8"/>
      <c r="R1878" s="8"/>
      <c r="S1878" s="8"/>
      <c r="T1878" s="8"/>
      <c r="U1878" s="8"/>
      <c r="V1878" s="8"/>
      <c r="W1878" s="8"/>
      <c r="X1878" s="8"/>
      <c r="Y1878" s="8"/>
      <c r="Z1878" s="8"/>
      <c r="AA1878" s="8"/>
    </row>
    <row r="1879" spans="7:27" ht="12.75">
      <c r="G1879" s="8"/>
      <c r="N1879" s="8"/>
      <c r="O1879" s="8"/>
      <c r="P1879" s="8"/>
      <c r="Q1879" s="8"/>
      <c r="R1879" s="8"/>
      <c r="S1879" s="8"/>
      <c r="T1879" s="8"/>
      <c r="U1879" s="8"/>
      <c r="V1879" s="8"/>
      <c r="W1879" s="8"/>
      <c r="X1879" s="8"/>
      <c r="Y1879" s="8"/>
      <c r="Z1879" s="8"/>
      <c r="AA1879" s="8"/>
    </row>
    <row r="1880" spans="7:27" ht="12.75">
      <c r="G1880" s="8"/>
      <c r="N1880" s="8"/>
      <c r="O1880" s="8"/>
      <c r="P1880" s="8"/>
      <c r="Q1880" s="8"/>
      <c r="R1880" s="8"/>
      <c r="S1880" s="8"/>
      <c r="T1880" s="8"/>
      <c r="U1880" s="8"/>
      <c r="V1880" s="8"/>
      <c r="W1880" s="8"/>
      <c r="X1880" s="8"/>
      <c r="Y1880" s="8"/>
      <c r="Z1880" s="8"/>
      <c r="AA1880" s="8"/>
    </row>
    <row r="1881" spans="7:27" ht="12.75">
      <c r="G1881" s="8"/>
      <c r="N1881" s="8"/>
      <c r="O1881" s="8"/>
      <c r="P1881" s="8"/>
      <c r="Q1881" s="8"/>
      <c r="R1881" s="8"/>
      <c r="S1881" s="8"/>
      <c r="T1881" s="8"/>
      <c r="U1881" s="8"/>
      <c r="V1881" s="8"/>
      <c r="W1881" s="8"/>
      <c r="X1881" s="8"/>
      <c r="Y1881" s="8"/>
      <c r="Z1881" s="8"/>
      <c r="AA1881" s="8"/>
    </row>
    <row r="1882" spans="7:27" ht="12.75">
      <c r="G1882" s="8"/>
      <c r="N1882" s="8"/>
      <c r="O1882" s="8"/>
      <c r="P1882" s="8"/>
      <c r="Q1882" s="8"/>
      <c r="R1882" s="8"/>
      <c r="S1882" s="8"/>
      <c r="T1882" s="8"/>
      <c r="U1882" s="8"/>
      <c r="V1882" s="8"/>
      <c r="W1882" s="8"/>
      <c r="X1882" s="8"/>
      <c r="Y1882" s="8"/>
      <c r="Z1882" s="8"/>
      <c r="AA1882" s="8"/>
    </row>
    <row r="1883" spans="7:27" ht="12.75">
      <c r="G1883" s="8"/>
      <c r="N1883" s="8"/>
      <c r="O1883" s="8"/>
      <c r="P1883" s="8"/>
      <c r="Q1883" s="8"/>
      <c r="R1883" s="8"/>
      <c r="S1883" s="8"/>
      <c r="T1883" s="8"/>
      <c r="U1883" s="8"/>
      <c r="V1883" s="8"/>
      <c r="W1883" s="8"/>
      <c r="X1883" s="8"/>
      <c r="Y1883" s="8"/>
      <c r="Z1883" s="8"/>
      <c r="AA1883" s="8"/>
    </row>
    <row r="1884" spans="7:27" ht="12.75">
      <c r="G1884" s="8"/>
      <c r="N1884" s="8"/>
      <c r="O1884" s="8"/>
      <c r="P1884" s="8"/>
      <c r="Q1884" s="8"/>
      <c r="R1884" s="8"/>
      <c r="S1884" s="8"/>
      <c r="T1884" s="8"/>
      <c r="U1884" s="8"/>
      <c r="V1884" s="8"/>
      <c r="W1884" s="8"/>
      <c r="X1884" s="8"/>
      <c r="Y1884" s="8"/>
      <c r="Z1884" s="8"/>
      <c r="AA1884" s="8"/>
    </row>
    <row r="1885" spans="7:27" ht="12.75">
      <c r="G1885" s="8"/>
      <c r="N1885" s="8"/>
      <c r="O1885" s="8"/>
      <c r="P1885" s="8"/>
      <c r="Q1885" s="8"/>
      <c r="R1885" s="8"/>
      <c r="S1885" s="8"/>
      <c r="T1885" s="8"/>
      <c r="U1885" s="8"/>
      <c r="V1885" s="8"/>
      <c r="W1885" s="8"/>
      <c r="X1885" s="8"/>
      <c r="Y1885" s="8"/>
      <c r="Z1885" s="8"/>
      <c r="AA1885" s="8"/>
    </row>
    <row r="1886" spans="7:27" ht="12.75">
      <c r="G1886" s="8"/>
      <c r="N1886" s="8"/>
      <c r="O1886" s="8"/>
      <c r="P1886" s="8"/>
      <c r="Q1886" s="8"/>
      <c r="R1886" s="8"/>
      <c r="S1886" s="8"/>
      <c r="T1886" s="8"/>
      <c r="U1886" s="8"/>
      <c r="V1886" s="8"/>
      <c r="W1886" s="8"/>
      <c r="X1886" s="8"/>
      <c r="Y1886" s="8"/>
      <c r="Z1886" s="8"/>
      <c r="AA1886" s="8"/>
    </row>
    <row r="1887" spans="7:27" ht="12.75">
      <c r="G1887" s="8"/>
      <c r="N1887" s="8"/>
      <c r="O1887" s="8"/>
      <c r="P1887" s="8"/>
      <c r="Q1887" s="8"/>
      <c r="R1887" s="8"/>
      <c r="S1887" s="8"/>
      <c r="T1887" s="8"/>
      <c r="U1887" s="8"/>
      <c r="V1887" s="8"/>
      <c r="W1887" s="8"/>
      <c r="X1887" s="8"/>
      <c r="Y1887" s="8"/>
      <c r="Z1887" s="8"/>
      <c r="AA1887" s="8"/>
    </row>
    <row r="1888" spans="7:27" ht="12.75">
      <c r="G1888" s="8"/>
      <c r="N1888" s="8"/>
      <c r="O1888" s="8"/>
      <c r="P1888" s="8"/>
      <c r="Q1888" s="8"/>
      <c r="R1888" s="8"/>
      <c r="S1888" s="8"/>
      <c r="T1888" s="8"/>
      <c r="U1888" s="8"/>
      <c r="V1888" s="8"/>
      <c r="W1888" s="8"/>
      <c r="X1888" s="8"/>
      <c r="Y1888" s="8"/>
      <c r="Z1888" s="8"/>
      <c r="AA1888" s="8"/>
    </row>
    <row r="1889" spans="7:27" ht="12.75">
      <c r="G1889" s="8"/>
      <c r="N1889" s="8"/>
      <c r="O1889" s="8"/>
      <c r="P1889" s="8"/>
      <c r="Q1889" s="8"/>
      <c r="R1889" s="8"/>
      <c r="S1889" s="8"/>
      <c r="T1889" s="8"/>
      <c r="U1889" s="8"/>
      <c r="V1889" s="8"/>
      <c r="W1889" s="8"/>
      <c r="X1889" s="8"/>
      <c r="Y1889" s="8"/>
      <c r="Z1889" s="8"/>
      <c r="AA1889" s="8"/>
    </row>
    <row r="1890" spans="7:27" ht="12.75">
      <c r="G1890" s="8"/>
      <c r="N1890" s="8"/>
      <c r="O1890" s="8"/>
      <c r="P1890" s="8"/>
      <c r="Q1890" s="8"/>
      <c r="R1890" s="8"/>
      <c r="S1890" s="8"/>
      <c r="T1890" s="8"/>
      <c r="U1890" s="8"/>
      <c r="V1890" s="8"/>
      <c r="W1890" s="8"/>
      <c r="X1890" s="8"/>
      <c r="Y1890" s="8"/>
      <c r="Z1890" s="8"/>
      <c r="AA1890" s="8"/>
    </row>
    <row r="1891" spans="7:27" ht="12.75">
      <c r="G1891" s="8"/>
      <c r="N1891" s="8"/>
      <c r="O1891" s="8"/>
      <c r="P1891" s="8"/>
      <c r="Q1891" s="8"/>
      <c r="R1891" s="8"/>
      <c r="S1891" s="8"/>
      <c r="T1891" s="8"/>
      <c r="U1891" s="8"/>
      <c r="V1891" s="8"/>
      <c r="W1891" s="8"/>
      <c r="X1891" s="8"/>
      <c r="Y1891" s="8"/>
      <c r="Z1891" s="8"/>
      <c r="AA1891" s="8"/>
    </row>
    <row r="1892" spans="7:27" ht="12.75">
      <c r="G1892" s="8"/>
      <c r="N1892" s="8"/>
      <c r="O1892" s="8"/>
      <c r="P1892" s="8"/>
      <c r="Q1892" s="8"/>
      <c r="R1892" s="8"/>
      <c r="S1892" s="8"/>
      <c r="T1892" s="8"/>
      <c r="U1892" s="8"/>
      <c r="V1892" s="8"/>
      <c r="W1892" s="8"/>
      <c r="X1892" s="8"/>
      <c r="Y1892" s="8"/>
      <c r="Z1892" s="8"/>
      <c r="AA1892" s="8"/>
    </row>
    <row r="1893" spans="7:27" ht="12.75">
      <c r="G1893" s="8"/>
      <c r="N1893" s="8"/>
      <c r="O1893" s="8"/>
      <c r="P1893" s="8"/>
      <c r="Q1893" s="8"/>
      <c r="R1893" s="8"/>
      <c r="S1893" s="8"/>
      <c r="T1893" s="8"/>
      <c r="U1893" s="8"/>
      <c r="V1893" s="8"/>
      <c r="W1893" s="8"/>
      <c r="X1893" s="8"/>
      <c r="Y1893" s="8"/>
      <c r="Z1893" s="8"/>
      <c r="AA1893" s="8"/>
    </row>
    <row r="1894" spans="7:27" ht="12.75">
      <c r="G1894" s="8"/>
      <c r="N1894" s="8"/>
      <c r="O1894" s="8"/>
      <c r="P1894" s="8"/>
      <c r="Q1894" s="8"/>
      <c r="R1894" s="8"/>
      <c r="S1894" s="8"/>
      <c r="T1894" s="8"/>
      <c r="U1894" s="8"/>
      <c r="V1894" s="8"/>
      <c r="W1894" s="8"/>
      <c r="X1894" s="8"/>
      <c r="Y1894" s="8"/>
      <c r="Z1894" s="8"/>
      <c r="AA1894" s="8"/>
    </row>
    <row r="1895" spans="7:27" ht="12.75">
      <c r="G1895" s="8"/>
      <c r="N1895" s="8"/>
      <c r="O1895" s="8"/>
      <c r="P1895" s="8"/>
      <c r="Q1895" s="8"/>
      <c r="R1895" s="8"/>
      <c r="S1895" s="8"/>
      <c r="T1895" s="8"/>
      <c r="U1895" s="8"/>
      <c r="V1895" s="8"/>
      <c r="W1895" s="8"/>
      <c r="X1895" s="8"/>
      <c r="Y1895" s="8"/>
      <c r="Z1895" s="8"/>
      <c r="AA1895" s="8"/>
    </row>
    <row r="1896" spans="7:27" ht="12.75">
      <c r="G1896" s="8"/>
      <c r="N1896" s="8"/>
      <c r="O1896" s="8"/>
      <c r="P1896" s="8"/>
      <c r="Q1896" s="8"/>
      <c r="R1896" s="8"/>
      <c r="S1896" s="8"/>
      <c r="T1896" s="8"/>
      <c r="U1896" s="8"/>
      <c r="V1896" s="8"/>
      <c r="W1896" s="8"/>
      <c r="X1896" s="8"/>
      <c r="Y1896" s="8"/>
      <c r="Z1896" s="8"/>
      <c r="AA1896" s="8"/>
    </row>
    <row r="1897" spans="7:27" ht="12.75">
      <c r="G1897" s="8"/>
      <c r="N1897" s="8"/>
      <c r="O1897" s="8"/>
      <c r="P1897" s="8"/>
      <c r="Q1897" s="8"/>
      <c r="R1897" s="8"/>
      <c r="S1897" s="8"/>
      <c r="T1897" s="8"/>
      <c r="U1897" s="8"/>
      <c r="V1897" s="8"/>
      <c r="W1897" s="8"/>
      <c r="X1897" s="8"/>
      <c r="Y1897" s="8"/>
      <c r="Z1897" s="8"/>
      <c r="AA1897" s="8"/>
    </row>
    <row r="1898" spans="7:27" ht="12.75">
      <c r="G1898" s="8"/>
      <c r="N1898" s="8"/>
      <c r="O1898" s="8"/>
      <c r="P1898" s="8"/>
      <c r="Q1898" s="8"/>
      <c r="R1898" s="8"/>
      <c r="S1898" s="8"/>
      <c r="T1898" s="8"/>
      <c r="U1898" s="8"/>
      <c r="V1898" s="8"/>
      <c r="W1898" s="8"/>
      <c r="X1898" s="8"/>
      <c r="Y1898" s="8"/>
      <c r="Z1898" s="8"/>
      <c r="AA1898" s="8"/>
    </row>
    <row r="1899" spans="7:27" ht="12.75">
      <c r="G1899" s="8"/>
      <c r="N1899" s="8"/>
      <c r="O1899" s="8"/>
      <c r="P1899" s="8"/>
      <c r="Q1899" s="8"/>
      <c r="R1899" s="8"/>
      <c r="S1899" s="8"/>
      <c r="T1899" s="8"/>
      <c r="U1899" s="8"/>
      <c r="V1899" s="8"/>
      <c r="W1899" s="8"/>
      <c r="X1899" s="8"/>
      <c r="Y1899" s="8"/>
      <c r="Z1899" s="8"/>
      <c r="AA1899" s="8"/>
    </row>
    <row r="1900" spans="7:27" ht="12.75">
      <c r="G1900" s="8"/>
      <c r="N1900" s="8"/>
      <c r="O1900" s="8"/>
      <c r="P1900" s="8"/>
      <c r="Q1900" s="8"/>
      <c r="R1900" s="8"/>
      <c r="S1900" s="8"/>
      <c r="T1900" s="8"/>
      <c r="U1900" s="8"/>
      <c r="V1900" s="8"/>
      <c r="W1900" s="8"/>
      <c r="X1900" s="8"/>
      <c r="Y1900" s="8"/>
      <c r="Z1900" s="8"/>
      <c r="AA1900" s="8"/>
    </row>
    <row r="1901" spans="7:27" ht="12.75">
      <c r="G1901" s="8"/>
      <c r="N1901" s="8"/>
      <c r="O1901" s="8"/>
      <c r="P1901" s="8"/>
      <c r="Q1901" s="8"/>
      <c r="R1901" s="8"/>
      <c r="S1901" s="8"/>
      <c r="T1901" s="8"/>
      <c r="U1901" s="8"/>
      <c r="V1901" s="8"/>
      <c r="W1901" s="8"/>
      <c r="X1901" s="8"/>
      <c r="Y1901" s="8"/>
      <c r="Z1901" s="8"/>
      <c r="AA1901" s="8"/>
    </row>
    <row r="1902" spans="7:27" ht="12.75">
      <c r="G1902" s="8"/>
      <c r="N1902" s="8"/>
      <c r="O1902" s="8"/>
      <c r="P1902" s="8"/>
      <c r="Q1902" s="8"/>
      <c r="R1902" s="8"/>
      <c r="S1902" s="8"/>
      <c r="T1902" s="8"/>
      <c r="U1902" s="8"/>
      <c r="V1902" s="8"/>
      <c r="W1902" s="8"/>
      <c r="X1902" s="8"/>
      <c r="Y1902" s="8"/>
      <c r="Z1902" s="8"/>
      <c r="AA1902" s="8"/>
    </row>
    <row r="1903" spans="7:27" ht="12.75">
      <c r="G1903" s="8"/>
      <c r="N1903" s="8"/>
      <c r="O1903" s="8"/>
      <c r="P1903" s="8"/>
      <c r="Q1903" s="8"/>
      <c r="R1903" s="8"/>
      <c r="S1903" s="8"/>
      <c r="T1903" s="8"/>
      <c r="U1903" s="8"/>
      <c r="V1903" s="8"/>
      <c r="W1903" s="8"/>
      <c r="X1903" s="8"/>
      <c r="Y1903" s="8"/>
      <c r="Z1903" s="8"/>
      <c r="AA1903" s="8"/>
    </row>
    <row r="1904" spans="7:27" ht="12.75">
      <c r="G1904" s="8"/>
      <c r="N1904" s="8"/>
      <c r="O1904" s="8"/>
      <c r="P1904" s="8"/>
      <c r="Q1904" s="8"/>
      <c r="R1904" s="8"/>
      <c r="S1904" s="8"/>
      <c r="T1904" s="8"/>
      <c r="U1904" s="8"/>
      <c r="V1904" s="8"/>
      <c r="W1904" s="8"/>
      <c r="X1904" s="8"/>
      <c r="Y1904" s="8"/>
      <c r="Z1904" s="8"/>
      <c r="AA1904" s="8"/>
    </row>
    <row r="1905" spans="7:27" ht="12.75">
      <c r="G1905" s="8"/>
      <c r="N1905" s="8"/>
      <c r="O1905" s="8"/>
      <c r="P1905" s="8"/>
      <c r="Q1905" s="8"/>
      <c r="R1905" s="8"/>
      <c r="S1905" s="8"/>
      <c r="T1905" s="8"/>
      <c r="U1905" s="8"/>
      <c r="V1905" s="8"/>
      <c r="W1905" s="8"/>
      <c r="X1905" s="8"/>
      <c r="Y1905" s="8"/>
      <c r="Z1905" s="8"/>
      <c r="AA1905" s="8"/>
    </row>
    <row r="1906" spans="7:27" ht="12.75">
      <c r="G1906" s="8"/>
      <c r="N1906" s="8"/>
      <c r="O1906" s="8"/>
      <c r="P1906" s="8"/>
      <c r="Q1906" s="8"/>
      <c r="R1906" s="8"/>
      <c r="S1906" s="8"/>
      <c r="T1906" s="8"/>
      <c r="U1906" s="8"/>
      <c r="V1906" s="8"/>
      <c r="W1906" s="8"/>
      <c r="X1906" s="8"/>
      <c r="Y1906" s="8"/>
      <c r="Z1906" s="8"/>
      <c r="AA1906" s="8"/>
    </row>
    <row r="1907" spans="7:27" ht="12.75">
      <c r="G1907" s="8"/>
      <c r="N1907" s="8"/>
      <c r="O1907" s="8"/>
      <c r="P1907" s="8"/>
      <c r="Q1907" s="8"/>
      <c r="R1907" s="8"/>
      <c r="S1907" s="8"/>
      <c r="T1907" s="8"/>
      <c r="U1907" s="8"/>
      <c r="V1907" s="8"/>
      <c r="W1907" s="8"/>
      <c r="X1907" s="8"/>
      <c r="Y1907" s="8"/>
      <c r="Z1907" s="8"/>
      <c r="AA1907" s="8"/>
    </row>
    <row r="1908" spans="7:27" ht="12.75">
      <c r="G1908" s="8"/>
      <c r="N1908" s="8"/>
      <c r="O1908" s="8"/>
      <c r="P1908" s="8"/>
      <c r="Q1908" s="8"/>
      <c r="R1908" s="8"/>
      <c r="S1908" s="8"/>
      <c r="T1908" s="8"/>
      <c r="U1908" s="8"/>
      <c r="V1908" s="8"/>
      <c r="W1908" s="8"/>
      <c r="X1908" s="8"/>
      <c r="Y1908" s="8"/>
      <c r="Z1908" s="8"/>
      <c r="AA1908" s="8"/>
    </row>
    <row r="1909" spans="7:27" ht="12.75">
      <c r="G1909" s="8"/>
      <c r="N1909" s="8"/>
      <c r="O1909" s="8"/>
      <c r="P1909" s="8"/>
      <c r="Q1909" s="8"/>
      <c r="R1909" s="8"/>
      <c r="S1909" s="8"/>
      <c r="T1909" s="8"/>
      <c r="U1909" s="8"/>
      <c r="V1909" s="8"/>
      <c r="W1909" s="8"/>
      <c r="X1909" s="8"/>
      <c r="Y1909" s="8"/>
      <c r="Z1909" s="8"/>
      <c r="AA1909" s="8"/>
    </row>
    <row r="1910" spans="7:27" ht="12.75">
      <c r="G1910" s="8"/>
      <c r="N1910" s="8"/>
      <c r="O1910" s="8"/>
      <c r="P1910" s="8"/>
      <c r="Q1910" s="8"/>
      <c r="R1910" s="8"/>
      <c r="S1910" s="8"/>
      <c r="T1910" s="8"/>
      <c r="U1910" s="8"/>
      <c r="V1910" s="8"/>
      <c r="W1910" s="8"/>
      <c r="X1910" s="8"/>
      <c r="Y1910" s="8"/>
      <c r="Z1910" s="8"/>
      <c r="AA1910" s="8"/>
    </row>
    <row r="1911" spans="7:27" ht="12.75">
      <c r="G1911" s="8"/>
      <c r="N1911" s="8"/>
      <c r="O1911" s="8"/>
      <c r="P1911" s="8"/>
      <c r="Q1911" s="8"/>
      <c r="R1911" s="8"/>
      <c r="S1911" s="8"/>
      <c r="T1911" s="8"/>
      <c r="U1911" s="8"/>
      <c r="V1911" s="8"/>
      <c r="W1911" s="8"/>
      <c r="X1911" s="8"/>
      <c r="Y1911" s="8"/>
      <c r="Z1911" s="8"/>
      <c r="AA1911" s="8"/>
    </row>
    <row r="1912" spans="7:27" ht="12.75">
      <c r="G1912" s="8"/>
      <c r="N1912" s="8"/>
      <c r="O1912" s="8"/>
      <c r="P1912" s="8"/>
      <c r="Q1912" s="8"/>
      <c r="R1912" s="8"/>
      <c r="S1912" s="8"/>
      <c r="T1912" s="8"/>
      <c r="U1912" s="8"/>
      <c r="V1912" s="8"/>
      <c r="W1912" s="8"/>
      <c r="X1912" s="8"/>
      <c r="Y1912" s="8"/>
      <c r="Z1912" s="8"/>
      <c r="AA1912" s="8"/>
    </row>
    <row r="1913" spans="7:27" ht="12.75">
      <c r="G1913" s="8"/>
      <c r="N1913" s="8"/>
      <c r="O1913" s="8"/>
      <c r="P1913" s="8"/>
      <c r="Q1913" s="8"/>
      <c r="R1913" s="8"/>
      <c r="S1913" s="8"/>
      <c r="T1913" s="8"/>
      <c r="U1913" s="8"/>
      <c r="V1913" s="8"/>
      <c r="W1913" s="8"/>
      <c r="X1913" s="8"/>
      <c r="Y1913" s="8"/>
      <c r="Z1913" s="8"/>
      <c r="AA1913" s="8"/>
    </row>
    <row r="1914" spans="7:27" ht="12.75">
      <c r="G1914" s="8"/>
      <c r="N1914" s="8"/>
      <c r="O1914" s="8"/>
      <c r="P1914" s="8"/>
      <c r="Q1914" s="8"/>
      <c r="R1914" s="8"/>
      <c r="S1914" s="8"/>
      <c r="T1914" s="8"/>
      <c r="U1914" s="8"/>
      <c r="V1914" s="8"/>
      <c r="W1914" s="8"/>
      <c r="X1914" s="8"/>
      <c r="Y1914" s="8"/>
      <c r="Z1914" s="8"/>
      <c r="AA1914" s="8"/>
    </row>
    <row r="1915" spans="7:27" ht="12.75">
      <c r="G1915" s="8"/>
      <c r="N1915" s="8"/>
      <c r="O1915" s="8"/>
      <c r="P1915" s="8"/>
      <c r="Q1915" s="8"/>
      <c r="R1915" s="8"/>
      <c r="S1915" s="8"/>
      <c r="T1915" s="8"/>
      <c r="U1915" s="8"/>
      <c r="V1915" s="8"/>
      <c r="W1915" s="8"/>
      <c r="X1915" s="8"/>
      <c r="Y1915" s="8"/>
      <c r="Z1915" s="8"/>
      <c r="AA1915" s="8"/>
    </row>
    <row r="1916" spans="7:27" ht="12.75">
      <c r="G1916" s="8"/>
      <c r="N1916" s="8"/>
      <c r="O1916" s="8"/>
      <c r="P1916" s="8"/>
      <c r="Q1916" s="8"/>
      <c r="R1916" s="8"/>
      <c r="S1916" s="8"/>
      <c r="T1916" s="8"/>
      <c r="U1916" s="8"/>
      <c r="V1916" s="8"/>
      <c r="W1916" s="8"/>
      <c r="X1916" s="8"/>
      <c r="Y1916" s="8"/>
      <c r="Z1916" s="8"/>
      <c r="AA1916" s="8"/>
    </row>
    <row r="1917" spans="7:27" ht="12.75">
      <c r="G1917" s="8"/>
      <c r="N1917" s="8"/>
      <c r="O1917" s="8"/>
      <c r="P1917" s="8"/>
      <c r="Q1917" s="8"/>
      <c r="R1917" s="8"/>
      <c r="S1917" s="8"/>
      <c r="T1917" s="8"/>
      <c r="U1917" s="8"/>
      <c r="V1917" s="8"/>
      <c r="W1917" s="8"/>
      <c r="X1917" s="8"/>
      <c r="Y1917" s="8"/>
      <c r="Z1917" s="8"/>
      <c r="AA1917" s="8"/>
    </row>
    <row r="1918" spans="7:27" ht="12.75">
      <c r="G1918" s="8"/>
      <c r="N1918" s="8"/>
      <c r="O1918" s="8"/>
      <c r="P1918" s="8"/>
      <c r="Q1918" s="8"/>
      <c r="R1918" s="8"/>
      <c r="S1918" s="8"/>
      <c r="T1918" s="8"/>
      <c r="U1918" s="8"/>
      <c r="V1918" s="8"/>
      <c r="W1918" s="8"/>
      <c r="X1918" s="8"/>
      <c r="Y1918" s="8"/>
      <c r="Z1918" s="8"/>
      <c r="AA1918" s="8"/>
    </row>
    <row r="1919" spans="7:27" ht="12.75">
      <c r="G1919" s="8"/>
      <c r="N1919" s="8"/>
      <c r="O1919" s="8"/>
      <c r="P1919" s="8"/>
      <c r="Q1919" s="8"/>
      <c r="R1919" s="8"/>
      <c r="S1919" s="8"/>
      <c r="T1919" s="8"/>
      <c r="U1919" s="8"/>
      <c r="V1919" s="8"/>
      <c r="W1919" s="8"/>
      <c r="X1919" s="8"/>
      <c r="Y1919" s="8"/>
      <c r="Z1919" s="8"/>
      <c r="AA1919" s="8"/>
    </row>
    <row r="1920" spans="7:27" ht="12.75">
      <c r="G1920" s="8"/>
      <c r="N1920" s="8"/>
      <c r="O1920" s="8"/>
      <c r="P1920" s="8"/>
      <c r="Q1920" s="8"/>
      <c r="R1920" s="8"/>
      <c r="S1920" s="8"/>
      <c r="T1920" s="8"/>
      <c r="U1920" s="8"/>
      <c r="V1920" s="8"/>
      <c r="W1920" s="8"/>
      <c r="X1920" s="8"/>
      <c r="Y1920" s="8"/>
      <c r="Z1920" s="8"/>
      <c r="AA1920" s="8"/>
    </row>
    <row r="1921" spans="7:27" ht="12.75">
      <c r="G1921" s="8"/>
      <c r="N1921" s="8"/>
      <c r="O1921" s="8"/>
      <c r="P1921" s="8"/>
      <c r="Q1921" s="8"/>
      <c r="R1921" s="8"/>
      <c r="S1921" s="8"/>
      <c r="T1921" s="8"/>
      <c r="U1921" s="8"/>
      <c r="V1921" s="8"/>
      <c r="W1921" s="8"/>
      <c r="X1921" s="8"/>
      <c r="Y1921" s="8"/>
      <c r="Z1921" s="8"/>
      <c r="AA1921" s="8"/>
    </row>
    <row r="1922" spans="7:27" ht="12.75">
      <c r="G1922" s="8"/>
      <c r="N1922" s="8"/>
      <c r="O1922" s="8"/>
      <c r="P1922" s="8"/>
      <c r="Q1922" s="8"/>
      <c r="R1922" s="8"/>
      <c r="S1922" s="8"/>
      <c r="T1922" s="8"/>
      <c r="U1922" s="8"/>
      <c r="V1922" s="8"/>
      <c r="W1922" s="8"/>
      <c r="X1922" s="8"/>
      <c r="Y1922" s="8"/>
      <c r="Z1922" s="8"/>
      <c r="AA1922" s="8"/>
    </row>
    <row r="1923" spans="7:27" ht="12.75">
      <c r="G1923" s="8"/>
      <c r="N1923" s="8"/>
      <c r="O1923" s="8"/>
      <c r="P1923" s="8"/>
      <c r="Q1923" s="8"/>
      <c r="R1923" s="8"/>
      <c r="S1923" s="8"/>
      <c r="T1923" s="8"/>
      <c r="U1923" s="8"/>
      <c r="V1923" s="8"/>
      <c r="W1923" s="8"/>
      <c r="X1923" s="8"/>
      <c r="Y1923" s="8"/>
      <c r="Z1923" s="8"/>
      <c r="AA1923" s="8"/>
    </row>
    <row r="1924" spans="7:27" ht="12.75">
      <c r="G1924" s="8"/>
      <c r="N1924" s="8"/>
      <c r="O1924" s="8"/>
      <c r="P1924" s="8"/>
      <c r="Q1924" s="8"/>
      <c r="R1924" s="8"/>
      <c r="S1924" s="8"/>
      <c r="T1924" s="8"/>
      <c r="U1924" s="8"/>
      <c r="V1924" s="8"/>
      <c r="W1924" s="8"/>
      <c r="X1924" s="8"/>
      <c r="Y1924" s="8"/>
      <c r="Z1924" s="8"/>
      <c r="AA1924" s="8"/>
    </row>
    <row r="1925" spans="7:27" ht="12.75">
      <c r="G1925" s="8"/>
      <c r="N1925" s="8"/>
      <c r="O1925" s="8"/>
      <c r="P1925" s="8"/>
      <c r="Q1925" s="8"/>
      <c r="R1925" s="8"/>
      <c r="S1925" s="8"/>
      <c r="T1925" s="8"/>
      <c r="U1925" s="8"/>
      <c r="V1925" s="8"/>
      <c r="W1925" s="8"/>
      <c r="X1925" s="8"/>
      <c r="Y1925" s="8"/>
      <c r="Z1925" s="8"/>
      <c r="AA1925" s="8"/>
    </row>
    <row r="1926" spans="7:27" ht="12.75">
      <c r="G1926" s="8"/>
      <c r="N1926" s="8"/>
      <c r="O1926" s="8"/>
      <c r="P1926" s="8"/>
      <c r="Q1926" s="8"/>
      <c r="R1926" s="8"/>
      <c r="S1926" s="8"/>
      <c r="T1926" s="8"/>
      <c r="U1926" s="8"/>
      <c r="V1926" s="8"/>
      <c r="W1926" s="8"/>
      <c r="X1926" s="8"/>
      <c r="Y1926" s="8"/>
      <c r="Z1926" s="8"/>
      <c r="AA1926" s="8"/>
    </row>
    <row r="1927" spans="7:27" ht="12.75">
      <c r="G1927" s="8"/>
      <c r="N1927" s="8"/>
      <c r="O1927" s="8"/>
      <c r="P1927" s="8"/>
      <c r="Q1927" s="8"/>
      <c r="R1927" s="8"/>
      <c r="S1927" s="8"/>
      <c r="T1927" s="8"/>
      <c r="U1927" s="8"/>
      <c r="V1927" s="8"/>
      <c r="W1927" s="8"/>
      <c r="X1927" s="8"/>
      <c r="Y1927" s="8"/>
      <c r="Z1927" s="8"/>
      <c r="AA1927" s="8"/>
    </row>
    <row r="1928" spans="7:27" ht="12.75">
      <c r="G1928" s="8"/>
      <c r="N1928" s="8"/>
      <c r="O1928" s="8"/>
      <c r="P1928" s="8"/>
      <c r="Q1928" s="8"/>
      <c r="R1928" s="8"/>
      <c r="S1928" s="8"/>
      <c r="T1928" s="8"/>
      <c r="U1928" s="8"/>
      <c r="V1928" s="8"/>
      <c r="W1928" s="8"/>
      <c r="X1928" s="8"/>
      <c r="Y1928" s="8"/>
      <c r="Z1928" s="8"/>
      <c r="AA1928" s="8"/>
    </row>
    <row r="1929" spans="7:27" ht="12.75">
      <c r="G1929" s="8"/>
      <c r="N1929" s="8"/>
      <c r="O1929" s="8"/>
      <c r="P1929" s="8"/>
      <c r="Q1929" s="8"/>
      <c r="R1929" s="8"/>
      <c r="S1929" s="8"/>
      <c r="T1929" s="8"/>
      <c r="U1929" s="8"/>
      <c r="V1929" s="8"/>
      <c r="W1929" s="8"/>
      <c r="X1929" s="8"/>
      <c r="Y1929" s="8"/>
      <c r="Z1929" s="8"/>
      <c r="AA1929" s="8"/>
    </row>
    <row r="1930" spans="7:27" ht="12.75">
      <c r="G1930" s="8"/>
      <c r="N1930" s="8"/>
      <c r="O1930" s="8"/>
      <c r="P1930" s="8"/>
      <c r="Q1930" s="8"/>
      <c r="R1930" s="8"/>
      <c r="S1930" s="8"/>
      <c r="T1930" s="8"/>
      <c r="U1930" s="8"/>
      <c r="V1930" s="8"/>
      <c r="W1930" s="8"/>
      <c r="X1930" s="8"/>
      <c r="Y1930" s="8"/>
      <c r="Z1930" s="8"/>
      <c r="AA1930" s="8"/>
    </row>
    <row r="1931" spans="7:27" ht="12.75">
      <c r="G1931" s="8"/>
      <c r="N1931" s="8"/>
      <c r="O1931" s="8"/>
      <c r="P1931" s="8"/>
      <c r="Q1931" s="8"/>
      <c r="R1931" s="8"/>
      <c r="S1931" s="8"/>
      <c r="T1931" s="8"/>
      <c r="U1931" s="8"/>
      <c r="V1931" s="8"/>
      <c r="W1931" s="8"/>
      <c r="X1931" s="8"/>
      <c r="Y1931" s="8"/>
      <c r="Z1931" s="8"/>
      <c r="AA1931" s="8"/>
    </row>
    <row r="1932" spans="7:27" ht="12.75">
      <c r="G1932" s="8"/>
      <c r="N1932" s="8"/>
      <c r="O1932" s="8"/>
      <c r="P1932" s="8"/>
      <c r="Q1932" s="8"/>
      <c r="R1932" s="8"/>
      <c r="S1932" s="8"/>
      <c r="T1932" s="8"/>
      <c r="U1932" s="8"/>
      <c r="V1932" s="8"/>
      <c r="W1932" s="8"/>
      <c r="X1932" s="8"/>
      <c r="Y1932" s="8"/>
      <c r="Z1932" s="8"/>
      <c r="AA1932" s="8"/>
    </row>
    <row r="1933" spans="7:27" ht="12.75">
      <c r="G1933" s="8"/>
      <c r="N1933" s="8"/>
      <c r="O1933" s="8"/>
      <c r="P1933" s="8"/>
      <c r="Q1933" s="8"/>
      <c r="R1933" s="8"/>
      <c r="S1933" s="8"/>
      <c r="T1933" s="8"/>
      <c r="U1933" s="8"/>
      <c r="V1933" s="8"/>
      <c r="W1933" s="8"/>
      <c r="X1933" s="8"/>
      <c r="Y1933" s="8"/>
      <c r="Z1933" s="8"/>
      <c r="AA1933" s="8"/>
    </row>
    <row r="1934" spans="7:27" ht="12.75">
      <c r="G1934" s="8"/>
      <c r="N1934" s="8"/>
      <c r="O1934" s="8"/>
      <c r="P1934" s="8"/>
      <c r="Q1934" s="8"/>
      <c r="R1934" s="8"/>
      <c r="S1934" s="8"/>
      <c r="T1934" s="8"/>
      <c r="U1934" s="8"/>
      <c r="V1934" s="8"/>
      <c r="W1934" s="8"/>
      <c r="X1934" s="8"/>
      <c r="Y1934" s="8"/>
      <c r="Z1934" s="8"/>
      <c r="AA1934" s="8"/>
    </row>
    <row r="1935" spans="7:27" ht="12.75">
      <c r="G1935" s="8"/>
      <c r="N1935" s="8"/>
      <c r="O1935" s="8"/>
      <c r="P1935" s="8"/>
      <c r="Q1935" s="8"/>
      <c r="R1935" s="8"/>
      <c r="S1935" s="8"/>
      <c r="T1935" s="8"/>
      <c r="U1935" s="8"/>
      <c r="V1935" s="8"/>
      <c r="W1935" s="8"/>
      <c r="X1935" s="8"/>
      <c r="Y1935" s="8"/>
      <c r="Z1935" s="8"/>
      <c r="AA1935" s="8"/>
    </row>
    <row r="1936" spans="7:27" ht="12.75">
      <c r="G1936" s="8"/>
      <c r="N1936" s="8"/>
      <c r="O1936" s="8"/>
      <c r="P1936" s="8"/>
      <c r="Q1936" s="8"/>
      <c r="R1936" s="8"/>
      <c r="S1936" s="8"/>
      <c r="T1936" s="8"/>
      <c r="U1936" s="8"/>
      <c r="V1936" s="8"/>
      <c r="W1936" s="8"/>
      <c r="X1936" s="8"/>
      <c r="Y1936" s="8"/>
      <c r="Z1936" s="8"/>
      <c r="AA1936" s="8"/>
    </row>
    <row r="1937" spans="7:27" ht="12.75">
      <c r="G1937" s="8"/>
      <c r="N1937" s="8"/>
      <c r="O1937" s="8"/>
      <c r="P1937" s="8"/>
      <c r="Q1937" s="8"/>
      <c r="R1937" s="8"/>
      <c r="S1937" s="8"/>
      <c r="T1937" s="8"/>
      <c r="U1937" s="8"/>
      <c r="V1937" s="8"/>
      <c r="W1937" s="8"/>
      <c r="X1937" s="8"/>
      <c r="Y1937" s="8"/>
      <c r="Z1937" s="8"/>
      <c r="AA1937" s="8"/>
    </row>
    <row r="1938" spans="7:27" ht="12.75">
      <c r="G1938" s="8"/>
      <c r="N1938" s="8"/>
      <c r="O1938" s="8"/>
      <c r="P1938" s="8"/>
      <c r="Q1938" s="8"/>
      <c r="R1938" s="8"/>
      <c r="S1938" s="8"/>
      <c r="T1938" s="8"/>
      <c r="U1938" s="8"/>
      <c r="V1938" s="8"/>
      <c r="W1938" s="8"/>
      <c r="X1938" s="8"/>
      <c r="Y1938" s="8"/>
      <c r="Z1938" s="8"/>
      <c r="AA1938" s="8"/>
    </row>
    <row r="1939" spans="7:27" ht="12.75">
      <c r="G1939" s="8"/>
      <c r="N1939" s="8"/>
      <c r="O1939" s="8"/>
      <c r="P1939" s="8"/>
      <c r="Q1939" s="8"/>
      <c r="R1939" s="8"/>
      <c r="S1939" s="8"/>
      <c r="T1939" s="8"/>
      <c r="U1939" s="8"/>
      <c r="V1939" s="8"/>
      <c r="W1939" s="8"/>
      <c r="X1939" s="8"/>
      <c r="Y1939" s="8"/>
      <c r="Z1939" s="8"/>
      <c r="AA1939" s="8"/>
    </row>
    <row r="1940" spans="7:27" ht="12.75">
      <c r="G1940" s="8"/>
      <c r="N1940" s="8"/>
      <c r="O1940" s="8"/>
      <c r="P1940" s="8"/>
      <c r="Q1940" s="8"/>
      <c r="R1940" s="8"/>
      <c r="S1940" s="8"/>
      <c r="T1940" s="8"/>
      <c r="U1940" s="8"/>
      <c r="V1940" s="8"/>
      <c r="W1940" s="8"/>
      <c r="X1940" s="8"/>
      <c r="Y1940" s="8"/>
      <c r="Z1940" s="8"/>
      <c r="AA1940" s="8"/>
    </row>
    <row r="1941" spans="7:27" ht="12.75">
      <c r="G1941" s="8"/>
      <c r="N1941" s="8"/>
      <c r="O1941" s="8"/>
      <c r="P1941" s="8"/>
      <c r="Q1941" s="8"/>
      <c r="R1941" s="8"/>
      <c r="S1941" s="8"/>
      <c r="T1941" s="8"/>
      <c r="U1941" s="8"/>
      <c r="V1941" s="8"/>
      <c r="W1941" s="8"/>
      <c r="X1941" s="8"/>
      <c r="Y1941" s="8"/>
      <c r="Z1941" s="8"/>
      <c r="AA1941" s="8"/>
    </row>
    <row r="1942" spans="7:27" ht="12.75">
      <c r="G1942" s="8"/>
      <c r="N1942" s="8"/>
      <c r="O1942" s="8"/>
      <c r="P1942" s="8"/>
      <c r="Q1942" s="8"/>
      <c r="R1942" s="8"/>
      <c r="S1942" s="8"/>
      <c r="T1942" s="8"/>
      <c r="U1942" s="8"/>
      <c r="V1942" s="8"/>
      <c r="W1942" s="8"/>
      <c r="X1942" s="8"/>
      <c r="Y1942" s="8"/>
      <c r="Z1942" s="8"/>
      <c r="AA1942" s="8"/>
    </row>
    <row r="1943" spans="7:27" ht="12.75">
      <c r="G1943" s="8"/>
      <c r="N1943" s="8"/>
      <c r="O1943" s="8"/>
      <c r="P1943" s="8"/>
      <c r="Q1943" s="8"/>
      <c r="R1943" s="8"/>
      <c r="S1943" s="8"/>
      <c r="T1943" s="8"/>
      <c r="U1943" s="8"/>
      <c r="V1943" s="8"/>
      <c r="W1943" s="8"/>
      <c r="X1943" s="8"/>
      <c r="Y1943" s="8"/>
      <c r="Z1943" s="8"/>
      <c r="AA1943" s="8"/>
    </row>
    <row r="1944" spans="7:27" ht="12.75">
      <c r="G1944" s="8"/>
      <c r="N1944" s="8"/>
      <c r="O1944" s="8"/>
      <c r="P1944" s="8"/>
      <c r="Q1944" s="8"/>
      <c r="R1944" s="8"/>
      <c r="S1944" s="8"/>
      <c r="T1944" s="8"/>
      <c r="U1944" s="8"/>
      <c r="V1944" s="8"/>
      <c r="W1944" s="8"/>
      <c r="X1944" s="8"/>
      <c r="Y1944" s="8"/>
      <c r="Z1944" s="8"/>
      <c r="AA1944" s="8"/>
    </row>
    <row r="1945" spans="7:27" ht="12.75">
      <c r="G1945" s="8"/>
      <c r="N1945" s="8"/>
      <c r="O1945" s="8"/>
      <c r="P1945" s="8"/>
      <c r="Q1945" s="8"/>
      <c r="R1945" s="8"/>
      <c r="S1945" s="8"/>
      <c r="T1945" s="8"/>
      <c r="U1945" s="8"/>
      <c r="V1945" s="8"/>
      <c r="W1945" s="8"/>
      <c r="X1945" s="8"/>
      <c r="Y1945" s="8"/>
      <c r="Z1945" s="8"/>
      <c r="AA1945" s="8"/>
    </row>
    <row r="1946" spans="7:27" ht="12.75">
      <c r="G1946" s="8"/>
      <c r="N1946" s="8"/>
      <c r="O1946" s="8"/>
      <c r="P1946" s="8"/>
      <c r="Q1946" s="8"/>
      <c r="R1946" s="8"/>
      <c r="S1946" s="8"/>
      <c r="T1946" s="8"/>
      <c r="U1946" s="8"/>
      <c r="V1946" s="8"/>
      <c r="W1946" s="8"/>
      <c r="X1946" s="8"/>
      <c r="Y1946" s="8"/>
      <c r="Z1946" s="8"/>
      <c r="AA1946" s="8"/>
    </row>
    <row r="1947" spans="7:27" ht="12.75">
      <c r="G1947" s="8"/>
      <c r="N1947" s="8"/>
      <c r="O1947" s="8"/>
      <c r="P1947" s="8"/>
      <c r="Q1947" s="8"/>
      <c r="R1947" s="8"/>
      <c r="S1947" s="8"/>
      <c r="T1947" s="8"/>
      <c r="U1947" s="8"/>
      <c r="V1947" s="8"/>
      <c r="W1947" s="8"/>
      <c r="X1947" s="8"/>
      <c r="Y1947" s="8"/>
      <c r="Z1947" s="8"/>
      <c r="AA1947" s="8"/>
    </row>
    <row r="1948" spans="7:27" ht="12.75">
      <c r="G1948" s="8"/>
      <c r="N1948" s="8"/>
      <c r="O1948" s="8"/>
      <c r="P1948" s="8"/>
      <c r="Q1948" s="8"/>
      <c r="R1948" s="8"/>
      <c r="S1948" s="8"/>
      <c r="T1948" s="8"/>
      <c r="U1948" s="8"/>
      <c r="V1948" s="8"/>
      <c r="W1948" s="8"/>
      <c r="X1948" s="8"/>
      <c r="Y1948" s="8"/>
      <c r="Z1948" s="8"/>
      <c r="AA1948" s="8"/>
    </row>
    <row r="1949" spans="7:27" ht="12.75">
      <c r="G1949" s="8"/>
      <c r="N1949" s="8"/>
      <c r="O1949" s="8"/>
      <c r="P1949" s="8"/>
      <c r="Q1949" s="8"/>
      <c r="R1949" s="8"/>
      <c r="S1949" s="8"/>
      <c r="T1949" s="8"/>
      <c r="U1949" s="8"/>
      <c r="V1949" s="8"/>
      <c r="W1949" s="8"/>
      <c r="X1949" s="8"/>
      <c r="Y1949" s="8"/>
      <c r="Z1949" s="8"/>
      <c r="AA1949" s="8"/>
    </row>
    <row r="1950" spans="7:27" ht="12.75">
      <c r="G1950" s="8"/>
      <c r="N1950" s="8"/>
      <c r="O1950" s="8"/>
      <c r="P1950" s="8"/>
      <c r="Q1950" s="8"/>
      <c r="R1950" s="8"/>
      <c r="S1950" s="8"/>
      <c r="T1950" s="8"/>
      <c r="U1950" s="8"/>
      <c r="V1950" s="8"/>
      <c r="W1950" s="8"/>
      <c r="X1950" s="8"/>
      <c r="Y1950" s="8"/>
      <c r="Z1950" s="8"/>
      <c r="AA1950" s="8"/>
    </row>
    <row r="1951" spans="7:27" ht="12.75">
      <c r="G1951" s="8"/>
      <c r="N1951" s="8"/>
      <c r="O1951" s="8"/>
      <c r="P1951" s="8"/>
      <c r="Q1951" s="8"/>
      <c r="R1951" s="8"/>
      <c r="S1951" s="8"/>
      <c r="T1951" s="8"/>
      <c r="U1951" s="8"/>
      <c r="V1951" s="8"/>
      <c r="W1951" s="8"/>
      <c r="X1951" s="8"/>
      <c r="Y1951" s="8"/>
      <c r="Z1951" s="8"/>
      <c r="AA1951" s="8"/>
    </row>
    <row r="1952" spans="7:27" ht="12.75">
      <c r="G1952" s="8"/>
      <c r="N1952" s="8"/>
      <c r="O1952" s="8"/>
      <c r="P1952" s="8"/>
      <c r="Q1952" s="8"/>
      <c r="R1952" s="8"/>
      <c r="S1952" s="8"/>
      <c r="T1952" s="8"/>
      <c r="U1952" s="8"/>
      <c r="V1952" s="8"/>
      <c r="W1952" s="8"/>
      <c r="X1952" s="8"/>
      <c r="Y1952" s="8"/>
      <c r="Z1952" s="8"/>
      <c r="AA1952" s="8"/>
    </row>
    <row r="1953" spans="7:27" ht="12.75">
      <c r="G1953" s="8"/>
      <c r="N1953" s="8"/>
      <c r="O1953" s="8"/>
      <c r="P1953" s="8"/>
      <c r="Q1953" s="8"/>
      <c r="R1953" s="8"/>
      <c r="S1953" s="8"/>
      <c r="T1953" s="8"/>
      <c r="U1953" s="8"/>
      <c r="V1953" s="8"/>
      <c r="W1953" s="8"/>
      <c r="X1953" s="8"/>
      <c r="Y1953" s="8"/>
      <c r="Z1953" s="8"/>
      <c r="AA1953" s="8"/>
    </row>
    <row r="1954" spans="7:27" ht="12.75">
      <c r="G1954" s="8"/>
      <c r="N1954" s="8"/>
      <c r="O1954" s="8"/>
      <c r="P1954" s="8"/>
      <c r="Q1954" s="8"/>
      <c r="R1954" s="8"/>
      <c r="S1954" s="8"/>
      <c r="T1954" s="8"/>
      <c r="U1954" s="8"/>
      <c r="V1954" s="8"/>
      <c r="W1954" s="8"/>
      <c r="X1954" s="8"/>
      <c r="Y1954" s="8"/>
      <c r="Z1954" s="8"/>
      <c r="AA1954" s="8"/>
    </row>
    <row r="1955" spans="7:27" ht="12.75">
      <c r="G1955" s="8"/>
      <c r="N1955" s="8"/>
      <c r="O1955" s="8"/>
      <c r="P1955" s="8"/>
      <c r="Q1955" s="8"/>
      <c r="R1955" s="8"/>
      <c r="S1955" s="8"/>
      <c r="T1955" s="8"/>
      <c r="U1955" s="8"/>
      <c r="V1955" s="8"/>
      <c r="W1955" s="8"/>
      <c r="X1955" s="8"/>
      <c r="Y1955" s="8"/>
      <c r="Z1955" s="8"/>
      <c r="AA1955" s="8"/>
    </row>
    <row r="1956" spans="7:27" ht="12.75">
      <c r="G1956" s="8"/>
      <c r="N1956" s="8"/>
      <c r="O1956" s="8"/>
      <c r="P1956" s="8"/>
      <c r="Q1956" s="8"/>
      <c r="R1956" s="8"/>
      <c r="S1956" s="8"/>
      <c r="T1956" s="8"/>
      <c r="U1956" s="8"/>
      <c r="V1956" s="8"/>
      <c r="W1956" s="8"/>
      <c r="X1956" s="8"/>
      <c r="Y1956" s="8"/>
      <c r="Z1956" s="8"/>
      <c r="AA1956" s="8"/>
    </row>
    <row r="1957" spans="7:27" ht="12.75">
      <c r="G1957" s="8"/>
      <c r="N1957" s="8"/>
      <c r="O1957" s="8"/>
      <c r="P1957" s="8"/>
      <c r="Q1957" s="8"/>
      <c r="R1957" s="8"/>
      <c r="S1957" s="8"/>
      <c r="T1957" s="8"/>
      <c r="U1957" s="8"/>
      <c r="V1957" s="8"/>
      <c r="W1957" s="8"/>
      <c r="X1957" s="8"/>
      <c r="Y1957" s="8"/>
      <c r="Z1957" s="8"/>
      <c r="AA1957" s="8"/>
    </row>
    <row r="1958" spans="7:27" ht="12.75">
      <c r="G1958" s="8"/>
      <c r="N1958" s="8"/>
      <c r="O1958" s="8"/>
      <c r="P1958" s="8"/>
      <c r="Q1958" s="8"/>
      <c r="R1958" s="8"/>
      <c r="S1958" s="8"/>
      <c r="T1958" s="8"/>
      <c r="U1958" s="8"/>
      <c r="V1958" s="8"/>
      <c r="W1958" s="8"/>
      <c r="X1958" s="8"/>
      <c r="Y1958" s="8"/>
      <c r="Z1958" s="8"/>
      <c r="AA1958" s="8"/>
    </row>
    <row r="1959" spans="7:27" ht="12.75">
      <c r="G1959" s="8"/>
      <c r="N1959" s="8"/>
      <c r="O1959" s="8"/>
      <c r="P1959" s="8"/>
      <c r="Q1959" s="8"/>
      <c r="R1959" s="8"/>
      <c r="S1959" s="8"/>
      <c r="T1959" s="8"/>
      <c r="U1959" s="8"/>
      <c r="V1959" s="8"/>
      <c r="W1959" s="8"/>
      <c r="X1959" s="8"/>
      <c r="Y1959" s="8"/>
      <c r="Z1959" s="8"/>
      <c r="AA1959" s="8"/>
    </row>
    <row r="1960" spans="7:27" ht="12.75">
      <c r="G1960" s="8"/>
      <c r="N1960" s="8"/>
      <c r="O1960" s="8"/>
      <c r="P1960" s="8"/>
      <c r="Q1960" s="8"/>
      <c r="R1960" s="8"/>
      <c r="S1960" s="8"/>
      <c r="T1960" s="8"/>
      <c r="U1960" s="8"/>
      <c r="V1960" s="8"/>
      <c r="W1960" s="8"/>
      <c r="X1960" s="8"/>
      <c r="Y1960" s="8"/>
      <c r="Z1960" s="8"/>
      <c r="AA1960" s="8"/>
    </row>
    <row r="1961" spans="7:27" ht="12.75">
      <c r="G1961" s="8"/>
      <c r="N1961" s="8"/>
      <c r="O1961" s="8"/>
      <c r="P1961" s="8"/>
      <c r="Q1961" s="8"/>
      <c r="R1961" s="8"/>
      <c r="S1961" s="8"/>
      <c r="T1961" s="8"/>
      <c r="U1961" s="8"/>
      <c r="V1961" s="8"/>
      <c r="W1961" s="8"/>
      <c r="X1961" s="8"/>
      <c r="Y1961" s="8"/>
      <c r="Z1961" s="8"/>
      <c r="AA1961" s="8"/>
    </row>
    <row r="1962" spans="7:27" ht="12.75">
      <c r="G1962" s="8"/>
      <c r="N1962" s="8"/>
      <c r="O1962" s="8"/>
      <c r="P1962" s="8"/>
      <c r="Q1962" s="8"/>
      <c r="R1962" s="8"/>
      <c r="S1962" s="8"/>
      <c r="T1962" s="8"/>
      <c r="U1962" s="8"/>
      <c r="V1962" s="8"/>
      <c r="W1962" s="8"/>
      <c r="X1962" s="8"/>
      <c r="Y1962" s="8"/>
      <c r="Z1962" s="8"/>
      <c r="AA1962" s="8"/>
    </row>
    <row r="1963" spans="7:27" ht="12.75">
      <c r="G1963" s="8"/>
      <c r="N1963" s="8"/>
      <c r="O1963" s="8"/>
      <c r="P1963" s="8"/>
      <c r="Q1963" s="8"/>
      <c r="R1963" s="8"/>
      <c r="S1963" s="8"/>
      <c r="T1963" s="8"/>
      <c r="U1963" s="8"/>
      <c r="V1963" s="8"/>
      <c r="W1963" s="8"/>
      <c r="X1963" s="8"/>
      <c r="Y1963" s="8"/>
      <c r="Z1963" s="8"/>
      <c r="AA1963" s="8"/>
    </row>
    <row r="1964" spans="7:27" ht="12.75">
      <c r="G1964" s="8"/>
      <c r="N1964" s="8"/>
      <c r="O1964" s="8"/>
      <c r="P1964" s="8"/>
      <c r="Q1964" s="8"/>
      <c r="R1964" s="8"/>
      <c r="S1964" s="8"/>
      <c r="T1964" s="8"/>
      <c r="U1964" s="8"/>
      <c r="V1964" s="8"/>
      <c r="W1964" s="8"/>
      <c r="X1964" s="8"/>
      <c r="Y1964" s="8"/>
      <c r="Z1964" s="8"/>
      <c r="AA1964" s="8"/>
    </row>
    <row r="1965" spans="7:27" ht="12.75">
      <c r="G1965" s="8"/>
      <c r="N1965" s="8"/>
      <c r="O1965" s="8"/>
      <c r="P1965" s="8"/>
      <c r="Q1965" s="8"/>
      <c r="R1965" s="8"/>
      <c r="S1965" s="8"/>
      <c r="T1965" s="8"/>
      <c r="U1965" s="8"/>
      <c r="V1965" s="8"/>
      <c r="W1965" s="8"/>
      <c r="X1965" s="8"/>
      <c r="Y1965" s="8"/>
      <c r="Z1965" s="8"/>
      <c r="AA1965" s="8"/>
    </row>
    <row r="1966" spans="7:27" ht="12.75">
      <c r="G1966" s="8"/>
      <c r="N1966" s="8"/>
      <c r="O1966" s="8"/>
      <c r="P1966" s="8"/>
      <c r="Q1966" s="8"/>
      <c r="R1966" s="8"/>
      <c r="S1966" s="8"/>
      <c r="T1966" s="8"/>
      <c r="U1966" s="8"/>
      <c r="V1966" s="8"/>
      <c r="W1966" s="8"/>
      <c r="X1966" s="8"/>
      <c r="Y1966" s="8"/>
      <c r="Z1966" s="8"/>
      <c r="AA1966" s="8"/>
    </row>
    <row r="1967" spans="7:27" ht="12.75">
      <c r="G1967" s="8"/>
      <c r="N1967" s="8"/>
      <c r="O1967" s="8"/>
      <c r="P1967" s="8"/>
      <c r="Q1967" s="8"/>
      <c r="R1967" s="8"/>
      <c r="S1967" s="8"/>
      <c r="T1967" s="8"/>
      <c r="U1967" s="8"/>
      <c r="V1967" s="8"/>
      <c r="W1967" s="8"/>
      <c r="X1967" s="8"/>
      <c r="Y1967" s="8"/>
      <c r="Z1967" s="8"/>
      <c r="AA1967" s="8"/>
    </row>
    <row r="1968" spans="7:27" ht="12.75">
      <c r="G1968" s="8"/>
      <c r="N1968" s="8"/>
      <c r="O1968" s="8"/>
      <c r="P1968" s="8"/>
      <c r="Q1968" s="8"/>
      <c r="R1968" s="8"/>
      <c r="S1968" s="8"/>
      <c r="T1968" s="8"/>
      <c r="U1968" s="8"/>
      <c r="V1968" s="8"/>
      <c r="W1968" s="8"/>
      <c r="X1968" s="8"/>
      <c r="Y1968" s="8"/>
      <c r="Z1968" s="8"/>
      <c r="AA1968" s="8"/>
    </row>
    <row r="1969" spans="7:27" ht="12.75">
      <c r="G1969" s="8"/>
      <c r="N1969" s="8"/>
      <c r="O1969" s="8"/>
      <c r="P1969" s="8"/>
      <c r="Q1969" s="8"/>
      <c r="R1969" s="8"/>
      <c r="S1969" s="8"/>
      <c r="T1969" s="8"/>
      <c r="U1969" s="8"/>
      <c r="V1969" s="8"/>
      <c r="W1969" s="8"/>
      <c r="X1969" s="8"/>
      <c r="Y1969" s="8"/>
      <c r="Z1969" s="8"/>
      <c r="AA1969" s="8"/>
    </row>
    <row r="1970" spans="7:27" ht="12.75">
      <c r="G1970" s="8"/>
      <c r="N1970" s="8"/>
      <c r="O1970" s="8"/>
      <c r="P1970" s="8"/>
      <c r="Q1970" s="8"/>
      <c r="R1970" s="8"/>
      <c r="S1970" s="8"/>
      <c r="T1970" s="8"/>
      <c r="U1970" s="8"/>
      <c r="V1970" s="8"/>
      <c r="W1970" s="8"/>
      <c r="X1970" s="8"/>
      <c r="Y1970" s="8"/>
      <c r="Z1970" s="8"/>
      <c r="AA1970" s="8"/>
    </row>
    <row r="1971" spans="7:27" ht="12.75">
      <c r="G1971" s="8"/>
      <c r="N1971" s="8"/>
      <c r="O1971" s="8"/>
      <c r="P1971" s="8"/>
      <c r="Q1971" s="8"/>
      <c r="R1971" s="8"/>
      <c r="S1971" s="8"/>
      <c r="T1971" s="8"/>
      <c r="U1971" s="8"/>
      <c r="V1971" s="8"/>
      <c r="W1971" s="8"/>
      <c r="X1971" s="8"/>
      <c r="Y1971" s="8"/>
      <c r="Z1971" s="8"/>
      <c r="AA1971" s="8"/>
    </row>
    <row r="1972" spans="7:27" ht="12.75">
      <c r="G1972" s="8"/>
      <c r="N1972" s="8"/>
      <c r="O1972" s="8"/>
      <c r="P1972" s="8"/>
      <c r="Q1972" s="8"/>
      <c r="R1972" s="8"/>
      <c r="S1972" s="8"/>
      <c r="T1972" s="8"/>
      <c r="U1972" s="8"/>
      <c r="V1972" s="8"/>
      <c r="W1972" s="8"/>
      <c r="X1972" s="8"/>
      <c r="Y1972" s="8"/>
      <c r="Z1972" s="8"/>
      <c r="AA1972" s="8"/>
    </row>
    <row r="1973" spans="7:27" ht="12.75">
      <c r="G1973" s="8"/>
      <c r="N1973" s="8"/>
      <c r="O1973" s="8"/>
      <c r="P1973" s="8"/>
      <c r="Q1973" s="8"/>
      <c r="R1973" s="8"/>
      <c r="S1973" s="8"/>
      <c r="T1973" s="8"/>
      <c r="U1973" s="8"/>
      <c r="V1973" s="8"/>
      <c r="W1973" s="8"/>
      <c r="X1973" s="8"/>
      <c r="Y1973" s="8"/>
      <c r="Z1973" s="8"/>
      <c r="AA1973" s="8"/>
    </row>
    <row r="1974" spans="7:27" ht="12.75">
      <c r="G1974" s="8"/>
      <c r="N1974" s="8"/>
      <c r="O1974" s="8"/>
      <c r="P1974" s="8"/>
      <c r="Q1974" s="8"/>
      <c r="R1974" s="8"/>
      <c r="S1974" s="8"/>
      <c r="T1974" s="8"/>
      <c r="U1974" s="8"/>
      <c r="V1974" s="8"/>
      <c r="W1974" s="8"/>
      <c r="X1974" s="8"/>
      <c r="Y1974" s="8"/>
      <c r="Z1974" s="8"/>
      <c r="AA1974" s="8"/>
    </row>
    <row r="1975" spans="7:27" ht="12.75">
      <c r="G1975" s="8"/>
      <c r="N1975" s="8"/>
      <c r="O1975" s="8"/>
      <c r="P1975" s="8"/>
      <c r="Q1975" s="8"/>
      <c r="R1975" s="8"/>
      <c r="S1975" s="8"/>
      <c r="T1975" s="8"/>
      <c r="U1975" s="8"/>
      <c r="V1975" s="8"/>
      <c r="W1975" s="8"/>
      <c r="X1975" s="8"/>
      <c r="Y1975" s="8"/>
      <c r="Z1975" s="8"/>
      <c r="AA1975" s="8"/>
    </row>
    <row r="1976" spans="7:27" ht="12.75">
      <c r="G1976" s="8"/>
      <c r="N1976" s="8"/>
      <c r="O1976" s="8"/>
      <c r="P1976" s="8"/>
      <c r="Q1976" s="8"/>
      <c r="R1976" s="8"/>
      <c r="S1976" s="8"/>
      <c r="T1976" s="8"/>
      <c r="U1976" s="8"/>
      <c r="V1976" s="8"/>
      <c r="W1976" s="8"/>
      <c r="X1976" s="8"/>
      <c r="Y1976" s="8"/>
      <c r="Z1976" s="8"/>
      <c r="AA1976" s="8"/>
    </row>
    <row r="1977" spans="7:27" ht="12.75">
      <c r="G1977" s="8"/>
      <c r="N1977" s="8"/>
      <c r="O1977" s="8"/>
      <c r="P1977" s="8"/>
      <c r="Q1977" s="8"/>
      <c r="R1977" s="8"/>
      <c r="S1977" s="8"/>
      <c r="T1977" s="8"/>
      <c r="U1977" s="8"/>
      <c r="V1977" s="8"/>
      <c r="W1977" s="8"/>
      <c r="X1977" s="8"/>
      <c r="Y1977" s="8"/>
      <c r="Z1977" s="8"/>
      <c r="AA1977" s="8"/>
    </row>
    <row r="1978" spans="7:27" ht="12.75">
      <c r="G1978" s="8"/>
      <c r="N1978" s="8"/>
      <c r="O1978" s="8"/>
      <c r="P1978" s="8"/>
      <c r="Q1978" s="8"/>
      <c r="R1978" s="8"/>
      <c r="S1978" s="8"/>
      <c r="T1978" s="8"/>
      <c r="U1978" s="8"/>
      <c r="V1978" s="8"/>
      <c r="W1978" s="8"/>
      <c r="X1978" s="8"/>
      <c r="Y1978" s="8"/>
      <c r="Z1978" s="8"/>
      <c r="AA1978" s="8"/>
    </row>
    <row r="1979" spans="7:27" ht="12.75">
      <c r="G1979" s="8"/>
      <c r="N1979" s="8"/>
      <c r="O1979" s="8"/>
      <c r="P1979" s="8"/>
      <c r="Q1979" s="8"/>
      <c r="R1979" s="8"/>
      <c r="S1979" s="8"/>
      <c r="T1979" s="8"/>
      <c r="U1979" s="8"/>
      <c r="V1979" s="8"/>
      <c r="W1979" s="8"/>
      <c r="X1979" s="8"/>
      <c r="Y1979" s="8"/>
      <c r="Z1979" s="8"/>
      <c r="AA1979" s="8"/>
    </row>
    <row r="1980" spans="7:27" ht="12.75">
      <c r="G1980" s="8"/>
      <c r="N1980" s="8"/>
      <c r="O1980" s="8"/>
      <c r="P1980" s="8"/>
      <c r="Q1980" s="8"/>
      <c r="R1980" s="8"/>
      <c r="S1980" s="8"/>
      <c r="T1980" s="8"/>
      <c r="U1980" s="8"/>
      <c r="V1980" s="8"/>
      <c r="W1980" s="8"/>
      <c r="X1980" s="8"/>
      <c r="Y1980" s="8"/>
      <c r="Z1980" s="8"/>
      <c r="AA1980" s="8"/>
    </row>
    <row r="1981" spans="7:27" ht="12.75">
      <c r="G1981" s="8"/>
      <c r="N1981" s="8"/>
      <c r="O1981" s="8"/>
      <c r="P1981" s="8"/>
      <c r="Q1981" s="8"/>
      <c r="R1981" s="8"/>
      <c r="S1981" s="8"/>
      <c r="T1981" s="8"/>
      <c r="U1981" s="8"/>
      <c r="V1981" s="8"/>
      <c r="W1981" s="8"/>
      <c r="X1981" s="8"/>
      <c r="Y1981" s="8"/>
      <c r="Z1981" s="8"/>
      <c r="AA1981" s="8"/>
    </row>
    <row r="1982" spans="7:27" ht="12.75">
      <c r="G1982" s="8"/>
      <c r="N1982" s="8"/>
      <c r="O1982" s="8"/>
      <c r="P1982" s="8"/>
      <c r="Q1982" s="8"/>
      <c r="R1982" s="8"/>
      <c r="S1982" s="8"/>
      <c r="T1982" s="8"/>
      <c r="U1982" s="8"/>
      <c r="V1982" s="8"/>
      <c r="W1982" s="8"/>
      <c r="X1982" s="8"/>
      <c r="Y1982" s="8"/>
      <c r="Z1982" s="8"/>
      <c r="AA1982" s="8"/>
    </row>
    <row r="1983" spans="7:27" ht="12.75">
      <c r="G1983" s="8"/>
      <c r="N1983" s="8"/>
      <c r="O1983" s="8"/>
      <c r="P1983" s="8"/>
      <c r="Q1983" s="8"/>
      <c r="R1983" s="8"/>
      <c r="S1983" s="8"/>
      <c r="T1983" s="8"/>
      <c r="U1983" s="8"/>
      <c r="V1983" s="8"/>
      <c r="W1983" s="8"/>
      <c r="X1983" s="8"/>
      <c r="Y1983" s="8"/>
      <c r="Z1983" s="8"/>
      <c r="AA1983" s="8"/>
    </row>
    <row r="1984" spans="7:27" ht="12.75">
      <c r="G1984" s="8"/>
      <c r="N1984" s="8"/>
      <c r="O1984" s="8"/>
      <c r="P1984" s="8"/>
      <c r="Q1984" s="8"/>
      <c r="R1984" s="8"/>
      <c r="S1984" s="8"/>
      <c r="T1984" s="8"/>
      <c r="U1984" s="8"/>
      <c r="V1984" s="8"/>
      <c r="W1984" s="8"/>
      <c r="X1984" s="8"/>
      <c r="Y1984" s="8"/>
      <c r="Z1984" s="8"/>
      <c r="AA1984" s="8"/>
    </row>
    <row r="1985" spans="7:27" ht="12.75">
      <c r="G1985" s="8"/>
      <c r="N1985" s="8"/>
      <c r="O1985" s="8"/>
      <c r="P1985" s="8"/>
      <c r="Q1985" s="8"/>
      <c r="R1985" s="8"/>
      <c r="S1985" s="8"/>
      <c r="T1985" s="8"/>
      <c r="U1985" s="8"/>
      <c r="V1985" s="8"/>
      <c r="W1985" s="8"/>
      <c r="X1985" s="8"/>
      <c r="Y1985" s="8"/>
      <c r="Z1985" s="8"/>
      <c r="AA1985" s="8"/>
    </row>
    <row r="1986" spans="7:27" ht="12.75">
      <c r="G1986" s="8"/>
      <c r="N1986" s="8"/>
      <c r="O1986" s="8"/>
      <c r="P1986" s="8"/>
      <c r="Q1986" s="8"/>
      <c r="R1986" s="8"/>
      <c r="S1986" s="8"/>
      <c r="T1986" s="8"/>
      <c r="U1986" s="8"/>
      <c r="V1986" s="8"/>
      <c r="W1986" s="8"/>
      <c r="X1986" s="8"/>
      <c r="Y1986" s="8"/>
      <c r="Z1986" s="8"/>
      <c r="AA1986" s="8"/>
    </row>
    <row r="1987" spans="7:27" ht="12.75">
      <c r="G1987" s="8"/>
      <c r="N1987" s="8"/>
      <c r="O1987" s="8"/>
      <c r="P1987" s="8"/>
      <c r="Q1987" s="8"/>
      <c r="R1987" s="8"/>
      <c r="S1987" s="8"/>
      <c r="T1987" s="8"/>
      <c r="U1987" s="8"/>
      <c r="V1987" s="8"/>
      <c r="W1987" s="8"/>
      <c r="X1987" s="8"/>
      <c r="Y1987" s="8"/>
      <c r="Z1987" s="8"/>
      <c r="AA1987" s="8"/>
    </row>
    <row r="1988" spans="7:27" ht="12.75">
      <c r="G1988" s="8"/>
      <c r="N1988" s="8"/>
      <c r="O1988" s="8"/>
      <c r="P1988" s="8"/>
      <c r="Q1988" s="8"/>
      <c r="R1988" s="8"/>
      <c r="S1988" s="8"/>
      <c r="T1988" s="8"/>
      <c r="U1988" s="8"/>
      <c r="V1988" s="8"/>
      <c r="W1988" s="8"/>
      <c r="X1988" s="8"/>
      <c r="Y1988" s="8"/>
      <c r="Z1988" s="8"/>
      <c r="AA1988" s="8"/>
    </row>
    <row r="1989" spans="7:27" ht="12.75">
      <c r="G1989" s="8"/>
      <c r="N1989" s="8"/>
      <c r="O1989" s="8"/>
      <c r="P1989" s="8"/>
      <c r="Q1989" s="8"/>
      <c r="R1989" s="8"/>
      <c r="S1989" s="8"/>
      <c r="T1989" s="8"/>
      <c r="U1989" s="8"/>
      <c r="V1989" s="8"/>
      <c r="W1989" s="8"/>
      <c r="X1989" s="8"/>
      <c r="Y1989" s="8"/>
      <c r="Z1989" s="8"/>
      <c r="AA1989" s="8"/>
    </row>
    <row r="1990" spans="7:27" ht="12.75">
      <c r="G1990" s="8"/>
      <c r="N1990" s="8"/>
      <c r="O1990" s="8"/>
      <c r="P1990" s="8"/>
      <c r="Q1990" s="8"/>
      <c r="R1990" s="8"/>
      <c r="S1990" s="8"/>
      <c r="T1990" s="8"/>
      <c r="U1990" s="8"/>
      <c r="V1990" s="8"/>
      <c r="W1990" s="8"/>
      <c r="X1990" s="8"/>
      <c r="Y1990" s="8"/>
      <c r="Z1990" s="8"/>
      <c r="AA1990" s="8"/>
    </row>
    <row r="1991" spans="7:27" ht="12.75">
      <c r="G1991" s="8"/>
      <c r="N1991" s="8"/>
      <c r="O1991" s="8"/>
      <c r="P1991" s="8"/>
      <c r="Q1991" s="8"/>
      <c r="R1991" s="8"/>
      <c r="S1991" s="8"/>
      <c r="T1991" s="8"/>
      <c r="U1991" s="8"/>
      <c r="V1991" s="8"/>
      <c r="W1991" s="8"/>
      <c r="X1991" s="8"/>
      <c r="Y1991" s="8"/>
      <c r="Z1991" s="8"/>
      <c r="AA1991" s="8"/>
    </row>
    <row r="1992" spans="7:27" ht="12.75">
      <c r="G1992" s="8"/>
      <c r="N1992" s="8"/>
      <c r="O1992" s="8"/>
      <c r="P1992" s="8"/>
      <c r="Q1992" s="8"/>
      <c r="R1992" s="8"/>
      <c r="S1992" s="8"/>
      <c r="T1992" s="8"/>
      <c r="U1992" s="8"/>
      <c r="V1992" s="8"/>
      <c r="W1992" s="8"/>
      <c r="X1992" s="8"/>
      <c r="Y1992" s="8"/>
      <c r="Z1992" s="8"/>
      <c r="AA1992" s="8"/>
    </row>
    <row r="1993" spans="7:27" ht="12.75">
      <c r="G1993" s="8"/>
      <c r="N1993" s="8"/>
      <c r="O1993" s="8"/>
      <c r="P1993" s="8"/>
      <c r="Q1993" s="8"/>
      <c r="R1993" s="8"/>
      <c r="S1993" s="8"/>
      <c r="T1993" s="8"/>
      <c r="U1993" s="8"/>
      <c r="V1993" s="8"/>
      <c r="W1993" s="8"/>
      <c r="X1993" s="8"/>
      <c r="Y1993" s="8"/>
      <c r="Z1993" s="8"/>
      <c r="AA1993" s="8"/>
    </row>
    <row r="1994" spans="7:27" ht="12.75">
      <c r="G1994" s="8"/>
      <c r="N1994" s="8"/>
      <c r="O1994" s="8"/>
      <c r="P1994" s="8"/>
      <c r="Q1994" s="8"/>
      <c r="R1994" s="8"/>
      <c r="S1994" s="8"/>
      <c r="T1994" s="8"/>
      <c r="U1994" s="8"/>
      <c r="V1994" s="8"/>
      <c r="W1994" s="8"/>
      <c r="X1994" s="8"/>
      <c r="Y1994" s="8"/>
      <c r="Z1994" s="8"/>
      <c r="AA1994" s="8"/>
    </row>
    <row r="1995" spans="7:27" ht="12.75">
      <c r="G1995" s="8"/>
      <c r="N1995" s="8"/>
      <c r="O1995" s="8"/>
      <c r="P1995" s="8"/>
      <c r="Q1995" s="8"/>
      <c r="R1995" s="8"/>
      <c r="S1995" s="8"/>
      <c r="T1995" s="8"/>
      <c r="U1995" s="8"/>
      <c r="V1995" s="8"/>
      <c r="W1995" s="8"/>
      <c r="X1995" s="8"/>
      <c r="Y1995" s="8"/>
      <c r="Z1995" s="8"/>
      <c r="AA1995" s="8"/>
    </row>
    <row r="1996" spans="7:27" ht="12.75">
      <c r="G1996" s="8"/>
      <c r="N1996" s="8"/>
      <c r="O1996" s="8"/>
      <c r="P1996" s="8"/>
      <c r="Q1996" s="8"/>
      <c r="R1996" s="8"/>
      <c r="S1996" s="8"/>
      <c r="T1996" s="8"/>
      <c r="U1996" s="8"/>
      <c r="V1996" s="8"/>
      <c r="W1996" s="8"/>
      <c r="X1996" s="8"/>
      <c r="Y1996" s="8"/>
      <c r="Z1996" s="8"/>
      <c r="AA1996" s="8"/>
    </row>
    <row r="1997" spans="7:27" ht="12.75">
      <c r="G1997" s="8"/>
      <c r="N1997" s="8"/>
      <c r="O1997" s="8"/>
      <c r="P1997" s="8"/>
      <c r="Q1997" s="8"/>
      <c r="R1997" s="8"/>
      <c r="S1997" s="8"/>
      <c r="T1997" s="8"/>
      <c r="U1997" s="8"/>
      <c r="V1997" s="8"/>
      <c r="W1997" s="8"/>
      <c r="X1997" s="8"/>
      <c r="Y1997" s="8"/>
      <c r="Z1997" s="8"/>
      <c r="AA1997" s="8"/>
    </row>
    <row r="1998" spans="7:27" ht="12.75">
      <c r="G1998" s="8"/>
      <c r="N1998" s="8"/>
      <c r="O1998" s="8"/>
      <c r="P1998" s="8"/>
      <c r="Q1998" s="8"/>
      <c r="R1998" s="8"/>
      <c r="S1998" s="8"/>
      <c r="T1998" s="8"/>
      <c r="U1998" s="8"/>
      <c r="V1998" s="8"/>
      <c r="W1998" s="8"/>
      <c r="X1998" s="8"/>
      <c r="Y1998" s="8"/>
      <c r="Z1998" s="8"/>
      <c r="AA1998" s="8"/>
    </row>
    <row r="1999" spans="7:27" ht="12.75">
      <c r="G1999" s="8"/>
      <c r="N1999" s="8"/>
      <c r="O1999" s="8"/>
      <c r="P1999" s="8"/>
      <c r="Q1999" s="8"/>
      <c r="R1999" s="8"/>
      <c r="S1999" s="8"/>
      <c r="T1999" s="8"/>
      <c r="U1999" s="8"/>
      <c r="V1999" s="8"/>
      <c r="W1999" s="8"/>
      <c r="X1999" s="8"/>
      <c r="Y1999" s="8"/>
      <c r="Z1999" s="8"/>
      <c r="AA1999" s="8"/>
    </row>
    <row r="2000" spans="7:27" ht="12.75">
      <c r="G2000" s="8"/>
      <c r="N2000" s="8"/>
      <c r="O2000" s="8"/>
      <c r="P2000" s="8"/>
      <c r="Q2000" s="8"/>
      <c r="R2000" s="8"/>
      <c r="S2000" s="8"/>
      <c r="T2000" s="8"/>
      <c r="U2000" s="8"/>
      <c r="V2000" s="8"/>
      <c r="W2000" s="8"/>
      <c r="X2000" s="8"/>
      <c r="Y2000" s="8"/>
      <c r="Z2000" s="8"/>
      <c r="AA2000" s="8"/>
    </row>
    <row r="2001" spans="7:27" ht="12.75">
      <c r="G2001" s="8"/>
      <c r="N2001" s="8"/>
      <c r="O2001" s="8"/>
      <c r="P2001" s="8"/>
      <c r="Q2001" s="8"/>
      <c r="R2001" s="8"/>
      <c r="S2001" s="8"/>
      <c r="T2001" s="8"/>
      <c r="U2001" s="8"/>
      <c r="V2001" s="8"/>
      <c r="W2001" s="8"/>
      <c r="X2001" s="8"/>
      <c r="Y2001" s="8"/>
      <c r="Z2001" s="8"/>
      <c r="AA2001" s="8"/>
    </row>
    <row r="2002" spans="7:27" ht="12.75">
      <c r="G2002" s="8"/>
      <c r="N2002" s="8"/>
      <c r="O2002" s="8"/>
      <c r="P2002" s="8"/>
      <c r="Q2002" s="8"/>
      <c r="R2002" s="8"/>
      <c r="S2002" s="8"/>
      <c r="T2002" s="8"/>
      <c r="U2002" s="8"/>
      <c r="V2002" s="8"/>
      <c r="W2002" s="8"/>
      <c r="X2002" s="8"/>
      <c r="Y2002" s="8"/>
      <c r="Z2002" s="8"/>
      <c r="AA2002" s="8"/>
    </row>
    <row r="2003" spans="7:27" ht="12.75">
      <c r="G2003" s="8"/>
      <c r="N2003" s="8"/>
      <c r="O2003" s="8"/>
      <c r="P2003" s="8"/>
      <c r="Q2003" s="8"/>
      <c r="R2003" s="8"/>
      <c r="S2003" s="8"/>
      <c r="T2003" s="8"/>
      <c r="U2003" s="8"/>
      <c r="V2003" s="8"/>
      <c r="W2003" s="8"/>
      <c r="X2003" s="8"/>
      <c r="Y2003" s="8"/>
      <c r="Z2003" s="8"/>
      <c r="AA2003" s="8"/>
    </row>
    <row r="2004" spans="7:27" ht="12.75">
      <c r="G2004" s="8"/>
      <c r="N2004" s="8"/>
      <c r="O2004" s="8"/>
      <c r="P2004" s="8"/>
      <c r="Q2004" s="8"/>
      <c r="R2004" s="8"/>
      <c r="S2004" s="8"/>
      <c r="T2004" s="8"/>
      <c r="U2004" s="8"/>
      <c r="V2004" s="8"/>
      <c r="W2004" s="8"/>
      <c r="X2004" s="8"/>
      <c r="Y2004" s="8"/>
      <c r="Z2004" s="8"/>
      <c r="AA2004" s="8"/>
    </row>
    <row r="2005" spans="7:27" ht="12.75">
      <c r="G2005" s="8"/>
      <c r="N2005" s="8"/>
      <c r="O2005" s="8"/>
      <c r="P2005" s="8"/>
      <c r="Q2005" s="8"/>
      <c r="R2005" s="8"/>
      <c r="S2005" s="8"/>
      <c r="T2005" s="8"/>
      <c r="U2005" s="8"/>
      <c r="V2005" s="8"/>
      <c r="W2005" s="8"/>
      <c r="X2005" s="8"/>
      <c r="Y2005" s="8"/>
      <c r="Z2005" s="8"/>
      <c r="AA2005" s="8"/>
    </row>
    <row r="2006" spans="7:27" ht="12.75">
      <c r="G2006" s="8"/>
      <c r="N2006" s="8"/>
      <c r="O2006" s="8"/>
      <c r="P2006" s="8"/>
      <c r="Q2006" s="8"/>
      <c r="R2006" s="8"/>
      <c r="S2006" s="8"/>
      <c r="T2006" s="8"/>
      <c r="U2006" s="8"/>
      <c r="V2006" s="8"/>
      <c r="W2006" s="8"/>
      <c r="X2006" s="8"/>
      <c r="Y2006" s="8"/>
      <c r="Z2006" s="8"/>
      <c r="AA2006" s="8"/>
    </row>
    <row r="2007" spans="7:27" ht="12.75">
      <c r="G2007" s="8"/>
      <c r="N2007" s="8"/>
      <c r="O2007" s="8"/>
      <c r="P2007" s="8"/>
      <c r="Q2007" s="8"/>
      <c r="R2007" s="8"/>
      <c r="S2007" s="8"/>
      <c r="T2007" s="8"/>
      <c r="U2007" s="8"/>
      <c r="V2007" s="8"/>
      <c r="W2007" s="8"/>
      <c r="X2007" s="8"/>
      <c r="Y2007" s="8"/>
      <c r="Z2007" s="8"/>
      <c r="AA2007" s="8"/>
    </row>
    <row r="2008" spans="7:27" ht="12.75">
      <c r="G2008" s="8"/>
      <c r="N2008" s="8"/>
      <c r="O2008" s="8"/>
      <c r="P2008" s="8"/>
      <c r="Q2008" s="8"/>
      <c r="R2008" s="8"/>
      <c r="S2008" s="8"/>
      <c r="T2008" s="8"/>
      <c r="U2008" s="8"/>
      <c r="V2008" s="8"/>
      <c r="W2008" s="8"/>
      <c r="X2008" s="8"/>
      <c r="Y2008" s="8"/>
      <c r="Z2008" s="8"/>
      <c r="AA2008" s="8"/>
    </row>
    <row r="2009" spans="7:27" ht="12.75">
      <c r="G2009" s="8"/>
      <c r="N2009" s="8"/>
      <c r="O2009" s="8"/>
      <c r="P2009" s="8"/>
      <c r="Q2009" s="8"/>
      <c r="R2009" s="8"/>
      <c r="S2009" s="8"/>
      <c r="T2009" s="8"/>
      <c r="U2009" s="8"/>
      <c r="V2009" s="8"/>
      <c r="W2009" s="8"/>
      <c r="X2009" s="8"/>
      <c r="Y2009" s="8"/>
      <c r="Z2009" s="8"/>
      <c r="AA2009" s="8"/>
    </row>
    <row r="2010" spans="7:27" ht="12.75">
      <c r="G2010" s="8"/>
      <c r="N2010" s="8"/>
      <c r="O2010" s="8"/>
      <c r="P2010" s="8"/>
      <c r="Q2010" s="8"/>
      <c r="R2010" s="8"/>
      <c r="S2010" s="8"/>
      <c r="T2010" s="8"/>
      <c r="U2010" s="8"/>
      <c r="V2010" s="8"/>
      <c r="W2010" s="8"/>
      <c r="X2010" s="8"/>
      <c r="Y2010" s="8"/>
      <c r="Z2010" s="8"/>
      <c r="AA2010" s="8"/>
    </row>
    <row r="2011" spans="7:27" ht="12.75">
      <c r="G2011" s="8"/>
      <c r="N2011" s="8"/>
      <c r="O2011" s="8"/>
      <c r="P2011" s="8"/>
      <c r="Q2011" s="8"/>
      <c r="R2011" s="8"/>
      <c r="S2011" s="8"/>
      <c r="T2011" s="8"/>
      <c r="U2011" s="8"/>
      <c r="V2011" s="8"/>
      <c r="W2011" s="8"/>
      <c r="X2011" s="8"/>
      <c r="Y2011" s="8"/>
      <c r="Z2011" s="8"/>
      <c r="AA2011" s="8"/>
    </row>
    <row r="2012" spans="7:27" ht="12.75">
      <c r="G2012" s="8"/>
      <c r="N2012" s="8"/>
      <c r="O2012" s="8"/>
      <c r="P2012" s="8"/>
      <c r="Q2012" s="8"/>
      <c r="R2012" s="8"/>
      <c r="S2012" s="8"/>
      <c r="T2012" s="8"/>
      <c r="U2012" s="8"/>
      <c r="V2012" s="8"/>
      <c r="W2012" s="8"/>
      <c r="X2012" s="8"/>
      <c r="Y2012" s="8"/>
      <c r="Z2012" s="8"/>
      <c r="AA2012" s="8"/>
    </row>
    <row r="2013" spans="7:27" ht="12.75">
      <c r="G2013" s="8"/>
      <c r="N2013" s="8"/>
      <c r="O2013" s="8"/>
      <c r="P2013" s="8"/>
      <c r="Q2013" s="8"/>
      <c r="R2013" s="8"/>
      <c r="S2013" s="8"/>
      <c r="T2013" s="8"/>
      <c r="U2013" s="8"/>
      <c r="V2013" s="8"/>
      <c r="W2013" s="8"/>
      <c r="X2013" s="8"/>
      <c r="Y2013" s="8"/>
      <c r="Z2013" s="8"/>
      <c r="AA2013" s="8"/>
    </row>
    <row r="2014" spans="7:27" ht="12.75">
      <c r="G2014" s="8"/>
      <c r="N2014" s="8"/>
      <c r="O2014" s="8"/>
      <c r="P2014" s="8"/>
      <c r="Q2014" s="8"/>
      <c r="R2014" s="8"/>
      <c r="S2014" s="8"/>
      <c r="T2014" s="8"/>
      <c r="U2014" s="8"/>
      <c r="V2014" s="8"/>
      <c r="W2014" s="8"/>
      <c r="X2014" s="8"/>
      <c r="Y2014" s="8"/>
      <c r="Z2014" s="8"/>
      <c r="AA2014" s="8"/>
    </row>
    <row r="2015" spans="7:27" ht="12.75">
      <c r="G2015" s="8"/>
      <c r="N2015" s="8"/>
      <c r="O2015" s="8"/>
      <c r="P2015" s="8"/>
      <c r="Q2015" s="8"/>
      <c r="R2015" s="8"/>
      <c r="S2015" s="8"/>
      <c r="T2015" s="8"/>
      <c r="U2015" s="8"/>
      <c r="V2015" s="8"/>
      <c r="W2015" s="8"/>
      <c r="X2015" s="8"/>
      <c r="Y2015" s="8"/>
      <c r="Z2015" s="8"/>
      <c r="AA2015" s="8"/>
    </row>
    <row r="2016" spans="7:27" ht="12.75">
      <c r="G2016" s="8"/>
      <c r="N2016" s="8"/>
      <c r="O2016" s="8"/>
      <c r="P2016" s="8"/>
      <c r="Q2016" s="8"/>
      <c r="R2016" s="8"/>
      <c r="S2016" s="8"/>
      <c r="T2016" s="8"/>
      <c r="U2016" s="8"/>
      <c r="V2016" s="8"/>
      <c r="W2016" s="8"/>
      <c r="X2016" s="8"/>
      <c r="Y2016" s="8"/>
      <c r="Z2016" s="8"/>
      <c r="AA2016" s="8"/>
    </row>
    <row r="2017" spans="7:27" ht="12.75">
      <c r="G2017" s="8"/>
      <c r="N2017" s="8"/>
      <c r="O2017" s="8"/>
      <c r="P2017" s="8"/>
      <c r="Q2017" s="8"/>
      <c r="R2017" s="8"/>
      <c r="S2017" s="8"/>
      <c r="T2017" s="8"/>
      <c r="U2017" s="8"/>
      <c r="V2017" s="8"/>
      <c r="W2017" s="8"/>
      <c r="X2017" s="8"/>
      <c r="Y2017" s="8"/>
      <c r="Z2017" s="8"/>
      <c r="AA2017" s="8"/>
    </row>
    <row r="2018" spans="7:27" ht="12.75">
      <c r="G2018" s="8"/>
      <c r="N2018" s="8"/>
      <c r="O2018" s="8"/>
      <c r="P2018" s="8"/>
      <c r="Q2018" s="8"/>
      <c r="R2018" s="8"/>
      <c r="S2018" s="8"/>
      <c r="T2018" s="8"/>
      <c r="U2018" s="8"/>
      <c r="V2018" s="8"/>
      <c r="W2018" s="8"/>
      <c r="X2018" s="8"/>
      <c r="Y2018" s="8"/>
      <c r="Z2018" s="8"/>
      <c r="AA2018" s="8"/>
    </row>
    <row r="2019" spans="7:27" ht="12.75">
      <c r="G2019" s="8"/>
      <c r="N2019" s="8"/>
      <c r="O2019" s="8"/>
      <c r="P2019" s="8"/>
      <c r="Q2019" s="8"/>
      <c r="R2019" s="8"/>
      <c r="S2019" s="8"/>
      <c r="T2019" s="8"/>
      <c r="U2019" s="8"/>
      <c r="V2019" s="8"/>
      <c r="W2019" s="8"/>
      <c r="X2019" s="8"/>
      <c r="Y2019" s="8"/>
      <c r="Z2019" s="8"/>
      <c r="AA2019" s="8"/>
    </row>
    <row r="2020" spans="7:27" ht="12.75">
      <c r="G2020" s="8"/>
      <c r="N2020" s="8"/>
      <c r="O2020" s="8"/>
      <c r="P2020" s="8"/>
      <c r="Q2020" s="8"/>
      <c r="R2020" s="8"/>
      <c r="S2020" s="8"/>
      <c r="T2020" s="8"/>
      <c r="U2020" s="8"/>
      <c r="V2020" s="8"/>
      <c r="W2020" s="8"/>
      <c r="X2020" s="8"/>
      <c r="Y2020" s="8"/>
      <c r="Z2020" s="8"/>
      <c r="AA2020" s="8"/>
    </row>
    <row r="2021" spans="7:27" ht="12.75">
      <c r="G2021" s="8"/>
      <c r="N2021" s="8"/>
      <c r="O2021" s="8"/>
      <c r="P2021" s="8"/>
      <c r="Q2021" s="8"/>
      <c r="R2021" s="8"/>
      <c r="S2021" s="8"/>
      <c r="T2021" s="8"/>
      <c r="U2021" s="8"/>
      <c r="V2021" s="8"/>
      <c r="W2021" s="8"/>
      <c r="X2021" s="8"/>
      <c r="Y2021" s="8"/>
      <c r="Z2021" s="8"/>
      <c r="AA2021" s="8"/>
    </row>
    <row r="2022" spans="7:27" ht="12.75">
      <c r="G2022" s="8"/>
      <c r="N2022" s="8"/>
      <c r="O2022" s="8"/>
      <c r="P2022" s="8"/>
      <c r="Q2022" s="8"/>
      <c r="R2022" s="8"/>
      <c r="S2022" s="8"/>
      <c r="T2022" s="8"/>
      <c r="U2022" s="8"/>
      <c r="V2022" s="8"/>
      <c r="W2022" s="8"/>
      <c r="X2022" s="8"/>
      <c r="Y2022" s="8"/>
      <c r="Z2022" s="8"/>
      <c r="AA2022" s="8"/>
    </row>
    <row r="2023" spans="7:27" ht="12.75">
      <c r="G2023" s="8"/>
      <c r="N2023" s="8"/>
      <c r="O2023" s="8"/>
      <c r="P2023" s="8"/>
      <c r="Q2023" s="8"/>
      <c r="R2023" s="8"/>
      <c r="S2023" s="8"/>
      <c r="T2023" s="8"/>
      <c r="U2023" s="8"/>
      <c r="V2023" s="8"/>
      <c r="W2023" s="8"/>
      <c r="X2023" s="8"/>
      <c r="Y2023" s="8"/>
      <c r="Z2023" s="8"/>
      <c r="AA2023" s="8"/>
    </row>
    <row r="2024" spans="7:27" ht="12.75">
      <c r="G2024" s="8"/>
      <c r="N2024" s="8"/>
      <c r="O2024" s="8"/>
      <c r="P2024" s="8"/>
      <c r="Q2024" s="8"/>
      <c r="R2024" s="8"/>
      <c r="S2024" s="8"/>
      <c r="T2024" s="8"/>
      <c r="U2024" s="8"/>
      <c r="V2024" s="8"/>
      <c r="W2024" s="8"/>
      <c r="X2024" s="8"/>
      <c r="Y2024" s="8"/>
      <c r="Z2024" s="8"/>
      <c r="AA2024" s="8"/>
    </row>
    <row r="2025" spans="7:27" ht="12.75">
      <c r="G2025" s="8"/>
      <c r="N2025" s="8"/>
      <c r="O2025" s="8"/>
      <c r="P2025" s="8"/>
      <c r="Q2025" s="8"/>
      <c r="R2025" s="8"/>
      <c r="S2025" s="8"/>
      <c r="T2025" s="8"/>
      <c r="U2025" s="8"/>
      <c r="V2025" s="8"/>
      <c r="W2025" s="8"/>
      <c r="X2025" s="8"/>
      <c r="Y2025" s="8"/>
      <c r="Z2025" s="8"/>
      <c r="AA2025" s="8"/>
    </row>
    <row r="2026" spans="7:27" ht="12.75">
      <c r="G2026" s="8"/>
      <c r="N2026" s="8"/>
      <c r="O2026" s="8"/>
      <c r="P2026" s="8"/>
      <c r="Q2026" s="8"/>
      <c r="R2026" s="8"/>
      <c r="S2026" s="8"/>
      <c r="T2026" s="8"/>
      <c r="U2026" s="8"/>
      <c r="V2026" s="8"/>
      <c r="W2026" s="8"/>
      <c r="X2026" s="8"/>
      <c r="Y2026" s="8"/>
      <c r="Z2026" s="8"/>
      <c r="AA2026" s="8"/>
    </row>
    <row r="2027" spans="7:27" ht="12.75">
      <c r="G2027" s="8"/>
      <c r="N2027" s="8"/>
      <c r="O2027" s="8"/>
      <c r="P2027" s="8"/>
      <c r="Q2027" s="8"/>
      <c r="R2027" s="8"/>
      <c r="S2027" s="8"/>
      <c r="T2027" s="8"/>
      <c r="U2027" s="8"/>
      <c r="V2027" s="8"/>
      <c r="W2027" s="8"/>
      <c r="X2027" s="8"/>
      <c r="Y2027" s="8"/>
      <c r="Z2027" s="8"/>
      <c r="AA2027" s="8"/>
    </row>
    <row r="2028" spans="7:27" ht="12.75">
      <c r="G2028" s="8"/>
      <c r="N2028" s="8"/>
      <c r="O2028" s="8"/>
      <c r="P2028" s="8"/>
      <c r="Q2028" s="8"/>
      <c r="R2028" s="8"/>
      <c r="S2028" s="8"/>
      <c r="T2028" s="8"/>
      <c r="U2028" s="8"/>
      <c r="V2028" s="8"/>
      <c r="W2028" s="8"/>
      <c r="X2028" s="8"/>
      <c r="Y2028" s="8"/>
      <c r="Z2028" s="8"/>
      <c r="AA2028" s="8"/>
    </row>
    <row r="2029" spans="7:27" ht="12.75">
      <c r="G2029" s="8"/>
      <c r="N2029" s="8"/>
      <c r="O2029" s="8"/>
      <c r="P2029" s="8"/>
      <c r="Q2029" s="8"/>
      <c r="R2029" s="8"/>
      <c r="S2029" s="8"/>
      <c r="T2029" s="8"/>
      <c r="U2029" s="8"/>
      <c r="V2029" s="8"/>
      <c r="W2029" s="8"/>
      <c r="X2029" s="8"/>
      <c r="Y2029" s="8"/>
      <c r="Z2029" s="8"/>
      <c r="AA2029" s="8"/>
    </row>
    <row r="2030" spans="7:27" ht="12.75">
      <c r="G2030" s="8"/>
      <c r="N2030" s="8"/>
      <c r="O2030" s="8"/>
      <c r="P2030" s="8"/>
      <c r="Q2030" s="8"/>
      <c r="R2030" s="8"/>
      <c r="S2030" s="8"/>
      <c r="T2030" s="8"/>
      <c r="U2030" s="8"/>
      <c r="V2030" s="8"/>
      <c r="W2030" s="8"/>
      <c r="X2030" s="8"/>
      <c r="Y2030" s="8"/>
      <c r="Z2030" s="8"/>
      <c r="AA2030" s="8"/>
    </row>
    <row r="2031" spans="7:27" ht="12.75">
      <c r="G2031" s="8"/>
      <c r="N2031" s="8"/>
      <c r="O2031" s="8"/>
      <c r="P2031" s="8"/>
      <c r="Q2031" s="8"/>
      <c r="R2031" s="8"/>
      <c r="S2031" s="8"/>
      <c r="T2031" s="8"/>
      <c r="U2031" s="8"/>
      <c r="V2031" s="8"/>
      <c r="W2031" s="8"/>
      <c r="X2031" s="8"/>
      <c r="Y2031" s="8"/>
      <c r="Z2031" s="8"/>
      <c r="AA2031" s="8"/>
    </row>
    <row r="2032" spans="7:27" ht="12.75">
      <c r="G2032" s="8"/>
      <c r="N2032" s="8"/>
      <c r="O2032" s="8"/>
      <c r="P2032" s="8"/>
      <c r="Q2032" s="8"/>
      <c r="R2032" s="8"/>
      <c r="S2032" s="8"/>
      <c r="T2032" s="8"/>
      <c r="U2032" s="8"/>
      <c r="V2032" s="8"/>
      <c r="W2032" s="8"/>
      <c r="X2032" s="8"/>
      <c r="Y2032" s="8"/>
      <c r="Z2032" s="8"/>
      <c r="AA2032" s="8"/>
    </row>
    <row r="2033" spans="7:27" ht="12.75">
      <c r="G2033" s="8"/>
      <c r="N2033" s="8"/>
      <c r="O2033" s="8"/>
      <c r="P2033" s="8"/>
      <c r="Q2033" s="8"/>
      <c r="R2033" s="8"/>
      <c r="S2033" s="8"/>
      <c r="T2033" s="8"/>
      <c r="U2033" s="8"/>
      <c r="V2033" s="8"/>
      <c r="W2033" s="8"/>
      <c r="X2033" s="8"/>
      <c r="Y2033" s="8"/>
      <c r="Z2033" s="8"/>
      <c r="AA2033" s="8"/>
    </row>
    <row r="2034" spans="7:27" ht="12.75">
      <c r="G2034" s="8"/>
      <c r="N2034" s="8"/>
      <c r="O2034" s="8"/>
      <c r="P2034" s="8"/>
      <c r="Q2034" s="8"/>
      <c r="R2034" s="8"/>
      <c r="S2034" s="8"/>
      <c r="T2034" s="8"/>
      <c r="U2034" s="8"/>
      <c r="V2034" s="8"/>
      <c r="W2034" s="8"/>
      <c r="X2034" s="8"/>
      <c r="Y2034" s="8"/>
      <c r="Z2034" s="8"/>
      <c r="AA2034" s="8"/>
    </row>
    <row r="2035" spans="7:27" ht="12.75">
      <c r="G2035" s="8"/>
      <c r="N2035" s="8"/>
      <c r="O2035" s="8"/>
      <c r="P2035" s="8"/>
      <c r="Q2035" s="8"/>
      <c r="R2035" s="8"/>
      <c r="S2035" s="8"/>
      <c r="T2035" s="8"/>
      <c r="U2035" s="8"/>
      <c r="V2035" s="8"/>
      <c r="W2035" s="8"/>
      <c r="X2035" s="8"/>
      <c r="Y2035" s="8"/>
      <c r="Z2035" s="8"/>
      <c r="AA2035" s="8"/>
    </row>
    <row r="2036" spans="7:27" ht="12.75">
      <c r="G2036" s="8"/>
      <c r="N2036" s="8"/>
      <c r="O2036" s="8"/>
      <c r="P2036" s="8"/>
      <c r="Q2036" s="8"/>
      <c r="R2036" s="8"/>
      <c r="S2036" s="8"/>
      <c r="T2036" s="8"/>
      <c r="U2036" s="8"/>
      <c r="V2036" s="8"/>
      <c r="W2036" s="8"/>
      <c r="X2036" s="8"/>
      <c r="Y2036" s="8"/>
      <c r="Z2036" s="8"/>
      <c r="AA2036" s="8"/>
    </row>
    <row r="2037" spans="7:27" ht="12.75">
      <c r="G2037" s="8"/>
      <c r="N2037" s="8"/>
      <c r="O2037" s="8"/>
      <c r="P2037" s="8"/>
      <c r="Q2037" s="8"/>
      <c r="R2037" s="8"/>
      <c r="S2037" s="8"/>
      <c r="T2037" s="8"/>
      <c r="U2037" s="8"/>
      <c r="V2037" s="8"/>
      <c r="W2037" s="8"/>
      <c r="X2037" s="8"/>
      <c r="Y2037" s="8"/>
      <c r="Z2037" s="8"/>
      <c r="AA2037" s="8"/>
    </row>
    <row r="2038" spans="7:27" ht="12.75">
      <c r="G2038" s="8"/>
      <c r="N2038" s="8"/>
      <c r="O2038" s="8"/>
      <c r="P2038" s="8"/>
      <c r="Q2038" s="8"/>
      <c r="R2038" s="8"/>
      <c r="S2038" s="8"/>
      <c r="T2038" s="8"/>
      <c r="U2038" s="8"/>
      <c r="V2038" s="8"/>
      <c r="W2038" s="8"/>
      <c r="X2038" s="8"/>
      <c r="Y2038" s="8"/>
      <c r="Z2038" s="8"/>
      <c r="AA2038" s="8"/>
    </row>
    <row r="2039" spans="7:27" ht="12.75">
      <c r="G2039" s="8"/>
      <c r="N2039" s="8"/>
      <c r="O2039" s="8"/>
      <c r="P2039" s="8"/>
      <c r="Q2039" s="8"/>
      <c r="R2039" s="8"/>
      <c r="S2039" s="8"/>
      <c r="T2039" s="8"/>
      <c r="U2039" s="8"/>
      <c r="V2039" s="8"/>
      <c r="W2039" s="8"/>
      <c r="X2039" s="8"/>
      <c r="Y2039" s="8"/>
      <c r="Z2039" s="8"/>
      <c r="AA2039" s="8"/>
    </row>
    <row r="2040" spans="7:27" ht="12.75">
      <c r="G2040" s="8"/>
      <c r="N2040" s="8"/>
      <c r="O2040" s="8"/>
      <c r="P2040" s="8"/>
      <c r="Q2040" s="8"/>
      <c r="R2040" s="8"/>
      <c r="S2040" s="8"/>
      <c r="T2040" s="8"/>
      <c r="U2040" s="8"/>
      <c r="V2040" s="8"/>
      <c r="W2040" s="8"/>
      <c r="X2040" s="8"/>
      <c r="Y2040" s="8"/>
      <c r="Z2040" s="8"/>
      <c r="AA2040" s="8"/>
    </row>
    <row r="2041" spans="7:27" ht="12.75">
      <c r="G2041" s="8"/>
      <c r="N2041" s="8"/>
      <c r="O2041" s="8"/>
      <c r="P2041" s="8"/>
      <c r="Q2041" s="8"/>
      <c r="R2041" s="8"/>
      <c r="S2041" s="8"/>
      <c r="T2041" s="8"/>
      <c r="U2041" s="8"/>
      <c r="V2041" s="8"/>
      <c r="W2041" s="8"/>
      <c r="X2041" s="8"/>
      <c r="Y2041" s="8"/>
      <c r="Z2041" s="8"/>
      <c r="AA2041" s="8"/>
    </row>
    <row r="2042" spans="7:27" ht="12.75">
      <c r="G2042" s="8"/>
      <c r="N2042" s="8"/>
      <c r="O2042" s="8"/>
      <c r="P2042" s="8"/>
      <c r="Q2042" s="8"/>
      <c r="R2042" s="8"/>
      <c r="S2042" s="8"/>
      <c r="T2042" s="8"/>
      <c r="U2042" s="8"/>
      <c r="V2042" s="8"/>
      <c r="W2042" s="8"/>
      <c r="X2042" s="8"/>
      <c r="Y2042" s="8"/>
      <c r="Z2042" s="8"/>
      <c r="AA2042" s="8"/>
    </row>
    <row r="2043" spans="7:27" ht="12.75">
      <c r="G2043" s="8"/>
      <c r="N2043" s="8"/>
      <c r="O2043" s="8"/>
      <c r="P2043" s="8"/>
      <c r="Q2043" s="8"/>
      <c r="R2043" s="8"/>
      <c r="S2043" s="8"/>
      <c r="T2043" s="8"/>
      <c r="U2043" s="8"/>
      <c r="V2043" s="8"/>
      <c r="W2043" s="8"/>
      <c r="X2043" s="8"/>
      <c r="Y2043" s="8"/>
      <c r="Z2043" s="8"/>
      <c r="AA2043" s="8"/>
    </row>
    <row r="2044" spans="7:27" ht="12.75">
      <c r="G2044" s="8"/>
      <c r="N2044" s="8"/>
      <c r="O2044" s="8"/>
      <c r="P2044" s="8"/>
      <c r="Q2044" s="8"/>
      <c r="R2044" s="8"/>
      <c r="S2044" s="8"/>
      <c r="T2044" s="8"/>
      <c r="U2044" s="8"/>
      <c r="V2044" s="8"/>
      <c r="W2044" s="8"/>
      <c r="X2044" s="8"/>
      <c r="Y2044" s="8"/>
      <c r="Z2044" s="8"/>
      <c r="AA2044" s="8"/>
    </row>
    <row r="2045" spans="7:27" ht="12.75">
      <c r="G2045" s="8"/>
      <c r="N2045" s="8"/>
      <c r="O2045" s="8"/>
      <c r="P2045" s="8"/>
      <c r="Q2045" s="8"/>
      <c r="R2045" s="8"/>
      <c r="S2045" s="8"/>
      <c r="T2045" s="8"/>
      <c r="U2045" s="8"/>
      <c r="V2045" s="8"/>
      <c r="W2045" s="8"/>
      <c r="X2045" s="8"/>
      <c r="Y2045" s="8"/>
      <c r="Z2045" s="8"/>
      <c r="AA2045" s="8"/>
    </row>
    <row r="2046" spans="7:27" ht="12.75">
      <c r="G2046" s="8"/>
      <c r="N2046" s="8"/>
      <c r="O2046" s="8"/>
      <c r="P2046" s="8"/>
      <c r="Q2046" s="8"/>
      <c r="R2046" s="8"/>
      <c r="S2046" s="8"/>
      <c r="T2046" s="8"/>
      <c r="U2046" s="8"/>
      <c r="V2046" s="8"/>
      <c r="W2046" s="8"/>
      <c r="X2046" s="8"/>
      <c r="Y2046" s="8"/>
      <c r="Z2046" s="8"/>
      <c r="AA2046" s="8"/>
    </row>
    <row r="2047" spans="7:27" ht="12.75">
      <c r="G2047" s="8"/>
      <c r="N2047" s="8"/>
      <c r="O2047" s="8"/>
      <c r="P2047" s="8"/>
      <c r="Q2047" s="8"/>
      <c r="R2047" s="8"/>
      <c r="S2047" s="8"/>
      <c r="T2047" s="8"/>
      <c r="U2047" s="8"/>
      <c r="V2047" s="8"/>
      <c r="W2047" s="8"/>
      <c r="X2047" s="8"/>
      <c r="Y2047" s="8"/>
      <c r="Z2047" s="8"/>
      <c r="AA2047" s="8"/>
    </row>
    <row r="2048" spans="7:27" ht="12.75">
      <c r="G2048" s="8"/>
      <c r="N2048" s="8"/>
      <c r="O2048" s="8"/>
      <c r="P2048" s="8"/>
      <c r="Q2048" s="8"/>
      <c r="R2048" s="8"/>
      <c r="S2048" s="8"/>
      <c r="T2048" s="8"/>
      <c r="U2048" s="8"/>
      <c r="V2048" s="8"/>
      <c r="W2048" s="8"/>
      <c r="X2048" s="8"/>
      <c r="Y2048" s="8"/>
      <c r="Z2048" s="8"/>
      <c r="AA2048" s="8"/>
    </row>
    <row r="2049" spans="7:27" ht="12.75">
      <c r="G2049" s="8"/>
      <c r="N2049" s="8"/>
      <c r="O2049" s="8"/>
      <c r="P2049" s="8"/>
      <c r="Q2049" s="8"/>
      <c r="R2049" s="8"/>
      <c r="S2049" s="8"/>
      <c r="T2049" s="8"/>
      <c r="U2049" s="8"/>
      <c r="V2049" s="8"/>
      <c r="W2049" s="8"/>
      <c r="X2049" s="8"/>
      <c r="Y2049" s="8"/>
      <c r="Z2049" s="8"/>
      <c r="AA2049" s="8"/>
    </row>
    <row r="2050" spans="7:27" ht="12.75">
      <c r="G2050" s="8"/>
      <c r="N2050" s="8"/>
      <c r="O2050" s="8"/>
      <c r="P2050" s="8"/>
      <c r="Q2050" s="8"/>
      <c r="R2050" s="8"/>
      <c r="S2050" s="8"/>
      <c r="T2050" s="8"/>
      <c r="U2050" s="8"/>
      <c r="V2050" s="8"/>
      <c r="W2050" s="8"/>
      <c r="X2050" s="8"/>
      <c r="Y2050" s="8"/>
      <c r="Z2050" s="8"/>
      <c r="AA2050" s="8"/>
    </row>
    <row r="2051" spans="7:27" ht="12.75">
      <c r="G2051" s="8"/>
      <c r="N2051" s="8"/>
      <c r="O2051" s="8"/>
      <c r="P2051" s="8"/>
      <c r="Q2051" s="8"/>
      <c r="R2051" s="8"/>
      <c r="S2051" s="8"/>
      <c r="T2051" s="8"/>
      <c r="U2051" s="8"/>
      <c r="V2051" s="8"/>
      <c r="W2051" s="8"/>
      <c r="X2051" s="8"/>
      <c r="Y2051" s="8"/>
      <c r="Z2051" s="8"/>
      <c r="AA2051" s="8"/>
    </row>
    <row r="2052" spans="7:27" ht="12.75">
      <c r="G2052" s="8"/>
      <c r="N2052" s="8"/>
      <c r="O2052" s="8"/>
      <c r="P2052" s="8"/>
      <c r="Q2052" s="8"/>
      <c r="R2052" s="8"/>
      <c r="S2052" s="8"/>
      <c r="T2052" s="8"/>
      <c r="U2052" s="8"/>
      <c r="V2052" s="8"/>
      <c r="W2052" s="8"/>
      <c r="X2052" s="8"/>
      <c r="Y2052" s="8"/>
      <c r="Z2052" s="8"/>
      <c r="AA2052" s="8"/>
    </row>
    <row r="2053" spans="7:27" ht="12.75">
      <c r="G2053" s="8"/>
      <c r="N2053" s="8"/>
      <c r="O2053" s="8"/>
      <c r="P2053" s="8"/>
      <c r="Q2053" s="8"/>
      <c r="R2053" s="8"/>
      <c r="S2053" s="8"/>
      <c r="T2053" s="8"/>
      <c r="U2053" s="8"/>
      <c r="V2053" s="8"/>
      <c r="W2053" s="8"/>
      <c r="X2053" s="8"/>
      <c r="Y2053" s="8"/>
      <c r="Z2053" s="8"/>
      <c r="AA2053" s="8"/>
    </row>
    <row r="2054" spans="7:27" ht="12.75">
      <c r="G2054" s="8"/>
      <c r="N2054" s="8"/>
      <c r="O2054" s="8"/>
      <c r="P2054" s="8"/>
      <c r="Q2054" s="8"/>
      <c r="R2054" s="8"/>
      <c r="S2054" s="8"/>
      <c r="T2054" s="8"/>
      <c r="U2054" s="8"/>
      <c r="V2054" s="8"/>
      <c r="W2054" s="8"/>
      <c r="X2054" s="8"/>
      <c r="Y2054" s="8"/>
      <c r="Z2054" s="8"/>
      <c r="AA2054" s="8"/>
    </row>
    <row r="2055" spans="7:27" ht="12.75">
      <c r="G2055" s="8"/>
      <c r="N2055" s="8"/>
      <c r="O2055" s="8"/>
      <c r="P2055" s="8"/>
      <c r="Q2055" s="8"/>
      <c r="R2055" s="8"/>
      <c r="S2055" s="8"/>
      <c r="T2055" s="8"/>
      <c r="U2055" s="8"/>
      <c r="V2055" s="8"/>
      <c r="W2055" s="8"/>
      <c r="X2055" s="8"/>
      <c r="Y2055" s="8"/>
      <c r="Z2055" s="8"/>
      <c r="AA2055" s="8"/>
    </row>
    <row r="2056" spans="7:27" ht="12.75">
      <c r="G2056" s="8"/>
      <c r="N2056" s="8"/>
      <c r="O2056" s="8"/>
      <c r="P2056" s="8"/>
      <c r="Q2056" s="8"/>
      <c r="R2056" s="8"/>
      <c r="S2056" s="8"/>
      <c r="T2056" s="8"/>
      <c r="U2056" s="8"/>
      <c r="V2056" s="8"/>
      <c r="W2056" s="8"/>
      <c r="X2056" s="8"/>
      <c r="Y2056" s="8"/>
      <c r="Z2056" s="8"/>
      <c r="AA2056" s="8"/>
    </row>
    <row r="2057" spans="7:27" ht="12.75">
      <c r="G2057" s="8"/>
      <c r="N2057" s="8"/>
      <c r="O2057" s="8"/>
      <c r="P2057" s="8"/>
      <c r="Q2057" s="8"/>
      <c r="R2057" s="8"/>
      <c r="S2057" s="8"/>
      <c r="T2057" s="8"/>
      <c r="U2057" s="8"/>
      <c r="V2057" s="8"/>
      <c r="W2057" s="8"/>
      <c r="X2057" s="8"/>
      <c r="Y2057" s="8"/>
      <c r="Z2057" s="8"/>
      <c r="AA2057" s="8"/>
    </row>
    <row r="2058" spans="7:27" ht="12.75">
      <c r="G2058" s="8"/>
      <c r="N2058" s="8"/>
      <c r="O2058" s="8"/>
      <c r="P2058" s="8"/>
      <c r="Q2058" s="8"/>
      <c r="R2058" s="8"/>
      <c r="S2058" s="8"/>
      <c r="T2058" s="8"/>
      <c r="U2058" s="8"/>
      <c r="V2058" s="8"/>
      <c r="W2058" s="8"/>
      <c r="X2058" s="8"/>
      <c r="Y2058" s="8"/>
      <c r="Z2058" s="8"/>
      <c r="AA2058" s="8"/>
    </row>
    <row r="2059" spans="7:27" ht="12.75">
      <c r="G2059" s="8"/>
      <c r="N2059" s="8"/>
      <c r="O2059" s="8"/>
      <c r="P2059" s="8"/>
      <c r="Q2059" s="8"/>
      <c r="R2059" s="8"/>
      <c r="S2059" s="8"/>
      <c r="T2059" s="8"/>
      <c r="U2059" s="8"/>
      <c r="V2059" s="8"/>
      <c r="W2059" s="8"/>
      <c r="X2059" s="8"/>
      <c r="Y2059" s="8"/>
      <c r="Z2059" s="8"/>
      <c r="AA2059" s="8"/>
    </row>
    <row r="2060" spans="7:27" ht="12.75">
      <c r="G2060" s="8"/>
      <c r="N2060" s="8"/>
      <c r="O2060" s="8"/>
      <c r="P2060" s="8"/>
      <c r="Q2060" s="8"/>
      <c r="R2060" s="8"/>
      <c r="S2060" s="8"/>
      <c r="T2060" s="8"/>
      <c r="U2060" s="8"/>
      <c r="V2060" s="8"/>
      <c r="W2060" s="8"/>
      <c r="X2060" s="8"/>
      <c r="Y2060" s="8"/>
      <c r="Z2060" s="8"/>
      <c r="AA2060" s="8"/>
    </row>
    <row r="2061" spans="7:27" ht="12.75">
      <c r="G2061" s="8"/>
      <c r="N2061" s="8"/>
      <c r="O2061" s="8"/>
      <c r="P2061" s="8"/>
      <c r="Q2061" s="8"/>
      <c r="R2061" s="8"/>
      <c r="S2061" s="8"/>
      <c r="T2061" s="8"/>
      <c r="U2061" s="8"/>
      <c r="V2061" s="8"/>
      <c r="W2061" s="8"/>
      <c r="X2061" s="8"/>
      <c r="Y2061" s="8"/>
      <c r="Z2061" s="8"/>
      <c r="AA2061" s="8"/>
    </row>
    <row r="2062" spans="7:27" ht="12.75">
      <c r="G2062" s="8"/>
      <c r="N2062" s="8"/>
      <c r="O2062" s="8"/>
      <c r="P2062" s="8"/>
      <c r="Q2062" s="8"/>
      <c r="R2062" s="8"/>
      <c r="S2062" s="8"/>
      <c r="T2062" s="8"/>
      <c r="U2062" s="8"/>
      <c r="V2062" s="8"/>
      <c r="W2062" s="8"/>
      <c r="X2062" s="8"/>
      <c r="Y2062" s="8"/>
      <c r="Z2062" s="8"/>
      <c r="AA2062" s="8"/>
    </row>
    <row r="2063" spans="7:27" ht="12.75">
      <c r="G2063" s="8"/>
      <c r="N2063" s="8"/>
      <c r="O2063" s="8"/>
      <c r="P2063" s="8"/>
      <c r="Q2063" s="8"/>
      <c r="R2063" s="8"/>
      <c r="S2063" s="8"/>
      <c r="T2063" s="8"/>
      <c r="U2063" s="8"/>
      <c r="V2063" s="8"/>
      <c r="W2063" s="8"/>
      <c r="X2063" s="8"/>
      <c r="Y2063" s="8"/>
      <c r="Z2063" s="8"/>
      <c r="AA2063" s="8"/>
    </row>
    <row r="2064" spans="7:27" ht="12.75">
      <c r="G2064" s="8"/>
      <c r="N2064" s="8"/>
      <c r="O2064" s="8"/>
      <c r="P2064" s="8"/>
      <c r="Q2064" s="8"/>
      <c r="R2064" s="8"/>
      <c r="S2064" s="8"/>
      <c r="T2064" s="8"/>
      <c r="U2064" s="8"/>
      <c r="V2064" s="8"/>
      <c r="W2064" s="8"/>
      <c r="X2064" s="8"/>
      <c r="Y2064" s="8"/>
      <c r="Z2064" s="8"/>
      <c r="AA2064" s="8"/>
    </row>
    <row r="2065" spans="7:27" ht="12.75">
      <c r="G2065" s="8"/>
      <c r="N2065" s="8"/>
      <c r="O2065" s="8"/>
      <c r="P2065" s="8"/>
      <c r="Q2065" s="8"/>
      <c r="R2065" s="8"/>
      <c r="S2065" s="8"/>
      <c r="T2065" s="8"/>
      <c r="U2065" s="8"/>
      <c r="V2065" s="8"/>
      <c r="W2065" s="8"/>
      <c r="X2065" s="8"/>
      <c r="Y2065" s="8"/>
      <c r="Z2065" s="8"/>
      <c r="AA2065" s="8"/>
    </row>
    <row r="2066" spans="7:27" ht="12.75">
      <c r="G2066" s="8"/>
      <c r="N2066" s="8"/>
      <c r="O2066" s="8"/>
      <c r="P2066" s="8"/>
      <c r="Q2066" s="8"/>
      <c r="R2066" s="8"/>
      <c r="S2066" s="8"/>
      <c r="T2066" s="8"/>
      <c r="U2066" s="8"/>
      <c r="V2066" s="8"/>
      <c r="W2066" s="8"/>
      <c r="X2066" s="8"/>
      <c r="Y2066" s="8"/>
      <c r="Z2066" s="8"/>
      <c r="AA2066" s="8"/>
    </row>
    <row r="2067" spans="7:27" ht="12.75">
      <c r="G2067" s="8"/>
      <c r="N2067" s="8"/>
      <c r="O2067" s="8"/>
      <c r="P2067" s="8"/>
      <c r="Q2067" s="8"/>
      <c r="R2067" s="8"/>
      <c r="S2067" s="8"/>
      <c r="T2067" s="8"/>
      <c r="U2067" s="8"/>
      <c r="V2067" s="8"/>
      <c r="W2067" s="8"/>
      <c r="X2067" s="8"/>
      <c r="Y2067" s="8"/>
      <c r="Z2067" s="8"/>
      <c r="AA2067" s="8"/>
    </row>
    <row r="2068" spans="7:27" ht="12.75">
      <c r="G2068" s="8"/>
      <c r="N2068" s="8"/>
      <c r="O2068" s="8"/>
      <c r="P2068" s="8"/>
      <c r="Q2068" s="8"/>
      <c r="R2068" s="8"/>
      <c r="S2068" s="8"/>
      <c r="T2068" s="8"/>
      <c r="U2068" s="8"/>
      <c r="V2068" s="8"/>
      <c r="W2068" s="8"/>
      <c r="X2068" s="8"/>
      <c r="Y2068" s="8"/>
      <c r="Z2068" s="8"/>
      <c r="AA2068" s="8"/>
    </row>
    <row r="2069" spans="7:27" ht="12.75">
      <c r="G2069" s="8"/>
      <c r="N2069" s="8"/>
      <c r="O2069" s="8"/>
      <c r="P2069" s="8"/>
      <c r="Q2069" s="8"/>
      <c r="R2069" s="8"/>
      <c r="S2069" s="8"/>
      <c r="T2069" s="8"/>
      <c r="U2069" s="8"/>
      <c r="V2069" s="8"/>
      <c r="W2069" s="8"/>
      <c r="X2069" s="8"/>
      <c r="Y2069" s="8"/>
      <c r="Z2069" s="8"/>
      <c r="AA2069" s="8"/>
    </row>
    <row r="2070" spans="7:27" ht="12.75">
      <c r="G2070" s="8"/>
      <c r="N2070" s="8"/>
      <c r="O2070" s="8"/>
      <c r="P2070" s="8"/>
      <c r="Q2070" s="8"/>
      <c r="R2070" s="8"/>
      <c r="S2070" s="8"/>
      <c r="T2070" s="8"/>
      <c r="U2070" s="8"/>
      <c r="V2070" s="8"/>
      <c r="W2070" s="8"/>
      <c r="X2070" s="8"/>
      <c r="Y2070" s="8"/>
      <c r="Z2070" s="8"/>
      <c r="AA2070" s="8"/>
    </row>
    <row r="2071" spans="7:27" ht="12.75">
      <c r="G2071" s="8"/>
      <c r="N2071" s="8"/>
      <c r="O2071" s="8"/>
      <c r="P2071" s="8"/>
      <c r="Q2071" s="8"/>
      <c r="R2071" s="8"/>
      <c r="S2071" s="8"/>
      <c r="T2071" s="8"/>
      <c r="U2071" s="8"/>
      <c r="V2071" s="8"/>
      <c r="W2071" s="8"/>
      <c r="X2071" s="8"/>
      <c r="Y2071" s="8"/>
      <c r="Z2071" s="8"/>
      <c r="AA2071" s="8"/>
    </row>
    <row r="2072" spans="7:27" ht="12.75">
      <c r="G2072" s="8"/>
      <c r="N2072" s="8"/>
      <c r="O2072" s="8"/>
      <c r="P2072" s="8"/>
      <c r="Q2072" s="8"/>
      <c r="R2072" s="8"/>
      <c r="S2072" s="8"/>
      <c r="T2072" s="8"/>
      <c r="U2072" s="8"/>
      <c r="V2072" s="8"/>
      <c r="W2072" s="8"/>
      <c r="X2072" s="8"/>
      <c r="Y2072" s="8"/>
      <c r="Z2072" s="8"/>
      <c r="AA2072" s="8"/>
    </row>
    <row r="2073" spans="7:27" ht="12.75">
      <c r="G2073" s="8"/>
      <c r="N2073" s="8"/>
      <c r="O2073" s="8"/>
      <c r="P2073" s="8"/>
      <c r="Q2073" s="8"/>
      <c r="R2073" s="8"/>
      <c r="S2073" s="8"/>
      <c r="T2073" s="8"/>
      <c r="U2073" s="8"/>
      <c r="V2073" s="8"/>
      <c r="W2073" s="8"/>
      <c r="X2073" s="8"/>
      <c r="Y2073" s="8"/>
      <c r="Z2073" s="8"/>
      <c r="AA2073" s="8"/>
    </row>
    <row r="2074" spans="7:27" ht="12.75">
      <c r="G2074" s="8"/>
      <c r="N2074" s="8"/>
      <c r="O2074" s="8"/>
      <c r="P2074" s="8"/>
      <c r="Q2074" s="8"/>
      <c r="R2074" s="8"/>
      <c r="S2074" s="8"/>
      <c r="T2074" s="8"/>
      <c r="U2074" s="8"/>
      <c r="V2074" s="8"/>
      <c r="W2074" s="8"/>
      <c r="X2074" s="8"/>
      <c r="Y2074" s="8"/>
      <c r="Z2074" s="8"/>
      <c r="AA2074" s="8"/>
    </row>
    <row r="2075" spans="7:27" ht="12.75">
      <c r="G2075" s="8"/>
      <c r="N2075" s="8"/>
      <c r="O2075" s="8"/>
      <c r="P2075" s="8"/>
      <c r="Q2075" s="8"/>
      <c r="R2075" s="8"/>
      <c r="S2075" s="8"/>
      <c r="T2075" s="8"/>
      <c r="U2075" s="8"/>
      <c r="V2075" s="8"/>
      <c r="W2075" s="8"/>
      <c r="X2075" s="8"/>
      <c r="Y2075" s="8"/>
      <c r="Z2075" s="8"/>
      <c r="AA2075" s="8"/>
    </row>
    <row r="2076" spans="7:27" ht="12.75">
      <c r="G2076" s="8"/>
      <c r="N2076" s="8"/>
      <c r="O2076" s="8"/>
      <c r="P2076" s="8"/>
      <c r="Q2076" s="8"/>
      <c r="R2076" s="8"/>
      <c r="S2076" s="8"/>
      <c r="T2076" s="8"/>
      <c r="U2076" s="8"/>
      <c r="V2076" s="8"/>
      <c r="W2076" s="8"/>
      <c r="X2076" s="8"/>
      <c r="Y2076" s="8"/>
      <c r="Z2076" s="8"/>
      <c r="AA2076" s="8"/>
    </row>
    <row r="2077" spans="7:27" ht="12.75">
      <c r="G2077" s="8"/>
      <c r="N2077" s="8"/>
      <c r="O2077" s="8"/>
      <c r="P2077" s="8"/>
      <c r="Q2077" s="8"/>
      <c r="R2077" s="8"/>
      <c r="S2077" s="8"/>
      <c r="T2077" s="8"/>
      <c r="U2077" s="8"/>
      <c r="V2077" s="8"/>
      <c r="W2077" s="8"/>
      <c r="X2077" s="8"/>
      <c r="Y2077" s="8"/>
      <c r="Z2077" s="8"/>
      <c r="AA2077" s="8"/>
    </row>
    <row r="2078" spans="7:27" ht="12.75">
      <c r="G2078" s="8"/>
      <c r="N2078" s="8"/>
      <c r="O2078" s="8"/>
      <c r="P2078" s="8"/>
      <c r="Q2078" s="8"/>
      <c r="R2078" s="8"/>
      <c r="S2078" s="8"/>
      <c r="T2078" s="8"/>
      <c r="U2078" s="8"/>
      <c r="V2078" s="8"/>
      <c r="W2078" s="8"/>
      <c r="X2078" s="8"/>
      <c r="Y2078" s="8"/>
      <c r="Z2078" s="8"/>
      <c r="AA2078" s="8"/>
    </row>
    <row r="2079" spans="7:27" ht="12.75">
      <c r="G2079" s="8"/>
      <c r="N2079" s="8"/>
      <c r="O2079" s="8"/>
      <c r="P2079" s="8"/>
      <c r="Q2079" s="8"/>
      <c r="R2079" s="8"/>
      <c r="S2079" s="8"/>
      <c r="T2079" s="8"/>
      <c r="U2079" s="8"/>
      <c r="V2079" s="8"/>
      <c r="W2079" s="8"/>
      <c r="X2079" s="8"/>
      <c r="Y2079" s="8"/>
      <c r="Z2079" s="8"/>
      <c r="AA2079" s="8"/>
    </row>
    <row r="2080" spans="7:27" ht="12.75">
      <c r="G2080" s="8"/>
      <c r="N2080" s="8"/>
      <c r="O2080" s="8"/>
      <c r="P2080" s="8"/>
      <c r="Q2080" s="8"/>
      <c r="R2080" s="8"/>
      <c r="S2080" s="8"/>
      <c r="T2080" s="8"/>
      <c r="U2080" s="8"/>
      <c r="V2080" s="8"/>
      <c r="W2080" s="8"/>
      <c r="X2080" s="8"/>
      <c r="Y2080" s="8"/>
      <c r="Z2080" s="8"/>
      <c r="AA2080" s="8"/>
    </row>
    <row r="2081" spans="7:27" ht="12.75">
      <c r="G2081" s="8"/>
      <c r="N2081" s="8"/>
      <c r="O2081" s="8"/>
      <c r="P2081" s="8"/>
      <c r="Q2081" s="8"/>
      <c r="R2081" s="8"/>
      <c r="S2081" s="8"/>
      <c r="T2081" s="8"/>
      <c r="U2081" s="8"/>
      <c r="V2081" s="8"/>
      <c r="W2081" s="8"/>
      <c r="X2081" s="8"/>
      <c r="Y2081" s="8"/>
      <c r="Z2081" s="8"/>
      <c r="AA2081" s="8"/>
    </row>
    <row r="2082" spans="7:27" ht="12.75">
      <c r="G2082" s="8"/>
      <c r="N2082" s="8"/>
      <c r="O2082" s="8"/>
      <c r="P2082" s="8"/>
      <c r="Q2082" s="8"/>
      <c r="R2082" s="8"/>
      <c r="S2082" s="8"/>
      <c r="T2082" s="8"/>
      <c r="U2082" s="8"/>
      <c r="V2082" s="8"/>
      <c r="W2082" s="8"/>
      <c r="X2082" s="8"/>
      <c r="Y2082" s="8"/>
      <c r="Z2082" s="8"/>
      <c r="AA2082" s="8"/>
    </row>
    <row r="2083" spans="7:27" ht="12.75">
      <c r="G2083" s="8"/>
      <c r="N2083" s="8"/>
      <c r="O2083" s="8"/>
      <c r="P2083" s="8"/>
      <c r="Q2083" s="8"/>
      <c r="R2083" s="8"/>
      <c r="S2083" s="8"/>
      <c r="T2083" s="8"/>
      <c r="U2083" s="8"/>
      <c r="V2083" s="8"/>
      <c r="W2083" s="8"/>
      <c r="X2083" s="8"/>
      <c r="Y2083" s="8"/>
      <c r="Z2083" s="8"/>
      <c r="AA2083" s="8"/>
    </row>
    <row r="2084" spans="7:27" ht="12.75">
      <c r="G2084" s="8"/>
      <c r="N2084" s="8"/>
      <c r="O2084" s="8"/>
      <c r="P2084" s="8"/>
      <c r="Q2084" s="8"/>
      <c r="R2084" s="8"/>
      <c r="S2084" s="8"/>
      <c r="T2084" s="8"/>
      <c r="U2084" s="8"/>
      <c r="V2084" s="8"/>
      <c r="W2084" s="8"/>
      <c r="X2084" s="8"/>
      <c r="Y2084" s="8"/>
      <c r="Z2084" s="8"/>
      <c r="AA2084" s="8"/>
    </row>
    <row r="2085" spans="7:27" ht="12.75">
      <c r="G2085" s="8"/>
      <c r="N2085" s="8"/>
      <c r="O2085" s="8"/>
      <c r="P2085" s="8"/>
      <c r="Q2085" s="8"/>
      <c r="R2085" s="8"/>
      <c r="S2085" s="8"/>
      <c r="T2085" s="8"/>
      <c r="U2085" s="8"/>
      <c r="V2085" s="8"/>
      <c r="W2085" s="8"/>
      <c r="X2085" s="8"/>
      <c r="Y2085" s="8"/>
      <c r="Z2085" s="8"/>
      <c r="AA2085" s="8"/>
    </row>
    <row r="2086" spans="7:27" ht="12.75">
      <c r="G2086" s="8"/>
      <c r="N2086" s="8"/>
      <c r="O2086" s="8"/>
      <c r="P2086" s="8"/>
      <c r="Q2086" s="8"/>
      <c r="R2086" s="8"/>
      <c r="S2086" s="8"/>
      <c r="T2086" s="8"/>
      <c r="U2086" s="8"/>
      <c r="V2086" s="8"/>
      <c r="W2086" s="8"/>
      <c r="X2086" s="8"/>
      <c r="Y2086" s="8"/>
      <c r="Z2086" s="8"/>
      <c r="AA2086" s="8"/>
    </row>
    <row r="2087" spans="7:27" ht="12.75">
      <c r="G2087" s="8"/>
      <c r="N2087" s="8"/>
      <c r="O2087" s="8"/>
      <c r="P2087" s="8"/>
      <c r="Q2087" s="8"/>
      <c r="R2087" s="8"/>
      <c r="S2087" s="8"/>
      <c r="T2087" s="8"/>
      <c r="U2087" s="8"/>
      <c r="V2087" s="8"/>
      <c r="W2087" s="8"/>
      <c r="X2087" s="8"/>
      <c r="Y2087" s="8"/>
      <c r="Z2087" s="8"/>
      <c r="AA2087" s="8"/>
    </row>
    <row r="2088" spans="7:27" ht="12.75">
      <c r="G2088" s="8"/>
      <c r="N2088" s="8"/>
      <c r="O2088" s="8"/>
      <c r="P2088" s="8"/>
      <c r="Q2088" s="8"/>
      <c r="R2088" s="8"/>
      <c r="S2088" s="8"/>
      <c r="T2088" s="8"/>
      <c r="U2088" s="8"/>
      <c r="V2088" s="8"/>
      <c r="W2088" s="8"/>
      <c r="X2088" s="8"/>
      <c r="Y2088" s="8"/>
      <c r="Z2088" s="8"/>
      <c r="AA2088" s="8"/>
    </row>
    <row r="2089" spans="7:27" ht="12.75">
      <c r="G2089" s="8"/>
      <c r="N2089" s="8"/>
      <c r="O2089" s="8"/>
      <c r="P2089" s="8"/>
      <c r="Q2089" s="8"/>
      <c r="R2089" s="8"/>
      <c r="S2089" s="8"/>
      <c r="T2089" s="8"/>
      <c r="U2089" s="8"/>
      <c r="V2089" s="8"/>
      <c r="W2089" s="8"/>
      <c r="X2089" s="8"/>
      <c r="Y2089" s="8"/>
      <c r="Z2089" s="8"/>
      <c r="AA2089" s="8"/>
    </row>
    <row r="2090" spans="7:27" ht="12.75">
      <c r="G2090" s="8"/>
      <c r="N2090" s="8"/>
      <c r="O2090" s="8"/>
      <c r="P2090" s="8"/>
      <c r="Q2090" s="8"/>
      <c r="R2090" s="8"/>
      <c r="S2090" s="8"/>
      <c r="T2090" s="8"/>
      <c r="U2090" s="8"/>
      <c r="V2090" s="8"/>
      <c r="W2090" s="8"/>
      <c r="X2090" s="8"/>
      <c r="Y2090" s="8"/>
      <c r="Z2090" s="8"/>
      <c r="AA2090" s="8"/>
    </row>
    <row r="2091" spans="7:27" ht="12.75">
      <c r="G2091" s="8"/>
      <c r="N2091" s="8"/>
      <c r="O2091" s="8"/>
      <c r="P2091" s="8"/>
      <c r="Q2091" s="8"/>
      <c r="R2091" s="8"/>
      <c r="S2091" s="8"/>
      <c r="T2091" s="8"/>
      <c r="U2091" s="8"/>
      <c r="V2091" s="8"/>
      <c r="W2091" s="8"/>
      <c r="X2091" s="8"/>
      <c r="Y2091" s="8"/>
      <c r="Z2091" s="8"/>
      <c r="AA2091" s="8"/>
    </row>
    <row r="2092" spans="7:27" ht="12.75">
      <c r="G2092" s="8"/>
      <c r="N2092" s="8"/>
      <c r="O2092" s="8"/>
      <c r="P2092" s="8"/>
      <c r="Q2092" s="8"/>
      <c r="R2092" s="8"/>
      <c r="S2092" s="8"/>
      <c r="T2092" s="8"/>
      <c r="U2092" s="8"/>
      <c r="V2092" s="8"/>
      <c r="W2092" s="8"/>
      <c r="X2092" s="8"/>
      <c r="Y2092" s="8"/>
      <c r="Z2092" s="8"/>
      <c r="AA2092" s="8"/>
    </row>
    <row r="2093" spans="7:27" ht="12.75">
      <c r="G2093" s="8"/>
      <c r="N2093" s="8"/>
      <c r="O2093" s="8"/>
      <c r="P2093" s="8"/>
      <c r="Q2093" s="8"/>
      <c r="R2093" s="8"/>
      <c r="S2093" s="8"/>
      <c r="T2093" s="8"/>
      <c r="U2093" s="8"/>
      <c r="V2093" s="8"/>
      <c r="W2093" s="8"/>
      <c r="X2093" s="8"/>
      <c r="Y2093" s="8"/>
      <c r="Z2093" s="8"/>
      <c r="AA2093" s="8"/>
    </row>
    <row r="2094" spans="7:27" ht="12.75">
      <c r="G2094" s="8"/>
      <c r="N2094" s="8"/>
      <c r="O2094" s="8"/>
      <c r="P2094" s="8"/>
      <c r="Q2094" s="8"/>
      <c r="R2094" s="8"/>
      <c r="S2094" s="8"/>
      <c r="T2094" s="8"/>
      <c r="U2094" s="8"/>
      <c r="V2094" s="8"/>
      <c r="W2094" s="8"/>
      <c r="X2094" s="8"/>
      <c r="Y2094" s="8"/>
      <c r="Z2094" s="8"/>
      <c r="AA2094" s="8"/>
    </row>
    <row r="2095" spans="7:27" ht="12.75">
      <c r="G2095" s="8"/>
      <c r="N2095" s="8"/>
      <c r="O2095" s="8"/>
      <c r="P2095" s="8"/>
      <c r="Q2095" s="8"/>
      <c r="R2095" s="8"/>
      <c r="S2095" s="8"/>
      <c r="T2095" s="8"/>
      <c r="U2095" s="8"/>
      <c r="V2095" s="8"/>
      <c r="W2095" s="8"/>
      <c r="X2095" s="8"/>
      <c r="Y2095" s="8"/>
      <c r="Z2095" s="8"/>
      <c r="AA2095" s="8"/>
    </row>
    <row r="2096" spans="7:27" ht="12.75">
      <c r="G2096" s="8"/>
      <c r="N2096" s="8"/>
      <c r="O2096" s="8"/>
      <c r="P2096" s="8"/>
      <c r="Q2096" s="8"/>
      <c r="R2096" s="8"/>
      <c r="S2096" s="8"/>
      <c r="T2096" s="8"/>
      <c r="U2096" s="8"/>
      <c r="V2096" s="8"/>
      <c r="W2096" s="8"/>
      <c r="X2096" s="8"/>
      <c r="Y2096" s="8"/>
      <c r="Z2096" s="8"/>
      <c r="AA2096" s="8"/>
    </row>
    <row r="2097" spans="7:27" ht="12.75">
      <c r="G2097" s="8"/>
      <c r="N2097" s="8"/>
      <c r="O2097" s="8"/>
      <c r="P2097" s="8"/>
      <c r="Q2097" s="8"/>
      <c r="R2097" s="8"/>
      <c r="S2097" s="8"/>
      <c r="T2097" s="8"/>
      <c r="U2097" s="8"/>
      <c r="V2097" s="8"/>
      <c r="W2097" s="8"/>
      <c r="X2097" s="8"/>
      <c r="Y2097" s="8"/>
      <c r="Z2097" s="8"/>
      <c r="AA2097" s="8"/>
    </row>
    <row r="2098" spans="7:27" ht="12.75">
      <c r="G2098" s="8"/>
      <c r="N2098" s="8"/>
      <c r="O2098" s="8"/>
      <c r="P2098" s="8"/>
      <c r="Q2098" s="8"/>
      <c r="R2098" s="8"/>
      <c r="S2098" s="8"/>
      <c r="T2098" s="8"/>
      <c r="U2098" s="8"/>
      <c r="V2098" s="8"/>
      <c r="W2098" s="8"/>
      <c r="X2098" s="8"/>
      <c r="Y2098" s="8"/>
      <c r="Z2098" s="8"/>
      <c r="AA2098" s="8"/>
    </row>
    <row r="2099" spans="7:27" ht="12.75">
      <c r="G2099" s="8"/>
      <c r="N2099" s="8"/>
      <c r="O2099" s="8"/>
      <c r="P2099" s="8"/>
      <c r="Q2099" s="8"/>
      <c r="R2099" s="8"/>
      <c r="S2099" s="8"/>
      <c r="T2099" s="8"/>
      <c r="U2099" s="8"/>
      <c r="V2099" s="8"/>
      <c r="W2099" s="8"/>
      <c r="X2099" s="8"/>
      <c r="Y2099" s="8"/>
      <c r="Z2099" s="8"/>
      <c r="AA2099" s="8"/>
    </row>
    <row r="2100" spans="7:27" ht="12.75">
      <c r="G2100" s="8"/>
      <c r="N2100" s="8"/>
      <c r="O2100" s="8"/>
      <c r="P2100" s="8"/>
      <c r="Q2100" s="8"/>
      <c r="R2100" s="8"/>
      <c r="S2100" s="8"/>
      <c r="T2100" s="8"/>
      <c r="U2100" s="8"/>
      <c r="V2100" s="8"/>
      <c r="W2100" s="8"/>
      <c r="X2100" s="8"/>
      <c r="Y2100" s="8"/>
      <c r="Z2100" s="8"/>
      <c r="AA2100" s="8"/>
    </row>
    <row r="2101" spans="7:27" ht="12.75">
      <c r="G2101" s="8"/>
      <c r="N2101" s="8"/>
      <c r="O2101" s="8"/>
      <c r="P2101" s="8"/>
      <c r="Q2101" s="8"/>
      <c r="R2101" s="8"/>
      <c r="S2101" s="8"/>
      <c r="T2101" s="8"/>
      <c r="U2101" s="8"/>
      <c r="V2101" s="8"/>
      <c r="W2101" s="8"/>
      <c r="X2101" s="8"/>
      <c r="Y2101" s="8"/>
      <c r="Z2101" s="8"/>
      <c r="AA2101" s="8"/>
    </row>
    <row r="2102" spans="7:27" ht="12.75">
      <c r="G2102" s="8"/>
      <c r="N2102" s="8"/>
      <c r="O2102" s="8"/>
      <c r="P2102" s="8"/>
      <c r="Q2102" s="8"/>
      <c r="R2102" s="8"/>
      <c r="S2102" s="8"/>
      <c r="T2102" s="8"/>
      <c r="U2102" s="8"/>
      <c r="V2102" s="8"/>
      <c r="W2102" s="8"/>
      <c r="X2102" s="8"/>
      <c r="Y2102" s="8"/>
      <c r="Z2102" s="8"/>
      <c r="AA2102" s="8"/>
    </row>
    <row r="2103" spans="7:27" ht="12.75">
      <c r="G2103" s="8"/>
      <c r="N2103" s="8"/>
      <c r="O2103" s="8"/>
      <c r="P2103" s="8"/>
      <c r="Q2103" s="8"/>
      <c r="R2103" s="8"/>
      <c r="S2103" s="8"/>
      <c r="T2103" s="8"/>
      <c r="U2103" s="8"/>
      <c r="V2103" s="8"/>
      <c r="W2103" s="8"/>
      <c r="X2103" s="8"/>
      <c r="Y2103" s="8"/>
      <c r="Z2103" s="8"/>
      <c r="AA2103" s="8"/>
    </row>
    <row r="2104" spans="7:27" ht="12.75">
      <c r="G2104" s="8"/>
      <c r="N2104" s="8"/>
      <c r="O2104" s="8"/>
      <c r="P2104" s="8"/>
      <c r="Q2104" s="8"/>
      <c r="R2104" s="8"/>
      <c r="S2104" s="8"/>
      <c r="T2104" s="8"/>
      <c r="U2104" s="8"/>
      <c r="V2104" s="8"/>
      <c r="W2104" s="8"/>
      <c r="X2104" s="8"/>
      <c r="Y2104" s="8"/>
      <c r="Z2104" s="8"/>
      <c r="AA2104" s="8"/>
    </row>
    <row r="2105" spans="7:27" ht="12.75">
      <c r="G2105" s="8"/>
      <c r="N2105" s="8"/>
      <c r="O2105" s="8"/>
      <c r="P2105" s="8"/>
      <c r="Q2105" s="8"/>
      <c r="R2105" s="8"/>
      <c r="S2105" s="8"/>
      <c r="T2105" s="8"/>
      <c r="U2105" s="8"/>
      <c r="V2105" s="8"/>
      <c r="W2105" s="8"/>
      <c r="X2105" s="8"/>
      <c r="Y2105" s="8"/>
      <c r="Z2105" s="8"/>
      <c r="AA2105" s="8"/>
    </row>
    <row r="2106" spans="7:27" ht="12.75">
      <c r="G2106" s="8"/>
      <c r="N2106" s="8"/>
      <c r="O2106" s="8"/>
      <c r="P2106" s="8"/>
      <c r="Q2106" s="8"/>
      <c r="R2106" s="8"/>
      <c r="S2106" s="8"/>
      <c r="T2106" s="8"/>
      <c r="U2106" s="8"/>
      <c r="V2106" s="8"/>
      <c r="W2106" s="8"/>
      <c r="X2106" s="8"/>
      <c r="Y2106" s="8"/>
      <c r="Z2106" s="8"/>
      <c r="AA2106" s="8"/>
    </row>
    <row r="2107" spans="7:27" ht="12.75">
      <c r="G2107" s="8"/>
      <c r="N2107" s="8"/>
      <c r="O2107" s="8"/>
      <c r="P2107" s="8"/>
      <c r="Q2107" s="8"/>
      <c r="R2107" s="8"/>
      <c r="S2107" s="8"/>
      <c r="T2107" s="8"/>
      <c r="U2107" s="8"/>
      <c r="V2107" s="8"/>
      <c r="W2107" s="8"/>
      <c r="X2107" s="8"/>
      <c r="Y2107" s="8"/>
      <c r="Z2107" s="8"/>
      <c r="AA2107" s="8"/>
    </row>
    <row r="2108" spans="7:27" ht="12.75">
      <c r="G2108" s="8"/>
      <c r="N2108" s="8"/>
      <c r="O2108" s="8"/>
      <c r="P2108" s="8"/>
      <c r="Q2108" s="8"/>
      <c r="R2108" s="8"/>
      <c r="S2108" s="8"/>
      <c r="T2108" s="8"/>
      <c r="U2108" s="8"/>
      <c r="V2108" s="8"/>
      <c r="W2108" s="8"/>
      <c r="X2108" s="8"/>
      <c r="Y2108" s="8"/>
      <c r="Z2108" s="8"/>
      <c r="AA2108" s="8"/>
    </row>
    <row r="2109" spans="7:27" ht="12.75">
      <c r="G2109" s="8"/>
      <c r="N2109" s="8"/>
      <c r="O2109" s="8"/>
      <c r="P2109" s="8"/>
      <c r="Q2109" s="8"/>
      <c r="R2109" s="8"/>
      <c r="S2109" s="8"/>
      <c r="T2109" s="8"/>
      <c r="U2109" s="8"/>
      <c r="V2109" s="8"/>
      <c r="W2109" s="8"/>
      <c r="X2109" s="8"/>
      <c r="Y2109" s="8"/>
      <c r="Z2109" s="8"/>
      <c r="AA2109" s="8"/>
    </row>
    <row r="2110" spans="7:27" ht="12.75">
      <c r="G2110" s="8"/>
      <c r="N2110" s="8"/>
      <c r="O2110" s="8"/>
      <c r="P2110" s="8"/>
      <c r="Q2110" s="8"/>
      <c r="R2110" s="8"/>
      <c r="S2110" s="8"/>
      <c r="T2110" s="8"/>
      <c r="U2110" s="8"/>
      <c r="V2110" s="8"/>
      <c r="W2110" s="8"/>
      <c r="X2110" s="8"/>
      <c r="Y2110" s="8"/>
      <c r="Z2110" s="8"/>
      <c r="AA2110" s="8"/>
    </row>
    <row r="2111" spans="7:27" ht="12.75">
      <c r="G2111" s="8"/>
      <c r="N2111" s="8"/>
      <c r="O2111" s="8"/>
      <c r="P2111" s="8"/>
      <c r="Q2111" s="8"/>
      <c r="R2111" s="8"/>
      <c r="S2111" s="8"/>
      <c r="T2111" s="8"/>
      <c r="U2111" s="8"/>
      <c r="V2111" s="8"/>
      <c r="W2111" s="8"/>
      <c r="X2111" s="8"/>
      <c r="Y2111" s="8"/>
      <c r="Z2111" s="8"/>
      <c r="AA2111" s="8"/>
    </row>
    <row r="2112" spans="7:27" ht="12.75">
      <c r="G2112" s="8"/>
      <c r="N2112" s="8"/>
      <c r="O2112" s="8"/>
      <c r="P2112" s="8"/>
      <c r="Q2112" s="8"/>
      <c r="R2112" s="8"/>
      <c r="S2112" s="8"/>
      <c r="T2112" s="8"/>
      <c r="U2112" s="8"/>
      <c r="V2112" s="8"/>
      <c r="W2112" s="8"/>
      <c r="X2112" s="8"/>
      <c r="Y2112" s="8"/>
      <c r="Z2112" s="8"/>
      <c r="AA2112" s="8"/>
    </row>
    <row r="2113" spans="7:27" ht="12.75">
      <c r="G2113" s="8"/>
      <c r="N2113" s="8"/>
      <c r="O2113" s="8"/>
      <c r="P2113" s="8"/>
      <c r="Q2113" s="8"/>
      <c r="R2113" s="8"/>
      <c r="S2113" s="8"/>
      <c r="T2113" s="8"/>
      <c r="U2113" s="8"/>
      <c r="V2113" s="8"/>
      <c r="W2113" s="8"/>
      <c r="X2113" s="8"/>
      <c r="Y2113" s="8"/>
      <c r="Z2113" s="8"/>
      <c r="AA2113" s="8"/>
    </row>
    <row r="2114" spans="7:27" ht="12.75">
      <c r="G2114" s="8"/>
      <c r="N2114" s="8"/>
      <c r="O2114" s="8"/>
      <c r="P2114" s="8"/>
      <c r="Q2114" s="8"/>
      <c r="R2114" s="8"/>
      <c r="S2114" s="8"/>
      <c r="T2114" s="8"/>
      <c r="U2114" s="8"/>
      <c r="V2114" s="8"/>
      <c r="W2114" s="8"/>
      <c r="X2114" s="8"/>
      <c r="Y2114" s="8"/>
      <c r="Z2114" s="8"/>
      <c r="AA2114" s="8"/>
    </row>
    <row r="2115" spans="7:27" ht="12.75">
      <c r="G2115" s="8"/>
      <c r="N2115" s="8"/>
      <c r="O2115" s="8"/>
      <c r="P2115" s="8"/>
      <c r="Q2115" s="8"/>
      <c r="R2115" s="8"/>
      <c r="S2115" s="8"/>
      <c r="T2115" s="8"/>
      <c r="U2115" s="8"/>
      <c r="V2115" s="8"/>
      <c r="W2115" s="8"/>
      <c r="X2115" s="8"/>
      <c r="Y2115" s="8"/>
      <c r="Z2115" s="8"/>
      <c r="AA2115" s="8"/>
    </row>
    <row r="2116" spans="7:27" ht="12.75">
      <c r="G2116" s="8"/>
      <c r="N2116" s="8"/>
      <c r="O2116" s="8"/>
      <c r="P2116" s="8"/>
      <c r="Q2116" s="8"/>
      <c r="R2116" s="8"/>
      <c r="S2116" s="8"/>
      <c r="T2116" s="8"/>
      <c r="U2116" s="8"/>
      <c r="V2116" s="8"/>
      <c r="W2116" s="8"/>
      <c r="X2116" s="8"/>
      <c r="Y2116" s="8"/>
      <c r="Z2116" s="8"/>
      <c r="AA2116" s="8"/>
    </row>
    <row r="2117" spans="7:27" ht="12.75">
      <c r="G2117" s="8"/>
      <c r="N2117" s="8"/>
      <c r="O2117" s="8"/>
      <c r="P2117" s="8"/>
      <c r="Q2117" s="8"/>
      <c r="R2117" s="8"/>
      <c r="S2117" s="8"/>
      <c r="T2117" s="8"/>
      <c r="U2117" s="8"/>
      <c r="V2117" s="8"/>
      <c r="W2117" s="8"/>
      <c r="X2117" s="8"/>
      <c r="Y2117" s="8"/>
      <c r="Z2117" s="8"/>
      <c r="AA2117" s="8"/>
    </row>
    <row r="2118" spans="7:27" ht="12.75">
      <c r="G2118" s="8"/>
      <c r="N2118" s="8"/>
      <c r="O2118" s="8"/>
      <c r="P2118" s="8"/>
      <c r="Q2118" s="8"/>
      <c r="R2118" s="8"/>
      <c r="S2118" s="8"/>
      <c r="T2118" s="8"/>
      <c r="U2118" s="8"/>
      <c r="V2118" s="8"/>
      <c r="W2118" s="8"/>
      <c r="X2118" s="8"/>
      <c r="Y2118" s="8"/>
      <c r="Z2118" s="8"/>
      <c r="AA2118" s="8"/>
    </row>
    <row r="2119" spans="7:27" ht="12.75">
      <c r="G2119" s="8"/>
      <c r="N2119" s="8"/>
      <c r="O2119" s="8"/>
      <c r="P2119" s="8"/>
      <c r="Q2119" s="8"/>
      <c r="R2119" s="8"/>
      <c r="S2119" s="8"/>
      <c r="T2119" s="8"/>
      <c r="U2119" s="8"/>
      <c r="V2119" s="8"/>
      <c r="W2119" s="8"/>
      <c r="X2119" s="8"/>
      <c r="Y2119" s="8"/>
      <c r="Z2119" s="8"/>
      <c r="AA2119" s="8"/>
    </row>
    <row r="2120" spans="7:27" ht="12.75">
      <c r="G2120" s="8"/>
      <c r="N2120" s="8"/>
      <c r="O2120" s="8"/>
      <c r="P2120" s="8"/>
      <c r="Q2120" s="8"/>
      <c r="R2120" s="8"/>
      <c r="S2120" s="8"/>
      <c r="T2120" s="8"/>
      <c r="U2120" s="8"/>
      <c r="V2120" s="8"/>
      <c r="W2120" s="8"/>
      <c r="X2120" s="8"/>
      <c r="Y2120" s="8"/>
      <c r="Z2120" s="8"/>
      <c r="AA2120" s="8"/>
    </row>
    <row r="2121" spans="7:27" ht="12.75">
      <c r="G2121" s="8"/>
      <c r="N2121" s="8"/>
      <c r="O2121" s="8"/>
      <c r="P2121" s="8"/>
      <c r="Q2121" s="8"/>
      <c r="R2121" s="8"/>
      <c r="S2121" s="8"/>
      <c r="T2121" s="8"/>
      <c r="U2121" s="8"/>
      <c r="V2121" s="8"/>
      <c r="W2121" s="8"/>
      <c r="X2121" s="8"/>
      <c r="Y2121" s="8"/>
      <c r="Z2121" s="8"/>
      <c r="AA2121" s="8"/>
    </row>
    <row r="2122" spans="7:27" ht="12.75">
      <c r="G2122" s="8"/>
      <c r="N2122" s="8"/>
      <c r="O2122" s="8"/>
      <c r="P2122" s="8"/>
      <c r="Q2122" s="8"/>
      <c r="R2122" s="8"/>
      <c r="S2122" s="8"/>
      <c r="T2122" s="8"/>
      <c r="U2122" s="8"/>
      <c r="V2122" s="8"/>
      <c r="W2122" s="8"/>
      <c r="X2122" s="8"/>
      <c r="Y2122" s="8"/>
      <c r="Z2122" s="8"/>
      <c r="AA2122" s="8"/>
    </row>
    <row r="2123" spans="7:27" ht="12.75">
      <c r="G2123" s="8"/>
      <c r="N2123" s="8"/>
      <c r="O2123" s="8"/>
      <c r="P2123" s="8"/>
      <c r="Q2123" s="8"/>
      <c r="R2123" s="8"/>
      <c r="S2123" s="8"/>
      <c r="T2123" s="8"/>
      <c r="U2123" s="8"/>
      <c r="V2123" s="8"/>
      <c r="W2123" s="8"/>
      <c r="X2123" s="8"/>
      <c r="Y2123" s="8"/>
      <c r="Z2123" s="8"/>
      <c r="AA2123" s="8"/>
    </row>
    <row r="2124" spans="7:27" ht="12.75">
      <c r="G2124" s="8"/>
      <c r="N2124" s="8"/>
      <c r="O2124" s="8"/>
      <c r="P2124" s="8"/>
      <c r="Q2124" s="8"/>
      <c r="R2124" s="8"/>
      <c r="S2124" s="8"/>
      <c r="T2124" s="8"/>
      <c r="U2124" s="8"/>
      <c r="V2124" s="8"/>
      <c r="W2124" s="8"/>
      <c r="X2124" s="8"/>
      <c r="Y2124" s="8"/>
      <c r="Z2124" s="8"/>
      <c r="AA2124" s="8"/>
    </row>
    <row r="2125" spans="7:27" ht="12.75">
      <c r="G2125" s="8"/>
      <c r="N2125" s="8"/>
      <c r="O2125" s="8"/>
      <c r="P2125" s="8"/>
      <c r="Q2125" s="8"/>
      <c r="R2125" s="8"/>
      <c r="S2125" s="8"/>
      <c r="T2125" s="8"/>
      <c r="U2125" s="8"/>
      <c r="V2125" s="8"/>
      <c r="W2125" s="8"/>
      <c r="X2125" s="8"/>
      <c r="Y2125" s="8"/>
      <c r="Z2125" s="8"/>
      <c r="AA2125" s="8"/>
    </row>
    <row r="2126" spans="7:27" ht="12.75">
      <c r="G2126" s="8"/>
      <c r="N2126" s="8"/>
      <c r="O2126" s="8"/>
      <c r="P2126" s="8"/>
      <c r="Q2126" s="8"/>
      <c r="R2126" s="8"/>
      <c r="S2126" s="8"/>
      <c r="T2126" s="8"/>
      <c r="U2126" s="8"/>
      <c r="V2126" s="8"/>
      <c r="W2126" s="8"/>
      <c r="X2126" s="8"/>
      <c r="Y2126" s="8"/>
      <c r="Z2126" s="8"/>
      <c r="AA2126" s="8"/>
    </row>
    <row r="2127" spans="7:27" ht="12.75">
      <c r="G2127" s="8"/>
      <c r="N2127" s="8"/>
      <c r="O2127" s="8"/>
      <c r="P2127" s="8"/>
      <c r="Q2127" s="8"/>
      <c r="R2127" s="8"/>
      <c r="S2127" s="8"/>
      <c r="T2127" s="8"/>
      <c r="U2127" s="8"/>
      <c r="V2127" s="8"/>
      <c r="W2127" s="8"/>
      <c r="X2127" s="8"/>
      <c r="Y2127" s="8"/>
      <c r="Z2127" s="8"/>
      <c r="AA2127" s="8"/>
    </row>
    <row r="2128" spans="7:27" ht="12.75">
      <c r="G2128" s="8"/>
      <c r="N2128" s="8"/>
      <c r="O2128" s="8"/>
      <c r="P2128" s="8"/>
      <c r="Q2128" s="8"/>
      <c r="R2128" s="8"/>
      <c r="S2128" s="8"/>
      <c r="T2128" s="8"/>
      <c r="U2128" s="8"/>
      <c r="V2128" s="8"/>
      <c r="W2128" s="8"/>
      <c r="X2128" s="8"/>
      <c r="Y2128" s="8"/>
      <c r="Z2128" s="8"/>
      <c r="AA2128" s="8"/>
    </row>
    <row r="2129" spans="7:27" ht="12.75">
      <c r="G2129" s="8"/>
      <c r="N2129" s="8"/>
      <c r="O2129" s="8"/>
      <c r="P2129" s="8"/>
      <c r="Q2129" s="8"/>
      <c r="R2129" s="8"/>
      <c r="S2129" s="8"/>
      <c r="T2129" s="8"/>
      <c r="U2129" s="8"/>
      <c r="V2129" s="8"/>
      <c r="W2129" s="8"/>
      <c r="X2129" s="8"/>
      <c r="Y2129" s="8"/>
      <c r="Z2129" s="8"/>
      <c r="AA2129" s="8"/>
    </row>
    <row r="2130" spans="7:27" ht="12.75">
      <c r="G2130" s="8"/>
      <c r="N2130" s="8"/>
      <c r="O2130" s="8"/>
      <c r="P2130" s="8"/>
      <c r="Q2130" s="8"/>
      <c r="R2130" s="8"/>
      <c r="S2130" s="8"/>
      <c r="T2130" s="8"/>
      <c r="U2130" s="8"/>
      <c r="V2130" s="8"/>
      <c r="W2130" s="8"/>
      <c r="X2130" s="8"/>
      <c r="Y2130" s="8"/>
      <c r="Z2130" s="8"/>
      <c r="AA2130" s="8"/>
    </row>
    <row r="2131" spans="7:27" ht="12.75">
      <c r="G2131" s="8"/>
      <c r="N2131" s="8"/>
      <c r="O2131" s="8"/>
      <c r="P2131" s="8"/>
      <c r="Q2131" s="8"/>
      <c r="R2131" s="8"/>
      <c r="S2131" s="8"/>
      <c r="T2131" s="8"/>
      <c r="U2131" s="8"/>
      <c r="V2131" s="8"/>
      <c r="W2131" s="8"/>
      <c r="X2131" s="8"/>
      <c r="Y2131" s="8"/>
      <c r="Z2131" s="8"/>
      <c r="AA2131" s="8"/>
    </row>
    <row r="2132" spans="7:27" ht="12.75">
      <c r="G2132" s="8"/>
      <c r="N2132" s="8"/>
      <c r="O2132" s="8"/>
      <c r="P2132" s="8"/>
      <c r="Q2132" s="8"/>
      <c r="R2132" s="8"/>
      <c r="S2132" s="8"/>
      <c r="T2132" s="8"/>
      <c r="U2132" s="8"/>
      <c r="V2132" s="8"/>
      <c r="W2132" s="8"/>
      <c r="X2132" s="8"/>
      <c r="Y2132" s="8"/>
      <c r="Z2132" s="8"/>
      <c r="AA2132" s="8"/>
    </row>
    <row r="2133" spans="7:27" ht="12.75">
      <c r="G2133" s="8"/>
      <c r="N2133" s="8"/>
      <c r="O2133" s="8"/>
      <c r="P2133" s="8"/>
      <c r="Q2133" s="8"/>
      <c r="R2133" s="8"/>
      <c r="S2133" s="8"/>
      <c r="T2133" s="8"/>
      <c r="U2133" s="8"/>
      <c r="V2133" s="8"/>
      <c r="W2133" s="8"/>
      <c r="X2133" s="8"/>
      <c r="Y2133" s="8"/>
      <c r="Z2133" s="8"/>
      <c r="AA2133" s="8"/>
    </row>
    <row r="2134" spans="7:27" ht="12.75">
      <c r="G2134" s="8"/>
      <c r="N2134" s="8"/>
      <c r="O2134" s="8"/>
      <c r="P2134" s="8"/>
      <c r="Q2134" s="8"/>
      <c r="R2134" s="8"/>
      <c r="S2134" s="8"/>
      <c r="T2134" s="8"/>
      <c r="U2134" s="8"/>
      <c r="V2134" s="8"/>
      <c r="W2134" s="8"/>
      <c r="X2134" s="8"/>
      <c r="Y2134" s="8"/>
      <c r="Z2134" s="8"/>
      <c r="AA2134" s="8"/>
    </row>
    <row r="2135" spans="7:27" ht="12.75">
      <c r="G2135" s="8"/>
      <c r="N2135" s="8"/>
      <c r="O2135" s="8"/>
      <c r="P2135" s="8"/>
      <c r="Q2135" s="8"/>
      <c r="R2135" s="8"/>
      <c r="S2135" s="8"/>
      <c r="T2135" s="8"/>
      <c r="U2135" s="8"/>
      <c r="V2135" s="8"/>
      <c r="W2135" s="8"/>
      <c r="X2135" s="8"/>
      <c r="Y2135" s="8"/>
      <c r="Z2135" s="8"/>
      <c r="AA2135" s="8"/>
    </row>
    <row r="2136" spans="7:27" ht="12.75">
      <c r="G2136" s="8"/>
      <c r="N2136" s="8"/>
      <c r="O2136" s="8"/>
      <c r="P2136" s="8"/>
      <c r="Q2136" s="8"/>
      <c r="R2136" s="8"/>
      <c r="S2136" s="8"/>
      <c r="T2136" s="8"/>
      <c r="U2136" s="8"/>
      <c r="V2136" s="8"/>
      <c r="W2136" s="8"/>
      <c r="X2136" s="8"/>
      <c r="Y2136" s="8"/>
      <c r="Z2136" s="8"/>
      <c r="AA2136" s="8"/>
    </row>
    <row r="2137" spans="7:27" ht="12.75">
      <c r="G2137" s="8"/>
      <c r="N2137" s="8"/>
      <c r="O2137" s="8"/>
      <c r="P2137" s="8"/>
      <c r="Q2137" s="8"/>
      <c r="R2137" s="8"/>
      <c r="S2137" s="8"/>
      <c r="T2137" s="8"/>
      <c r="U2137" s="8"/>
      <c r="V2137" s="8"/>
      <c r="W2137" s="8"/>
      <c r="X2137" s="8"/>
      <c r="Y2137" s="8"/>
      <c r="Z2137" s="8"/>
      <c r="AA2137" s="8"/>
    </row>
    <row r="2138" spans="7:27" ht="12.75">
      <c r="G2138" s="8"/>
      <c r="N2138" s="8"/>
      <c r="O2138" s="8"/>
      <c r="P2138" s="8"/>
      <c r="Q2138" s="8"/>
      <c r="R2138" s="8"/>
      <c r="S2138" s="8"/>
      <c r="T2138" s="8"/>
      <c r="U2138" s="8"/>
      <c r="V2138" s="8"/>
      <c r="W2138" s="8"/>
      <c r="X2138" s="8"/>
      <c r="Y2138" s="8"/>
      <c r="Z2138" s="8"/>
      <c r="AA2138" s="8"/>
    </row>
    <row r="2139" spans="7:27" ht="12.75">
      <c r="G2139" s="8"/>
      <c r="N2139" s="8"/>
      <c r="O2139" s="8"/>
      <c r="P2139" s="8"/>
      <c r="Q2139" s="8"/>
      <c r="R2139" s="8"/>
      <c r="S2139" s="8"/>
      <c r="T2139" s="8"/>
      <c r="U2139" s="8"/>
      <c r="V2139" s="8"/>
      <c r="W2139" s="8"/>
      <c r="X2139" s="8"/>
      <c r="Y2139" s="8"/>
      <c r="Z2139" s="8"/>
      <c r="AA2139" s="8"/>
    </row>
    <row r="2140" spans="7:27" ht="12.75">
      <c r="G2140" s="8"/>
      <c r="N2140" s="8"/>
      <c r="O2140" s="8"/>
      <c r="P2140" s="8"/>
      <c r="Q2140" s="8"/>
      <c r="R2140" s="8"/>
      <c r="S2140" s="8"/>
      <c r="T2140" s="8"/>
      <c r="U2140" s="8"/>
      <c r="V2140" s="8"/>
      <c r="W2140" s="8"/>
      <c r="X2140" s="8"/>
      <c r="Y2140" s="8"/>
      <c r="Z2140" s="8"/>
      <c r="AA2140" s="8"/>
    </row>
    <row r="2141" spans="7:27" ht="12.75">
      <c r="G2141" s="8"/>
      <c r="N2141" s="8"/>
      <c r="O2141" s="8"/>
      <c r="P2141" s="8"/>
      <c r="Q2141" s="8"/>
      <c r="R2141" s="8"/>
      <c r="S2141" s="8"/>
      <c r="T2141" s="8"/>
      <c r="U2141" s="8"/>
      <c r="V2141" s="8"/>
      <c r="W2141" s="8"/>
      <c r="X2141" s="8"/>
      <c r="Y2141" s="8"/>
      <c r="Z2141" s="8"/>
      <c r="AA2141" s="8"/>
    </row>
    <row r="2142" spans="7:27" ht="12.75">
      <c r="G2142" s="8"/>
      <c r="N2142" s="8"/>
      <c r="O2142" s="8"/>
      <c r="P2142" s="8"/>
      <c r="Q2142" s="8"/>
      <c r="R2142" s="8"/>
      <c r="S2142" s="8"/>
      <c r="T2142" s="8"/>
      <c r="U2142" s="8"/>
      <c r="V2142" s="8"/>
      <c r="W2142" s="8"/>
      <c r="X2142" s="8"/>
      <c r="Y2142" s="8"/>
      <c r="Z2142" s="8"/>
      <c r="AA2142" s="8"/>
    </row>
    <row r="2143" spans="7:27" ht="12.75">
      <c r="G2143" s="8"/>
      <c r="N2143" s="8"/>
      <c r="O2143" s="8"/>
      <c r="P2143" s="8"/>
      <c r="Q2143" s="8"/>
      <c r="R2143" s="8"/>
      <c r="S2143" s="8"/>
      <c r="T2143" s="8"/>
      <c r="U2143" s="8"/>
      <c r="V2143" s="8"/>
      <c r="W2143" s="8"/>
      <c r="X2143" s="8"/>
      <c r="Y2143" s="8"/>
      <c r="Z2143" s="8"/>
      <c r="AA2143" s="8"/>
    </row>
    <row r="2144" spans="7:27" ht="12.75">
      <c r="G2144" s="8"/>
      <c r="N2144" s="8"/>
      <c r="O2144" s="8"/>
      <c r="P2144" s="8"/>
      <c r="Q2144" s="8"/>
      <c r="R2144" s="8"/>
      <c r="S2144" s="8"/>
      <c r="T2144" s="8"/>
      <c r="U2144" s="8"/>
      <c r="V2144" s="8"/>
      <c r="W2144" s="8"/>
      <c r="X2144" s="8"/>
      <c r="Y2144" s="8"/>
      <c r="Z2144" s="8"/>
      <c r="AA2144" s="8"/>
    </row>
    <row r="2145" spans="7:27" ht="12.75">
      <c r="G2145" s="8"/>
      <c r="N2145" s="8"/>
      <c r="O2145" s="8"/>
      <c r="P2145" s="8"/>
      <c r="Q2145" s="8"/>
      <c r="R2145" s="8"/>
      <c r="S2145" s="8"/>
      <c r="T2145" s="8"/>
      <c r="U2145" s="8"/>
      <c r="V2145" s="8"/>
      <c r="W2145" s="8"/>
      <c r="X2145" s="8"/>
      <c r="Y2145" s="8"/>
      <c r="Z2145" s="8"/>
      <c r="AA2145" s="8"/>
    </row>
    <row r="2146" spans="7:27" ht="12.75">
      <c r="G2146" s="8"/>
      <c r="N2146" s="8"/>
      <c r="O2146" s="8"/>
      <c r="P2146" s="8"/>
      <c r="Q2146" s="8"/>
      <c r="R2146" s="8"/>
      <c r="S2146" s="8"/>
      <c r="T2146" s="8"/>
      <c r="U2146" s="8"/>
      <c r="V2146" s="8"/>
      <c r="W2146" s="8"/>
      <c r="X2146" s="8"/>
      <c r="Y2146" s="8"/>
      <c r="Z2146" s="8"/>
      <c r="AA2146" s="8"/>
    </row>
    <row r="2147" spans="7:27" ht="12.75">
      <c r="G2147" s="8"/>
      <c r="N2147" s="8"/>
      <c r="O2147" s="8"/>
      <c r="P2147" s="8"/>
      <c r="Q2147" s="8"/>
      <c r="R2147" s="8"/>
      <c r="S2147" s="8"/>
      <c r="T2147" s="8"/>
      <c r="U2147" s="8"/>
      <c r="V2147" s="8"/>
      <c r="W2147" s="8"/>
      <c r="X2147" s="8"/>
      <c r="Y2147" s="8"/>
      <c r="Z2147" s="8"/>
      <c r="AA2147" s="8"/>
    </row>
    <row r="2148" spans="7:27" ht="12.75">
      <c r="G2148" s="8"/>
      <c r="N2148" s="8"/>
      <c r="O2148" s="8"/>
      <c r="P2148" s="8"/>
      <c r="Q2148" s="8"/>
      <c r="R2148" s="8"/>
      <c r="S2148" s="8"/>
      <c r="T2148" s="8"/>
      <c r="U2148" s="8"/>
      <c r="V2148" s="8"/>
      <c r="W2148" s="8"/>
      <c r="X2148" s="8"/>
      <c r="Y2148" s="8"/>
      <c r="Z2148" s="8"/>
      <c r="AA2148" s="8"/>
    </row>
    <row r="2149" spans="7:27" ht="12.75">
      <c r="G2149" s="8"/>
      <c r="N2149" s="8"/>
      <c r="O2149" s="8"/>
      <c r="P2149" s="8"/>
      <c r="Q2149" s="8"/>
      <c r="R2149" s="8"/>
      <c r="S2149" s="8"/>
      <c r="T2149" s="8"/>
      <c r="U2149" s="8"/>
      <c r="V2149" s="8"/>
      <c r="W2149" s="8"/>
      <c r="X2149" s="8"/>
      <c r="Y2149" s="8"/>
      <c r="Z2149" s="8"/>
      <c r="AA2149" s="8"/>
    </row>
    <row r="2150" spans="7:27" ht="12.75">
      <c r="G2150" s="8"/>
      <c r="N2150" s="8"/>
      <c r="O2150" s="8"/>
      <c r="P2150" s="8"/>
      <c r="Q2150" s="8"/>
      <c r="R2150" s="8"/>
      <c r="S2150" s="8"/>
      <c r="T2150" s="8"/>
      <c r="U2150" s="8"/>
      <c r="V2150" s="8"/>
      <c r="W2150" s="8"/>
      <c r="X2150" s="8"/>
      <c r="Y2150" s="8"/>
      <c r="Z2150" s="8"/>
      <c r="AA2150" s="8"/>
    </row>
    <row r="2151" spans="7:27" ht="12.75">
      <c r="G2151" s="8"/>
      <c r="N2151" s="8"/>
      <c r="O2151" s="8"/>
      <c r="P2151" s="8"/>
      <c r="Q2151" s="8"/>
      <c r="R2151" s="8"/>
      <c r="S2151" s="8"/>
      <c r="T2151" s="8"/>
      <c r="U2151" s="8"/>
      <c r="V2151" s="8"/>
      <c r="W2151" s="8"/>
      <c r="X2151" s="8"/>
      <c r="Y2151" s="8"/>
      <c r="Z2151" s="8"/>
      <c r="AA2151" s="8"/>
    </row>
    <row r="2152" spans="7:27" ht="12.75">
      <c r="G2152" s="8"/>
      <c r="N2152" s="8"/>
      <c r="O2152" s="8"/>
      <c r="P2152" s="8"/>
      <c r="Q2152" s="8"/>
      <c r="R2152" s="8"/>
      <c r="S2152" s="8"/>
      <c r="T2152" s="8"/>
      <c r="U2152" s="8"/>
      <c r="V2152" s="8"/>
      <c r="W2152" s="8"/>
      <c r="X2152" s="8"/>
      <c r="Y2152" s="8"/>
      <c r="Z2152" s="8"/>
      <c r="AA2152" s="8"/>
    </row>
    <row r="2153" spans="7:27" ht="12.75">
      <c r="G2153" s="8"/>
      <c r="N2153" s="8"/>
      <c r="O2153" s="8"/>
      <c r="P2153" s="8"/>
      <c r="Q2153" s="8"/>
      <c r="R2153" s="8"/>
      <c r="S2153" s="8"/>
      <c r="T2153" s="8"/>
      <c r="U2153" s="8"/>
      <c r="V2153" s="8"/>
      <c r="W2153" s="8"/>
      <c r="X2153" s="8"/>
      <c r="Y2153" s="8"/>
      <c r="Z2153" s="8"/>
      <c r="AA2153" s="8"/>
    </row>
    <row r="2154" spans="7:27" ht="12.75">
      <c r="G2154" s="8"/>
      <c r="N2154" s="8"/>
      <c r="O2154" s="8"/>
      <c r="P2154" s="8"/>
      <c r="Q2154" s="8"/>
      <c r="R2154" s="8"/>
      <c r="S2154" s="8"/>
      <c r="T2154" s="8"/>
      <c r="U2154" s="8"/>
      <c r="V2154" s="8"/>
      <c r="W2154" s="8"/>
      <c r="X2154" s="8"/>
      <c r="Y2154" s="8"/>
      <c r="Z2154" s="8"/>
      <c r="AA2154" s="8"/>
    </row>
    <row r="2155" spans="7:27" ht="12.75">
      <c r="G2155" s="8"/>
      <c r="N2155" s="8"/>
      <c r="O2155" s="8"/>
      <c r="P2155" s="8"/>
      <c r="Q2155" s="8"/>
      <c r="R2155" s="8"/>
      <c r="S2155" s="8"/>
      <c r="T2155" s="8"/>
      <c r="U2155" s="8"/>
      <c r="V2155" s="8"/>
      <c r="W2155" s="8"/>
      <c r="X2155" s="8"/>
      <c r="Y2155" s="8"/>
      <c r="Z2155" s="8"/>
      <c r="AA2155" s="8"/>
    </row>
    <row r="2156" spans="7:27" ht="12.75">
      <c r="G2156" s="8"/>
      <c r="N2156" s="8"/>
      <c r="O2156" s="8"/>
      <c r="P2156" s="8"/>
      <c r="Q2156" s="8"/>
      <c r="R2156" s="8"/>
      <c r="S2156" s="8"/>
      <c r="T2156" s="8"/>
      <c r="U2156" s="8"/>
      <c r="V2156" s="8"/>
      <c r="W2156" s="8"/>
      <c r="X2156" s="8"/>
      <c r="Y2156" s="8"/>
      <c r="Z2156" s="8"/>
      <c r="AA2156" s="8"/>
    </row>
    <row r="2157" spans="7:27" ht="12.75">
      <c r="G2157" s="8"/>
      <c r="N2157" s="8"/>
      <c r="O2157" s="8"/>
      <c r="P2157" s="8"/>
      <c r="Q2157" s="8"/>
      <c r="R2157" s="8"/>
      <c r="S2157" s="8"/>
      <c r="T2157" s="8"/>
      <c r="U2157" s="8"/>
      <c r="V2157" s="8"/>
      <c r="W2157" s="8"/>
      <c r="X2157" s="8"/>
      <c r="Y2157" s="8"/>
      <c r="Z2157" s="8"/>
      <c r="AA2157" s="8"/>
    </row>
    <row r="2158" spans="7:27" ht="12.75">
      <c r="G2158" s="8"/>
      <c r="N2158" s="8"/>
      <c r="O2158" s="8"/>
      <c r="P2158" s="8"/>
      <c r="Q2158" s="8"/>
      <c r="R2158" s="8"/>
      <c r="S2158" s="8"/>
      <c r="T2158" s="8"/>
      <c r="U2158" s="8"/>
      <c r="V2158" s="8"/>
      <c r="W2158" s="8"/>
      <c r="X2158" s="8"/>
      <c r="Y2158" s="8"/>
      <c r="Z2158" s="8"/>
      <c r="AA2158" s="8"/>
    </row>
    <row r="2159" spans="7:27" ht="12.75">
      <c r="G2159" s="8"/>
      <c r="N2159" s="8"/>
      <c r="O2159" s="8"/>
      <c r="P2159" s="8"/>
      <c r="Q2159" s="8"/>
      <c r="R2159" s="8"/>
      <c r="S2159" s="8"/>
      <c r="T2159" s="8"/>
      <c r="U2159" s="8"/>
      <c r="V2159" s="8"/>
      <c r="W2159" s="8"/>
      <c r="X2159" s="8"/>
      <c r="Y2159" s="8"/>
      <c r="Z2159" s="8"/>
      <c r="AA2159" s="8"/>
    </row>
    <row r="2160" spans="7:27" ht="12.75">
      <c r="G2160" s="8"/>
      <c r="N2160" s="8"/>
      <c r="O2160" s="8"/>
      <c r="P2160" s="8"/>
      <c r="Q2160" s="8"/>
      <c r="R2160" s="8"/>
      <c r="S2160" s="8"/>
      <c r="T2160" s="8"/>
      <c r="U2160" s="8"/>
      <c r="V2160" s="8"/>
      <c r="W2160" s="8"/>
      <c r="X2160" s="8"/>
      <c r="Y2160" s="8"/>
      <c r="Z2160" s="8"/>
      <c r="AA2160" s="8"/>
    </row>
    <row r="2161" spans="7:27" ht="12.75">
      <c r="G2161" s="8"/>
      <c r="N2161" s="8"/>
      <c r="O2161" s="8"/>
      <c r="P2161" s="8"/>
      <c r="Q2161" s="8"/>
      <c r="R2161" s="8"/>
      <c r="S2161" s="8"/>
      <c r="T2161" s="8"/>
      <c r="U2161" s="8"/>
      <c r="V2161" s="8"/>
      <c r="W2161" s="8"/>
      <c r="X2161" s="8"/>
      <c r="Y2161" s="8"/>
      <c r="Z2161" s="8"/>
      <c r="AA2161" s="8"/>
    </row>
    <row r="2162" spans="7:27" ht="12.75">
      <c r="G2162" s="8"/>
      <c r="N2162" s="8"/>
      <c r="O2162" s="8"/>
      <c r="P2162" s="8"/>
      <c r="Q2162" s="8"/>
      <c r="R2162" s="8"/>
      <c r="S2162" s="8"/>
      <c r="T2162" s="8"/>
      <c r="U2162" s="8"/>
      <c r="V2162" s="8"/>
      <c r="W2162" s="8"/>
      <c r="X2162" s="8"/>
      <c r="Y2162" s="8"/>
      <c r="Z2162" s="8"/>
      <c r="AA2162" s="8"/>
    </row>
    <row r="2163" spans="7:27" ht="12.75">
      <c r="G2163" s="8"/>
      <c r="N2163" s="8"/>
      <c r="O2163" s="8"/>
      <c r="P2163" s="8"/>
      <c r="Q2163" s="8"/>
      <c r="R2163" s="8"/>
      <c r="S2163" s="8"/>
      <c r="T2163" s="8"/>
      <c r="U2163" s="8"/>
      <c r="V2163" s="8"/>
      <c r="W2163" s="8"/>
      <c r="X2163" s="8"/>
      <c r="Y2163" s="8"/>
      <c r="Z2163" s="8"/>
      <c r="AA2163" s="8"/>
    </row>
    <row r="2164" spans="7:27" ht="12.75">
      <c r="G2164" s="8"/>
      <c r="N2164" s="8"/>
      <c r="O2164" s="8"/>
      <c r="P2164" s="8"/>
      <c r="Q2164" s="8"/>
      <c r="R2164" s="8"/>
      <c r="S2164" s="8"/>
      <c r="T2164" s="8"/>
      <c r="U2164" s="8"/>
      <c r="V2164" s="8"/>
      <c r="W2164" s="8"/>
      <c r="X2164" s="8"/>
      <c r="Y2164" s="8"/>
      <c r="Z2164" s="8"/>
      <c r="AA2164" s="8"/>
    </row>
    <row r="2165" spans="7:27" ht="12.75">
      <c r="G2165" s="8"/>
      <c r="N2165" s="8"/>
      <c r="O2165" s="8"/>
      <c r="P2165" s="8"/>
      <c r="Q2165" s="8"/>
      <c r="R2165" s="8"/>
      <c r="S2165" s="8"/>
      <c r="T2165" s="8"/>
      <c r="U2165" s="8"/>
      <c r="V2165" s="8"/>
      <c r="W2165" s="8"/>
      <c r="X2165" s="8"/>
      <c r="Y2165" s="8"/>
      <c r="Z2165" s="8"/>
      <c r="AA2165" s="8"/>
    </row>
    <row r="2166" spans="7:27" ht="12.75">
      <c r="G2166" s="8"/>
      <c r="N2166" s="8"/>
      <c r="O2166" s="8"/>
      <c r="P2166" s="8"/>
      <c r="Q2166" s="8"/>
      <c r="R2166" s="8"/>
      <c r="S2166" s="8"/>
      <c r="T2166" s="8"/>
      <c r="U2166" s="8"/>
      <c r="V2166" s="8"/>
      <c r="W2166" s="8"/>
      <c r="X2166" s="8"/>
      <c r="Y2166" s="8"/>
      <c r="Z2166" s="8"/>
      <c r="AA2166" s="8"/>
    </row>
    <row r="2167" spans="7:27" ht="12.75">
      <c r="G2167" s="8"/>
      <c r="N2167" s="8"/>
      <c r="O2167" s="8"/>
      <c r="P2167" s="8"/>
      <c r="Q2167" s="8"/>
      <c r="R2167" s="8"/>
      <c r="S2167" s="8"/>
      <c r="T2167" s="8"/>
      <c r="U2167" s="8"/>
      <c r="V2167" s="8"/>
      <c r="W2167" s="8"/>
      <c r="X2167" s="8"/>
      <c r="Y2167" s="8"/>
      <c r="Z2167" s="8"/>
      <c r="AA2167" s="8"/>
    </row>
    <row r="2168" spans="7:27" ht="12.75">
      <c r="G2168" s="8"/>
      <c r="N2168" s="8"/>
      <c r="O2168" s="8"/>
      <c r="P2168" s="8"/>
      <c r="Q2168" s="8"/>
      <c r="R2168" s="8"/>
      <c r="S2168" s="8"/>
      <c r="T2168" s="8"/>
      <c r="U2168" s="8"/>
      <c r="V2168" s="8"/>
      <c r="W2168" s="8"/>
      <c r="X2168" s="8"/>
      <c r="Y2168" s="8"/>
      <c r="Z2168" s="8"/>
      <c r="AA2168" s="8"/>
    </row>
    <row r="2169" spans="7:27" ht="12.75">
      <c r="G2169" s="8"/>
      <c r="N2169" s="8"/>
      <c r="O2169" s="8"/>
      <c r="P2169" s="8"/>
      <c r="Q2169" s="8"/>
      <c r="R2169" s="8"/>
      <c r="S2169" s="8"/>
      <c r="T2169" s="8"/>
      <c r="U2169" s="8"/>
      <c r="V2169" s="8"/>
      <c r="W2169" s="8"/>
      <c r="X2169" s="8"/>
      <c r="Y2169" s="8"/>
      <c r="Z2169" s="8"/>
      <c r="AA2169" s="8"/>
    </row>
    <row r="2170" spans="7:27" ht="12.75">
      <c r="G2170" s="8"/>
      <c r="N2170" s="8"/>
      <c r="O2170" s="8"/>
      <c r="P2170" s="8"/>
      <c r="Q2170" s="8"/>
      <c r="R2170" s="8"/>
      <c r="S2170" s="8"/>
      <c r="T2170" s="8"/>
      <c r="U2170" s="8"/>
      <c r="V2170" s="8"/>
      <c r="W2170" s="8"/>
      <c r="X2170" s="8"/>
      <c r="Y2170" s="8"/>
      <c r="Z2170" s="8"/>
      <c r="AA2170" s="8"/>
    </row>
    <row r="2171" spans="7:27" ht="12.75">
      <c r="G2171" s="8"/>
      <c r="N2171" s="8"/>
      <c r="O2171" s="8"/>
      <c r="P2171" s="8"/>
      <c r="Q2171" s="8"/>
      <c r="R2171" s="8"/>
      <c r="S2171" s="8"/>
      <c r="T2171" s="8"/>
      <c r="U2171" s="8"/>
      <c r="V2171" s="8"/>
      <c r="W2171" s="8"/>
      <c r="X2171" s="8"/>
      <c r="Y2171" s="8"/>
      <c r="Z2171" s="8"/>
      <c r="AA2171" s="8"/>
    </row>
    <row r="2172" spans="7:27" ht="12.75">
      <c r="G2172" s="8"/>
      <c r="N2172" s="8"/>
      <c r="O2172" s="8"/>
      <c r="P2172" s="8"/>
      <c r="Q2172" s="8"/>
      <c r="R2172" s="8"/>
      <c r="S2172" s="8"/>
      <c r="T2172" s="8"/>
      <c r="U2172" s="8"/>
      <c r="V2172" s="8"/>
      <c r="W2172" s="8"/>
      <c r="X2172" s="8"/>
      <c r="Y2172" s="8"/>
      <c r="Z2172" s="8"/>
      <c r="AA2172" s="8"/>
    </row>
    <row r="2173" spans="7:27" ht="12.75">
      <c r="G2173" s="8"/>
      <c r="N2173" s="8"/>
      <c r="O2173" s="8"/>
      <c r="P2173" s="8"/>
      <c r="Q2173" s="8"/>
      <c r="R2173" s="8"/>
      <c r="S2173" s="8"/>
      <c r="T2173" s="8"/>
      <c r="U2173" s="8"/>
      <c r="V2173" s="8"/>
      <c r="W2173" s="8"/>
      <c r="X2173" s="8"/>
      <c r="Y2173" s="8"/>
      <c r="Z2173" s="8"/>
      <c r="AA2173" s="8"/>
    </row>
    <row r="2174" spans="7:27" ht="12.75">
      <c r="G2174" s="8"/>
      <c r="N2174" s="8"/>
      <c r="O2174" s="8"/>
      <c r="P2174" s="8"/>
      <c r="Q2174" s="8"/>
      <c r="R2174" s="8"/>
      <c r="S2174" s="8"/>
      <c r="T2174" s="8"/>
      <c r="U2174" s="8"/>
      <c r="V2174" s="8"/>
      <c r="W2174" s="8"/>
      <c r="X2174" s="8"/>
      <c r="Y2174" s="8"/>
      <c r="Z2174" s="8"/>
      <c r="AA2174" s="8"/>
    </row>
    <row r="2175" spans="7:27" ht="12.75">
      <c r="G2175" s="8"/>
      <c r="N2175" s="8"/>
      <c r="O2175" s="8"/>
      <c r="P2175" s="8"/>
      <c r="Q2175" s="8"/>
      <c r="R2175" s="8"/>
      <c r="S2175" s="8"/>
      <c r="T2175" s="8"/>
      <c r="U2175" s="8"/>
      <c r="V2175" s="8"/>
      <c r="W2175" s="8"/>
      <c r="X2175" s="8"/>
      <c r="Y2175" s="8"/>
      <c r="Z2175" s="8"/>
      <c r="AA2175" s="8"/>
    </row>
    <row r="2176" spans="7:27" ht="12.75">
      <c r="G2176" s="8"/>
      <c r="N2176" s="8"/>
      <c r="O2176" s="8"/>
      <c r="P2176" s="8"/>
      <c r="Q2176" s="8"/>
      <c r="R2176" s="8"/>
      <c r="S2176" s="8"/>
      <c r="T2176" s="8"/>
      <c r="U2176" s="8"/>
      <c r="V2176" s="8"/>
      <c r="W2176" s="8"/>
      <c r="X2176" s="8"/>
      <c r="Y2176" s="8"/>
      <c r="Z2176" s="8"/>
      <c r="AA2176" s="8"/>
    </row>
    <row r="2177" spans="7:27" ht="12.75">
      <c r="G2177" s="8"/>
      <c r="N2177" s="8"/>
      <c r="O2177" s="8"/>
      <c r="P2177" s="8"/>
      <c r="Q2177" s="8"/>
      <c r="R2177" s="8"/>
      <c r="S2177" s="8"/>
      <c r="T2177" s="8"/>
      <c r="U2177" s="8"/>
      <c r="V2177" s="8"/>
      <c r="W2177" s="8"/>
      <c r="X2177" s="8"/>
      <c r="Y2177" s="8"/>
      <c r="Z2177" s="8"/>
      <c r="AA2177" s="8"/>
    </row>
    <row r="2178" spans="7:27" ht="12.75">
      <c r="G2178" s="8"/>
      <c r="N2178" s="8"/>
      <c r="O2178" s="8"/>
      <c r="P2178" s="8"/>
      <c r="Q2178" s="8"/>
      <c r="R2178" s="8"/>
      <c r="S2178" s="8"/>
      <c r="T2178" s="8"/>
      <c r="U2178" s="8"/>
      <c r="V2178" s="8"/>
      <c r="W2178" s="8"/>
      <c r="X2178" s="8"/>
      <c r="Y2178" s="8"/>
      <c r="Z2178" s="8"/>
      <c r="AA2178" s="8"/>
    </row>
    <row r="2179" spans="7:27" ht="12.75">
      <c r="G2179" s="8"/>
      <c r="N2179" s="8"/>
      <c r="O2179" s="8"/>
      <c r="P2179" s="8"/>
      <c r="Q2179" s="8"/>
      <c r="R2179" s="8"/>
      <c r="S2179" s="8"/>
      <c r="T2179" s="8"/>
      <c r="U2179" s="8"/>
      <c r="V2179" s="8"/>
      <c r="W2179" s="8"/>
      <c r="X2179" s="8"/>
      <c r="Y2179" s="8"/>
      <c r="Z2179" s="8"/>
      <c r="AA2179" s="8"/>
    </row>
    <row r="2180" spans="7:27" ht="12.75">
      <c r="G2180" s="8"/>
      <c r="N2180" s="8"/>
      <c r="O2180" s="8"/>
      <c r="P2180" s="8"/>
      <c r="Q2180" s="8"/>
      <c r="R2180" s="8"/>
      <c r="S2180" s="8"/>
      <c r="T2180" s="8"/>
      <c r="U2180" s="8"/>
      <c r="V2180" s="8"/>
      <c r="W2180" s="8"/>
      <c r="X2180" s="8"/>
      <c r="Y2180" s="8"/>
      <c r="Z2180" s="8"/>
      <c r="AA2180" s="8"/>
    </row>
    <row r="2181" spans="7:27" ht="12.75">
      <c r="G2181" s="8"/>
      <c r="N2181" s="8"/>
      <c r="O2181" s="8"/>
      <c r="P2181" s="8"/>
      <c r="Q2181" s="8"/>
      <c r="R2181" s="8"/>
      <c r="S2181" s="8"/>
      <c r="T2181" s="8"/>
      <c r="U2181" s="8"/>
      <c r="V2181" s="8"/>
      <c r="W2181" s="8"/>
      <c r="X2181" s="8"/>
      <c r="Y2181" s="8"/>
      <c r="Z2181" s="8"/>
      <c r="AA2181" s="8"/>
    </row>
    <row r="2182" spans="7:27" ht="12.75">
      <c r="G2182" s="8"/>
      <c r="N2182" s="8"/>
      <c r="O2182" s="8"/>
      <c r="P2182" s="8"/>
      <c r="Q2182" s="8"/>
      <c r="R2182" s="8"/>
      <c r="S2182" s="8"/>
      <c r="T2182" s="8"/>
      <c r="U2182" s="8"/>
      <c r="V2182" s="8"/>
      <c r="W2182" s="8"/>
      <c r="X2182" s="8"/>
      <c r="Y2182" s="8"/>
      <c r="Z2182" s="8"/>
      <c r="AA2182" s="8"/>
    </row>
    <row r="2183" spans="7:27" ht="12.75">
      <c r="G2183" s="8"/>
      <c r="N2183" s="8"/>
      <c r="O2183" s="8"/>
      <c r="P2183" s="8"/>
      <c r="Q2183" s="8"/>
      <c r="R2183" s="8"/>
      <c r="S2183" s="8"/>
      <c r="T2183" s="8"/>
      <c r="U2183" s="8"/>
      <c r="V2183" s="8"/>
      <c r="W2183" s="8"/>
      <c r="X2183" s="8"/>
      <c r="Y2183" s="8"/>
      <c r="Z2183" s="8"/>
      <c r="AA2183" s="8"/>
    </row>
    <row r="2184" spans="7:27" ht="12.75">
      <c r="G2184" s="8"/>
      <c r="N2184" s="8"/>
      <c r="O2184" s="8"/>
      <c r="P2184" s="8"/>
      <c r="Q2184" s="8"/>
      <c r="R2184" s="8"/>
      <c r="S2184" s="8"/>
      <c r="T2184" s="8"/>
      <c r="U2184" s="8"/>
      <c r="V2184" s="8"/>
      <c r="W2184" s="8"/>
      <c r="X2184" s="8"/>
      <c r="Y2184" s="8"/>
      <c r="Z2184" s="8"/>
      <c r="AA2184" s="8"/>
    </row>
    <row r="2185" spans="7:27" ht="12.75">
      <c r="G2185" s="8"/>
      <c r="N2185" s="8"/>
      <c r="O2185" s="8"/>
      <c r="P2185" s="8"/>
      <c r="Q2185" s="8"/>
      <c r="R2185" s="8"/>
      <c r="S2185" s="8"/>
      <c r="T2185" s="8"/>
      <c r="U2185" s="8"/>
      <c r="V2185" s="8"/>
      <c r="W2185" s="8"/>
      <c r="X2185" s="8"/>
      <c r="Y2185" s="8"/>
      <c r="Z2185" s="8"/>
      <c r="AA2185" s="8"/>
    </row>
    <row r="2186" spans="7:27" ht="12.75">
      <c r="G2186" s="8"/>
      <c r="N2186" s="8"/>
      <c r="O2186" s="8"/>
      <c r="P2186" s="8"/>
      <c r="Q2186" s="8"/>
      <c r="R2186" s="8"/>
      <c r="S2186" s="8"/>
      <c r="T2186" s="8"/>
      <c r="U2186" s="8"/>
      <c r="V2186" s="8"/>
      <c r="W2186" s="8"/>
      <c r="X2186" s="8"/>
      <c r="Y2186" s="8"/>
      <c r="Z2186" s="8"/>
      <c r="AA2186" s="8"/>
    </row>
    <row r="2187" spans="7:27" ht="12.75">
      <c r="G2187" s="8"/>
      <c r="N2187" s="8"/>
      <c r="O2187" s="8"/>
      <c r="P2187" s="8"/>
      <c r="Q2187" s="8"/>
      <c r="R2187" s="8"/>
      <c r="S2187" s="8"/>
      <c r="T2187" s="8"/>
      <c r="U2187" s="8"/>
      <c r="V2187" s="8"/>
      <c r="W2187" s="8"/>
      <c r="X2187" s="8"/>
      <c r="Y2187" s="8"/>
      <c r="Z2187" s="8"/>
      <c r="AA2187" s="8"/>
    </row>
    <row r="2188" spans="7:27" ht="12.75">
      <c r="G2188" s="8"/>
      <c r="N2188" s="8"/>
      <c r="O2188" s="8"/>
      <c r="P2188" s="8"/>
      <c r="Q2188" s="8"/>
      <c r="R2188" s="8"/>
      <c r="S2188" s="8"/>
      <c r="T2188" s="8"/>
      <c r="U2188" s="8"/>
      <c r="V2188" s="8"/>
      <c r="W2188" s="8"/>
      <c r="X2188" s="8"/>
      <c r="Y2188" s="8"/>
      <c r="Z2188" s="8"/>
      <c r="AA2188" s="8"/>
    </row>
    <row r="2189" spans="7:27" ht="12.75">
      <c r="G2189" s="8"/>
      <c r="N2189" s="8"/>
      <c r="O2189" s="8"/>
      <c r="P2189" s="8"/>
      <c r="Q2189" s="8"/>
      <c r="R2189" s="8"/>
      <c r="S2189" s="8"/>
      <c r="T2189" s="8"/>
      <c r="U2189" s="8"/>
      <c r="V2189" s="8"/>
      <c r="W2189" s="8"/>
      <c r="X2189" s="8"/>
      <c r="Y2189" s="8"/>
      <c r="Z2189" s="8"/>
      <c r="AA2189" s="8"/>
    </row>
    <row r="2190" spans="7:27" ht="12.75">
      <c r="G2190" s="8"/>
      <c r="N2190" s="8"/>
      <c r="O2190" s="8"/>
      <c r="P2190" s="8"/>
      <c r="Q2190" s="8"/>
      <c r="R2190" s="8"/>
      <c r="S2190" s="8"/>
      <c r="T2190" s="8"/>
      <c r="U2190" s="8"/>
      <c r="V2190" s="8"/>
      <c r="W2190" s="8"/>
      <c r="X2190" s="8"/>
      <c r="Y2190" s="8"/>
      <c r="Z2190" s="8"/>
      <c r="AA2190" s="8"/>
    </row>
    <row r="2191" spans="7:27" ht="12.75">
      <c r="G2191" s="8"/>
      <c r="N2191" s="8"/>
      <c r="O2191" s="8"/>
      <c r="P2191" s="8"/>
      <c r="Q2191" s="8"/>
      <c r="R2191" s="8"/>
      <c r="S2191" s="8"/>
      <c r="T2191" s="8"/>
      <c r="U2191" s="8"/>
      <c r="V2191" s="8"/>
      <c r="W2191" s="8"/>
      <c r="X2191" s="8"/>
      <c r="Y2191" s="8"/>
      <c r="Z2191" s="8"/>
      <c r="AA2191" s="8"/>
    </row>
    <row r="2192" spans="7:27" ht="12.75">
      <c r="G2192" s="8"/>
      <c r="N2192" s="8"/>
      <c r="O2192" s="8"/>
      <c r="P2192" s="8"/>
      <c r="Q2192" s="8"/>
      <c r="R2192" s="8"/>
      <c r="S2192" s="8"/>
      <c r="T2192" s="8"/>
      <c r="U2192" s="8"/>
      <c r="V2192" s="8"/>
      <c r="W2192" s="8"/>
      <c r="X2192" s="8"/>
      <c r="Y2192" s="8"/>
      <c r="Z2192" s="8"/>
      <c r="AA2192" s="8"/>
    </row>
    <row r="2193" spans="7:27" ht="12.75">
      <c r="G2193" s="8"/>
      <c r="N2193" s="8"/>
      <c r="O2193" s="8"/>
      <c r="P2193" s="8"/>
      <c r="Q2193" s="8"/>
      <c r="R2193" s="8"/>
      <c r="S2193" s="8"/>
      <c r="T2193" s="8"/>
      <c r="U2193" s="8"/>
      <c r="V2193" s="8"/>
      <c r="W2193" s="8"/>
      <c r="X2193" s="8"/>
      <c r="Y2193" s="8"/>
      <c r="Z2193" s="8"/>
      <c r="AA2193" s="8"/>
    </row>
    <row r="2194" spans="7:27" ht="12.75">
      <c r="G2194" s="8"/>
      <c r="N2194" s="8"/>
      <c r="O2194" s="8"/>
      <c r="P2194" s="8"/>
      <c r="Q2194" s="8"/>
      <c r="R2194" s="8"/>
      <c r="S2194" s="8"/>
      <c r="T2194" s="8"/>
      <c r="U2194" s="8"/>
      <c r="V2194" s="8"/>
      <c r="W2194" s="8"/>
      <c r="X2194" s="8"/>
      <c r="Y2194" s="8"/>
      <c r="Z2194" s="8"/>
      <c r="AA2194" s="8"/>
    </row>
    <row r="2195" spans="7:27" ht="12.75">
      <c r="G2195" s="8"/>
      <c r="N2195" s="8"/>
      <c r="O2195" s="8"/>
      <c r="P2195" s="8"/>
      <c r="Q2195" s="8"/>
      <c r="R2195" s="8"/>
      <c r="S2195" s="8"/>
      <c r="T2195" s="8"/>
      <c r="U2195" s="8"/>
      <c r="V2195" s="8"/>
      <c r="W2195" s="8"/>
      <c r="X2195" s="8"/>
      <c r="Y2195" s="8"/>
      <c r="Z2195" s="8"/>
      <c r="AA2195" s="8"/>
    </row>
    <row r="2196" spans="7:27" ht="12.75">
      <c r="G2196" s="8"/>
      <c r="N2196" s="8"/>
      <c r="O2196" s="8"/>
      <c r="P2196" s="8"/>
      <c r="Q2196" s="8"/>
      <c r="R2196" s="8"/>
      <c r="S2196" s="8"/>
      <c r="T2196" s="8"/>
      <c r="U2196" s="8"/>
      <c r="V2196" s="8"/>
      <c r="W2196" s="8"/>
      <c r="X2196" s="8"/>
      <c r="Y2196" s="8"/>
      <c r="Z2196" s="8"/>
      <c r="AA2196" s="8"/>
    </row>
    <row r="2197" spans="7:27" ht="12.75">
      <c r="G2197" s="8"/>
      <c r="N2197" s="8"/>
      <c r="O2197" s="8"/>
      <c r="P2197" s="8"/>
      <c r="Q2197" s="8"/>
      <c r="R2197" s="8"/>
      <c r="S2197" s="8"/>
      <c r="T2197" s="8"/>
      <c r="U2197" s="8"/>
      <c r="V2197" s="8"/>
      <c r="W2197" s="8"/>
      <c r="X2197" s="8"/>
      <c r="Y2197" s="8"/>
      <c r="Z2197" s="8"/>
      <c r="AA2197" s="8"/>
    </row>
    <row r="2198" spans="7:27" ht="12.75">
      <c r="G2198" s="8"/>
      <c r="N2198" s="8"/>
      <c r="O2198" s="8"/>
      <c r="P2198" s="8"/>
      <c r="Q2198" s="8"/>
      <c r="R2198" s="8"/>
      <c r="S2198" s="8"/>
      <c r="T2198" s="8"/>
      <c r="U2198" s="8"/>
      <c r="V2198" s="8"/>
      <c r="W2198" s="8"/>
      <c r="X2198" s="8"/>
      <c r="Y2198" s="8"/>
      <c r="Z2198" s="8"/>
      <c r="AA2198" s="8"/>
    </row>
    <row r="2199" spans="7:27" ht="12.75">
      <c r="G2199" s="8"/>
      <c r="N2199" s="8"/>
      <c r="O2199" s="8"/>
      <c r="P2199" s="8"/>
      <c r="Q2199" s="8"/>
      <c r="R2199" s="8"/>
      <c r="S2199" s="8"/>
      <c r="T2199" s="8"/>
      <c r="U2199" s="8"/>
      <c r="V2199" s="8"/>
      <c r="W2199" s="8"/>
      <c r="X2199" s="8"/>
      <c r="Y2199" s="8"/>
      <c r="Z2199" s="8"/>
      <c r="AA2199" s="8"/>
    </row>
    <row r="2200" spans="7:27" ht="12.75">
      <c r="G2200" s="8"/>
      <c r="N2200" s="8"/>
      <c r="O2200" s="8"/>
      <c r="P2200" s="8"/>
      <c r="Q2200" s="8"/>
      <c r="R2200" s="8"/>
      <c r="S2200" s="8"/>
      <c r="T2200" s="8"/>
      <c r="U2200" s="8"/>
      <c r="V2200" s="8"/>
      <c r="W2200" s="8"/>
      <c r="X2200" s="8"/>
      <c r="Y2200" s="8"/>
      <c r="Z2200" s="8"/>
      <c r="AA2200" s="8"/>
    </row>
    <row r="2201" spans="7:27" ht="12.75">
      <c r="G2201" s="8"/>
      <c r="N2201" s="8"/>
      <c r="O2201" s="8"/>
      <c r="P2201" s="8"/>
      <c r="Q2201" s="8"/>
      <c r="R2201" s="8"/>
      <c r="S2201" s="8"/>
      <c r="T2201" s="8"/>
      <c r="U2201" s="8"/>
      <c r="V2201" s="8"/>
      <c r="W2201" s="8"/>
      <c r="X2201" s="8"/>
      <c r="Y2201" s="8"/>
      <c r="Z2201" s="8"/>
      <c r="AA2201" s="8"/>
    </row>
    <row r="2202" spans="7:27" ht="12.75">
      <c r="G2202" s="8"/>
      <c r="N2202" s="8"/>
      <c r="O2202" s="8"/>
      <c r="P2202" s="8"/>
      <c r="Q2202" s="8"/>
      <c r="R2202" s="8"/>
      <c r="S2202" s="8"/>
      <c r="T2202" s="8"/>
      <c r="U2202" s="8"/>
      <c r="V2202" s="8"/>
      <c r="W2202" s="8"/>
      <c r="X2202" s="8"/>
      <c r="Y2202" s="8"/>
      <c r="Z2202" s="8"/>
      <c r="AA2202" s="8"/>
    </row>
    <row r="2203" spans="7:27" ht="12.75">
      <c r="G2203" s="8"/>
      <c r="N2203" s="8"/>
      <c r="O2203" s="8"/>
      <c r="P2203" s="8"/>
      <c r="Q2203" s="8"/>
      <c r="R2203" s="8"/>
      <c r="S2203" s="8"/>
      <c r="T2203" s="8"/>
      <c r="U2203" s="8"/>
      <c r="V2203" s="8"/>
      <c r="W2203" s="8"/>
      <c r="X2203" s="8"/>
      <c r="Y2203" s="8"/>
      <c r="Z2203" s="8"/>
      <c r="AA2203" s="8"/>
    </row>
    <row r="2204" spans="7:27" ht="12.75">
      <c r="G2204" s="8"/>
      <c r="N2204" s="8"/>
      <c r="O2204" s="8"/>
      <c r="P2204" s="8"/>
      <c r="Q2204" s="8"/>
      <c r="R2204" s="8"/>
      <c r="S2204" s="8"/>
      <c r="T2204" s="8"/>
      <c r="U2204" s="8"/>
      <c r="V2204" s="8"/>
      <c r="W2204" s="8"/>
      <c r="X2204" s="8"/>
      <c r="Y2204" s="8"/>
      <c r="Z2204" s="8"/>
      <c r="AA2204" s="8"/>
    </row>
    <row r="2205" spans="7:27" ht="12.75">
      <c r="G2205" s="8"/>
      <c r="N2205" s="8"/>
      <c r="O2205" s="8"/>
      <c r="P2205" s="8"/>
      <c r="Q2205" s="8"/>
      <c r="R2205" s="8"/>
      <c r="S2205" s="8"/>
      <c r="T2205" s="8"/>
      <c r="U2205" s="8"/>
      <c r="V2205" s="8"/>
      <c r="W2205" s="8"/>
      <c r="X2205" s="8"/>
      <c r="Y2205" s="8"/>
      <c r="Z2205" s="8"/>
      <c r="AA2205" s="8"/>
    </row>
    <row r="2206" spans="7:27" ht="12.75">
      <c r="G2206" s="8"/>
      <c r="N2206" s="8"/>
      <c r="O2206" s="8"/>
      <c r="P2206" s="8"/>
      <c r="Q2206" s="8"/>
      <c r="R2206" s="8"/>
      <c r="S2206" s="8"/>
      <c r="T2206" s="8"/>
      <c r="U2206" s="8"/>
      <c r="V2206" s="8"/>
      <c r="W2206" s="8"/>
      <c r="X2206" s="8"/>
      <c r="Y2206" s="8"/>
      <c r="Z2206" s="8"/>
      <c r="AA2206" s="8"/>
    </row>
    <row r="2207" spans="7:27" ht="12.75">
      <c r="G2207" s="8"/>
      <c r="N2207" s="8"/>
      <c r="O2207" s="8"/>
      <c r="P2207" s="8"/>
      <c r="Q2207" s="8"/>
      <c r="R2207" s="8"/>
      <c r="S2207" s="8"/>
      <c r="T2207" s="8"/>
      <c r="U2207" s="8"/>
      <c r="V2207" s="8"/>
      <c r="W2207" s="8"/>
      <c r="X2207" s="8"/>
      <c r="Y2207" s="8"/>
      <c r="Z2207" s="8"/>
      <c r="AA2207" s="8"/>
    </row>
    <row r="2208" spans="7:27" ht="12.75">
      <c r="G2208" s="8"/>
      <c r="N2208" s="8"/>
      <c r="O2208" s="8"/>
      <c r="P2208" s="8"/>
      <c r="Q2208" s="8"/>
      <c r="R2208" s="8"/>
      <c r="S2208" s="8"/>
      <c r="T2208" s="8"/>
      <c r="U2208" s="8"/>
      <c r="V2208" s="8"/>
      <c r="W2208" s="8"/>
      <c r="X2208" s="8"/>
      <c r="Y2208" s="8"/>
      <c r="Z2208" s="8"/>
      <c r="AA2208" s="8"/>
    </row>
    <row r="2209" spans="7:27" ht="12.75">
      <c r="G2209" s="8"/>
      <c r="N2209" s="8"/>
      <c r="O2209" s="8"/>
      <c r="P2209" s="8"/>
      <c r="Q2209" s="8"/>
      <c r="R2209" s="8"/>
      <c r="S2209" s="8"/>
      <c r="T2209" s="8"/>
      <c r="U2209" s="8"/>
      <c r="V2209" s="8"/>
      <c r="W2209" s="8"/>
      <c r="X2209" s="8"/>
      <c r="Y2209" s="8"/>
      <c r="Z2209" s="8"/>
      <c r="AA2209" s="8"/>
    </row>
    <row r="2210" spans="7:27" ht="12.75">
      <c r="G2210" s="8"/>
      <c r="N2210" s="8"/>
      <c r="O2210" s="8"/>
      <c r="P2210" s="8"/>
      <c r="Q2210" s="8"/>
      <c r="R2210" s="8"/>
      <c r="S2210" s="8"/>
      <c r="T2210" s="8"/>
      <c r="U2210" s="8"/>
      <c r="V2210" s="8"/>
      <c r="W2210" s="8"/>
      <c r="X2210" s="8"/>
      <c r="Y2210" s="8"/>
      <c r="Z2210" s="8"/>
      <c r="AA2210" s="8"/>
    </row>
    <row r="2211" spans="7:27" ht="12.75">
      <c r="G2211" s="8"/>
      <c r="N2211" s="8"/>
      <c r="O2211" s="8"/>
      <c r="P2211" s="8"/>
      <c r="Q2211" s="8"/>
      <c r="R2211" s="8"/>
      <c r="S2211" s="8"/>
      <c r="T2211" s="8"/>
      <c r="U2211" s="8"/>
      <c r="V2211" s="8"/>
      <c r="W2211" s="8"/>
      <c r="X2211" s="8"/>
      <c r="Y2211" s="8"/>
      <c r="Z2211" s="8"/>
      <c r="AA2211" s="8"/>
    </row>
    <row r="2212" spans="7:27" ht="12.75">
      <c r="G2212" s="8"/>
      <c r="N2212" s="8"/>
      <c r="O2212" s="8"/>
      <c r="P2212" s="8"/>
      <c r="Q2212" s="8"/>
      <c r="R2212" s="8"/>
      <c r="S2212" s="8"/>
      <c r="T2212" s="8"/>
      <c r="U2212" s="8"/>
      <c r="V2212" s="8"/>
      <c r="W2212" s="8"/>
      <c r="X2212" s="8"/>
      <c r="Y2212" s="8"/>
      <c r="Z2212" s="8"/>
      <c r="AA2212" s="8"/>
    </row>
    <row r="2213" spans="7:27" ht="12.75">
      <c r="G2213" s="8"/>
      <c r="N2213" s="8"/>
      <c r="O2213" s="8"/>
      <c r="P2213" s="8"/>
      <c r="Q2213" s="8"/>
      <c r="R2213" s="8"/>
      <c r="S2213" s="8"/>
      <c r="T2213" s="8"/>
      <c r="U2213" s="8"/>
      <c r="V2213" s="8"/>
      <c r="W2213" s="8"/>
      <c r="X2213" s="8"/>
      <c r="Y2213" s="8"/>
      <c r="Z2213" s="8"/>
      <c r="AA2213" s="8"/>
    </row>
    <row r="2214" spans="7:27" ht="12.75">
      <c r="G2214" s="8"/>
      <c r="N2214" s="8"/>
      <c r="O2214" s="8"/>
      <c r="P2214" s="8"/>
      <c r="Q2214" s="8"/>
      <c r="R2214" s="8"/>
      <c r="S2214" s="8"/>
      <c r="T2214" s="8"/>
      <c r="U2214" s="8"/>
      <c r="V2214" s="8"/>
      <c r="W2214" s="8"/>
      <c r="X2214" s="8"/>
      <c r="Y2214" s="8"/>
      <c r="Z2214" s="8"/>
      <c r="AA2214" s="8"/>
    </row>
    <row r="2215" spans="7:27" ht="12.75">
      <c r="G2215" s="8"/>
      <c r="N2215" s="8"/>
      <c r="O2215" s="8"/>
      <c r="P2215" s="8"/>
      <c r="Q2215" s="8"/>
      <c r="R2215" s="8"/>
      <c r="S2215" s="8"/>
      <c r="T2215" s="8"/>
      <c r="U2215" s="8"/>
      <c r="V2215" s="8"/>
      <c r="W2215" s="8"/>
      <c r="X2215" s="8"/>
      <c r="Y2215" s="8"/>
      <c r="Z2215" s="8"/>
      <c r="AA2215" s="8"/>
    </row>
    <row r="2216" spans="7:27" ht="12.75">
      <c r="G2216" s="8"/>
      <c r="N2216" s="8"/>
      <c r="O2216" s="8"/>
      <c r="P2216" s="8"/>
      <c r="Q2216" s="8"/>
      <c r="R2216" s="8"/>
      <c r="S2216" s="8"/>
      <c r="T2216" s="8"/>
      <c r="U2216" s="8"/>
      <c r="V2216" s="8"/>
      <c r="W2216" s="8"/>
      <c r="X2216" s="8"/>
      <c r="Y2216" s="8"/>
      <c r="Z2216" s="8"/>
      <c r="AA2216" s="8"/>
    </row>
    <row r="2217" spans="7:27" ht="12.75">
      <c r="G2217" s="8"/>
      <c r="N2217" s="8"/>
      <c r="O2217" s="8"/>
      <c r="P2217" s="8"/>
      <c r="Q2217" s="8"/>
      <c r="R2217" s="8"/>
      <c r="S2217" s="8"/>
      <c r="T2217" s="8"/>
      <c r="U2217" s="8"/>
      <c r="V2217" s="8"/>
      <c r="W2217" s="8"/>
      <c r="X2217" s="8"/>
      <c r="Y2217" s="8"/>
      <c r="Z2217" s="8"/>
      <c r="AA2217" s="8"/>
    </row>
    <row r="2218" spans="7:27" ht="12.75">
      <c r="G2218" s="8"/>
      <c r="N2218" s="8"/>
      <c r="O2218" s="8"/>
      <c r="P2218" s="8"/>
      <c r="Q2218" s="8"/>
      <c r="R2218" s="8"/>
      <c r="S2218" s="8"/>
      <c r="T2218" s="8"/>
      <c r="U2218" s="8"/>
      <c r="V2218" s="8"/>
      <c r="W2218" s="8"/>
      <c r="X2218" s="8"/>
      <c r="Y2218" s="8"/>
      <c r="Z2218" s="8"/>
      <c r="AA2218" s="8"/>
    </row>
    <row r="2219" spans="7:27" ht="12.75">
      <c r="G2219" s="8"/>
      <c r="N2219" s="8"/>
      <c r="O2219" s="8"/>
      <c r="P2219" s="8"/>
      <c r="Q2219" s="8"/>
      <c r="R2219" s="8"/>
      <c r="S2219" s="8"/>
      <c r="T2219" s="8"/>
      <c r="U2219" s="8"/>
      <c r="V2219" s="8"/>
      <c r="W2219" s="8"/>
      <c r="X2219" s="8"/>
      <c r="Y2219" s="8"/>
      <c r="Z2219" s="8"/>
      <c r="AA2219" s="8"/>
    </row>
    <row r="2220" spans="7:27" ht="12.75">
      <c r="G2220" s="8"/>
      <c r="N2220" s="8"/>
      <c r="O2220" s="8"/>
      <c r="P2220" s="8"/>
      <c r="Q2220" s="8"/>
      <c r="R2220" s="8"/>
      <c r="S2220" s="8"/>
      <c r="T2220" s="8"/>
      <c r="U2220" s="8"/>
      <c r="V2220" s="8"/>
      <c r="W2220" s="8"/>
      <c r="X2220" s="8"/>
      <c r="Y2220" s="8"/>
      <c r="Z2220" s="8"/>
      <c r="AA2220" s="8"/>
    </row>
    <row r="2221" spans="7:27" ht="12.75">
      <c r="G2221" s="8"/>
      <c r="N2221" s="8"/>
      <c r="O2221" s="8"/>
      <c r="P2221" s="8"/>
      <c r="Q2221" s="8"/>
      <c r="R2221" s="8"/>
      <c r="S2221" s="8"/>
      <c r="T2221" s="8"/>
      <c r="U2221" s="8"/>
      <c r="V2221" s="8"/>
      <c r="W2221" s="8"/>
      <c r="X2221" s="8"/>
      <c r="Y2221" s="8"/>
      <c r="Z2221" s="8"/>
      <c r="AA2221" s="8"/>
    </row>
    <row r="2222" spans="7:27" ht="12.75">
      <c r="G2222" s="8"/>
      <c r="N2222" s="8"/>
      <c r="O2222" s="8"/>
      <c r="P2222" s="8"/>
      <c r="Q2222" s="8"/>
      <c r="R2222" s="8"/>
      <c r="S2222" s="8"/>
      <c r="T2222" s="8"/>
      <c r="U2222" s="8"/>
      <c r="V2222" s="8"/>
      <c r="W2222" s="8"/>
      <c r="X2222" s="8"/>
      <c r="Y2222" s="8"/>
      <c r="Z2222" s="8"/>
      <c r="AA2222" s="8"/>
    </row>
    <row r="2223" spans="7:27" ht="12.75">
      <c r="G2223" s="8"/>
      <c r="N2223" s="8"/>
      <c r="O2223" s="8"/>
      <c r="P2223" s="8"/>
      <c r="Q2223" s="8"/>
      <c r="R2223" s="8"/>
      <c r="S2223" s="8"/>
      <c r="T2223" s="8"/>
      <c r="U2223" s="8"/>
      <c r="V2223" s="8"/>
      <c r="W2223" s="8"/>
      <c r="X2223" s="8"/>
      <c r="Y2223" s="8"/>
      <c r="Z2223" s="8"/>
      <c r="AA2223" s="8"/>
    </row>
    <row r="2224" spans="7:27" ht="12.75">
      <c r="G2224" s="8"/>
      <c r="N2224" s="8"/>
      <c r="O2224" s="8"/>
      <c r="P2224" s="8"/>
      <c r="Q2224" s="8"/>
      <c r="R2224" s="8"/>
      <c r="S2224" s="8"/>
      <c r="T2224" s="8"/>
      <c r="U2224" s="8"/>
      <c r="V2224" s="8"/>
      <c r="W2224" s="8"/>
      <c r="X2224" s="8"/>
      <c r="Y2224" s="8"/>
      <c r="Z2224" s="8"/>
      <c r="AA2224" s="8"/>
    </row>
    <row r="2225" spans="7:27" ht="12.75">
      <c r="G2225" s="8"/>
      <c r="N2225" s="8"/>
      <c r="O2225" s="8"/>
      <c r="P2225" s="8"/>
      <c r="Q2225" s="8"/>
      <c r="R2225" s="8"/>
      <c r="S2225" s="8"/>
      <c r="T2225" s="8"/>
      <c r="U2225" s="8"/>
      <c r="V2225" s="8"/>
      <c r="W2225" s="8"/>
      <c r="X2225" s="8"/>
      <c r="Y2225" s="8"/>
      <c r="Z2225" s="8"/>
      <c r="AA2225" s="8"/>
    </row>
    <row r="2226" spans="7:27" ht="12.75">
      <c r="G2226" s="8"/>
      <c r="N2226" s="8"/>
      <c r="O2226" s="8"/>
      <c r="P2226" s="8"/>
      <c r="Q2226" s="8"/>
      <c r="R2226" s="8"/>
      <c r="S2226" s="8"/>
      <c r="T2226" s="8"/>
      <c r="U2226" s="8"/>
      <c r="V2226" s="8"/>
      <c r="W2226" s="8"/>
      <c r="X2226" s="8"/>
      <c r="Y2226" s="8"/>
      <c r="Z2226" s="8"/>
      <c r="AA2226" s="8"/>
    </row>
    <row r="2227" spans="7:27" ht="12.75">
      <c r="G2227" s="8"/>
      <c r="N2227" s="8"/>
      <c r="O2227" s="8"/>
      <c r="P2227" s="8"/>
      <c r="Q2227" s="8"/>
      <c r="R2227" s="8"/>
      <c r="S2227" s="8"/>
      <c r="T2227" s="8"/>
      <c r="U2227" s="8"/>
      <c r="V2227" s="8"/>
      <c r="W2227" s="8"/>
      <c r="X2227" s="8"/>
      <c r="Y2227" s="8"/>
      <c r="Z2227" s="8"/>
      <c r="AA2227" s="8"/>
    </row>
    <row r="2228" spans="7:27" ht="12.75">
      <c r="G2228" s="8"/>
      <c r="N2228" s="8"/>
      <c r="O2228" s="8"/>
      <c r="P2228" s="8"/>
      <c r="Q2228" s="8"/>
      <c r="R2228" s="8"/>
      <c r="S2228" s="8"/>
      <c r="T2228" s="8"/>
      <c r="U2228" s="8"/>
      <c r="V2228" s="8"/>
      <c r="W2228" s="8"/>
      <c r="X2228" s="8"/>
      <c r="Y2228" s="8"/>
      <c r="Z2228" s="8"/>
      <c r="AA2228" s="8"/>
    </row>
    <row r="2229" spans="7:27" ht="12.75">
      <c r="G2229" s="8"/>
      <c r="N2229" s="8"/>
      <c r="O2229" s="8"/>
      <c r="P2229" s="8"/>
      <c r="Q2229" s="8"/>
      <c r="R2229" s="8"/>
      <c r="S2229" s="8"/>
      <c r="T2229" s="8"/>
      <c r="U2229" s="8"/>
      <c r="V2229" s="8"/>
      <c r="W2229" s="8"/>
      <c r="X2229" s="8"/>
      <c r="Y2229" s="8"/>
      <c r="Z2229" s="8"/>
      <c r="AA2229" s="8"/>
    </row>
    <row r="2230" spans="7:27" ht="12.75">
      <c r="G2230" s="8"/>
      <c r="N2230" s="8"/>
      <c r="O2230" s="8"/>
      <c r="P2230" s="8"/>
      <c r="Q2230" s="8"/>
      <c r="R2230" s="8"/>
      <c r="S2230" s="8"/>
      <c r="T2230" s="8"/>
      <c r="U2230" s="8"/>
      <c r="V2230" s="8"/>
      <c r="W2230" s="8"/>
      <c r="X2230" s="8"/>
      <c r="Y2230" s="8"/>
      <c r="Z2230" s="8"/>
      <c r="AA2230" s="8"/>
    </row>
    <row r="2231" spans="7:27" ht="12.75">
      <c r="G2231" s="8"/>
      <c r="N2231" s="8"/>
      <c r="O2231" s="8"/>
      <c r="P2231" s="8"/>
      <c r="Q2231" s="8"/>
      <c r="R2231" s="8"/>
      <c r="S2231" s="8"/>
      <c r="T2231" s="8"/>
      <c r="U2231" s="8"/>
      <c r="V2231" s="8"/>
      <c r="W2231" s="8"/>
      <c r="X2231" s="8"/>
      <c r="Y2231" s="8"/>
      <c r="Z2231" s="8"/>
      <c r="AA2231" s="8"/>
    </row>
    <row r="2232" spans="7:27" ht="12.75">
      <c r="G2232" s="8"/>
      <c r="N2232" s="8"/>
      <c r="O2232" s="8"/>
      <c r="P2232" s="8"/>
      <c r="Q2232" s="8"/>
      <c r="R2232" s="8"/>
      <c r="S2232" s="8"/>
      <c r="T2232" s="8"/>
      <c r="U2232" s="8"/>
      <c r="V2232" s="8"/>
      <c r="W2232" s="8"/>
      <c r="X2232" s="8"/>
      <c r="Y2232" s="8"/>
      <c r="Z2232" s="8"/>
      <c r="AA2232" s="8"/>
    </row>
    <row r="2233" spans="7:27" ht="12.75">
      <c r="G2233" s="8"/>
      <c r="N2233" s="8"/>
      <c r="O2233" s="8"/>
      <c r="P2233" s="8"/>
      <c r="Q2233" s="8"/>
      <c r="R2233" s="8"/>
      <c r="S2233" s="8"/>
      <c r="T2233" s="8"/>
      <c r="U2233" s="8"/>
      <c r="V2233" s="8"/>
      <c r="W2233" s="8"/>
      <c r="X2233" s="8"/>
      <c r="Y2233" s="8"/>
      <c r="Z2233" s="8"/>
      <c r="AA2233" s="8"/>
    </row>
    <row r="2234" spans="7:27" ht="12.75">
      <c r="G2234" s="8"/>
      <c r="N2234" s="8"/>
      <c r="O2234" s="8"/>
      <c r="P2234" s="8"/>
      <c r="Q2234" s="8"/>
      <c r="R2234" s="8"/>
      <c r="S2234" s="8"/>
      <c r="T2234" s="8"/>
      <c r="U2234" s="8"/>
      <c r="V2234" s="8"/>
      <c r="W2234" s="8"/>
      <c r="X2234" s="8"/>
      <c r="Y2234" s="8"/>
      <c r="Z2234" s="8"/>
      <c r="AA2234" s="8"/>
    </row>
    <row r="2235" spans="7:27" ht="12.75">
      <c r="G2235" s="8"/>
      <c r="N2235" s="8"/>
      <c r="O2235" s="8"/>
      <c r="P2235" s="8"/>
      <c r="Q2235" s="8"/>
      <c r="R2235" s="8"/>
      <c r="S2235" s="8"/>
      <c r="T2235" s="8"/>
      <c r="U2235" s="8"/>
      <c r="V2235" s="8"/>
      <c r="W2235" s="8"/>
      <c r="X2235" s="8"/>
      <c r="Y2235" s="8"/>
      <c r="Z2235" s="8"/>
      <c r="AA2235" s="8"/>
    </row>
    <row r="2236" spans="7:27" ht="12.75">
      <c r="G2236" s="8"/>
      <c r="N2236" s="8"/>
      <c r="O2236" s="8"/>
      <c r="P2236" s="8"/>
      <c r="Q2236" s="8"/>
      <c r="R2236" s="8"/>
      <c r="S2236" s="8"/>
      <c r="T2236" s="8"/>
      <c r="U2236" s="8"/>
      <c r="V2236" s="8"/>
      <c r="W2236" s="8"/>
      <c r="X2236" s="8"/>
      <c r="Y2236" s="8"/>
      <c r="Z2236" s="8"/>
      <c r="AA2236" s="8"/>
    </row>
    <row r="2237" spans="7:27" ht="12.75">
      <c r="G2237" s="8"/>
      <c r="N2237" s="8"/>
      <c r="O2237" s="8"/>
      <c r="P2237" s="8"/>
      <c r="Q2237" s="8"/>
      <c r="R2237" s="8"/>
      <c r="S2237" s="8"/>
      <c r="T2237" s="8"/>
      <c r="U2237" s="8"/>
      <c r="V2237" s="8"/>
      <c r="W2237" s="8"/>
      <c r="X2237" s="8"/>
      <c r="Y2237" s="8"/>
      <c r="Z2237" s="8"/>
      <c r="AA2237" s="8"/>
    </row>
    <row r="2238" spans="7:27" ht="12.75">
      <c r="G2238" s="8"/>
      <c r="N2238" s="8"/>
      <c r="O2238" s="8"/>
      <c r="P2238" s="8"/>
      <c r="Q2238" s="8"/>
      <c r="R2238" s="8"/>
      <c r="S2238" s="8"/>
      <c r="T2238" s="8"/>
      <c r="U2238" s="8"/>
      <c r="V2238" s="8"/>
      <c r="W2238" s="8"/>
      <c r="X2238" s="8"/>
      <c r="Y2238" s="8"/>
      <c r="Z2238" s="8"/>
      <c r="AA2238" s="8"/>
    </row>
    <row r="2239" spans="7:27" ht="12.75">
      <c r="G2239" s="8"/>
      <c r="N2239" s="8"/>
      <c r="O2239" s="8"/>
      <c r="P2239" s="8"/>
      <c r="Q2239" s="8"/>
      <c r="R2239" s="8"/>
      <c r="S2239" s="8"/>
      <c r="T2239" s="8"/>
      <c r="U2239" s="8"/>
      <c r="V2239" s="8"/>
      <c r="W2239" s="8"/>
      <c r="X2239" s="8"/>
      <c r="Y2239" s="8"/>
      <c r="Z2239" s="8"/>
      <c r="AA2239" s="8"/>
    </row>
    <row r="2240" spans="7:27" ht="12.75">
      <c r="G2240" s="8"/>
      <c r="N2240" s="8"/>
      <c r="O2240" s="8"/>
      <c r="P2240" s="8"/>
      <c r="Q2240" s="8"/>
      <c r="R2240" s="8"/>
      <c r="S2240" s="8"/>
      <c r="T2240" s="8"/>
      <c r="U2240" s="8"/>
      <c r="V2240" s="8"/>
      <c r="W2240" s="8"/>
      <c r="X2240" s="8"/>
      <c r="Y2240" s="8"/>
      <c r="Z2240" s="8"/>
      <c r="AA2240" s="8"/>
    </row>
    <row r="2241" spans="7:27" ht="12.75">
      <c r="G2241" s="8"/>
      <c r="N2241" s="8"/>
      <c r="O2241" s="8"/>
      <c r="P2241" s="8"/>
      <c r="Q2241" s="8"/>
      <c r="R2241" s="8"/>
      <c r="S2241" s="8"/>
      <c r="T2241" s="8"/>
      <c r="U2241" s="8"/>
      <c r="V2241" s="8"/>
      <c r="W2241" s="8"/>
      <c r="X2241" s="8"/>
      <c r="Y2241" s="8"/>
      <c r="Z2241" s="8"/>
      <c r="AA2241" s="8"/>
    </row>
    <row r="2242" spans="7:27" ht="12.75">
      <c r="G2242" s="8"/>
      <c r="N2242" s="8"/>
      <c r="O2242" s="8"/>
      <c r="P2242" s="8"/>
      <c r="Q2242" s="8"/>
      <c r="R2242" s="8"/>
      <c r="S2242" s="8"/>
      <c r="T2242" s="8"/>
      <c r="U2242" s="8"/>
      <c r="V2242" s="8"/>
      <c r="W2242" s="8"/>
      <c r="X2242" s="8"/>
      <c r="Y2242" s="8"/>
      <c r="Z2242" s="8"/>
      <c r="AA2242" s="8"/>
    </row>
    <row r="2243" spans="7:27" ht="12.75">
      <c r="G2243" s="8"/>
      <c r="N2243" s="8"/>
      <c r="O2243" s="8"/>
      <c r="P2243" s="8"/>
      <c r="Q2243" s="8"/>
      <c r="R2243" s="8"/>
      <c r="S2243" s="8"/>
      <c r="T2243" s="8"/>
      <c r="U2243" s="8"/>
      <c r="V2243" s="8"/>
      <c r="W2243" s="8"/>
      <c r="X2243" s="8"/>
      <c r="Y2243" s="8"/>
      <c r="Z2243" s="8"/>
      <c r="AA2243" s="8"/>
    </row>
    <row r="2244" spans="7:27" ht="12.75">
      <c r="G2244" s="8"/>
      <c r="N2244" s="8"/>
      <c r="O2244" s="8"/>
      <c r="P2244" s="8"/>
      <c r="Q2244" s="8"/>
      <c r="R2244" s="8"/>
      <c r="S2244" s="8"/>
      <c r="T2244" s="8"/>
      <c r="U2244" s="8"/>
      <c r="V2244" s="8"/>
      <c r="W2244" s="8"/>
      <c r="X2244" s="8"/>
      <c r="Y2244" s="8"/>
      <c r="Z2244" s="8"/>
      <c r="AA2244" s="8"/>
    </row>
    <row r="2245" spans="7:27" ht="12.75">
      <c r="G2245" s="8"/>
      <c r="N2245" s="8"/>
      <c r="O2245" s="8"/>
      <c r="P2245" s="8"/>
      <c r="Q2245" s="8"/>
      <c r="R2245" s="8"/>
      <c r="S2245" s="8"/>
      <c r="T2245" s="8"/>
      <c r="U2245" s="8"/>
      <c r="V2245" s="8"/>
      <c r="W2245" s="8"/>
      <c r="X2245" s="8"/>
      <c r="Y2245" s="8"/>
      <c r="Z2245" s="8"/>
      <c r="AA2245" s="8"/>
    </row>
    <row r="2246" spans="7:27" ht="12.75">
      <c r="G2246" s="8"/>
      <c r="N2246" s="8"/>
      <c r="O2246" s="8"/>
      <c r="P2246" s="8"/>
      <c r="Q2246" s="8"/>
      <c r="R2246" s="8"/>
      <c r="S2246" s="8"/>
      <c r="T2246" s="8"/>
      <c r="U2246" s="8"/>
      <c r="V2246" s="8"/>
      <c r="W2246" s="8"/>
      <c r="X2246" s="8"/>
      <c r="Y2246" s="8"/>
      <c r="Z2246" s="8"/>
      <c r="AA2246" s="8"/>
    </row>
    <row r="2247" spans="7:27" ht="12.75">
      <c r="G2247" s="8"/>
      <c r="N2247" s="8"/>
      <c r="O2247" s="8"/>
      <c r="P2247" s="8"/>
      <c r="Q2247" s="8"/>
      <c r="R2247" s="8"/>
      <c r="S2247" s="8"/>
      <c r="T2247" s="8"/>
      <c r="U2247" s="8"/>
      <c r="V2247" s="8"/>
      <c r="W2247" s="8"/>
      <c r="X2247" s="8"/>
      <c r="Y2247" s="8"/>
      <c r="Z2247" s="8"/>
      <c r="AA2247" s="8"/>
    </row>
    <row r="2248" spans="7:27" ht="12.75">
      <c r="G2248" s="8"/>
      <c r="N2248" s="8"/>
      <c r="O2248" s="8"/>
      <c r="P2248" s="8"/>
      <c r="Q2248" s="8"/>
      <c r="R2248" s="8"/>
      <c r="S2248" s="8"/>
      <c r="T2248" s="8"/>
      <c r="U2248" s="8"/>
      <c r="V2248" s="8"/>
      <c r="W2248" s="8"/>
      <c r="X2248" s="8"/>
      <c r="Y2248" s="8"/>
      <c r="Z2248" s="8"/>
      <c r="AA2248" s="8"/>
    </row>
    <row r="2249" spans="7:27" ht="12.75">
      <c r="G2249" s="8"/>
      <c r="N2249" s="8"/>
      <c r="O2249" s="8"/>
      <c r="P2249" s="8"/>
      <c r="Q2249" s="8"/>
      <c r="R2249" s="8"/>
      <c r="S2249" s="8"/>
      <c r="T2249" s="8"/>
      <c r="U2249" s="8"/>
      <c r="V2249" s="8"/>
      <c r="W2249" s="8"/>
      <c r="X2249" s="8"/>
      <c r="Y2249" s="8"/>
      <c r="Z2249" s="8"/>
      <c r="AA2249" s="8"/>
    </row>
    <row r="2250" spans="7:27" ht="12.75">
      <c r="G2250" s="8"/>
      <c r="N2250" s="8"/>
      <c r="O2250" s="8"/>
      <c r="P2250" s="8"/>
      <c r="Q2250" s="8"/>
      <c r="R2250" s="8"/>
      <c r="S2250" s="8"/>
      <c r="T2250" s="8"/>
      <c r="U2250" s="8"/>
      <c r="V2250" s="8"/>
      <c r="W2250" s="8"/>
      <c r="X2250" s="8"/>
      <c r="Y2250" s="8"/>
      <c r="Z2250" s="8"/>
      <c r="AA2250" s="8"/>
    </row>
    <row r="2251" spans="7:27" ht="12.75">
      <c r="G2251" s="8"/>
      <c r="N2251" s="8"/>
      <c r="O2251" s="8"/>
      <c r="P2251" s="8"/>
      <c r="Q2251" s="8"/>
      <c r="R2251" s="8"/>
      <c r="S2251" s="8"/>
      <c r="T2251" s="8"/>
      <c r="U2251" s="8"/>
      <c r="V2251" s="8"/>
      <c r="W2251" s="8"/>
      <c r="X2251" s="8"/>
      <c r="Y2251" s="8"/>
      <c r="Z2251" s="8"/>
      <c r="AA2251" s="8"/>
    </row>
    <row r="2252" spans="7:27" ht="12.75">
      <c r="G2252" s="8"/>
      <c r="N2252" s="8"/>
      <c r="O2252" s="8"/>
      <c r="P2252" s="8"/>
      <c r="Q2252" s="8"/>
      <c r="R2252" s="8"/>
      <c r="S2252" s="8"/>
      <c r="T2252" s="8"/>
      <c r="U2252" s="8"/>
      <c r="V2252" s="8"/>
      <c r="W2252" s="8"/>
      <c r="X2252" s="8"/>
      <c r="Y2252" s="8"/>
      <c r="Z2252" s="8"/>
      <c r="AA2252" s="8"/>
    </row>
    <row r="2253" spans="7:27" ht="12.75">
      <c r="G2253" s="8"/>
      <c r="N2253" s="8"/>
      <c r="O2253" s="8"/>
      <c r="P2253" s="8"/>
      <c r="Q2253" s="8"/>
      <c r="R2253" s="8"/>
      <c r="S2253" s="8"/>
      <c r="T2253" s="8"/>
      <c r="U2253" s="8"/>
      <c r="V2253" s="8"/>
      <c r="W2253" s="8"/>
      <c r="X2253" s="8"/>
      <c r="Y2253" s="8"/>
      <c r="Z2253" s="8"/>
      <c r="AA2253" s="8"/>
    </row>
    <row r="2254" spans="7:27" ht="12.75">
      <c r="G2254" s="8"/>
      <c r="N2254" s="8"/>
      <c r="O2254" s="8"/>
      <c r="P2254" s="8"/>
      <c r="Q2254" s="8"/>
      <c r="R2254" s="8"/>
      <c r="S2254" s="8"/>
      <c r="T2254" s="8"/>
      <c r="U2254" s="8"/>
      <c r="V2254" s="8"/>
      <c r="W2254" s="8"/>
      <c r="X2254" s="8"/>
      <c r="Y2254" s="8"/>
      <c r="Z2254" s="8"/>
      <c r="AA2254" s="8"/>
    </row>
    <row r="2255" spans="7:27" ht="12.75">
      <c r="G2255" s="8"/>
      <c r="N2255" s="8"/>
      <c r="O2255" s="8"/>
      <c r="P2255" s="8"/>
      <c r="Q2255" s="8"/>
      <c r="R2255" s="8"/>
      <c r="S2255" s="8"/>
      <c r="T2255" s="8"/>
      <c r="U2255" s="8"/>
      <c r="V2255" s="8"/>
      <c r="W2255" s="8"/>
      <c r="X2255" s="8"/>
      <c r="Y2255" s="8"/>
      <c r="Z2255" s="8"/>
      <c r="AA2255" s="8"/>
    </row>
    <row r="2256" spans="7:27" ht="12.75">
      <c r="G2256" s="8"/>
      <c r="N2256" s="8"/>
      <c r="O2256" s="8"/>
      <c r="P2256" s="8"/>
      <c r="Q2256" s="8"/>
      <c r="R2256" s="8"/>
      <c r="S2256" s="8"/>
      <c r="T2256" s="8"/>
      <c r="U2256" s="8"/>
      <c r="V2256" s="8"/>
      <c r="W2256" s="8"/>
      <c r="X2256" s="8"/>
      <c r="Y2256" s="8"/>
      <c r="Z2256" s="8"/>
      <c r="AA2256" s="8"/>
    </row>
    <row r="2257" spans="7:27" ht="12.75">
      <c r="G2257" s="8"/>
      <c r="N2257" s="8"/>
      <c r="O2257" s="8"/>
      <c r="P2257" s="8"/>
      <c r="Q2257" s="8"/>
      <c r="R2257" s="8"/>
      <c r="S2257" s="8"/>
      <c r="T2257" s="8"/>
      <c r="U2257" s="8"/>
      <c r="V2257" s="8"/>
      <c r="W2257" s="8"/>
      <c r="X2257" s="8"/>
      <c r="Y2257" s="8"/>
      <c r="Z2257" s="8"/>
      <c r="AA2257" s="8"/>
    </row>
    <row r="2258" spans="7:27" ht="12.75">
      <c r="G2258" s="8"/>
      <c r="N2258" s="8"/>
      <c r="O2258" s="8"/>
      <c r="P2258" s="8"/>
      <c r="Q2258" s="8"/>
      <c r="R2258" s="8"/>
      <c r="S2258" s="8"/>
      <c r="T2258" s="8"/>
      <c r="U2258" s="8"/>
      <c r="V2258" s="8"/>
      <c r="W2258" s="8"/>
      <c r="X2258" s="8"/>
      <c r="Y2258" s="8"/>
      <c r="Z2258" s="8"/>
      <c r="AA2258" s="8"/>
    </row>
    <row r="2259" spans="7:27" ht="12.75">
      <c r="G2259" s="8"/>
      <c r="N2259" s="8"/>
      <c r="O2259" s="8"/>
      <c r="P2259" s="8"/>
      <c r="Q2259" s="8"/>
      <c r="R2259" s="8"/>
      <c r="S2259" s="8"/>
      <c r="T2259" s="8"/>
      <c r="U2259" s="8"/>
      <c r="V2259" s="8"/>
      <c r="W2259" s="8"/>
      <c r="X2259" s="8"/>
      <c r="Y2259" s="8"/>
      <c r="Z2259" s="8"/>
      <c r="AA2259" s="8"/>
    </row>
    <row r="2260" spans="7:27" ht="12.75">
      <c r="G2260" s="8"/>
      <c r="N2260" s="8"/>
      <c r="O2260" s="8"/>
      <c r="P2260" s="8"/>
      <c r="Q2260" s="8"/>
      <c r="R2260" s="8"/>
      <c r="S2260" s="8"/>
      <c r="T2260" s="8"/>
      <c r="U2260" s="8"/>
      <c r="V2260" s="8"/>
      <c r="W2260" s="8"/>
      <c r="X2260" s="8"/>
      <c r="Y2260" s="8"/>
      <c r="Z2260" s="8"/>
      <c r="AA2260" s="8"/>
    </row>
    <row r="2261" spans="7:27" ht="12.75">
      <c r="G2261" s="8"/>
      <c r="N2261" s="8"/>
      <c r="O2261" s="8"/>
      <c r="P2261" s="8"/>
      <c r="Q2261" s="8"/>
      <c r="R2261" s="8"/>
      <c r="S2261" s="8"/>
      <c r="T2261" s="8"/>
      <c r="U2261" s="8"/>
      <c r="V2261" s="8"/>
      <c r="W2261" s="8"/>
      <c r="X2261" s="8"/>
      <c r="Y2261" s="8"/>
      <c r="Z2261" s="8"/>
      <c r="AA2261" s="8"/>
    </row>
    <row r="2262" spans="7:27" ht="12.75">
      <c r="G2262" s="8"/>
      <c r="N2262" s="8"/>
      <c r="O2262" s="8"/>
      <c r="P2262" s="8"/>
      <c r="Q2262" s="8"/>
      <c r="R2262" s="8"/>
      <c r="S2262" s="8"/>
      <c r="T2262" s="8"/>
      <c r="U2262" s="8"/>
      <c r="V2262" s="8"/>
      <c r="W2262" s="8"/>
      <c r="X2262" s="8"/>
      <c r="Y2262" s="8"/>
      <c r="Z2262" s="8"/>
      <c r="AA2262" s="8"/>
    </row>
    <row r="2263" spans="7:27" ht="12.75">
      <c r="G2263" s="8"/>
      <c r="N2263" s="8"/>
      <c r="O2263" s="8"/>
      <c r="P2263" s="8"/>
      <c r="Q2263" s="8"/>
      <c r="R2263" s="8"/>
      <c r="S2263" s="8"/>
      <c r="T2263" s="8"/>
      <c r="U2263" s="8"/>
      <c r="V2263" s="8"/>
      <c r="W2263" s="8"/>
      <c r="X2263" s="8"/>
      <c r="Y2263" s="8"/>
      <c r="Z2263" s="8"/>
      <c r="AA2263" s="8"/>
    </row>
    <row r="2264" spans="7:27" ht="12.75">
      <c r="G2264" s="8"/>
      <c r="N2264" s="8"/>
      <c r="O2264" s="8"/>
      <c r="P2264" s="8"/>
      <c r="Q2264" s="8"/>
      <c r="R2264" s="8"/>
      <c r="S2264" s="8"/>
      <c r="T2264" s="8"/>
      <c r="U2264" s="8"/>
      <c r="V2264" s="8"/>
      <c r="W2264" s="8"/>
      <c r="X2264" s="8"/>
      <c r="Y2264" s="8"/>
      <c r="Z2264" s="8"/>
      <c r="AA2264" s="8"/>
    </row>
    <row r="2265" spans="7:27" ht="12.75">
      <c r="G2265" s="8"/>
      <c r="N2265" s="8"/>
      <c r="O2265" s="8"/>
      <c r="P2265" s="8"/>
      <c r="Q2265" s="8"/>
      <c r="R2265" s="8"/>
      <c r="S2265" s="8"/>
      <c r="T2265" s="8"/>
      <c r="U2265" s="8"/>
      <c r="V2265" s="8"/>
      <c r="W2265" s="8"/>
      <c r="X2265" s="8"/>
      <c r="Y2265" s="8"/>
      <c r="Z2265" s="8"/>
      <c r="AA2265" s="8"/>
    </row>
    <row r="2266" spans="7:27" ht="12.75">
      <c r="G2266" s="8"/>
      <c r="N2266" s="8"/>
      <c r="O2266" s="8"/>
      <c r="P2266" s="8"/>
      <c r="Q2266" s="8"/>
      <c r="R2266" s="8"/>
      <c r="S2266" s="8"/>
      <c r="T2266" s="8"/>
      <c r="U2266" s="8"/>
      <c r="V2266" s="8"/>
      <c r="W2266" s="8"/>
      <c r="X2266" s="8"/>
      <c r="Y2266" s="8"/>
      <c r="Z2266" s="8"/>
      <c r="AA2266" s="8"/>
    </row>
    <row r="2267" spans="7:27" ht="12.75">
      <c r="G2267" s="8"/>
      <c r="N2267" s="8"/>
      <c r="O2267" s="8"/>
      <c r="P2267" s="8"/>
      <c r="Q2267" s="8"/>
      <c r="R2267" s="8"/>
      <c r="S2267" s="8"/>
      <c r="T2267" s="8"/>
      <c r="U2267" s="8"/>
      <c r="V2267" s="8"/>
      <c r="W2267" s="8"/>
      <c r="X2267" s="8"/>
      <c r="Y2267" s="8"/>
      <c r="Z2267" s="8"/>
      <c r="AA2267" s="8"/>
    </row>
    <row r="2268" spans="7:27" ht="12.75">
      <c r="G2268" s="8"/>
      <c r="N2268" s="8"/>
      <c r="O2268" s="8"/>
      <c r="P2268" s="8"/>
      <c r="Q2268" s="8"/>
      <c r="R2268" s="8"/>
      <c r="S2268" s="8"/>
      <c r="T2268" s="8"/>
      <c r="U2268" s="8"/>
      <c r="V2268" s="8"/>
      <c r="W2268" s="8"/>
      <c r="X2268" s="8"/>
      <c r="Y2268" s="8"/>
      <c r="Z2268" s="8"/>
      <c r="AA2268" s="8"/>
    </row>
    <row r="2269" spans="7:27" ht="12.75">
      <c r="G2269" s="8"/>
      <c r="N2269" s="8"/>
      <c r="O2269" s="8"/>
      <c r="P2269" s="8"/>
      <c r="Q2269" s="8"/>
      <c r="R2269" s="8"/>
      <c r="S2269" s="8"/>
      <c r="T2269" s="8"/>
      <c r="U2269" s="8"/>
      <c r="V2269" s="8"/>
      <c r="W2269" s="8"/>
      <c r="X2269" s="8"/>
      <c r="Y2269" s="8"/>
      <c r="Z2269" s="8"/>
      <c r="AA2269" s="8"/>
    </row>
    <row r="2270" spans="7:27" ht="12.75">
      <c r="G2270" s="8"/>
      <c r="N2270" s="8"/>
      <c r="O2270" s="8"/>
      <c r="P2270" s="8"/>
      <c r="Q2270" s="8"/>
      <c r="R2270" s="8"/>
      <c r="S2270" s="8"/>
      <c r="T2270" s="8"/>
      <c r="U2270" s="8"/>
      <c r="V2270" s="8"/>
      <c r="W2270" s="8"/>
      <c r="X2270" s="8"/>
      <c r="Y2270" s="8"/>
      <c r="Z2270" s="8"/>
      <c r="AA2270" s="8"/>
    </row>
    <row r="2271" spans="7:27" ht="12.75">
      <c r="G2271" s="8"/>
      <c r="N2271" s="8"/>
      <c r="O2271" s="8"/>
      <c r="P2271" s="8"/>
      <c r="Q2271" s="8"/>
      <c r="R2271" s="8"/>
      <c r="S2271" s="8"/>
      <c r="T2271" s="8"/>
      <c r="U2271" s="8"/>
      <c r="V2271" s="8"/>
      <c r="W2271" s="8"/>
      <c r="X2271" s="8"/>
      <c r="Y2271" s="8"/>
      <c r="Z2271" s="8"/>
      <c r="AA2271" s="8"/>
    </row>
    <row r="2272" spans="7:27" ht="12.75">
      <c r="G2272" s="8"/>
      <c r="N2272" s="8"/>
      <c r="O2272" s="8"/>
      <c r="P2272" s="8"/>
      <c r="Q2272" s="8"/>
      <c r="R2272" s="8"/>
      <c r="S2272" s="8"/>
      <c r="T2272" s="8"/>
      <c r="U2272" s="8"/>
      <c r="V2272" s="8"/>
      <c r="W2272" s="8"/>
      <c r="X2272" s="8"/>
      <c r="Y2272" s="8"/>
      <c r="Z2272" s="8"/>
      <c r="AA2272" s="8"/>
    </row>
    <row r="2273" spans="7:27" ht="12.75">
      <c r="G2273" s="8"/>
      <c r="N2273" s="8"/>
      <c r="O2273" s="8"/>
      <c r="P2273" s="8"/>
      <c r="Q2273" s="8"/>
      <c r="R2273" s="8"/>
      <c r="S2273" s="8"/>
      <c r="T2273" s="8"/>
      <c r="U2273" s="8"/>
      <c r="V2273" s="8"/>
      <c r="W2273" s="8"/>
      <c r="X2273" s="8"/>
      <c r="Y2273" s="8"/>
      <c r="Z2273" s="8"/>
      <c r="AA2273" s="8"/>
    </row>
    <row r="2274" spans="7:27" ht="12.75">
      <c r="G2274" s="8"/>
      <c r="N2274" s="8"/>
      <c r="O2274" s="8"/>
      <c r="P2274" s="8"/>
      <c r="Q2274" s="8"/>
      <c r="R2274" s="8"/>
      <c r="S2274" s="8"/>
      <c r="T2274" s="8"/>
      <c r="U2274" s="8"/>
      <c r="V2274" s="8"/>
      <c r="W2274" s="8"/>
      <c r="X2274" s="8"/>
      <c r="Y2274" s="8"/>
      <c r="Z2274" s="8"/>
      <c r="AA2274" s="8"/>
    </row>
    <row r="2275" spans="7:27" ht="12.75">
      <c r="G2275" s="8"/>
      <c r="N2275" s="8"/>
      <c r="O2275" s="8"/>
      <c r="P2275" s="8"/>
      <c r="Q2275" s="8"/>
      <c r="R2275" s="8"/>
      <c r="S2275" s="8"/>
      <c r="T2275" s="8"/>
      <c r="U2275" s="8"/>
      <c r="V2275" s="8"/>
      <c r="W2275" s="8"/>
      <c r="X2275" s="8"/>
      <c r="Y2275" s="8"/>
      <c r="Z2275" s="8"/>
      <c r="AA2275" s="8"/>
    </row>
    <row r="2276" spans="7:27" ht="12.75">
      <c r="G2276" s="8"/>
      <c r="N2276" s="8"/>
      <c r="O2276" s="8"/>
      <c r="P2276" s="8"/>
      <c r="Q2276" s="8"/>
      <c r="R2276" s="8"/>
      <c r="S2276" s="8"/>
      <c r="T2276" s="8"/>
      <c r="U2276" s="8"/>
      <c r="V2276" s="8"/>
      <c r="W2276" s="8"/>
      <c r="X2276" s="8"/>
      <c r="Y2276" s="8"/>
      <c r="Z2276" s="8"/>
      <c r="AA2276" s="8"/>
    </row>
    <row r="2277" spans="7:27" ht="12.75">
      <c r="G2277" s="8"/>
      <c r="N2277" s="8"/>
      <c r="O2277" s="8"/>
      <c r="P2277" s="8"/>
      <c r="Q2277" s="8"/>
      <c r="R2277" s="8"/>
      <c r="S2277" s="8"/>
      <c r="T2277" s="8"/>
      <c r="U2277" s="8"/>
      <c r="V2277" s="8"/>
      <c r="W2277" s="8"/>
      <c r="X2277" s="8"/>
      <c r="Y2277" s="8"/>
      <c r="Z2277" s="8"/>
      <c r="AA2277" s="8"/>
    </row>
    <row r="2278" spans="7:27" ht="12.75">
      <c r="G2278" s="8"/>
      <c r="N2278" s="8"/>
      <c r="O2278" s="8"/>
      <c r="P2278" s="8"/>
      <c r="Q2278" s="8"/>
      <c r="R2278" s="8"/>
      <c r="S2278" s="8"/>
      <c r="T2278" s="8"/>
      <c r="U2278" s="8"/>
      <c r="V2278" s="8"/>
      <c r="W2278" s="8"/>
      <c r="X2278" s="8"/>
      <c r="Y2278" s="8"/>
      <c r="Z2278" s="8"/>
      <c r="AA2278" s="8"/>
    </row>
    <row r="2279" spans="7:27" ht="12.75">
      <c r="G2279" s="8"/>
      <c r="N2279" s="8"/>
      <c r="O2279" s="8"/>
      <c r="P2279" s="8"/>
      <c r="Q2279" s="8"/>
      <c r="R2279" s="8"/>
      <c r="S2279" s="8"/>
      <c r="T2279" s="8"/>
      <c r="U2279" s="8"/>
      <c r="V2279" s="8"/>
      <c r="W2279" s="8"/>
      <c r="X2279" s="8"/>
      <c r="Y2279" s="8"/>
      <c r="Z2279" s="8"/>
      <c r="AA2279" s="8"/>
    </row>
    <row r="2280" spans="7:27" ht="12.75">
      <c r="G2280" s="8"/>
      <c r="N2280" s="8"/>
      <c r="O2280" s="8"/>
      <c r="P2280" s="8"/>
      <c r="Q2280" s="8"/>
      <c r="R2280" s="8"/>
      <c r="S2280" s="8"/>
      <c r="T2280" s="8"/>
      <c r="U2280" s="8"/>
      <c r="V2280" s="8"/>
      <c r="W2280" s="8"/>
      <c r="X2280" s="8"/>
      <c r="Y2280" s="8"/>
      <c r="Z2280" s="8"/>
      <c r="AA2280" s="8"/>
    </row>
    <row r="2281" spans="7:27" ht="12.75">
      <c r="G2281" s="8"/>
      <c r="N2281" s="8"/>
      <c r="O2281" s="8"/>
      <c r="P2281" s="8"/>
      <c r="Q2281" s="8"/>
      <c r="R2281" s="8"/>
      <c r="S2281" s="8"/>
      <c r="T2281" s="8"/>
      <c r="U2281" s="8"/>
      <c r="V2281" s="8"/>
      <c r="W2281" s="8"/>
      <c r="X2281" s="8"/>
      <c r="Y2281" s="8"/>
      <c r="Z2281" s="8"/>
      <c r="AA2281" s="8"/>
    </row>
    <row r="2282" spans="7:27" ht="12.75">
      <c r="G2282" s="8"/>
      <c r="N2282" s="8"/>
      <c r="O2282" s="8"/>
      <c r="P2282" s="8"/>
      <c r="Q2282" s="8"/>
      <c r="R2282" s="8"/>
      <c r="S2282" s="8"/>
      <c r="T2282" s="8"/>
      <c r="U2282" s="8"/>
      <c r="V2282" s="8"/>
      <c r="W2282" s="8"/>
      <c r="X2282" s="8"/>
      <c r="Y2282" s="8"/>
      <c r="Z2282" s="8"/>
      <c r="AA2282" s="8"/>
    </row>
    <row r="2283" spans="7:27" ht="12.75">
      <c r="G2283" s="8"/>
      <c r="N2283" s="8"/>
      <c r="O2283" s="8"/>
      <c r="P2283" s="8"/>
      <c r="Q2283" s="8"/>
      <c r="R2283" s="8"/>
      <c r="S2283" s="8"/>
      <c r="T2283" s="8"/>
      <c r="U2283" s="8"/>
      <c r="V2283" s="8"/>
      <c r="W2283" s="8"/>
      <c r="X2283" s="8"/>
      <c r="Y2283" s="8"/>
      <c r="Z2283" s="8"/>
      <c r="AA2283" s="8"/>
    </row>
    <row r="2284" spans="7:27" ht="12.75">
      <c r="G2284" s="8"/>
      <c r="N2284" s="8"/>
      <c r="O2284" s="8"/>
      <c r="P2284" s="8"/>
      <c r="Q2284" s="8"/>
      <c r="R2284" s="8"/>
      <c r="S2284" s="8"/>
      <c r="T2284" s="8"/>
      <c r="U2284" s="8"/>
      <c r="V2284" s="8"/>
      <c r="W2284" s="8"/>
      <c r="X2284" s="8"/>
      <c r="Y2284" s="8"/>
      <c r="Z2284" s="8"/>
      <c r="AA2284" s="8"/>
    </row>
    <row r="2285" spans="7:27" ht="12.75">
      <c r="G2285" s="8"/>
      <c r="N2285" s="8"/>
      <c r="O2285" s="8"/>
      <c r="P2285" s="8"/>
      <c r="Q2285" s="8"/>
      <c r="R2285" s="8"/>
      <c r="S2285" s="8"/>
      <c r="T2285" s="8"/>
      <c r="U2285" s="8"/>
      <c r="V2285" s="8"/>
      <c r="W2285" s="8"/>
      <c r="X2285" s="8"/>
      <c r="Y2285" s="8"/>
      <c r="Z2285" s="8"/>
      <c r="AA2285" s="8"/>
    </row>
    <row r="2286" spans="7:27" ht="12.75">
      <c r="G2286" s="8"/>
      <c r="N2286" s="8"/>
      <c r="O2286" s="8"/>
      <c r="P2286" s="8"/>
      <c r="Q2286" s="8"/>
      <c r="R2286" s="8"/>
      <c r="S2286" s="8"/>
      <c r="T2286" s="8"/>
      <c r="U2286" s="8"/>
      <c r="V2286" s="8"/>
      <c r="W2286" s="8"/>
      <c r="X2286" s="8"/>
      <c r="Y2286" s="8"/>
      <c r="Z2286" s="8"/>
      <c r="AA2286" s="8"/>
    </row>
    <row r="2287" spans="7:27" ht="12.75">
      <c r="G2287" s="8"/>
      <c r="N2287" s="8"/>
      <c r="O2287" s="8"/>
      <c r="P2287" s="8"/>
      <c r="Q2287" s="8"/>
      <c r="R2287" s="8"/>
      <c r="S2287" s="8"/>
      <c r="T2287" s="8"/>
      <c r="U2287" s="8"/>
      <c r="V2287" s="8"/>
      <c r="W2287" s="8"/>
      <c r="X2287" s="8"/>
      <c r="Y2287" s="8"/>
      <c r="Z2287" s="8"/>
      <c r="AA2287" s="8"/>
    </row>
    <row r="2288" spans="7:27" ht="12.75">
      <c r="G2288" s="8"/>
      <c r="N2288" s="8"/>
      <c r="O2288" s="8"/>
      <c r="P2288" s="8"/>
      <c r="Q2288" s="8"/>
      <c r="R2288" s="8"/>
      <c r="S2288" s="8"/>
      <c r="T2288" s="8"/>
      <c r="U2288" s="8"/>
      <c r="V2288" s="8"/>
      <c r="W2288" s="8"/>
      <c r="X2288" s="8"/>
      <c r="Y2288" s="8"/>
      <c r="Z2288" s="8"/>
      <c r="AA2288" s="8"/>
    </row>
    <row r="2289" spans="7:27" ht="12.75">
      <c r="G2289" s="8"/>
      <c r="N2289" s="8"/>
      <c r="O2289" s="8"/>
      <c r="P2289" s="8"/>
      <c r="Q2289" s="8"/>
      <c r="R2289" s="8"/>
      <c r="S2289" s="8"/>
      <c r="T2289" s="8"/>
      <c r="U2289" s="8"/>
      <c r="V2289" s="8"/>
      <c r="W2289" s="8"/>
      <c r="X2289" s="8"/>
      <c r="Y2289" s="8"/>
      <c r="Z2289" s="8"/>
      <c r="AA2289" s="8"/>
    </row>
    <row r="2290" spans="7:27" ht="12.75">
      <c r="G2290" s="8"/>
      <c r="N2290" s="8"/>
      <c r="O2290" s="8"/>
      <c r="P2290" s="8"/>
      <c r="Q2290" s="8"/>
      <c r="R2290" s="8"/>
      <c r="S2290" s="8"/>
      <c r="T2290" s="8"/>
      <c r="U2290" s="8"/>
      <c r="V2290" s="8"/>
      <c r="W2290" s="8"/>
      <c r="X2290" s="8"/>
      <c r="Y2290" s="8"/>
      <c r="Z2290" s="8"/>
      <c r="AA2290" s="8"/>
    </row>
    <row r="2291" spans="7:27" ht="12.75">
      <c r="G2291" s="8"/>
      <c r="N2291" s="8"/>
      <c r="O2291" s="8"/>
      <c r="P2291" s="8"/>
      <c r="Q2291" s="8"/>
      <c r="R2291" s="8"/>
      <c r="S2291" s="8"/>
      <c r="T2291" s="8"/>
      <c r="U2291" s="8"/>
      <c r="V2291" s="8"/>
      <c r="W2291" s="8"/>
      <c r="X2291" s="8"/>
      <c r="Y2291" s="8"/>
      <c r="Z2291" s="8"/>
      <c r="AA2291" s="8"/>
    </row>
    <row r="2292" spans="7:27" ht="12.75">
      <c r="G2292" s="8"/>
      <c r="N2292" s="8"/>
      <c r="O2292" s="8"/>
      <c r="P2292" s="8"/>
      <c r="Q2292" s="8"/>
      <c r="R2292" s="8"/>
      <c r="S2292" s="8"/>
      <c r="T2292" s="8"/>
      <c r="U2292" s="8"/>
      <c r="V2292" s="8"/>
      <c r="W2292" s="8"/>
      <c r="X2292" s="8"/>
      <c r="Y2292" s="8"/>
      <c r="Z2292" s="8"/>
      <c r="AA2292" s="8"/>
    </row>
    <row r="2293" spans="7:27" ht="12.75">
      <c r="G2293" s="8"/>
      <c r="N2293" s="8"/>
      <c r="O2293" s="8"/>
      <c r="P2293" s="8"/>
      <c r="Q2293" s="8"/>
      <c r="R2293" s="8"/>
      <c r="S2293" s="8"/>
      <c r="T2293" s="8"/>
      <c r="U2293" s="8"/>
      <c r="V2293" s="8"/>
      <c r="W2293" s="8"/>
      <c r="X2293" s="8"/>
      <c r="Y2293" s="8"/>
      <c r="Z2293" s="8"/>
      <c r="AA2293" s="8"/>
    </row>
    <row r="2294" spans="7:27" ht="12.75">
      <c r="G2294" s="8"/>
      <c r="N2294" s="8"/>
      <c r="O2294" s="8"/>
      <c r="P2294" s="8"/>
      <c r="Q2294" s="8"/>
      <c r="R2294" s="8"/>
      <c r="S2294" s="8"/>
      <c r="T2294" s="8"/>
      <c r="U2294" s="8"/>
      <c r="V2294" s="8"/>
      <c r="W2294" s="8"/>
      <c r="X2294" s="8"/>
      <c r="Y2294" s="8"/>
      <c r="Z2294" s="8"/>
      <c r="AA2294" s="8"/>
    </row>
    <row r="2295" spans="7:27" ht="12.75">
      <c r="G2295" s="8"/>
      <c r="N2295" s="8"/>
      <c r="O2295" s="8"/>
      <c r="P2295" s="8"/>
      <c r="Q2295" s="8"/>
      <c r="R2295" s="8"/>
      <c r="S2295" s="8"/>
      <c r="T2295" s="8"/>
      <c r="U2295" s="8"/>
      <c r="V2295" s="8"/>
      <c r="W2295" s="8"/>
      <c r="X2295" s="8"/>
      <c r="Y2295" s="8"/>
      <c r="Z2295" s="8"/>
      <c r="AA2295" s="8"/>
    </row>
    <row r="2296" spans="7:27" ht="12.75">
      <c r="G2296" s="8"/>
      <c r="N2296" s="8"/>
      <c r="O2296" s="8"/>
      <c r="P2296" s="8"/>
      <c r="Q2296" s="8"/>
      <c r="R2296" s="8"/>
      <c r="S2296" s="8"/>
      <c r="T2296" s="8"/>
      <c r="U2296" s="8"/>
      <c r="V2296" s="8"/>
      <c r="W2296" s="8"/>
      <c r="X2296" s="8"/>
      <c r="Y2296" s="8"/>
      <c r="Z2296" s="8"/>
      <c r="AA2296" s="8"/>
    </row>
    <row r="2297" spans="7:27" ht="12.75">
      <c r="G2297" s="8"/>
      <c r="N2297" s="8"/>
      <c r="O2297" s="8"/>
      <c r="P2297" s="8"/>
      <c r="Q2297" s="8"/>
      <c r="R2297" s="8"/>
      <c r="S2297" s="8"/>
      <c r="T2297" s="8"/>
      <c r="U2297" s="8"/>
      <c r="V2297" s="8"/>
      <c r="W2297" s="8"/>
      <c r="X2297" s="8"/>
      <c r="Y2297" s="8"/>
      <c r="Z2297" s="8"/>
      <c r="AA2297" s="8"/>
    </row>
    <row r="2298" spans="7:27" ht="12.75">
      <c r="G2298" s="8"/>
      <c r="N2298" s="8"/>
      <c r="O2298" s="8"/>
      <c r="P2298" s="8"/>
      <c r="Q2298" s="8"/>
      <c r="R2298" s="8"/>
      <c r="S2298" s="8"/>
      <c r="T2298" s="8"/>
      <c r="U2298" s="8"/>
      <c r="V2298" s="8"/>
      <c r="W2298" s="8"/>
      <c r="X2298" s="8"/>
      <c r="Y2298" s="8"/>
      <c r="Z2298" s="8"/>
      <c r="AA2298" s="8"/>
    </row>
    <row r="2299" spans="7:27" ht="12.75">
      <c r="G2299" s="8"/>
      <c r="N2299" s="8"/>
      <c r="O2299" s="8"/>
      <c r="P2299" s="8"/>
      <c r="Q2299" s="8"/>
      <c r="R2299" s="8"/>
      <c r="S2299" s="8"/>
      <c r="T2299" s="8"/>
      <c r="U2299" s="8"/>
      <c r="V2299" s="8"/>
      <c r="W2299" s="8"/>
      <c r="X2299" s="8"/>
      <c r="Y2299" s="8"/>
      <c r="Z2299" s="8"/>
      <c r="AA2299" s="8"/>
    </row>
    <row r="2300" spans="7:27" ht="12.75">
      <c r="G2300" s="8"/>
      <c r="N2300" s="8"/>
      <c r="O2300" s="8"/>
      <c r="P2300" s="8"/>
      <c r="Q2300" s="8"/>
      <c r="R2300" s="8"/>
      <c r="S2300" s="8"/>
      <c r="T2300" s="8"/>
      <c r="U2300" s="8"/>
      <c r="V2300" s="8"/>
      <c r="W2300" s="8"/>
      <c r="X2300" s="8"/>
      <c r="Y2300" s="8"/>
      <c r="Z2300" s="8"/>
      <c r="AA2300" s="8"/>
    </row>
    <row r="2301" spans="7:27" ht="12.75">
      <c r="G2301" s="8"/>
      <c r="N2301" s="8"/>
      <c r="O2301" s="8"/>
      <c r="P2301" s="8"/>
      <c r="Q2301" s="8"/>
      <c r="R2301" s="8"/>
      <c r="S2301" s="8"/>
      <c r="T2301" s="8"/>
      <c r="U2301" s="8"/>
      <c r="V2301" s="8"/>
      <c r="W2301" s="8"/>
      <c r="X2301" s="8"/>
      <c r="Y2301" s="8"/>
      <c r="Z2301" s="8"/>
      <c r="AA2301" s="8"/>
    </row>
    <row r="2302" spans="7:27" ht="12.75">
      <c r="G2302" s="8"/>
      <c r="N2302" s="8"/>
      <c r="O2302" s="8"/>
      <c r="P2302" s="8"/>
      <c r="Q2302" s="8"/>
      <c r="R2302" s="8"/>
      <c r="S2302" s="8"/>
      <c r="T2302" s="8"/>
      <c r="U2302" s="8"/>
      <c r="V2302" s="8"/>
      <c r="W2302" s="8"/>
      <c r="X2302" s="8"/>
      <c r="Y2302" s="8"/>
      <c r="Z2302" s="8"/>
      <c r="AA2302" s="8"/>
    </row>
    <row r="2303" spans="7:27" ht="12.75">
      <c r="G2303" s="8"/>
      <c r="N2303" s="8"/>
      <c r="O2303" s="8"/>
      <c r="P2303" s="8"/>
      <c r="Q2303" s="8"/>
      <c r="R2303" s="8"/>
      <c r="S2303" s="8"/>
      <c r="T2303" s="8"/>
      <c r="U2303" s="8"/>
      <c r="V2303" s="8"/>
      <c r="W2303" s="8"/>
      <c r="X2303" s="8"/>
      <c r="Y2303" s="8"/>
      <c r="Z2303" s="8"/>
      <c r="AA2303" s="8"/>
    </row>
    <row r="2304" spans="7:27" ht="12.75">
      <c r="G2304" s="8"/>
      <c r="N2304" s="8"/>
      <c r="O2304" s="8"/>
      <c r="P2304" s="8"/>
      <c r="Q2304" s="8"/>
      <c r="R2304" s="8"/>
      <c r="S2304" s="8"/>
      <c r="T2304" s="8"/>
      <c r="U2304" s="8"/>
      <c r="V2304" s="8"/>
      <c r="W2304" s="8"/>
      <c r="X2304" s="8"/>
      <c r="Y2304" s="8"/>
      <c r="Z2304" s="8"/>
      <c r="AA2304" s="8"/>
    </row>
    <row r="2305" spans="7:27" ht="12.75">
      <c r="G2305" s="8"/>
      <c r="N2305" s="8"/>
      <c r="O2305" s="8"/>
      <c r="P2305" s="8"/>
      <c r="Q2305" s="8"/>
      <c r="R2305" s="8"/>
      <c r="S2305" s="8"/>
      <c r="T2305" s="8"/>
      <c r="U2305" s="8"/>
      <c r="V2305" s="8"/>
      <c r="W2305" s="8"/>
      <c r="X2305" s="8"/>
      <c r="Y2305" s="8"/>
      <c r="Z2305" s="8"/>
      <c r="AA2305" s="8"/>
    </row>
    <row r="2306" spans="7:27" ht="12.75">
      <c r="G2306" s="8"/>
      <c r="N2306" s="8"/>
      <c r="O2306" s="8"/>
      <c r="P2306" s="8"/>
      <c r="Q2306" s="8"/>
      <c r="R2306" s="8"/>
      <c r="S2306" s="8"/>
      <c r="T2306" s="8"/>
      <c r="U2306" s="8"/>
      <c r="V2306" s="8"/>
      <c r="W2306" s="8"/>
      <c r="X2306" s="8"/>
      <c r="Y2306" s="8"/>
      <c r="Z2306" s="8"/>
      <c r="AA2306" s="8"/>
    </row>
    <row r="2307" spans="7:27" ht="12.75">
      <c r="G2307" s="8"/>
      <c r="N2307" s="8"/>
      <c r="O2307" s="8"/>
      <c r="P2307" s="8"/>
      <c r="Q2307" s="8"/>
      <c r="R2307" s="8"/>
      <c r="S2307" s="8"/>
      <c r="T2307" s="8"/>
      <c r="U2307" s="8"/>
      <c r="V2307" s="8"/>
      <c r="W2307" s="8"/>
      <c r="X2307" s="8"/>
      <c r="Y2307" s="8"/>
      <c r="Z2307" s="8"/>
      <c r="AA2307" s="8"/>
    </row>
    <row r="2308" spans="7:27" ht="12.75">
      <c r="G2308" s="8"/>
      <c r="N2308" s="8"/>
      <c r="O2308" s="8"/>
      <c r="P2308" s="8"/>
      <c r="Q2308" s="8"/>
      <c r="R2308" s="8"/>
      <c r="S2308" s="8"/>
      <c r="T2308" s="8"/>
      <c r="U2308" s="8"/>
      <c r="V2308" s="8"/>
      <c r="W2308" s="8"/>
      <c r="X2308" s="8"/>
      <c r="Y2308" s="8"/>
      <c r="Z2308" s="8"/>
      <c r="AA2308" s="8"/>
    </row>
    <row r="2309" spans="7:27" ht="12.75">
      <c r="G2309" s="8"/>
      <c r="N2309" s="8"/>
      <c r="O2309" s="8"/>
      <c r="P2309" s="8"/>
      <c r="Q2309" s="8"/>
      <c r="R2309" s="8"/>
      <c r="S2309" s="8"/>
      <c r="T2309" s="8"/>
      <c r="U2309" s="8"/>
      <c r="V2309" s="8"/>
      <c r="W2309" s="8"/>
      <c r="X2309" s="8"/>
      <c r="Y2309" s="8"/>
      <c r="Z2309" s="8"/>
      <c r="AA2309" s="8"/>
    </row>
    <row r="2310" spans="7:27" ht="12.75">
      <c r="G2310" s="8"/>
      <c r="N2310" s="8"/>
      <c r="O2310" s="8"/>
      <c r="P2310" s="8"/>
      <c r="Q2310" s="8"/>
      <c r="R2310" s="8"/>
      <c r="S2310" s="8"/>
      <c r="T2310" s="8"/>
      <c r="U2310" s="8"/>
      <c r="V2310" s="8"/>
      <c r="W2310" s="8"/>
      <c r="X2310" s="8"/>
      <c r="Y2310" s="8"/>
      <c r="Z2310" s="8"/>
      <c r="AA2310" s="8"/>
    </row>
    <row r="2311" spans="7:27" ht="12.75">
      <c r="G2311" s="8"/>
      <c r="N2311" s="8"/>
      <c r="O2311" s="8"/>
      <c r="P2311" s="8"/>
      <c r="Q2311" s="8"/>
      <c r="R2311" s="8"/>
      <c r="S2311" s="8"/>
      <c r="T2311" s="8"/>
      <c r="U2311" s="8"/>
      <c r="V2311" s="8"/>
      <c r="W2311" s="8"/>
      <c r="X2311" s="8"/>
      <c r="Y2311" s="8"/>
      <c r="Z2311" s="8"/>
      <c r="AA2311" s="8"/>
    </row>
    <row r="2312" spans="7:27" ht="12.75">
      <c r="G2312" s="8"/>
      <c r="N2312" s="8"/>
      <c r="O2312" s="8"/>
      <c r="P2312" s="8"/>
      <c r="Q2312" s="8"/>
      <c r="R2312" s="8"/>
      <c r="S2312" s="8"/>
      <c r="T2312" s="8"/>
      <c r="U2312" s="8"/>
      <c r="V2312" s="8"/>
      <c r="W2312" s="8"/>
      <c r="X2312" s="8"/>
      <c r="Y2312" s="8"/>
      <c r="Z2312" s="8"/>
      <c r="AA2312" s="8"/>
    </row>
    <row r="2313" spans="7:27" ht="12.75">
      <c r="G2313" s="8"/>
      <c r="N2313" s="8"/>
      <c r="O2313" s="8"/>
      <c r="P2313" s="8"/>
      <c r="Q2313" s="8"/>
      <c r="R2313" s="8"/>
      <c r="S2313" s="8"/>
      <c r="T2313" s="8"/>
      <c r="U2313" s="8"/>
      <c r="V2313" s="8"/>
      <c r="W2313" s="8"/>
      <c r="X2313" s="8"/>
      <c r="Y2313" s="8"/>
      <c r="Z2313" s="8"/>
      <c r="AA2313" s="8"/>
    </row>
    <row r="2314" spans="7:27" ht="12.75">
      <c r="G2314" s="8"/>
      <c r="N2314" s="8"/>
      <c r="O2314" s="8"/>
      <c r="P2314" s="8"/>
      <c r="Q2314" s="8"/>
      <c r="R2314" s="8"/>
      <c r="S2314" s="8"/>
      <c r="T2314" s="8"/>
      <c r="U2314" s="8"/>
      <c r="V2314" s="8"/>
      <c r="W2314" s="8"/>
      <c r="X2314" s="8"/>
      <c r="Y2314" s="8"/>
      <c r="Z2314" s="8"/>
      <c r="AA2314" s="8"/>
    </row>
    <row r="2315" spans="7:27" ht="12.75">
      <c r="G2315" s="8"/>
      <c r="N2315" s="8"/>
      <c r="O2315" s="8"/>
      <c r="P2315" s="8"/>
      <c r="Q2315" s="8"/>
      <c r="R2315" s="8"/>
      <c r="S2315" s="8"/>
      <c r="T2315" s="8"/>
      <c r="U2315" s="8"/>
      <c r="V2315" s="8"/>
      <c r="W2315" s="8"/>
      <c r="X2315" s="8"/>
      <c r="Y2315" s="8"/>
      <c r="Z2315" s="8"/>
      <c r="AA2315" s="8"/>
    </row>
    <row r="2316" spans="7:27" ht="12.75">
      <c r="G2316" s="8"/>
      <c r="N2316" s="8"/>
      <c r="O2316" s="8"/>
      <c r="P2316" s="8"/>
      <c r="Q2316" s="8"/>
      <c r="R2316" s="8"/>
      <c r="S2316" s="8"/>
      <c r="T2316" s="8"/>
      <c r="U2316" s="8"/>
      <c r="V2316" s="8"/>
      <c r="W2316" s="8"/>
      <c r="X2316" s="8"/>
      <c r="Y2316" s="8"/>
      <c r="Z2316" s="8"/>
      <c r="AA2316" s="8"/>
    </row>
    <row r="2317" spans="7:27" ht="12.75">
      <c r="G2317" s="8"/>
      <c r="N2317" s="8"/>
      <c r="O2317" s="8"/>
      <c r="P2317" s="8"/>
      <c r="Q2317" s="8"/>
      <c r="R2317" s="8"/>
      <c r="S2317" s="8"/>
      <c r="T2317" s="8"/>
      <c r="U2317" s="8"/>
      <c r="V2317" s="8"/>
      <c r="W2317" s="8"/>
      <c r="X2317" s="8"/>
      <c r="Y2317" s="8"/>
      <c r="Z2317" s="8"/>
      <c r="AA2317" s="8"/>
    </row>
    <row r="2318" spans="7:27" ht="12.75">
      <c r="G2318" s="8"/>
      <c r="N2318" s="8"/>
      <c r="O2318" s="8"/>
      <c r="P2318" s="8"/>
      <c r="Q2318" s="8"/>
      <c r="R2318" s="8"/>
      <c r="S2318" s="8"/>
      <c r="T2318" s="8"/>
      <c r="U2318" s="8"/>
      <c r="V2318" s="8"/>
      <c r="W2318" s="8"/>
      <c r="X2318" s="8"/>
      <c r="Y2318" s="8"/>
      <c r="Z2318" s="8"/>
      <c r="AA2318" s="8"/>
    </row>
    <row r="2319" spans="7:27" ht="12.75">
      <c r="G2319" s="8"/>
      <c r="N2319" s="8"/>
      <c r="O2319" s="8"/>
      <c r="P2319" s="8"/>
      <c r="Q2319" s="8"/>
      <c r="R2319" s="8"/>
      <c r="S2319" s="8"/>
      <c r="T2319" s="8"/>
      <c r="U2319" s="8"/>
      <c r="V2319" s="8"/>
      <c r="W2319" s="8"/>
      <c r="X2319" s="8"/>
      <c r="Y2319" s="8"/>
      <c r="Z2319" s="8"/>
      <c r="AA2319" s="8"/>
    </row>
    <row r="2320" spans="7:27" ht="12.75">
      <c r="G2320" s="8"/>
      <c r="N2320" s="8"/>
      <c r="O2320" s="8"/>
      <c r="P2320" s="8"/>
      <c r="Q2320" s="8"/>
      <c r="R2320" s="8"/>
      <c r="S2320" s="8"/>
      <c r="T2320" s="8"/>
      <c r="U2320" s="8"/>
      <c r="V2320" s="8"/>
      <c r="W2320" s="8"/>
      <c r="X2320" s="8"/>
      <c r="Y2320" s="8"/>
      <c r="Z2320" s="8"/>
      <c r="AA2320" s="8"/>
    </row>
    <row r="2321" spans="7:27" ht="12.75">
      <c r="G2321" s="8"/>
      <c r="N2321" s="8"/>
      <c r="O2321" s="8"/>
      <c r="P2321" s="8"/>
      <c r="Q2321" s="8"/>
      <c r="R2321" s="8"/>
      <c r="S2321" s="8"/>
      <c r="T2321" s="8"/>
      <c r="U2321" s="8"/>
      <c r="V2321" s="8"/>
      <c r="W2321" s="8"/>
      <c r="X2321" s="8"/>
      <c r="Y2321" s="8"/>
      <c r="Z2321" s="8"/>
      <c r="AA2321" s="8"/>
    </row>
    <row r="2322" spans="7:27" ht="12.75">
      <c r="G2322" s="8"/>
      <c r="N2322" s="8"/>
      <c r="O2322" s="8"/>
      <c r="P2322" s="8"/>
      <c r="Q2322" s="8"/>
      <c r="R2322" s="8"/>
      <c r="S2322" s="8"/>
      <c r="T2322" s="8"/>
      <c r="U2322" s="8"/>
      <c r="V2322" s="8"/>
      <c r="W2322" s="8"/>
      <c r="X2322" s="8"/>
      <c r="Y2322" s="8"/>
      <c r="Z2322" s="8"/>
      <c r="AA2322" s="8"/>
    </row>
    <row r="2323" spans="7:27" ht="12.75">
      <c r="G2323" s="8"/>
      <c r="N2323" s="8"/>
      <c r="O2323" s="8"/>
      <c r="P2323" s="8"/>
      <c r="Q2323" s="8"/>
      <c r="R2323" s="8"/>
      <c r="S2323" s="8"/>
      <c r="T2323" s="8"/>
      <c r="U2323" s="8"/>
      <c r="V2323" s="8"/>
      <c r="W2323" s="8"/>
      <c r="X2323" s="8"/>
      <c r="Y2323" s="8"/>
      <c r="Z2323" s="8"/>
      <c r="AA2323" s="8"/>
    </row>
    <row r="2324" spans="7:27" ht="12.75">
      <c r="G2324" s="8"/>
      <c r="N2324" s="8"/>
      <c r="O2324" s="8"/>
      <c r="P2324" s="8"/>
      <c r="Q2324" s="8"/>
      <c r="R2324" s="8"/>
      <c r="S2324" s="8"/>
      <c r="T2324" s="8"/>
      <c r="U2324" s="8"/>
      <c r="V2324" s="8"/>
      <c r="W2324" s="8"/>
      <c r="X2324" s="8"/>
      <c r="Y2324" s="8"/>
      <c r="Z2324" s="8"/>
      <c r="AA2324" s="8"/>
    </row>
    <row r="2325" spans="7:27" ht="12.75">
      <c r="G2325" s="8"/>
      <c r="N2325" s="8"/>
      <c r="O2325" s="8"/>
      <c r="P2325" s="8"/>
      <c r="Q2325" s="8"/>
      <c r="R2325" s="8"/>
      <c r="S2325" s="8"/>
      <c r="T2325" s="8"/>
      <c r="U2325" s="8"/>
      <c r="V2325" s="8"/>
      <c r="W2325" s="8"/>
      <c r="X2325" s="8"/>
      <c r="Y2325" s="8"/>
      <c r="Z2325" s="8"/>
      <c r="AA2325" s="8"/>
    </row>
    <row r="2326" spans="7:27" ht="12.75">
      <c r="G2326" s="8"/>
      <c r="N2326" s="8"/>
      <c r="O2326" s="8"/>
      <c r="P2326" s="8"/>
      <c r="Q2326" s="8"/>
      <c r="R2326" s="8"/>
      <c r="S2326" s="8"/>
      <c r="T2326" s="8"/>
      <c r="U2326" s="8"/>
      <c r="V2326" s="8"/>
      <c r="W2326" s="8"/>
      <c r="X2326" s="8"/>
      <c r="Y2326" s="8"/>
      <c r="Z2326" s="8"/>
      <c r="AA2326" s="8"/>
    </row>
    <row r="2327" spans="7:27" ht="12.75">
      <c r="G2327" s="8"/>
      <c r="N2327" s="8"/>
      <c r="O2327" s="8"/>
      <c r="P2327" s="8"/>
      <c r="Q2327" s="8"/>
      <c r="R2327" s="8"/>
      <c r="S2327" s="8"/>
      <c r="T2327" s="8"/>
      <c r="U2327" s="8"/>
      <c r="V2327" s="8"/>
      <c r="W2327" s="8"/>
      <c r="X2327" s="8"/>
      <c r="Y2327" s="8"/>
      <c r="Z2327" s="8"/>
      <c r="AA2327" s="8"/>
    </row>
    <row r="2328" spans="7:27" ht="12.75">
      <c r="G2328" s="8"/>
      <c r="N2328" s="8"/>
      <c r="O2328" s="8"/>
      <c r="P2328" s="8"/>
      <c r="Q2328" s="8"/>
      <c r="R2328" s="8"/>
      <c r="S2328" s="8"/>
      <c r="T2328" s="8"/>
      <c r="U2328" s="8"/>
      <c r="V2328" s="8"/>
      <c r="W2328" s="8"/>
      <c r="X2328" s="8"/>
      <c r="Y2328" s="8"/>
      <c r="Z2328" s="8"/>
      <c r="AA2328" s="8"/>
    </row>
    <row r="2329" spans="7:27" ht="12.75">
      <c r="G2329" s="8"/>
      <c r="N2329" s="8"/>
      <c r="O2329" s="8"/>
      <c r="P2329" s="8"/>
      <c r="Q2329" s="8"/>
      <c r="R2329" s="8"/>
      <c r="S2329" s="8"/>
      <c r="T2329" s="8"/>
      <c r="U2329" s="8"/>
      <c r="V2329" s="8"/>
      <c r="W2329" s="8"/>
      <c r="X2329" s="8"/>
      <c r="Y2329" s="8"/>
      <c r="Z2329" s="8"/>
      <c r="AA2329" s="8"/>
    </row>
    <row r="2330" spans="7:27" ht="12.75">
      <c r="G2330" s="8"/>
      <c r="N2330" s="8"/>
      <c r="O2330" s="8"/>
      <c r="P2330" s="8"/>
      <c r="Q2330" s="8"/>
      <c r="R2330" s="8"/>
      <c r="S2330" s="8"/>
      <c r="T2330" s="8"/>
      <c r="U2330" s="8"/>
      <c r="V2330" s="8"/>
      <c r="W2330" s="8"/>
      <c r="X2330" s="8"/>
      <c r="Y2330" s="8"/>
      <c r="Z2330" s="8"/>
      <c r="AA2330" s="8"/>
    </row>
    <row r="2331" spans="7:27" ht="12.75">
      <c r="G2331" s="8"/>
      <c r="N2331" s="8"/>
      <c r="O2331" s="8"/>
      <c r="P2331" s="8"/>
      <c r="Q2331" s="8"/>
      <c r="R2331" s="8"/>
      <c r="S2331" s="8"/>
      <c r="T2331" s="8"/>
      <c r="U2331" s="8"/>
      <c r="V2331" s="8"/>
      <c r="W2331" s="8"/>
      <c r="X2331" s="8"/>
      <c r="Y2331" s="8"/>
      <c r="Z2331" s="8"/>
      <c r="AA2331" s="8"/>
    </row>
    <row r="2332" spans="7:27" ht="12.75">
      <c r="G2332" s="8"/>
      <c r="N2332" s="8"/>
      <c r="O2332" s="8"/>
      <c r="P2332" s="8"/>
      <c r="Q2332" s="8"/>
      <c r="R2332" s="8"/>
      <c r="S2332" s="8"/>
      <c r="T2332" s="8"/>
      <c r="U2332" s="8"/>
      <c r="V2332" s="8"/>
      <c r="W2332" s="8"/>
      <c r="X2332" s="8"/>
      <c r="Y2332" s="8"/>
      <c r="Z2332" s="8"/>
      <c r="AA2332" s="8"/>
    </row>
    <row r="2333" spans="7:27" ht="12.75">
      <c r="G2333" s="8"/>
      <c r="N2333" s="8"/>
      <c r="O2333" s="8"/>
      <c r="P2333" s="8"/>
      <c r="Q2333" s="8"/>
      <c r="R2333" s="8"/>
      <c r="S2333" s="8"/>
      <c r="T2333" s="8"/>
      <c r="U2333" s="8"/>
      <c r="V2333" s="8"/>
      <c r="W2333" s="8"/>
      <c r="X2333" s="8"/>
      <c r="Y2333" s="8"/>
      <c r="Z2333" s="8"/>
      <c r="AA2333" s="8"/>
    </row>
    <row r="2334" spans="7:27" ht="12.75">
      <c r="G2334" s="8"/>
      <c r="N2334" s="8"/>
      <c r="O2334" s="8"/>
      <c r="P2334" s="8"/>
      <c r="Q2334" s="8"/>
      <c r="R2334" s="8"/>
      <c r="S2334" s="8"/>
      <c r="T2334" s="8"/>
      <c r="U2334" s="8"/>
      <c r="V2334" s="8"/>
      <c r="W2334" s="8"/>
      <c r="X2334" s="8"/>
      <c r="Y2334" s="8"/>
      <c r="Z2334" s="8"/>
      <c r="AA2334" s="8"/>
    </row>
    <row r="2335" spans="7:27" ht="12.75">
      <c r="G2335" s="8"/>
      <c r="N2335" s="8"/>
      <c r="O2335" s="8"/>
      <c r="P2335" s="8"/>
      <c r="Q2335" s="8"/>
      <c r="R2335" s="8"/>
      <c r="S2335" s="8"/>
      <c r="T2335" s="8"/>
      <c r="U2335" s="8"/>
      <c r="V2335" s="8"/>
      <c r="W2335" s="8"/>
      <c r="X2335" s="8"/>
      <c r="Y2335" s="8"/>
      <c r="Z2335" s="8"/>
      <c r="AA2335" s="8"/>
    </row>
    <row r="2336" spans="7:27" ht="12.75">
      <c r="G2336" s="8"/>
      <c r="N2336" s="8"/>
      <c r="O2336" s="8"/>
      <c r="P2336" s="8"/>
      <c r="Q2336" s="8"/>
      <c r="R2336" s="8"/>
      <c r="S2336" s="8"/>
      <c r="T2336" s="8"/>
      <c r="U2336" s="8"/>
      <c r="V2336" s="8"/>
      <c r="W2336" s="8"/>
      <c r="X2336" s="8"/>
      <c r="Y2336" s="8"/>
      <c r="Z2336" s="8"/>
      <c r="AA2336" s="8"/>
    </row>
    <row r="2337" spans="7:27" ht="12.75">
      <c r="G2337" s="8"/>
      <c r="N2337" s="8"/>
      <c r="O2337" s="8"/>
      <c r="P2337" s="8"/>
      <c r="Q2337" s="8"/>
      <c r="R2337" s="8"/>
      <c r="S2337" s="8"/>
      <c r="T2337" s="8"/>
      <c r="U2337" s="8"/>
      <c r="V2337" s="8"/>
      <c r="W2337" s="8"/>
      <c r="X2337" s="8"/>
      <c r="Y2337" s="8"/>
      <c r="Z2337" s="8"/>
      <c r="AA2337" s="8"/>
    </row>
    <row r="2338" spans="7:27" ht="12.75">
      <c r="G2338" s="8"/>
      <c r="N2338" s="8"/>
      <c r="O2338" s="8"/>
      <c r="P2338" s="8"/>
      <c r="Q2338" s="8"/>
      <c r="R2338" s="8"/>
      <c r="S2338" s="8"/>
      <c r="T2338" s="8"/>
      <c r="U2338" s="8"/>
      <c r="V2338" s="8"/>
      <c r="W2338" s="8"/>
      <c r="X2338" s="8"/>
      <c r="Y2338" s="8"/>
      <c r="Z2338" s="8"/>
      <c r="AA2338" s="8"/>
    </row>
    <row r="2339" spans="7:27" ht="12.75">
      <c r="G2339" s="8"/>
      <c r="N2339" s="8"/>
      <c r="O2339" s="8"/>
      <c r="P2339" s="8"/>
      <c r="Q2339" s="8"/>
      <c r="R2339" s="8"/>
      <c r="S2339" s="8"/>
      <c r="T2339" s="8"/>
      <c r="U2339" s="8"/>
      <c r="V2339" s="8"/>
      <c r="W2339" s="8"/>
      <c r="X2339" s="8"/>
      <c r="Y2339" s="8"/>
      <c r="Z2339" s="8"/>
      <c r="AA2339" s="8"/>
    </row>
    <row r="2340" spans="7:27" ht="12.75">
      <c r="G2340" s="8"/>
      <c r="N2340" s="8"/>
      <c r="O2340" s="8"/>
      <c r="P2340" s="8"/>
      <c r="Q2340" s="8"/>
      <c r="R2340" s="8"/>
      <c r="S2340" s="8"/>
      <c r="T2340" s="8"/>
      <c r="U2340" s="8"/>
      <c r="V2340" s="8"/>
      <c r="W2340" s="8"/>
      <c r="X2340" s="8"/>
      <c r="Y2340" s="8"/>
      <c r="Z2340" s="8"/>
      <c r="AA2340" s="8"/>
    </row>
    <row r="2341" spans="7:27" ht="12.75">
      <c r="G2341" s="8"/>
      <c r="N2341" s="8"/>
      <c r="O2341" s="8"/>
      <c r="P2341" s="8"/>
      <c r="Q2341" s="8"/>
      <c r="R2341" s="8"/>
      <c r="S2341" s="8"/>
      <c r="T2341" s="8"/>
      <c r="U2341" s="8"/>
      <c r="V2341" s="8"/>
      <c r="W2341" s="8"/>
      <c r="X2341" s="8"/>
      <c r="Y2341" s="8"/>
      <c r="Z2341" s="8"/>
      <c r="AA2341" s="8"/>
    </row>
    <row r="2342" spans="7:27" ht="12.75">
      <c r="G2342" s="8"/>
      <c r="N2342" s="8"/>
      <c r="O2342" s="8"/>
      <c r="P2342" s="8"/>
      <c r="Q2342" s="8"/>
      <c r="R2342" s="8"/>
      <c r="S2342" s="8"/>
      <c r="T2342" s="8"/>
      <c r="U2342" s="8"/>
      <c r="V2342" s="8"/>
      <c r="W2342" s="8"/>
      <c r="X2342" s="8"/>
      <c r="Y2342" s="8"/>
      <c r="Z2342" s="8"/>
      <c r="AA2342" s="8"/>
    </row>
    <row r="2343" spans="7:27" ht="12.75">
      <c r="G2343" s="8"/>
      <c r="N2343" s="8"/>
      <c r="O2343" s="8"/>
      <c r="P2343" s="8"/>
      <c r="Q2343" s="8"/>
      <c r="R2343" s="8"/>
      <c r="S2343" s="8"/>
      <c r="T2343" s="8"/>
      <c r="U2343" s="8"/>
      <c r="V2343" s="8"/>
      <c r="W2343" s="8"/>
      <c r="X2343" s="8"/>
      <c r="Y2343" s="8"/>
      <c r="Z2343" s="8"/>
      <c r="AA2343" s="8"/>
    </row>
    <row r="2344" spans="7:27" ht="12.75">
      <c r="G2344" s="8"/>
      <c r="N2344" s="8"/>
      <c r="O2344" s="8"/>
      <c r="P2344" s="8"/>
      <c r="Q2344" s="8"/>
      <c r="R2344" s="8"/>
      <c r="S2344" s="8"/>
      <c r="T2344" s="8"/>
      <c r="U2344" s="8"/>
      <c r="V2344" s="8"/>
      <c r="W2344" s="8"/>
      <c r="X2344" s="8"/>
      <c r="Y2344" s="8"/>
      <c r="Z2344" s="8"/>
      <c r="AA2344" s="8"/>
    </row>
    <row r="2345" spans="7:27" ht="12.75">
      <c r="G2345" s="8"/>
      <c r="N2345" s="8"/>
      <c r="O2345" s="8"/>
      <c r="P2345" s="8"/>
      <c r="Q2345" s="8"/>
      <c r="R2345" s="8"/>
      <c r="S2345" s="8"/>
      <c r="T2345" s="8"/>
      <c r="U2345" s="8"/>
      <c r="V2345" s="8"/>
      <c r="W2345" s="8"/>
      <c r="X2345" s="8"/>
      <c r="Y2345" s="8"/>
      <c r="Z2345" s="8"/>
      <c r="AA2345" s="8"/>
    </row>
    <row r="2346" spans="7:27" ht="12.75">
      <c r="G2346" s="8"/>
      <c r="N2346" s="8"/>
      <c r="O2346" s="8"/>
      <c r="P2346" s="8"/>
      <c r="Q2346" s="8"/>
      <c r="R2346" s="8"/>
      <c r="S2346" s="8"/>
      <c r="T2346" s="8"/>
      <c r="U2346" s="8"/>
      <c r="V2346" s="8"/>
      <c r="W2346" s="8"/>
      <c r="X2346" s="8"/>
      <c r="Y2346" s="8"/>
      <c r="Z2346" s="8"/>
      <c r="AA2346" s="8"/>
    </row>
    <row r="2347" spans="7:27" ht="12.75">
      <c r="G2347" s="8"/>
      <c r="N2347" s="8"/>
      <c r="O2347" s="8"/>
      <c r="P2347" s="8"/>
      <c r="Q2347" s="8"/>
      <c r="R2347" s="8"/>
      <c r="S2347" s="8"/>
      <c r="T2347" s="8"/>
      <c r="U2347" s="8"/>
      <c r="V2347" s="8"/>
      <c r="W2347" s="8"/>
      <c r="X2347" s="8"/>
      <c r="Y2347" s="8"/>
      <c r="Z2347" s="8"/>
      <c r="AA2347" s="8"/>
    </row>
    <row r="2348" spans="7:27" ht="12.75">
      <c r="G2348" s="8"/>
      <c r="N2348" s="8"/>
      <c r="O2348" s="8"/>
      <c r="P2348" s="8"/>
      <c r="Q2348" s="8"/>
      <c r="R2348" s="8"/>
      <c r="S2348" s="8"/>
      <c r="T2348" s="8"/>
      <c r="U2348" s="8"/>
      <c r="V2348" s="8"/>
      <c r="W2348" s="8"/>
      <c r="X2348" s="8"/>
      <c r="Y2348" s="8"/>
      <c r="Z2348" s="8"/>
      <c r="AA2348" s="8"/>
    </row>
    <row r="2349" spans="7:27" ht="12.75">
      <c r="G2349" s="8"/>
      <c r="N2349" s="8"/>
      <c r="O2349" s="8"/>
      <c r="P2349" s="8"/>
      <c r="Q2349" s="8"/>
      <c r="R2349" s="8"/>
      <c r="S2349" s="8"/>
      <c r="T2349" s="8"/>
      <c r="U2349" s="8"/>
      <c r="V2349" s="8"/>
      <c r="W2349" s="8"/>
      <c r="X2349" s="8"/>
      <c r="Y2349" s="8"/>
      <c r="Z2349" s="8"/>
      <c r="AA2349" s="8"/>
    </row>
    <row r="2350" spans="7:27" ht="12.75">
      <c r="G2350" s="8"/>
      <c r="N2350" s="8"/>
      <c r="O2350" s="8"/>
      <c r="P2350" s="8"/>
      <c r="Q2350" s="8"/>
      <c r="R2350" s="8"/>
      <c r="S2350" s="8"/>
      <c r="T2350" s="8"/>
      <c r="U2350" s="8"/>
      <c r="V2350" s="8"/>
      <c r="W2350" s="8"/>
      <c r="X2350" s="8"/>
      <c r="Y2350" s="8"/>
      <c r="Z2350" s="8"/>
      <c r="AA2350" s="8"/>
    </row>
    <row r="2351" spans="7:27" ht="12.75">
      <c r="G2351" s="8"/>
      <c r="N2351" s="8"/>
      <c r="O2351" s="8"/>
      <c r="P2351" s="8"/>
      <c r="Q2351" s="8"/>
      <c r="R2351" s="8"/>
      <c r="S2351" s="8"/>
      <c r="T2351" s="8"/>
      <c r="U2351" s="8"/>
      <c r="V2351" s="8"/>
      <c r="W2351" s="8"/>
      <c r="X2351" s="8"/>
      <c r="Y2351" s="8"/>
      <c r="Z2351" s="8"/>
      <c r="AA2351" s="8"/>
    </row>
    <row r="2352" spans="7:27" ht="12.75">
      <c r="G2352" s="8"/>
      <c r="N2352" s="8"/>
      <c r="O2352" s="8"/>
      <c r="P2352" s="8"/>
      <c r="Q2352" s="8"/>
      <c r="R2352" s="8"/>
      <c r="S2352" s="8"/>
      <c r="T2352" s="8"/>
      <c r="U2352" s="8"/>
      <c r="V2352" s="8"/>
      <c r="W2352" s="8"/>
      <c r="X2352" s="8"/>
      <c r="Y2352" s="8"/>
      <c r="Z2352" s="8"/>
      <c r="AA2352" s="8"/>
    </row>
    <row r="2353" spans="7:27" ht="12.75">
      <c r="G2353" s="8"/>
      <c r="N2353" s="8"/>
      <c r="O2353" s="8"/>
      <c r="P2353" s="8"/>
      <c r="Q2353" s="8"/>
      <c r="R2353" s="8"/>
      <c r="S2353" s="8"/>
      <c r="T2353" s="8"/>
      <c r="U2353" s="8"/>
      <c r="V2353" s="8"/>
      <c r="W2353" s="8"/>
      <c r="X2353" s="8"/>
      <c r="Y2353" s="8"/>
      <c r="Z2353" s="8"/>
      <c r="AA2353" s="8"/>
    </row>
    <row r="2354" spans="7:27" ht="12.75">
      <c r="G2354" s="8"/>
      <c r="N2354" s="8"/>
      <c r="O2354" s="8"/>
      <c r="P2354" s="8"/>
      <c r="Q2354" s="8"/>
      <c r="R2354" s="8"/>
      <c r="S2354" s="8"/>
      <c r="T2354" s="8"/>
      <c r="U2354" s="8"/>
      <c r="V2354" s="8"/>
      <c r="W2354" s="8"/>
      <c r="X2354" s="8"/>
      <c r="Y2354" s="8"/>
      <c r="Z2354" s="8"/>
      <c r="AA2354" s="8"/>
    </row>
    <row r="2355" spans="7:27" ht="12.75">
      <c r="G2355" s="8"/>
      <c r="N2355" s="8"/>
      <c r="O2355" s="8"/>
      <c r="P2355" s="8"/>
      <c r="Q2355" s="8"/>
      <c r="R2355" s="8"/>
      <c r="S2355" s="8"/>
      <c r="T2355" s="8"/>
      <c r="U2355" s="8"/>
      <c r="V2355" s="8"/>
      <c r="W2355" s="8"/>
      <c r="X2355" s="8"/>
      <c r="Y2355" s="8"/>
      <c r="Z2355" s="8"/>
      <c r="AA2355" s="8"/>
    </row>
    <row r="2356" spans="7:27" ht="12.75">
      <c r="G2356" s="8"/>
      <c r="N2356" s="8"/>
      <c r="O2356" s="8"/>
      <c r="P2356" s="8"/>
      <c r="Q2356" s="8"/>
      <c r="R2356" s="8"/>
      <c r="S2356" s="8"/>
      <c r="T2356" s="8"/>
      <c r="U2356" s="8"/>
      <c r="V2356" s="8"/>
      <c r="W2356" s="8"/>
      <c r="X2356" s="8"/>
      <c r="Y2356" s="8"/>
      <c r="Z2356" s="8"/>
      <c r="AA2356" s="8"/>
    </row>
    <row r="2357" spans="7:27" ht="12.75">
      <c r="G2357" s="8"/>
      <c r="N2357" s="8"/>
      <c r="O2357" s="8"/>
      <c r="P2357" s="8"/>
      <c r="Q2357" s="8"/>
      <c r="R2357" s="8"/>
      <c r="S2357" s="8"/>
      <c r="T2357" s="8"/>
      <c r="U2357" s="8"/>
      <c r="V2357" s="8"/>
      <c r="W2357" s="8"/>
      <c r="X2357" s="8"/>
      <c r="Y2357" s="8"/>
      <c r="Z2357" s="8"/>
      <c r="AA2357" s="8"/>
    </row>
    <row r="2358" spans="7:27" ht="12.75">
      <c r="G2358" s="8"/>
      <c r="N2358" s="8"/>
      <c r="O2358" s="8"/>
      <c r="P2358" s="8"/>
      <c r="Q2358" s="8"/>
      <c r="R2358" s="8"/>
      <c r="S2358" s="8"/>
      <c r="T2358" s="8"/>
      <c r="U2358" s="8"/>
      <c r="V2358" s="8"/>
      <c r="W2358" s="8"/>
      <c r="X2358" s="8"/>
      <c r="Y2358" s="8"/>
      <c r="Z2358" s="8"/>
      <c r="AA2358" s="8"/>
    </row>
    <row r="2359" spans="7:27" ht="12.75">
      <c r="G2359" s="8"/>
      <c r="N2359" s="8"/>
      <c r="O2359" s="8"/>
      <c r="P2359" s="8"/>
      <c r="Q2359" s="8"/>
      <c r="R2359" s="8"/>
      <c r="S2359" s="8"/>
      <c r="T2359" s="8"/>
      <c r="U2359" s="8"/>
      <c r="V2359" s="8"/>
      <c r="W2359" s="8"/>
      <c r="X2359" s="8"/>
      <c r="Y2359" s="8"/>
      <c r="Z2359" s="8"/>
      <c r="AA2359" s="8"/>
    </row>
    <row r="2360" spans="7:27" ht="12.75">
      <c r="G2360" s="8"/>
      <c r="N2360" s="8"/>
      <c r="O2360" s="8"/>
      <c r="P2360" s="8"/>
      <c r="Q2360" s="8"/>
      <c r="R2360" s="8"/>
      <c r="S2360" s="8"/>
      <c r="T2360" s="8"/>
      <c r="U2360" s="8"/>
      <c r="V2360" s="8"/>
      <c r="W2360" s="8"/>
      <c r="X2360" s="8"/>
      <c r="Y2360" s="8"/>
      <c r="Z2360" s="8"/>
      <c r="AA2360" s="8"/>
    </row>
    <row r="2361" spans="7:27" ht="12.75">
      <c r="G2361" s="8"/>
      <c r="N2361" s="8"/>
      <c r="O2361" s="8"/>
      <c r="P2361" s="8"/>
      <c r="Q2361" s="8"/>
      <c r="R2361" s="8"/>
      <c r="S2361" s="8"/>
      <c r="T2361" s="8"/>
      <c r="U2361" s="8"/>
      <c r="V2361" s="8"/>
      <c r="W2361" s="8"/>
      <c r="X2361" s="8"/>
      <c r="Y2361" s="8"/>
      <c r="Z2361" s="8"/>
      <c r="AA2361" s="8"/>
    </row>
    <row r="2362" spans="7:27" ht="12.75">
      <c r="G2362" s="8"/>
      <c r="N2362" s="8"/>
      <c r="O2362" s="8"/>
      <c r="P2362" s="8"/>
      <c r="Q2362" s="8"/>
      <c r="R2362" s="8"/>
      <c r="S2362" s="8"/>
      <c r="T2362" s="8"/>
      <c r="U2362" s="8"/>
      <c r="V2362" s="8"/>
      <c r="W2362" s="8"/>
      <c r="X2362" s="8"/>
      <c r="Y2362" s="8"/>
      <c r="Z2362" s="8"/>
      <c r="AA2362" s="8"/>
    </row>
    <row r="2363" spans="7:27" ht="12.75">
      <c r="G2363" s="8"/>
      <c r="N2363" s="8"/>
      <c r="O2363" s="8"/>
      <c r="P2363" s="8"/>
      <c r="Q2363" s="8"/>
      <c r="R2363" s="8"/>
      <c r="S2363" s="8"/>
      <c r="T2363" s="8"/>
      <c r="U2363" s="8"/>
      <c r="V2363" s="8"/>
      <c r="W2363" s="8"/>
      <c r="X2363" s="8"/>
      <c r="Y2363" s="8"/>
      <c r="Z2363" s="8"/>
      <c r="AA2363" s="8"/>
    </row>
    <row r="2364" spans="7:27" ht="12.75">
      <c r="G2364" s="8"/>
      <c r="N2364" s="8"/>
      <c r="O2364" s="8"/>
      <c r="P2364" s="8"/>
      <c r="Q2364" s="8"/>
      <c r="R2364" s="8"/>
      <c r="S2364" s="8"/>
      <c r="T2364" s="8"/>
      <c r="U2364" s="8"/>
      <c r="V2364" s="8"/>
      <c r="W2364" s="8"/>
      <c r="X2364" s="8"/>
      <c r="Y2364" s="8"/>
      <c r="Z2364" s="8"/>
      <c r="AA2364" s="8"/>
    </row>
    <row r="2365" spans="7:27" ht="12.75">
      <c r="G2365" s="8"/>
      <c r="N2365" s="8"/>
      <c r="O2365" s="8"/>
      <c r="P2365" s="8"/>
      <c r="Q2365" s="8"/>
      <c r="R2365" s="8"/>
      <c r="S2365" s="8"/>
      <c r="T2365" s="8"/>
      <c r="U2365" s="8"/>
      <c r="V2365" s="8"/>
      <c r="W2365" s="8"/>
      <c r="X2365" s="8"/>
      <c r="Y2365" s="8"/>
      <c r="Z2365" s="8"/>
      <c r="AA2365" s="8"/>
    </row>
    <row r="2366" spans="7:27" ht="12.75">
      <c r="G2366" s="8"/>
      <c r="N2366" s="8"/>
      <c r="O2366" s="8"/>
      <c r="P2366" s="8"/>
      <c r="Q2366" s="8"/>
      <c r="R2366" s="8"/>
      <c r="S2366" s="8"/>
      <c r="T2366" s="8"/>
      <c r="U2366" s="8"/>
      <c r="V2366" s="8"/>
      <c r="W2366" s="8"/>
      <c r="X2366" s="8"/>
      <c r="Y2366" s="8"/>
      <c r="Z2366" s="8"/>
      <c r="AA2366" s="8"/>
    </row>
    <row r="2367" spans="7:27" ht="12.75">
      <c r="G2367" s="8"/>
      <c r="N2367" s="8"/>
      <c r="O2367" s="8"/>
      <c r="P2367" s="8"/>
      <c r="Q2367" s="8"/>
      <c r="R2367" s="8"/>
      <c r="S2367" s="8"/>
      <c r="T2367" s="8"/>
      <c r="U2367" s="8"/>
      <c r="V2367" s="8"/>
      <c r="W2367" s="8"/>
      <c r="X2367" s="8"/>
      <c r="Y2367" s="8"/>
      <c r="Z2367" s="8"/>
      <c r="AA2367" s="8"/>
    </row>
    <row r="2368" spans="7:27" ht="12.75">
      <c r="G2368" s="8"/>
      <c r="N2368" s="8"/>
      <c r="O2368" s="8"/>
      <c r="P2368" s="8"/>
      <c r="Q2368" s="8"/>
      <c r="R2368" s="8"/>
      <c r="S2368" s="8"/>
      <c r="T2368" s="8"/>
      <c r="U2368" s="8"/>
      <c r="V2368" s="8"/>
      <c r="W2368" s="8"/>
      <c r="X2368" s="8"/>
      <c r="Y2368" s="8"/>
      <c r="Z2368" s="8"/>
      <c r="AA2368" s="8"/>
    </row>
    <row r="2369" spans="7:27" ht="12.75">
      <c r="G2369" s="8"/>
      <c r="N2369" s="8"/>
      <c r="O2369" s="8"/>
      <c r="P2369" s="8"/>
      <c r="Q2369" s="8"/>
      <c r="R2369" s="8"/>
      <c r="S2369" s="8"/>
      <c r="T2369" s="8"/>
      <c r="U2369" s="8"/>
      <c r="V2369" s="8"/>
      <c r="W2369" s="8"/>
      <c r="X2369" s="8"/>
      <c r="Y2369" s="8"/>
      <c r="Z2369" s="8"/>
      <c r="AA2369" s="8"/>
    </row>
    <row r="2370" spans="7:27" ht="12.75">
      <c r="G2370" s="8"/>
      <c r="N2370" s="8"/>
      <c r="O2370" s="8"/>
      <c r="P2370" s="8"/>
      <c r="Q2370" s="8"/>
      <c r="R2370" s="8"/>
      <c r="S2370" s="8"/>
      <c r="T2370" s="8"/>
      <c r="U2370" s="8"/>
      <c r="V2370" s="8"/>
      <c r="W2370" s="8"/>
      <c r="X2370" s="8"/>
      <c r="Y2370" s="8"/>
      <c r="Z2370" s="8"/>
      <c r="AA2370" s="8"/>
    </row>
    <row r="2371" spans="7:27" ht="12.75">
      <c r="G2371" s="8"/>
      <c r="N2371" s="8"/>
      <c r="O2371" s="8"/>
      <c r="P2371" s="8"/>
      <c r="Q2371" s="8"/>
      <c r="R2371" s="8"/>
      <c r="S2371" s="8"/>
      <c r="T2371" s="8"/>
      <c r="U2371" s="8"/>
      <c r="V2371" s="8"/>
      <c r="W2371" s="8"/>
      <c r="X2371" s="8"/>
      <c r="Y2371" s="8"/>
      <c r="Z2371" s="8"/>
      <c r="AA2371" s="8"/>
    </row>
    <row r="2372" spans="7:27" ht="12.75">
      <c r="G2372" s="8"/>
      <c r="N2372" s="8"/>
      <c r="O2372" s="8"/>
      <c r="P2372" s="8"/>
      <c r="Q2372" s="8"/>
      <c r="R2372" s="8"/>
      <c r="S2372" s="8"/>
      <c r="T2372" s="8"/>
      <c r="U2372" s="8"/>
      <c r="V2372" s="8"/>
      <c r="W2372" s="8"/>
      <c r="X2372" s="8"/>
      <c r="Y2372" s="8"/>
      <c r="Z2372" s="8"/>
      <c r="AA2372" s="8"/>
    </row>
    <row r="2373" spans="7:27" ht="12.75">
      <c r="G2373" s="8"/>
      <c r="N2373" s="8"/>
      <c r="O2373" s="8"/>
      <c r="P2373" s="8"/>
      <c r="Q2373" s="8"/>
      <c r="R2373" s="8"/>
      <c r="S2373" s="8"/>
      <c r="T2373" s="8"/>
      <c r="U2373" s="8"/>
      <c r="V2373" s="8"/>
      <c r="W2373" s="8"/>
      <c r="X2373" s="8"/>
      <c r="Y2373" s="8"/>
      <c r="Z2373" s="8"/>
      <c r="AA2373" s="8"/>
    </row>
    <row r="2374" spans="7:27" ht="12.75">
      <c r="G2374" s="8"/>
      <c r="N2374" s="8"/>
      <c r="O2374" s="8"/>
      <c r="P2374" s="8"/>
      <c r="Q2374" s="8"/>
      <c r="R2374" s="8"/>
      <c r="S2374" s="8"/>
      <c r="T2374" s="8"/>
      <c r="U2374" s="8"/>
      <c r="V2374" s="8"/>
      <c r="W2374" s="8"/>
      <c r="X2374" s="8"/>
      <c r="Y2374" s="8"/>
      <c r="Z2374" s="8"/>
      <c r="AA2374" s="8"/>
    </row>
    <row r="2375" spans="7:27" ht="12.75">
      <c r="G2375" s="8"/>
      <c r="N2375" s="8"/>
      <c r="O2375" s="8"/>
      <c r="P2375" s="8"/>
      <c r="Q2375" s="8"/>
      <c r="R2375" s="8"/>
      <c r="S2375" s="8"/>
      <c r="T2375" s="8"/>
      <c r="U2375" s="8"/>
      <c r="V2375" s="8"/>
      <c r="W2375" s="8"/>
      <c r="X2375" s="8"/>
      <c r="Y2375" s="8"/>
      <c r="Z2375" s="8"/>
      <c r="AA2375" s="8"/>
    </row>
    <row r="2376" spans="7:27" ht="12.75">
      <c r="G2376" s="8"/>
      <c r="N2376" s="8"/>
      <c r="O2376" s="8"/>
      <c r="P2376" s="8"/>
      <c r="Q2376" s="8"/>
      <c r="R2376" s="8"/>
      <c r="S2376" s="8"/>
      <c r="T2376" s="8"/>
      <c r="U2376" s="8"/>
      <c r="V2376" s="8"/>
      <c r="W2376" s="8"/>
      <c r="X2376" s="8"/>
      <c r="Y2376" s="8"/>
      <c r="Z2376" s="8"/>
      <c r="AA2376" s="8"/>
    </row>
    <row r="2377" spans="7:27" ht="12.75">
      <c r="G2377" s="8"/>
      <c r="N2377" s="8"/>
      <c r="O2377" s="8"/>
      <c r="P2377" s="8"/>
      <c r="Q2377" s="8"/>
      <c r="R2377" s="8"/>
      <c r="S2377" s="8"/>
      <c r="T2377" s="8"/>
      <c r="U2377" s="8"/>
      <c r="V2377" s="8"/>
      <c r="W2377" s="8"/>
      <c r="X2377" s="8"/>
      <c r="Y2377" s="8"/>
      <c r="Z2377" s="8"/>
      <c r="AA2377" s="8"/>
    </row>
    <row r="2378" spans="7:27" ht="12.75">
      <c r="G2378" s="8"/>
      <c r="N2378" s="8"/>
      <c r="O2378" s="8"/>
      <c r="P2378" s="8"/>
      <c r="Q2378" s="8"/>
      <c r="R2378" s="8"/>
      <c r="S2378" s="8"/>
      <c r="T2378" s="8"/>
      <c r="U2378" s="8"/>
      <c r="V2378" s="8"/>
      <c r="W2378" s="8"/>
      <c r="X2378" s="8"/>
      <c r="Y2378" s="8"/>
      <c r="Z2378" s="8"/>
      <c r="AA2378" s="8"/>
    </row>
    <row r="2379" spans="7:27" ht="12.75">
      <c r="G2379" s="8"/>
      <c r="N2379" s="8"/>
      <c r="O2379" s="8"/>
      <c r="P2379" s="8"/>
      <c r="Q2379" s="8"/>
      <c r="R2379" s="8"/>
      <c r="S2379" s="8"/>
      <c r="T2379" s="8"/>
      <c r="U2379" s="8"/>
      <c r="V2379" s="8"/>
      <c r="W2379" s="8"/>
      <c r="X2379" s="8"/>
      <c r="Y2379" s="8"/>
      <c r="Z2379" s="8"/>
      <c r="AA2379" s="8"/>
    </row>
    <row r="2380" spans="7:27" ht="12.75">
      <c r="G2380" s="8"/>
      <c r="N2380" s="8"/>
      <c r="O2380" s="8"/>
      <c r="P2380" s="8"/>
      <c r="Q2380" s="8"/>
      <c r="R2380" s="8"/>
      <c r="S2380" s="8"/>
      <c r="T2380" s="8"/>
      <c r="U2380" s="8"/>
      <c r="V2380" s="8"/>
      <c r="W2380" s="8"/>
      <c r="X2380" s="8"/>
      <c r="Y2380" s="8"/>
      <c r="Z2380" s="8"/>
      <c r="AA2380" s="8"/>
    </row>
    <row r="2381" spans="7:27" ht="12.75">
      <c r="G2381" s="8"/>
      <c r="N2381" s="8"/>
      <c r="O2381" s="8"/>
      <c r="P2381" s="8"/>
      <c r="Q2381" s="8"/>
      <c r="R2381" s="8"/>
      <c r="S2381" s="8"/>
      <c r="T2381" s="8"/>
      <c r="U2381" s="8"/>
      <c r="V2381" s="8"/>
      <c r="W2381" s="8"/>
      <c r="X2381" s="8"/>
      <c r="Y2381" s="8"/>
      <c r="Z2381" s="8"/>
      <c r="AA2381" s="8"/>
    </row>
    <row r="2382" spans="7:27" ht="12.75">
      <c r="G2382" s="8"/>
      <c r="N2382" s="8"/>
      <c r="O2382" s="8"/>
      <c r="P2382" s="8"/>
      <c r="Q2382" s="8"/>
      <c r="R2382" s="8"/>
      <c r="S2382" s="8"/>
      <c r="T2382" s="8"/>
      <c r="U2382" s="8"/>
      <c r="V2382" s="8"/>
      <c r="W2382" s="8"/>
      <c r="X2382" s="8"/>
      <c r="Y2382" s="8"/>
      <c r="Z2382" s="8"/>
      <c r="AA2382" s="8"/>
    </row>
    <row r="2383" spans="7:27" ht="12.75">
      <c r="G2383" s="8"/>
      <c r="N2383" s="8"/>
      <c r="O2383" s="8"/>
      <c r="P2383" s="8"/>
      <c r="Q2383" s="8"/>
      <c r="R2383" s="8"/>
      <c r="S2383" s="8"/>
      <c r="T2383" s="8"/>
      <c r="U2383" s="8"/>
      <c r="V2383" s="8"/>
      <c r="W2383" s="8"/>
      <c r="X2383" s="8"/>
      <c r="Y2383" s="8"/>
      <c r="Z2383" s="8"/>
      <c r="AA2383" s="8"/>
    </row>
    <row r="2384" spans="7:27" ht="12.75">
      <c r="G2384" s="8"/>
      <c r="N2384" s="8"/>
      <c r="O2384" s="8"/>
      <c r="P2384" s="8"/>
      <c r="Q2384" s="8"/>
      <c r="R2384" s="8"/>
      <c r="S2384" s="8"/>
      <c r="T2384" s="8"/>
      <c r="U2384" s="8"/>
      <c r="V2384" s="8"/>
      <c r="W2384" s="8"/>
      <c r="X2384" s="8"/>
      <c r="Y2384" s="8"/>
      <c r="Z2384" s="8"/>
      <c r="AA2384" s="8"/>
    </row>
    <row r="2385" spans="7:27" ht="12.75">
      <c r="G2385" s="8"/>
      <c r="N2385" s="8"/>
      <c r="O2385" s="8"/>
      <c r="P2385" s="8"/>
      <c r="Q2385" s="8"/>
      <c r="R2385" s="8"/>
      <c r="S2385" s="8"/>
      <c r="T2385" s="8"/>
      <c r="U2385" s="8"/>
      <c r="V2385" s="8"/>
      <c r="W2385" s="8"/>
      <c r="X2385" s="8"/>
      <c r="Y2385" s="8"/>
      <c r="Z2385" s="8"/>
      <c r="AA2385" s="8"/>
    </row>
    <row r="2386" spans="7:27" ht="12.75">
      <c r="G2386" s="8"/>
      <c r="N2386" s="8"/>
      <c r="O2386" s="8"/>
      <c r="P2386" s="8"/>
      <c r="Q2386" s="8"/>
      <c r="R2386" s="8"/>
      <c r="S2386" s="8"/>
      <c r="T2386" s="8"/>
      <c r="U2386" s="8"/>
      <c r="V2386" s="8"/>
      <c r="W2386" s="8"/>
      <c r="X2386" s="8"/>
      <c r="Y2386" s="8"/>
      <c r="Z2386" s="8"/>
      <c r="AA2386" s="8"/>
    </row>
    <row r="2387" spans="7:27" ht="12.75">
      <c r="G2387" s="8"/>
      <c r="N2387" s="8"/>
      <c r="O2387" s="8"/>
      <c r="P2387" s="8"/>
      <c r="Q2387" s="8"/>
      <c r="R2387" s="8"/>
      <c r="S2387" s="8"/>
      <c r="T2387" s="8"/>
      <c r="U2387" s="8"/>
      <c r="V2387" s="8"/>
      <c r="W2387" s="8"/>
      <c r="X2387" s="8"/>
      <c r="Y2387" s="8"/>
      <c r="Z2387" s="8"/>
      <c r="AA2387" s="8"/>
    </row>
    <row r="2388" spans="7:27" ht="12.75">
      <c r="G2388" s="8"/>
      <c r="N2388" s="8"/>
      <c r="O2388" s="8"/>
      <c r="P2388" s="8"/>
      <c r="Q2388" s="8"/>
      <c r="R2388" s="8"/>
      <c r="S2388" s="8"/>
      <c r="T2388" s="8"/>
      <c r="U2388" s="8"/>
      <c r="V2388" s="8"/>
      <c r="W2388" s="8"/>
      <c r="X2388" s="8"/>
      <c r="Y2388" s="8"/>
      <c r="Z2388" s="8"/>
      <c r="AA2388" s="8"/>
    </row>
    <row r="2389" spans="7:27" ht="12.75">
      <c r="G2389" s="8"/>
      <c r="N2389" s="8"/>
      <c r="O2389" s="8"/>
      <c r="P2389" s="8"/>
      <c r="Q2389" s="8"/>
      <c r="R2389" s="8"/>
      <c r="S2389" s="8"/>
      <c r="T2389" s="8"/>
      <c r="U2389" s="8"/>
      <c r="V2389" s="8"/>
      <c r="W2389" s="8"/>
      <c r="X2389" s="8"/>
      <c r="Y2389" s="8"/>
      <c r="Z2389" s="8"/>
      <c r="AA2389" s="8"/>
    </row>
    <row r="2390" spans="7:27" ht="12.75">
      <c r="G2390" s="8"/>
      <c r="N2390" s="8"/>
      <c r="O2390" s="8"/>
      <c r="P2390" s="8"/>
      <c r="Q2390" s="8"/>
      <c r="R2390" s="8"/>
      <c r="S2390" s="8"/>
      <c r="T2390" s="8"/>
      <c r="U2390" s="8"/>
      <c r="V2390" s="8"/>
      <c r="W2390" s="8"/>
      <c r="X2390" s="8"/>
      <c r="Y2390" s="8"/>
      <c r="Z2390" s="8"/>
      <c r="AA2390" s="8"/>
    </row>
    <row r="2391" spans="7:27" ht="12.75">
      <c r="G2391" s="8"/>
      <c r="N2391" s="8"/>
      <c r="O2391" s="8"/>
      <c r="P2391" s="8"/>
      <c r="Q2391" s="8"/>
      <c r="R2391" s="8"/>
      <c r="S2391" s="8"/>
      <c r="T2391" s="8"/>
      <c r="U2391" s="8"/>
      <c r="V2391" s="8"/>
      <c r="W2391" s="8"/>
      <c r="X2391" s="8"/>
      <c r="Y2391" s="8"/>
      <c r="Z2391" s="8"/>
      <c r="AA2391" s="8"/>
    </row>
    <row r="2392" spans="7:27" ht="12.75">
      <c r="G2392" s="8"/>
      <c r="N2392" s="8"/>
      <c r="O2392" s="8"/>
      <c r="P2392" s="8"/>
      <c r="Q2392" s="8"/>
      <c r="R2392" s="8"/>
      <c r="S2392" s="8"/>
      <c r="T2392" s="8"/>
      <c r="U2392" s="8"/>
      <c r="V2392" s="8"/>
      <c r="W2392" s="8"/>
      <c r="X2392" s="8"/>
      <c r="Y2392" s="8"/>
      <c r="Z2392" s="8"/>
      <c r="AA2392" s="8"/>
    </row>
    <row r="2393" spans="7:27" ht="12.75">
      <c r="G2393" s="8"/>
      <c r="N2393" s="8"/>
      <c r="O2393" s="8"/>
      <c r="P2393" s="8"/>
      <c r="Q2393" s="8"/>
      <c r="R2393" s="8"/>
      <c r="S2393" s="8"/>
      <c r="T2393" s="8"/>
      <c r="U2393" s="8"/>
      <c r="V2393" s="8"/>
      <c r="W2393" s="8"/>
      <c r="X2393" s="8"/>
      <c r="Y2393" s="8"/>
      <c r="Z2393" s="8"/>
      <c r="AA2393" s="8"/>
    </row>
    <row r="2394" spans="7:27" ht="12.75">
      <c r="G2394" s="8"/>
      <c r="N2394" s="8"/>
      <c r="O2394" s="8"/>
      <c r="P2394" s="8"/>
      <c r="Q2394" s="8"/>
      <c r="R2394" s="8"/>
      <c r="S2394" s="8"/>
      <c r="T2394" s="8"/>
      <c r="U2394" s="8"/>
      <c r="V2394" s="8"/>
      <c r="W2394" s="8"/>
      <c r="X2394" s="8"/>
      <c r="Y2394" s="8"/>
      <c r="Z2394" s="8"/>
      <c r="AA2394" s="8"/>
    </row>
    <row r="2395" spans="7:27" ht="12.75">
      <c r="G2395" s="8"/>
      <c r="N2395" s="8"/>
      <c r="O2395" s="8"/>
      <c r="P2395" s="8"/>
      <c r="Q2395" s="8"/>
      <c r="R2395" s="8"/>
      <c r="S2395" s="8"/>
      <c r="T2395" s="8"/>
      <c r="U2395" s="8"/>
      <c r="V2395" s="8"/>
      <c r="W2395" s="8"/>
      <c r="X2395" s="8"/>
      <c r="Y2395" s="8"/>
      <c r="Z2395" s="8"/>
      <c r="AA2395" s="8"/>
    </row>
    <row r="2396" spans="7:27" ht="12.75">
      <c r="G2396" s="8"/>
      <c r="N2396" s="8"/>
      <c r="O2396" s="8"/>
      <c r="P2396" s="8"/>
      <c r="Q2396" s="8"/>
      <c r="R2396" s="8"/>
      <c r="S2396" s="8"/>
      <c r="T2396" s="8"/>
      <c r="U2396" s="8"/>
      <c r="V2396" s="8"/>
      <c r="W2396" s="8"/>
      <c r="X2396" s="8"/>
      <c r="Y2396" s="8"/>
      <c r="Z2396" s="8"/>
      <c r="AA2396" s="8"/>
    </row>
    <row r="2397" spans="7:27" ht="12.75">
      <c r="G2397" s="8"/>
      <c r="N2397" s="8"/>
      <c r="O2397" s="8"/>
      <c r="P2397" s="8"/>
      <c r="Q2397" s="8"/>
      <c r="R2397" s="8"/>
      <c r="S2397" s="8"/>
      <c r="T2397" s="8"/>
      <c r="U2397" s="8"/>
      <c r="V2397" s="8"/>
      <c r="W2397" s="8"/>
      <c r="X2397" s="8"/>
      <c r="Y2397" s="8"/>
      <c r="Z2397" s="8"/>
      <c r="AA2397" s="8"/>
    </row>
    <row r="2398" spans="7:27" ht="12.75">
      <c r="G2398" s="8"/>
      <c r="N2398" s="8"/>
      <c r="O2398" s="8"/>
      <c r="P2398" s="8"/>
      <c r="Q2398" s="8"/>
      <c r="R2398" s="8"/>
      <c r="S2398" s="8"/>
      <c r="T2398" s="8"/>
      <c r="U2398" s="8"/>
      <c r="V2398" s="8"/>
      <c r="W2398" s="8"/>
      <c r="X2398" s="8"/>
      <c r="Y2398" s="8"/>
      <c r="Z2398" s="8"/>
      <c r="AA2398" s="8"/>
    </row>
    <row r="2399" spans="7:27" ht="12.75">
      <c r="G2399" s="8"/>
      <c r="N2399" s="8"/>
      <c r="O2399" s="8"/>
      <c r="P2399" s="8"/>
      <c r="Q2399" s="8"/>
      <c r="R2399" s="8"/>
      <c r="S2399" s="8"/>
      <c r="T2399" s="8"/>
      <c r="U2399" s="8"/>
      <c r="V2399" s="8"/>
      <c r="W2399" s="8"/>
      <c r="X2399" s="8"/>
      <c r="Y2399" s="8"/>
      <c r="Z2399" s="8"/>
      <c r="AA2399" s="8"/>
    </row>
    <row r="2400" spans="7:27" ht="12.75">
      <c r="G2400" s="8"/>
      <c r="N2400" s="8"/>
      <c r="O2400" s="8"/>
      <c r="P2400" s="8"/>
      <c r="Q2400" s="8"/>
      <c r="R2400" s="8"/>
      <c r="S2400" s="8"/>
      <c r="T2400" s="8"/>
      <c r="U2400" s="8"/>
      <c r="V2400" s="8"/>
      <c r="W2400" s="8"/>
      <c r="X2400" s="8"/>
      <c r="Y2400" s="8"/>
      <c r="Z2400" s="8"/>
      <c r="AA2400" s="8"/>
    </row>
    <row r="2401" spans="7:27" ht="12.75">
      <c r="G2401" s="8"/>
      <c r="N2401" s="8"/>
      <c r="O2401" s="8"/>
      <c r="P2401" s="8"/>
      <c r="Q2401" s="8"/>
      <c r="R2401" s="8"/>
      <c r="S2401" s="8"/>
      <c r="T2401" s="8"/>
      <c r="U2401" s="8"/>
      <c r="V2401" s="8"/>
      <c r="W2401" s="8"/>
      <c r="X2401" s="8"/>
      <c r="Y2401" s="8"/>
      <c r="Z2401" s="8"/>
      <c r="AA2401" s="8"/>
    </row>
    <row r="2402" spans="7:27" ht="12.75">
      <c r="G2402" s="8"/>
      <c r="N2402" s="8"/>
      <c r="O2402" s="8"/>
      <c r="P2402" s="8"/>
      <c r="Q2402" s="8"/>
      <c r="R2402" s="8"/>
      <c r="S2402" s="8"/>
      <c r="T2402" s="8"/>
      <c r="U2402" s="8"/>
      <c r="V2402" s="8"/>
      <c r="W2402" s="8"/>
      <c r="X2402" s="8"/>
      <c r="Y2402" s="8"/>
      <c r="Z2402" s="8"/>
      <c r="AA2402" s="8"/>
    </row>
    <row r="2403" spans="7:27" ht="12.75">
      <c r="G2403" s="8"/>
      <c r="N2403" s="8"/>
      <c r="O2403" s="8"/>
      <c r="P2403" s="8"/>
      <c r="Q2403" s="8"/>
      <c r="R2403" s="8"/>
      <c r="S2403" s="8"/>
      <c r="T2403" s="8"/>
      <c r="U2403" s="8"/>
      <c r="V2403" s="8"/>
      <c r="W2403" s="8"/>
      <c r="X2403" s="8"/>
      <c r="Y2403" s="8"/>
      <c r="Z2403" s="8"/>
      <c r="AA2403" s="8"/>
    </row>
    <row r="2404" spans="7:27" ht="12.75">
      <c r="G2404" s="8"/>
      <c r="N2404" s="8"/>
      <c r="O2404" s="8"/>
      <c r="P2404" s="8"/>
      <c r="Q2404" s="8"/>
      <c r="R2404" s="8"/>
      <c r="S2404" s="8"/>
      <c r="T2404" s="8"/>
      <c r="U2404" s="8"/>
      <c r="V2404" s="8"/>
      <c r="W2404" s="8"/>
      <c r="X2404" s="8"/>
      <c r="Y2404" s="8"/>
      <c r="Z2404" s="8"/>
      <c r="AA2404" s="8"/>
    </row>
    <row r="2405" spans="7:27" ht="12.75">
      <c r="G2405" s="8"/>
      <c r="N2405" s="8"/>
      <c r="O2405" s="8"/>
      <c r="P2405" s="8"/>
      <c r="Q2405" s="8"/>
      <c r="R2405" s="8"/>
      <c r="S2405" s="8"/>
      <c r="T2405" s="8"/>
      <c r="U2405" s="8"/>
      <c r="V2405" s="8"/>
      <c r="W2405" s="8"/>
      <c r="X2405" s="8"/>
      <c r="Y2405" s="8"/>
      <c r="Z2405" s="8"/>
      <c r="AA2405" s="8"/>
    </row>
    <row r="2406" spans="7:27" ht="12.75">
      <c r="G2406" s="8"/>
      <c r="N2406" s="8"/>
      <c r="O2406" s="8"/>
      <c r="P2406" s="8"/>
      <c r="Q2406" s="8"/>
      <c r="R2406" s="8"/>
      <c r="S2406" s="8"/>
      <c r="T2406" s="8"/>
      <c r="U2406" s="8"/>
      <c r="V2406" s="8"/>
      <c r="W2406" s="8"/>
      <c r="X2406" s="8"/>
      <c r="Y2406" s="8"/>
      <c r="Z2406" s="8"/>
      <c r="AA2406" s="8"/>
    </row>
    <row r="2407" spans="7:27" ht="12.75">
      <c r="G2407" s="8"/>
      <c r="N2407" s="8"/>
      <c r="O2407" s="8"/>
      <c r="P2407" s="8"/>
      <c r="Q2407" s="8"/>
      <c r="R2407" s="8"/>
      <c r="S2407" s="8"/>
      <c r="T2407" s="8"/>
      <c r="U2407" s="8"/>
      <c r="V2407" s="8"/>
      <c r="W2407" s="8"/>
      <c r="X2407" s="8"/>
      <c r="Y2407" s="8"/>
      <c r="Z2407" s="8"/>
      <c r="AA2407" s="8"/>
    </row>
    <row r="2408" spans="7:27" ht="12.75">
      <c r="G2408" s="8"/>
      <c r="N2408" s="8"/>
      <c r="O2408" s="8"/>
      <c r="P2408" s="8"/>
      <c r="Q2408" s="8"/>
      <c r="R2408" s="8"/>
      <c r="S2408" s="8"/>
      <c r="T2408" s="8"/>
      <c r="U2408" s="8"/>
      <c r="V2408" s="8"/>
      <c r="W2408" s="8"/>
      <c r="X2408" s="8"/>
      <c r="Y2408" s="8"/>
      <c r="Z2408" s="8"/>
      <c r="AA2408" s="8"/>
    </row>
    <row r="2409" spans="7:27" ht="12.75">
      <c r="G2409" s="8"/>
      <c r="N2409" s="8"/>
      <c r="O2409" s="8"/>
      <c r="P2409" s="8"/>
      <c r="Q2409" s="8"/>
      <c r="R2409" s="8"/>
      <c r="S2409" s="8"/>
      <c r="T2409" s="8"/>
      <c r="U2409" s="8"/>
      <c r="V2409" s="8"/>
      <c r="W2409" s="8"/>
      <c r="X2409" s="8"/>
      <c r="Y2409" s="8"/>
      <c r="Z2409" s="8"/>
      <c r="AA2409" s="8"/>
    </row>
    <row r="2410" spans="7:27" ht="12.75">
      <c r="G2410" s="8"/>
      <c r="N2410" s="8"/>
      <c r="O2410" s="8"/>
      <c r="P2410" s="8"/>
      <c r="Q2410" s="8"/>
      <c r="R2410" s="8"/>
      <c r="S2410" s="8"/>
      <c r="T2410" s="8"/>
      <c r="U2410" s="8"/>
      <c r="V2410" s="8"/>
      <c r="W2410" s="8"/>
      <c r="X2410" s="8"/>
      <c r="Y2410" s="8"/>
      <c r="Z2410" s="8"/>
      <c r="AA2410" s="8"/>
    </row>
    <row r="2411" spans="7:27" ht="12.75">
      <c r="G2411" s="8"/>
      <c r="N2411" s="8"/>
      <c r="O2411" s="8"/>
      <c r="P2411" s="8"/>
      <c r="Q2411" s="8"/>
      <c r="R2411" s="8"/>
      <c r="S2411" s="8"/>
      <c r="T2411" s="8"/>
      <c r="U2411" s="8"/>
      <c r="V2411" s="8"/>
      <c r="W2411" s="8"/>
      <c r="X2411" s="8"/>
      <c r="Y2411" s="8"/>
      <c r="Z2411" s="8"/>
      <c r="AA2411" s="8"/>
    </row>
    <row r="2412" spans="7:27" ht="12.75">
      <c r="G2412" s="8"/>
      <c r="N2412" s="8"/>
      <c r="O2412" s="8"/>
      <c r="P2412" s="8"/>
      <c r="Q2412" s="8"/>
      <c r="R2412" s="8"/>
      <c r="S2412" s="8"/>
      <c r="T2412" s="8"/>
      <c r="U2412" s="8"/>
      <c r="V2412" s="8"/>
      <c r="W2412" s="8"/>
      <c r="X2412" s="8"/>
      <c r="Y2412" s="8"/>
      <c r="Z2412" s="8"/>
      <c r="AA2412" s="8"/>
    </row>
    <row r="2413" spans="7:27" ht="12.75">
      <c r="G2413" s="8"/>
      <c r="N2413" s="8"/>
      <c r="O2413" s="8"/>
      <c r="P2413" s="8"/>
      <c r="Q2413" s="8"/>
      <c r="R2413" s="8"/>
      <c r="S2413" s="8"/>
      <c r="T2413" s="8"/>
      <c r="U2413" s="8"/>
      <c r="V2413" s="8"/>
      <c r="W2413" s="8"/>
      <c r="X2413" s="8"/>
      <c r="Y2413" s="8"/>
      <c r="Z2413" s="8"/>
      <c r="AA2413" s="8"/>
    </row>
    <row r="2414" spans="7:27" ht="12.75">
      <c r="G2414" s="8"/>
      <c r="N2414" s="8"/>
      <c r="O2414" s="8"/>
      <c r="P2414" s="8"/>
      <c r="Q2414" s="8"/>
      <c r="R2414" s="8"/>
      <c r="S2414" s="8"/>
      <c r="T2414" s="8"/>
      <c r="U2414" s="8"/>
      <c r="V2414" s="8"/>
      <c r="W2414" s="8"/>
      <c r="X2414" s="8"/>
      <c r="Y2414" s="8"/>
      <c r="Z2414" s="8"/>
      <c r="AA2414" s="8"/>
    </row>
    <row r="2415" spans="7:27" ht="12.75">
      <c r="G2415" s="8"/>
      <c r="N2415" s="8"/>
      <c r="O2415" s="8"/>
      <c r="P2415" s="8"/>
      <c r="Q2415" s="8"/>
      <c r="R2415" s="8"/>
      <c r="S2415" s="8"/>
      <c r="T2415" s="8"/>
      <c r="U2415" s="8"/>
      <c r="V2415" s="8"/>
      <c r="W2415" s="8"/>
      <c r="X2415" s="8"/>
      <c r="Y2415" s="8"/>
      <c r="Z2415" s="8"/>
      <c r="AA2415" s="8"/>
    </row>
    <row r="2416" spans="7:27" ht="12.75">
      <c r="G2416" s="8"/>
      <c r="N2416" s="8"/>
      <c r="O2416" s="8"/>
      <c r="P2416" s="8"/>
      <c r="Q2416" s="8"/>
      <c r="R2416" s="8"/>
      <c r="S2416" s="8"/>
      <c r="T2416" s="8"/>
      <c r="U2416" s="8"/>
      <c r="V2416" s="8"/>
      <c r="W2416" s="8"/>
      <c r="X2416" s="8"/>
      <c r="Y2416" s="8"/>
      <c r="Z2416" s="8"/>
      <c r="AA2416" s="8"/>
    </row>
    <row r="2417" spans="7:27" ht="12.75">
      <c r="G2417" s="8"/>
      <c r="N2417" s="8"/>
      <c r="O2417" s="8"/>
      <c r="P2417" s="8"/>
      <c r="Q2417" s="8"/>
      <c r="R2417" s="8"/>
      <c r="S2417" s="8"/>
      <c r="T2417" s="8"/>
      <c r="U2417" s="8"/>
      <c r="V2417" s="8"/>
      <c r="W2417" s="8"/>
      <c r="X2417" s="8"/>
      <c r="Y2417" s="8"/>
      <c r="Z2417" s="8"/>
      <c r="AA2417" s="8"/>
    </row>
    <row r="2418" spans="7:27" ht="12.75">
      <c r="G2418" s="8"/>
      <c r="N2418" s="8"/>
      <c r="O2418" s="8"/>
      <c r="P2418" s="8"/>
      <c r="Q2418" s="8"/>
      <c r="R2418" s="8"/>
      <c r="S2418" s="8"/>
      <c r="T2418" s="8"/>
      <c r="U2418" s="8"/>
      <c r="V2418" s="8"/>
      <c r="W2418" s="8"/>
      <c r="X2418" s="8"/>
      <c r="Y2418" s="8"/>
      <c r="Z2418" s="8"/>
      <c r="AA2418" s="8"/>
    </row>
    <row r="2419" spans="7:27" ht="12.75">
      <c r="G2419" s="8"/>
      <c r="N2419" s="8"/>
      <c r="O2419" s="8"/>
      <c r="P2419" s="8"/>
      <c r="Q2419" s="8"/>
      <c r="R2419" s="8"/>
      <c r="S2419" s="8"/>
      <c r="T2419" s="8"/>
      <c r="U2419" s="8"/>
      <c r="V2419" s="8"/>
      <c r="W2419" s="8"/>
      <c r="X2419" s="8"/>
      <c r="Y2419" s="8"/>
      <c r="Z2419" s="8"/>
      <c r="AA2419" s="8"/>
    </row>
    <row r="2420" spans="7:27" ht="12.75">
      <c r="G2420" s="8"/>
      <c r="N2420" s="8"/>
      <c r="O2420" s="8"/>
      <c r="P2420" s="8"/>
      <c r="Q2420" s="8"/>
      <c r="R2420" s="8"/>
      <c r="S2420" s="8"/>
      <c r="T2420" s="8"/>
      <c r="U2420" s="8"/>
      <c r="V2420" s="8"/>
      <c r="W2420" s="8"/>
      <c r="X2420" s="8"/>
      <c r="Y2420" s="8"/>
      <c r="Z2420" s="8"/>
      <c r="AA2420" s="8"/>
    </row>
    <row r="2421" spans="7:27" ht="12.75">
      <c r="G2421" s="8"/>
      <c r="N2421" s="8"/>
      <c r="O2421" s="8"/>
      <c r="P2421" s="8"/>
      <c r="Q2421" s="8"/>
      <c r="R2421" s="8"/>
      <c r="S2421" s="8"/>
      <c r="T2421" s="8"/>
      <c r="U2421" s="8"/>
      <c r="V2421" s="8"/>
      <c r="W2421" s="8"/>
      <c r="X2421" s="8"/>
      <c r="Y2421" s="8"/>
      <c r="Z2421" s="8"/>
      <c r="AA2421" s="8"/>
    </row>
    <row r="2422" spans="7:27" ht="12.75">
      <c r="G2422" s="8"/>
      <c r="N2422" s="8"/>
      <c r="O2422" s="8"/>
      <c r="P2422" s="8"/>
      <c r="Q2422" s="8"/>
      <c r="R2422" s="8"/>
      <c r="S2422" s="8"/>
      <c r="T2422" s="8"/>
      <c r="U2422" s="8"/>
      <c r="V2422" s="8"/>
      <c r="W2422" s="8"/>
      <c r="X2422" s="8"/>
      <c r="Y2422" s="8"/>
      <c r="Z2422" s="8"/>
      <c r="AA2422" s="8"/>
    </row>
    <row r="2423" spans="7:27" ht="12.75">
      <c r="G2423" s="8"/>
      <c r="N2423" s="8"/>
      <c r="O2423" s="8"/>
      <c r="P2423" s="8"/>
      <c r="Q2423" s="8"/>
      <c r="R2423" s="8"/>
      <c r="S2423" s="8"/>
      <c r="T2423" s="8"/>
      <c r="U2423" s="8"/>
      <c r="V2423" s="8"/>
      <c r="W2423" s="8"/>
      <c r="X2423" s="8"/>
      <c r="Y2423" s="8"/>
      <c r="Z2423" s="8"/>
      <c r="AA2423" s="8"/>
    </row>
    <row r="2424" spans="7:27" ht="12.75">
      <c r="G2424" s="8"/>
      <c r="N2424" s="8"/>
      <c r="O2424" s="8"/>
      <c r="P2424" s="8"/>
      <c r="Q2424" s="8"/>
      <c r="R2424" s="8"/>
      <c r="S2424" s="8"/>
      <c r="T2424" s="8"/>
      <c r="U2424" s="8"/>
      <c r="V2424" s="8"/>
      <c r="W2424" s="8"/>
      <c r="X2424" s="8"/>
      <c r="Y2424" s="8"/>
      <c r="Z2424" s="8"/>
      <c r="AA2424" s="8"/>
    </row>
    <row r="2425" spans="7:27" ht="12.75">
      <c r="G2425" s="8"/>
      <c r="N2425" s="8"/>
      <c r="O2425" s="8"/>
      <c r="P2425" s="8"/>
      <c r="Q2425" s="8"/>
      <c r="R2425" s="8"/>
      <c r="S2425" s="8"/>
      <c r="T2425" s="8"/>
      <c r="U2425" s="8"/>
      <c r="V2425" s="8"/>
      <c r="W2425" s="8"/>
      <c r="X2425" s="8"/>
      <c r="Y2425" s="8"/>
      <c r="Z2425" s="8"/>
      <c r="AA2425" s="8"/>
    </row>
    <row r="2426" spans="7:27" ht="12.75">
      <c r="G2426" s="8"/>
      <c r="N2426" s="8"/>
      <c r="O2426" s="8"/>
      <c r="P2426" s="8"/>
      <c r="Q2426" s="8"/>
      <c r="R2426" s="8"/>
      <c r="S2426" s="8"/>
      <c r="T2426" s="8"/>
      <c r="U2426" s="8"/>
      <c r="V2426" s="8"/>
      <c r="W2426" s="8"/>
      <c r="X2426" s="8"/>
      <c r="Y2426" s="8"/>
      <c r="Z2426" s="8"/>
      <c r="AA2426" s="8"/>
    </row>
    <row r="2427" spans="7:27" ht="12.75">
      <c r="G2427" s="8"/>
      <c r="N2427" s="8"/>
      <c r="O2427" s="8"/>
      <c r="P2427" s="8"/>
      <c r="Q2427" s="8"/>
      <c r="R2427" s="8"/>
      <c r="S2427" s="8"/>
      <c r="T2427" s="8"/>
      <c r="U2427" s="8"/>
      <c r="V2427" s="8"/>
      <c r="W2427" s="8"/>
      <c r="X2427" s="8"/>
      <c r="Y2427" s="8"/>
      <c r="Z2427" s="8"/>
      <c r="AA2427" s="8"/>
    </row>
    <row r="2428" spans="7:27" ht="12.75">
      <c r="G2428" s="8"/>
      <c r="N2428" s="8"/>
      <c r="O2428" s="8"/>
      <c r="P2428" s="8"/>
      <c r="Q2428" s="8"/>
      <c r="R2428" s="8"/>
      <c r="S2428" s="8"/>
      <c r="T2428" s="8"/>
      <c r="U2428" s="8"/>
      <c r="V2428" s="8"/>
      <c r="W2428" s="8"/>
      <c r="X2428" s="8"/>
      <c r="Y2428" s="8"/>
      <c r="Z2428" s="8"/>
      <c r="AA2428" s="8"/>
    </row>
    <row r="2429" spans="7:27" ht="12.75">
      <c r="G2429" s="8"/>
      <c r="N2429" s="8"/>
      <c r="O2429" s="8"/>
      <c r="P2429" s="8"/>
      <c r="Q2429" s="8"/>
      <c r="R2429" s="8"/>
      <c r="S2429" s="8"/>
      <c r="T2429" s="8"/>
      <c r="U2429" s="8"/>
      <c r="V2429" s="8"/>
      <c r="W2429" s="8"/>
      <c r="X2429" s="8"/>
      <c r="Y2429" s="8"/>
      <c r="Z2429" s="8"/>
      <c r="AA2429" s="8"/>
    </row>
    <row r="2430" spans="7:27" ht="12.75">
      <c r="G2430" s="8"/>
      <c r="N2430" s="8"/>
      <c r="O2430" s="8"/>
      <c r="P2430" s="8"/>
      <c r="Q2430" s="8"/>
      <c r="R2430" s="8"/>
      <c r="S2430" s="8"/>
      <c r="T2430" s="8"/>
      <c r="U2430" s="8"/>
      <c r="V2430" s="8"/>
      <c r="W2430" s="8"/>
      <c r="X2430" s="8"/>
      <c r="Y2430" s="8"/>
      <c r="Z2430" s="8"/>
      <c r="AA2430" s="8"/>
    </row>
    <row r="2431" spans="7:27" ht="12.75">
      <c r="G2431" s="8"/>
      <c r="N2431" s="8"/>
      <c r="O2431" s="8"/>
      <c r="P2431" s="8"/>
      <c r="Q2431" s="8"/>
      <c r="R2431" s="8"/>
      <c r="S2431" s="8"/>
      <c r="T2431" s="8"/>
      <c r="U2431" s="8"/>
      <c r="V2431" s="8"/>
      <c r="W2431" s="8"/>
      <c r="X2431" s="8"/>
      <c r="Y2431" s="8"/>
      <c r="Z2431" s="8"/>
      <c r="AA2431" s="8"/>
    </row>
    <row r="2432" spans="7:27" ht="12.75">
      <c r="G2432" s="8"/>
      <c r="N2432" s="8"/>
      <c r="O2432" s="8"/>
      <c r="P2432" s="8"/>
      <c r="Q2432" s="8"/>
      <c r="R2432" s="8"/>
      <c r="S2432" s="8"/>
      <c r="T2432" s="8"/>
      <c r="U2432" s="8"/>
      <c r="V2432" s="8"/>
      <c r="W2432" s="8"/>
      <c r="X2432" s="8"/>
      <c r="Y2432" s="8"/>
      <c r="Z2432" s="8"/>
      <c r="AA2432" s="8"/>
    </row>
    <row r="2433" spans="7:27" ht="12.75">
      <c r="G2433" s="8"/>
      <c r="N2433" s="8"/>
      <c r="O2433" s="8"/>
      <c r="P2433" s="8"/>
      <c r="Q2433" s="8"/>
      <c r="R2433" s="8"/>
      <c r="S2433" s="8"/>
      <c r="T2433" s="8"/>
      <c r="U2433" s="8"/>
      <c r="V2433" s="8"/>
      <c r="W2433" s="8"/>
      <c r="X2433" s="8"/>
      <c r="Y2433" s="8"/>
      <c r="Z2433" s="8"/>
      <c r="AA2433" s="8"/>
    </row>
    <row r="2434" spans="7:27" ht="12.75">
      <c r="G2434" s="8"/>
      <c r="N2434" s="8"/>
      <c r="O2434" s="8"/>
      <c r="P2434" s="8"/>
      <c r="Q2434" s="8"/>
      <c r="R2434" s="8"/>
      <c r="S2434" s="8"/>
      <c r="T2434" s="8"/>
      <c r="U2434" s="8"/>
      <c r="V2434" s="8"/>
      <c r="W2434" s="8"/>
      <c r="X2434" s="8"/>
      <c r="Y2434" s="8"/>
      <c r="Z2434" s="8"/>
      <c r="AA2434" s="8"/>
    </row>
    <row r="2435" spans="7:27" ht="12.75">
      <c r="G2435" s="8"/>
      <c r="N2435" s="8"/>
      <c r="O2435" s="8"/>
      <c r="P2435" s="8"/>
      <c r="Q2435" s="8"/>
      <c r="R2435" s="8"/>
      <c r="S2435" s="8"/>
      <c r="T2435" s="8"/>
      <c r="U2435" s="8"/>
      <c r="V2435" s="8"/>
      <c r="W2435" s="8"/>
      <c r="X2435" s="8"/>
      <c r="Y2435" s="8"/>
      <c r="Z2435" s="8"/>
      <c r="AA2435" s="8"/>
    </row>
    <row r="2436" spans="7:27" ht="12.75">
      <c r="G2436" s="8"/>
      <c r="N2436" s="8"/>
      <c r="O2436" s="8"/>
      <c r="P2436" s="8"/>
      <c r="Q2436" s="8"/>
      <c r="R2436" s="8"/>
      <c r="S2436" s="8"/>
      <c r="T2436" s="8"/>
      <c r="U2436" s="8"/>
      <c r="V2436" s="8"/>
      <c r="W2436" s="8"/>
      <c r="X2436" s="8"/>
      <c r="Y2436" s="8"/>
      <c r="Z2436" s="8"/>
      <c r="AA2436" s="8"/>
    </row>
    <row r="2437" spans="7:27" ht="12.75">
      <c r="G2437" s="8"/>
      <c r="N2437" s="8"/>
      <c r="O2437" s="8"/>
      <c r="P2437" s="8"/>
      <c r="Q2437" s="8"/>
      <c r="R2437" s="8"/>
      <c r="S2437" s="8"/>
      <c r="T2437" s="8"/>
      <c r="U2437" s="8"/>
      <c r="V2437" s="8"/>
      <c r="W2437" s="8"/>
      <c r="X2437" s="8"/>
      <c r="Y2437" s="8"/>
      <c r="Z2437" s="8"/>
      <c r="AA2437" s="8"/>
    </row>
    <row r="2438" spans="7:27" ht="12.75">
      <c r="G2438" s="8"/>
      <c r="N2438" s="8"/>
      <c r="O2438" s="8"/>
      <c r="P2438" s="8"/>
      <c r="Q2438" s="8"/>
      <c r="R2438" s="8"/>
      <c r="S2438" s="8"/>
      <c r="T2438" s="8"/>
      <c r="U2438" s="8"/>
      <c r="V2438" s="8"/>
      <c r="W2438" s="8"/>
      <c r="X2438" s="8"/>
      <c r="Y2438" s="8"/>
      <c r="Z2438" s="8"/>
      <c r="AA2438" s="8"/>
    </row>
    <row r="2439" spans="7:27" ht="12.75">
      <c r="G2439" s="8"/>
      <c r="N2439" s="8"/>
      <c r="O2439" s="8"/>
      <c r="P2439" s="8"/>
      <c r="Q2439" s="8"/>
      <c r="R2439" s="8"/>
      <c r="S2439" s="8"/>
      <c r="T2439" s="8"/>
      <c r="U2439" s="8"/>
      <c r="V2439" s="8"/>
      <c r="W2439" s="8"/>
      <c r="X2439" s="8"/>
      <c r="Y2439" s="8"/>
      <c r="Z2439" s="8"/>
      <c r="AA2439" s="8"/>
    </row>
    <row r="2440" spans="7:27" ht="12.75">
      <c r="G2440" s="8"/>
      <c r="N2440" s="8"/>
      <c r="O2440" s="8"/>
      <c r="P2440" s="8"/>
      <c r="Q2440" s="8"/>
      <c r="R2440" s="8"/>
      <c r="S2440" s="8"/>
      <c r="T2440" s="8"/>
      <c r="U2440" s="8"/>
      <c r="V2440" s="8"/>
      <c r="W2440" s="8"/>
      <c r="X2440" s="8"/>
      <c r="Y2440" s="8"/>
      <c r="Z2440" s="8"/>
      <c r="AA2440" s="8"/>
    </row>
    <row r="2441" spans="7:27" ht="12.75">
      <c r="G2441" s="8"/>
      <c r="N2441" s="8"/>
      <c r="O2441" s="8"/>
      <c r="P2441" s="8"/>
      <c r="Q2441" s="8"/>
      <c r="R2441" s="8"/>
      <c r="S2441" s="8"/>
      <c r="T2441" s="8"/>
      <c r="U2441" s="8"/>
      <c r="V2441" s="8"/>
      <c r="W2441" s="8"/>
      <c r="X2441" s="8"/>
      <c r="Y2441" s="8"/>
      <c r="Z2441" s="8"/>
      <c r="AA2441" s="8"/>
    </row>
    <row r="2442" spans="7:27" ht="12.75">
      <c r="G2442" s="8"/>
      <c r="N2442" s="8"/>
      <c r="O2442" s="8"/>
      <c r="P2442" s="8"/>
      <c r="Q2442" s="8"/>
      <c r="R2442" s="8"/>
      <c r="S2442" s="8"/>
      <c r="T2442" s="8"/>
      <c r="U2442" s="8"/>
      <c r="V2442" s="8"/>
      <c r="W2442" s="8"/>
      <c r="X2442" s="8"/>
      <c r="Y2442" s="8"/>
      <c r="Z2442" s="8"/>
      <c r="AA2442" s="8"/>
    </row>
    <row r="2443" spans="7:27" ht="12.75">
      <c r="G2443" s="8"/>
      <c r="N2443" s="8"/>
      <c r="O2443" s="8"/>
      <c r="P2443" s="8"/>
      <c r="Q2443" s="8"/>
      <c r="R2443" s="8"/>
      <c r="S2443" s="8"/>
      <c r="T2443" s="8"/>
      <c r="U2443" s="8"/>
      <c r="V2443" s="8"/>
      <c r="W2443" s="8"/>
      <c r="X2443" s="8"/>
      <c r="Y2443" s="8"/>
      <c r="Z2443" s="8"/>
      <c r="AA2443" s="8"/>
    </row>
    <row r="2444" spans="7:27" ht="12.75">
      <c r="G2444" s="8"/>
      <c r="N2444" s="8"/>
      <c r="O2444" s="8"/>
      <c r="P2444" s="8"/>
      <c r="Q2444" s="8"/>
      <c r="R2444" s="8"/>
      <c r="S2444" s="8"/>
      <c r="T2444" s="8"/>
      <c r="U2444" s="8"/>
      <c r="V2444" s="8"/>
      <c r="W2444" s="8"/>
      <c r="X2444" s="8"/>
      <c r="Y2444" s="8"/>
      <c r="Z2444" s="8"/>
      <c r="AA2444" s="8"/>
    </row>
    <row r="2445" spans="7:27" ht="12.75">
      <c r="G2445" s="8"/>
      <c r="N2445" s="8"/>
      <c r="O2445" s="8"/>
      <c r="P2445" s="8"/>
      <c r="Q2445" s="8"/>
      <c r="R2445" s="8"/>
      <c r="S2445" s="8"/>
      <c r="T2445" s="8"/>
      <c r="U2445" s="8"/>
      <c r="V2445" s="8"/>
      <c r="W2445" s="8"/>
      <c r="X2445" s="8"/>
      <c r="Y2445" s="8"/>
      <c r="Z2445" s="8"/>
      <c r="AA2445" s="8"/>
    </row>
    <row r="2446" spans="7:27" ht="12.75">
      <c r="G2446" s="8"/>
      <c r="N2446" s="8"/>
      <c r="O2446" s="8"/>
      <c r="P2446" s="8"/>
      <c r="Q2446" s="8"/>
      <c r="R2446" s="8"/>
      <c r="S2446" s="8"/>
      <c r="T2446" s="8"/>
      <c r="U2446" s="8"/>
      <c r="V2446" s="8"/>
      <c r="W2446" s="8"/>
      <c r="X2446" s="8"/>
      <c r="Y2446" s="8"/>
      <c r="Z2446" s="8"/>
      <c r="AA2446" s="8"/>
    </row>
    <row r="2447" spans="7:27" ht="12.75">
      <c r="G2447" s="8"/>
      <c r="N2447" s="8"/>
      <c r="O2447" s="8"/>
      <c r="P2447" s="8"/>
      <c r="Q2447" s="8"/>
      <c r="R2447" s="8"/>
      <c r="S2447" s="8"/>
      <c r="T2447" s="8"/>
      <c r="U2447" s="8"/>
      <c r="V2447" s="8"/>
      <c r="W2447" s="8"/>
      <c r="X2447" s="8"/>
      <c r="Y2447" s="8"/>
      <c r="Z2447" s="8"/>
      <c r="AA2447" s="8"/>
    </row>
    <row r="2448" spans="7:27" ht="12.75">
      <c r="G2448" s="8"/>
      <c r="N2448" s="8"/>
      <c r="O2448" s="8"/>
      <c r="P2448" s="8"/>
      <c r="Q2448" s="8"/>
      <c r="R2448" s="8"/>
      <c r="S2448" s="8"/>
      <c r="T2448" s="8"/>
      <c r="U2448" s="8"/>
      <c r="V2448" s="8"/>
      <c r="W2448" s="8"/>
      <c r="X2448" s="8"/>
      <c r="Y2448" s="8"/>
      <c r="Z2448" s="8"/>
      <c r="AA2448" s="8"/>
    </row>
    <row r="2449" spans="7:27" ht="12.75">
      <c r="G2449" s="8"/>
      <c r="N2449" s="8"/>
      <c r="O2449" s="8"/>
      <c r="P2449" s="8"/>
      <c r="Q2449" s="8"/>
      <c r="R2449" s="8"/>
      <c r="S2449" s="8"/>
      <c r="T2449" s="8"/>
      <c r="U2449" s="8"/>
      <c r="V2449" s="8"/>
      <c r="W2449" s="8"/>
      <c r="X2449" s="8"/>
      <c r="Y2449" s="8"/>
      <c r="Z2449" s="8"/>
      <c r="AA2449" s="8"/>
    </row>
    <row r="2450" spans="7:27" ht="12.75">
      <c r="G2450" s="8"/>
      <c r="N2450" s="8"/>
      <c r="O2450" s="8"/>
      <c r="P2450" s="8"/>
      <c r="Q2450" s="8"/>
      <c r="R2450" s="8"/>
      <c r="S2450" s="8"/>
      <c r="T2450" s="8"/>
      <c r="U2450" s="8"/>
      <c r="V2450" s="8"/>
      <c r="W2450" s="8"/>
      <c r="X2450" s="8"/>
      <c r="Y2450" s="8"/>
      <c r="Z2450" s="8"/>
      <c r="AA2450" s="8"/>
    </row>
    <row r="2451" spans="7:27" ht="12.75">
      <c r="G2451" s="8"/>
      <c r="N2451" s="8"/>
      <c r="O2451" s="8"/>
      <c r="P2451" s="8"/>
      <c r="Q2451" s="8"/>
      <c r="R2451" s="8"/>
      <c r="S2451" s="8"/>
      <c r="T2451" s="8"/>
      <c r="U2451" s="8"/>
      <c r="V2451" s="8"/>
      <c r="W2451" s="8"/>
      <c r="X2451" s="8"/>
      <c r="Y2451" s="8"/>
      <c r="Z2451" s="8"/>
      <c r="AA2451" s="8"/>
    </row>
    <row r="2452" spans="7:27" ht="12.75">
      <c r="G2452" s="8"/>
      <c r="N2452" s="8"/>
      <c r="O2452" s="8"/>
      <c r="P2452" s="8"/>
      <c r="Q2452" s="8"/>
      <c r="R2452" s="8"/>
      <c r="S2452" s="8"/>
      <c r="T2452" s="8"/>
      <c r="U2452" s="8"/>
      <c r="V2452" s="8"/>
      <c r="W2452" s="8"/>
      <c r="X2452" s="8"/>
      <c r="Y2452" s="8"/>
      <c r="Z2452" s="8"/>
      <c r="AA2452" s="8"/>
    </row>
    <row r="2453" spans="7:27" ht="12.75">
      <c r="G2453" s="8"/>
      <c r="N2453" s="8"/>
      <c r="O2453" s="8"/>
      <c r="P2453" s="8"/>
      <c r="Q2453" s="8"/>
      <c r="R2453" s="8"/>
      <c r="S2453" s="8"/>
      <c r="T2453" s="8"/>
      <c r="U2453" s="8"/>
      <c r="V2453" s="8"/>
      <c r="W2453" s="8"/>
      <c r="X2453" s="8"/>
      <c r="Y2453" s="8"/>
      <c r="Z2453" s="8"/>
      <c r="AA2453" s="8"/>
    </row>
    <row r="2454" spans="7:27" ht="12.75">
      <c r="G2454" s="8"/>
      <c r="N2454" s="8"/>
      <c r="O2454" s="8"/>
      <c r="P2454" s="8"/>
      <c r="Q2454" s="8"/>
      <c r="R2454" s="8"/>
      <c r="S2454" s="8"/>
      <c r="T2454" s="8"/>
      <c r="U2454" s="8"/>
      <c r="V2454" s="8"/>
      <c r="W2454" s="8"/>
      <c r="X2454" s="8"/>
      <c r="Y2454" s="8"/>
      <c r="Z2454" s="8"/>
      <c r="AA2454" s="8"/>
    </row>
    <row r="2455" spans="7:27" ht="12.75">
      <c r="G2455" s="8"/>
      <c r="N2455" s="8"/>
      <c r="O2455" s="8"/>
      <c r="P2455" s="8"/>
      <c r="Q2455" s="8"/>
      <c r="R2455" s="8"/>
      <c r="S2455" s="8"/>
      <c r="T2455" s="8"/>
      <c r="U2455" s="8"/>
      <c r="V2455" s="8"/>
      <c r="W2455" s="8"/>
      <c r="X2455" s="8"/>
      <c r="Y2455" s="8"/>
      <c r="Z2455" s="8"/>
      <c r="AA2455" s="8"/>
    </row>
    <row r="2456" spans="7:27" ht="12.75">
      <c r="G2456" s="8"/>
      <c r="N2456" s="8"/>
      <c r="O2456" s="8"/>
      <c r="P2456" s="8"/>
      <c r="Q2456" s="8"/>
      <c r="R2456" s="8"/>
      <c r="S2456" s="8"/>
      <c r="T2456" s="8"/>
      <c r="U2456" s="8"/>
      <c r="V2456" s="8"/>
      <c r="W2456" s="8"/>
      <c r="X2456" s="8"/>
      <c r="Y2456" s="8"/>
      <c r="Z2456" s="8"/>
      <c r="AA2456" s="8"/>
    </row>
    <row r="2457" spans="7:27" ht="12.75">
      <c r="G2457" s="8"/>
      <c r="N2457" s="8"/>
      <c r="O2457" s="8"/>
      <c r="P2457" s="8"/>
      <c r="Q2457" s="8"/>
      <c r="R2457" s="8"/>
      <c r="S2457" s="8"/>
      <c r="T2457" s="8"/>
      <c r="U2457" s="8"/>
      <c r="V2457" s="8"/>
      <c r="W2457" s="8"/>
      <c r="X2457" s="8"/>
      <c r="Y2457" s="8"/>
      <c r="Z2457" s="8"/>
      <c r="AA2457" s="8"/>
    </row>
    <row r="2458" spans="7:27" ht="12.75">
      <c r="G2458" s="8"/>
      <c r="N2458" s="8"/>
      <c r="O2458" s="8"/>
      <c r="P2458" s="8"/>
      <c r="Q2458" s="8"/>
      <c r="R2458" s="8"/>
      <c r="S2458" s="8"/>
      <c r="T2458" s="8"/>
      <c r="U2458" s="8"/>
      <c r="V2458" s="8"/>
      <c r="W2458" s="8"/>
      <c r="X2458" s="8"/>
      <c r="Y2458" s="8"/>
      <c r="Z2458" s="8"/>
      <c r="AA2458" s="8"/>
    </row>
    <row r="2459" spans="7:27" ht="12.75">
      <c r="G2459" s="8"/>
      <c r="N2459" s="8"/>
      <c r="O2459" s="8"/>
      <c r="P2459" s="8"/>
      <c r="Q2459" s="8"/>
      <c r="R2459" s="8"/>
      <c r="S2459" s="8"/>
      <c r="T2459" s="8"/>
      <c r="U2459" s="8"/>
      <c r="V2459" s="8"/>
      <c r="W2459" s="8"/>
      <c r="X2459" s="8"/>
      <c r="Y2459" s="8"/>
      <c r="Z2459" s="8"/>
      <c r="AA2459" s="8"/>
    </row>
    <row r="2460" spans="7:27" ht="12.75">
      <c r="G2460" s="8"/>
      <c r="N2460" s="8"/>
      <c r="O2460" s="8"/>
      <c r="P2460" s="8"/>
      <c r="Q2460" s="8"/>
      <c r="R2460" s="8"/>
      <c r="S2460" s="8"/>
      <c r="T2460" s="8"/>
      <c r="U2460" s="8"/>
      <c r="V2460" s="8"/>
      <c r="W2460" s="8"/>
      <c r="X2460" s="8"/>
      <c r="Y2460" s="8"/>
      <c r="Z2460" s="8"/>
      <c r="AA2460" s="8"/>
    </row>
    <row r="2461" spans="7:27" ht="12.75">
      <c r="G2461" s="8"/>
      <c r="N2461" s="8"/>
      <c r="O2461" s="8"/>
      <c r="P2461" s="8"/>
      <c r="Q2461" s="8"/>
      <c r="R2461" s="8"/>
      <c r="S2461" s="8"/>
      <c r="T2461" s="8"/>
      <c r="U2461" s="8"/>
      <c r="V2461" s="8"/>
      <c r="W2461" s="8"/>
      <c r="X2461" s="8"/>
      <c r="Y2461" s="8"/>
      <c r="Z2461" s="8"/>
      <c r="AA2461" s="8"/>
    </row>
    <row r="2462" spans="7:27" ht="12.75">
      <c r="G2462" s="8"/>
      <c r="N2462" s="8"/>
      <c r="O2462" s="8"/>
      <c r="P2462" s="8"/>
      <c r="Q2462" s="8"/>
      <c r="R2462" s="8"/>
      <c r="S2462" s="8"/>
      <c r="T2462" s="8"/>
      <c r="U2462" s="8"/>
      <c r="V2462" s="8"/>
      <c r="W2462" s="8"/>
      <c r="X2462" s="8"/>
      <c r="Y2462" s="8"/>
      <c r="Z2462" s="8"/>
      <c r="AA2462" s="8"/>
    </row>
    <row r="2463" spans="7:27" ht="12.75">
      <c r="G2463" s="8"/>
      <c r="N2463" s="8"/>
      <c r="O2463" s="8"/>
      <c r="P2463" s="8"/>
      <c r="Q2463" s="8"/>
      <c r="R2463" s="8"/>
      <c r="S2463" s="8"/>
      <c r="T2463" s="8"/>
      <c r="U2463" s="8"/>
      <c r="V2463" s="8"/>
      <c r="W2463" s="8"/>
      <c r="X2463" s="8"/>
      <c r="Y2463" s="8"/>
      <c r="Z2463" s="8"/>
      <c r="AA2463" s="8"/>
    </row>
    <row r="2464" spans="7:27" ht="12.75">
      <c r="G2464" s="8"/>
      <c r="N2464" s="8"/>
      <c r="O2464" s="8"/>
      <c r="P2464" s="8"/>
      <c r="Q2464" s="8"/>
      <c r="R2464" s="8"/>
      <c r="S2464" s="8"/>
      <c r="T2464" s="8"/>
      <c r="U2464" s="8"/>
      <c r="V2464" s="8"/>
      <c r="W2464" s="8"/>
      <c r="X2464" s="8"/>
      <c r="Y2464" s="8"/>
      <c r="Z2464" s="8"/>
      <c r="AA2464" s="8"/>
    </row>
    <row r="2465" spans="7:27" ht="12.75">
      <c r="G2465" s="8"/>
      <c r="N2465" s="8"/>
      <c r="O2465" s="8"/>
      <c r="P2465" s="8"/>
      <c r="Q2465" s="8"/>
      <c r="R2465" s="8"/>
      <c r="S2465" s="8"/>
      <c r="T2465" s="8"/>
      <c r="U2465" s="8"/>
      <c r="V2465" s="8"/>
      <c r="W2465" s="8"/>
      <c r="X2465" s="8"/>
      <c r="Y2465" s="8"/>
      <c r="Z2465" s="8"/>
      <c r="AA2465" s="8"/>
    </row>
    <row r="2466" spans="7:27" ht="12.75">
      <c r="G2466" s="8"/>
      <c r="N2466" s="8"/>
      <c r="O2466" s="8"/>
      <c r="P2466" s="8"/>
      <c r="Q2466" s="8"/>
      <c r="R2466" s="8"/>
      <c r="S2466" s="8"/>
      <c r="T2466" s="8"/>
      <c r="U2466" s="8"/>
      <c r="V2466" s="8"/>
      <c r="W2466" s="8"/>
      <c r="X2466" s="8"/>
      <c r="Y2466" s="8"/>
      <c r="Z2466" s="8"/>
      <c r="AA2466" s="8"/>
    </row>
    <row r="2467" spans="7:27" ht="12.75">
      <c r="G2467" s="8"/>
      <c r="N2467" s="8"/>
      <c r="O2467" s="8"/>
      <c r="P2467" s="8"/>
      <c r="Q2467" s="8"/>
      <c r="R2467" s="8"/>
      <c r="S2467" s="8"/>
      <c r="T2467" s="8"/>
      <c r="U2467" s="8"/>
      <c r="V2467" s="8"/>
      <c r="W2467" s="8"/>
      <c r="X2467" s="8"/>
      <c r="Y2467" s="8"/>
      <c r="Z2467" s="8"/>
      <c r="AA2467" s="8"/>
    </row>
    <row r="2468" spans="7:27" ht="12.75">
      <c r="G2468" s="8"/>
      <c r="N2468" s="8"/>
      <c r="O2468" s="8"/>
      <c r="P2468" s="8"/>
      <c r="Q2468" s="8"/>
      <c r="R2468" s="8"/>
      <c r="S2468" s="8"/>
      <c r="T2468" s="8"/>
      <c r="U2468" s="8"/>
      <c r="V2468" s="8"/>
      <c r="W2468" s="8"/>
      <c r="X2468" s="8"/>
      <c r="Y2468" s="8"/>
      <c r="Z2468" s="8"/>
      <c r="AA2468" s="8"/>
    </row>
    <row r="2469" spans="7:27" ht="12.75">
      <c r="G2469" s="8"/>
      <c r="N2469" s="8"/>
      <c r="O2469" s="8"/>
      <c r="P2469" s="8"/>
      <c r="Q2469" s="8"/>
      <c r="R2469" s="8"/>
      <c r="S2469" s="8"/>
      <c r="T2469" s="8"/>
      <c r="U2469" s="8"/>
      <c r="V2469" s="8"/>
      <c r="W2469" s="8"/>
      <c r="X2469" s="8"/>
      <c r="Y2469" s="8"/>
      <c r="Z2469" s="8"/>
      <c r="AA2469" s="8"/>
    </row>
    <row r="2470" spans="7:27" ht="12.75">
      <c r="G2470" s="8"/>
      <c r="N2470" s="8"/>
      <c r="O2470" s="8"/>
      <c r="P2470" s="8"/>
      <c r="Q2470" s="8"/>
      <c r="R2470" s="8"/>
      <c r="S2470" s="8"/>
      <c r="T2470" s="8"/>
      <c r="U2470" s="8"/>
      <c r="V2470" s="8"/>
      <c r="W2470" s="8"/>
      <c r="X2470" s="8"/>
      <c r="Y2470" s="8"/>
      <c r="Z2470" s="8"/>
      <c r="AA2470" s="8"/>
    </row>
    <row r="2471" spans="7:27" ht="12.75">
      <c r="G2471" s="8"/>
      <c r="N2471" s="8"/>
      <c r="O2471" s="8"/>
      <c r="P2471" s="8"/>
      <c r="Q2471" s="8"/>
      <c r="R2471" s="8"/>
      <c r="S2471" s="8"/>
      <c r="T2471" s="8"/>
      <c r="U2471" s="8"/>
      <c r="V2471" s="8"/>
      <c r="W2471" s="8"/>
      <c r="X2471" s="8"/>
      <c r="Y2471" s="8"/>
      <c r="Z2471" s="8"/>
      <c r="AA2471" s="8"/>
    </row>
    <row r="2472" spans="7:27" ht="12.75">
      <c r="G2472" s="8"/>
      <c r="N2472" s="8"/>
      <c r="O2472" s="8"/>
      <c r="P2472" s="8"/>
      <c r="Q2472" s="8"/>
      <c r="R2472" s="8"/>
      <c r="S2472" s="8"/>
      <c r="T2472" s="8"/>
      <c r="U2472" s="8"/>
      <c r="V2472" s="8"/>
      <c r="W2472" s="8"/>
      <c r="X2472" s="8"/>
      <c r="Y2472" s="8"/>
      <c r="Z2472" s="8"/>
      <c r="AA2472" s="8"/>
    </row>
    <row r="2473" spans="7:27" ht="12.75">
      <c r="G2473" s="8"/>
      <c r="N2473" s="8"/>
      <c r="O2473" s="8"/>
      <c r="P2473" s="8"/>
      <c r="Q2473" s="8"/>
      <c r="R2473" s="8"/>
      <c r="S2473" s="8"/>
      <c r="T2473" s="8"/>
      <c r="U2473" s="8"/>
      <c r="V2473" s="8"/>
      <c r="W2473" s="8"/>
      <c r="X2473" s="8"/>
      <c r="Y2473" s="8"/>
      <c r="Z2473" s="8"/>
      <c r="AA2473" s="8"/>
    </row>
    <row r="2474" spans="7:27" ht="12.75">
      <c r="G2474" s="8"/>
      <c r="N2474" s="8"/>
      <c r="O2474" s="8"/>
      <c r="P2474" s="8"/>
      <c r="Q2474" s="8"/>
      <c r="R2474" s="8"/>
      <c r="S2474" s="8"/>
      <c r="T2474" s="8"/>
      <c r="U2474" s="8"/>
      <c r="V2474" s="8"/>
      <c r="W2474" s="8"/>
      <c r="X2474" s="8"/>
      <c r="Y2474" s="8"/>
      <c r="Z2474" s="8"/>
      <c r="AA2474" s="8"/>
    </row>
    <row r="2475" spans="7:27" ht="12.75">
      <c r="G2475" s="8"/>
      <c r="N2475" s="8"/>
      <c r="O2475" s="8"/>
      <c r="P2475" s="8"/>
      <c r="Q2475" s="8"/>
      <c r="R2475" s="8"/>
      <c r="S2475" s="8"/>
      <c r="T2475" s="8"/>
      <c r="U2475" s="8"/>
      <c r="V2475" s="8"/>
      <c r="W2475" s="8"/>
      <c r="X2475" s="8"/>
      <c r="Y2475" s="8"/>
      <c r="Z2475" s="8"/>
      <c r="AA2475" s="8"/>
    </row>
    <row r="2476" spans="7:27" ht="12.75">
      <c r="G2476" s="8"/>
      <c r="N2476" s="8"/>
      <c r="O2476" s="8"/>
      <c r="P2476" s="8"/>
      <c r="Q2476" s="8"/>
      <c r="R2476" s="8"/>
      <c r="S2476" s="8"/>
      <c r="T2476" s="8"/>
      <c r="U2476" s="8"/>
      <c r="V2476" s="8"/>
      <c r="W2476" s="8"/>
      <c r="X2476" s="8"/>
      <c r="Y2476" s="8"/>
      <c r="Z2476" s="8"/>
      <c r="AA2476" s="8"/>
    </row>
    <row r="2477" spans="7:27" ht="12.75">
      <c r="G2477" s="8"/>
      <c r="N2477" s="8"/>
      <c r="O2477" s="8"/>
      <c r="P2477" s="8"/>
      <c r="Q2477" s="8"/>
      <c r="R2477" s="8"/>
      <c r="S2477" s="8"/>
      <c r="T2477" s="8"/>
      <c r="U2477" s="8"/>
      <c r="V2477" s="8"/>
      <c r="W2477" s="8"/>
      <c r="X2477" s="8"/>
      <c r="Y2477" s="8"/>
      <c r="Z2477" s="8"/>
      <c r="AA2477" s="8"/>
    </row>
    <row r="2478" spans="7:27" ht="12.75">
      <c r="G2478" s="8"/>
      <c r="N2478" s="8"/>
      <c r="O2478" s="8"/>
      <c r="P2478" s="8"/>
      <c r="Q2478" s="8"/>
      <c r="R2478" s="8"/>
      <c r="S2478" s="8"/>
      <c r="T2478" s="8"/>
      <c r="U2478" s="8"/>
      <c r="V2478" s="8"/>
      <c r="W2478" s="8"/>
      <c r="X2478" s="8"/>
      <c r="Y2478" s="8"/>
      <c r="Z2478" s="8"/>
      <c r="AA2478" s="8"/>
    </row>
    <row r="2479" spans="7:27" ht="12.75">
      <c r="G2479" s="8"/>
      <c r="N2479" s="8"/>
      <c r="O2479" s="8"/>
      <c r="P2479" s="8"/>
      <c r="Q2479" s="8"/>
      <c r="R2479" s="8"/>
      <c r="S2479" s="8"/>
      <c r="T2479" s="8"/>
      <c r="U2479" s="8"/>
      <c r="V2479" s="8"/>
      <c r="W2479" s="8"/>
      <c r="X2479" s="8"/>
      <c r="Y2479" s="8"/>
      <c r="Z2479" s="8"/>
      <c r="AA2479" s="8"/>
    </row>
    <row r="2480" spans="7:27" ht="12.75">
      <c r="G2480" s="8"/>
      <c r="N2480" s="8"/>
      <c r="O2480" s="8"/>
      <c r="P2480" s="8"/>
      <c r="Q2480" s="8"/>
      <c r="R2480" s="8"/>
      <c r="S2480" s="8"/>
      <c r="T2480" s="8"/>
      <c r="U2480" s="8"/>
      <c r="V2480" s="8"/>
      <c r="W2480" s="8"/>
      <c r="X2480" s="8"/>
      <c r="Y2480" s="8"/>
      <c r="Z2480" s="8"/>
      <c r="AA2480" s="8"/>
    </row>
    <row r="2481" spans="7:27" ht="12.75">
      <c r="G2481" s="8"/>
      <c r="N2481" s="8"/>
      <c r="O2481" s="8"/>
      <c r="P2481" s="8"/>
      <c r="Q2481" s="8"/>
      <c r="R2481" s="8"/>
      <c r="S2481" s="8"/>
      <c r="T2481" s="8"/>
      <c r="U2481" s="8"/>
      <c r="V2481" s="8"/>
      <c r="W2481" s="8"/>
      <c r="X2481" s="8"/>
      <c r="Y2481" s="8"/>
      <c r="Z2481" s="8"/>
      <c r="AA2481" s="8"/>
    </row>
    <row r="2482" spans="7:27" ht="12.75">
      <c r="G2482" s="8"/>
      <c r="N2482" s="8"/>
      <c r="O2482" s="8"/>
      <c r="P2482" s="8"/>
      <c r="Q2482" s="8"/>
      <c r="R2482" s="8"/>
      <c r="S2482" s="8"/>
      <c r="T2482" s="8"/>
      <c r="U2482" s="8"/>
      <c r="V2482" s="8"/>
      <c r="W2482" s="8"/>
      <c r="X2482" s="8"/>
      <c r="Y2482" s="8"/>
      <c r="Z2482" s="8"/>
      <c r="AA2482" s="8"/>
    </row>
    <row r="2483" spans="7:27" ht="12.75">
      <c r="G2483" s="8"/>
      <c r="N2483" s="8"/>
      <c r="O2483" s="8"/>
      <c r="P2483" s="8"/>
      <c r="Q2483" s="8"/>
      <c r="R2483" s="8"/>
      <c r="S2483" s="8"/>
      <c r="T2483" s="8"/>
      <c r="U2483" s="8"/>
      <c r="V2483" s="8"/>
      <c r="W2483" s="8"/>
      <c r="X2483" s="8"/>
      <c r="Y2483" s="8"/>
      <c r="Z2483" s="8"/>
      <c r="AA2483" s="8"/>
    </row>
    <row r="2484" spans="7:27" ht="12.75">
      <c r="G2484" s="8"/>
      <c r="N2484" s="8"/>
      <c r="O2484" s="8"/>
      <c r="P2484" s="8"/>
      <c r="Q2484" s="8"/>
      <c r="R2484" s="8"/>
      <c r="S2484" s="8"/>
      <c r="T2484" s="8"/>
      <c r="U2484" s="8"/>
      <c r="V2484" s="8"/>
      <c r="W2484" s="8"/>
      <c r="X2484" s="8"/>
      <c r="Y2484" s="8"/>
      <c r="Z2484" s="8"/>
      <c r="AA2484" s="8"/>
    </row>
    <row r="2485" spans="7:27" ht="12.75">
      <c r="G2485" s="8"/>
      <c r="N2485" s="8"/>
      <c r="O2485" s="8"/>
      <c r="P2485" s="8"/>
      <c r="Q2485" s="8"/>
      <c r="R2485" s="8"/>
      <c r="S2485" s="8"/>
      <c r="T2485" s="8"/>
      <c r="U2485" s="8"/>
      <c r="V2485" s="8"/>
      <c r="W2485" s="8"/>
      <c r="X2485" s="8"/>
      <c r="Y2485" s="8"/>
      <c r="Z2485" s="8"/>
      <c r="AA2485" s="8"/>
    </row>
    <row r="2486" spans="7:27" ht="12.75">
      <c r="G2486" s="8"/>
      <c r="N2486" s="8"/>
      <c r="O2486" s="8"/>
      <c r="P2486" s="8"/>
      <c r="Q2486" s="8"/>
      <c r="R2486" s="8"/>
      <c r="S2486" s="8"/>
      <c r="T2486" s="8"/>
      <c r="U2486" s="8"/>
      <c r="V2486" s="8"/>
      <c r="W2486" s="8"/>
      <c r="X2486" s="8"/>
      <c r="Y2486" s="8"/>
      <c r="Z2486" s="8"/>
      <c r="AA2486" s="8"/>
    </row>
    <row r="2487" spans="7:27" ht="12.75">
      <c r="G2487" s="8"/>
      <c r="N2487" s="8"/>
      <c r="O2487" s="8"/>
      <c r="P2487" s="8"/>
      <c r="Q2487" s="8"/>
      <c r="R2487" s="8"/>
      <c r="S2487" s="8"/>
      <c r="T2487" s="8"/>
      <c r="U2487" s="8"/>
      <c r="V2487" s="8"/>
      <c r="W2487" s="8"/>
      <c r="X2487" s="8"/>
      <c r="Y2487" s="8"/>
      <c r="Z2487" s="8"/>
      <c r="AA2487" s="8"/>
    </row>
    <row r="2488" spans="7:27" ht="12.75">
      <c r="G2488" s="8"/>
      <c r="N2488" s="8"/>
      <c r="O2488" s="8"/>
      <c r="P2488" s="8"/>
      <c r="Q2488" s="8"/>
      <c r="R2488" s="8"/>
      <c r="S2488" s="8"/>
      <c r="T2488" s="8"/>
      <c r="U2488" s="8"/>
      <c r="V2488" s="8"/>
      <c r="W2488" s="8"/>
      <c r="X2488" s="8"/>
      <c r="Y2488" s="8"/>
      <c r="Z2488" s="8"/>
      <c r="AA2488" s="8"/>
    </row>
    <row r="2489" spans="7:27" ht="12.75">
      <c r="G2489" s="8"/>
      <c r="N2489" s="8"/>
      <c r="O2489" s="8"/>
      <c r="P2489" s="8"/>
      <c r="Q2489" s="8"/>
      <c r="R2489" s="8"/>
      <c r="S2489" s="8"/>
      <c r="T2489" s="8"/>
      <c r="U2489" s="8"/>
      <c r="V2489" s="8"/>
      <c r="W2489" s="8"/>
      <c r="X2489" s="8"/>
      <c r="Y2489" s="8"/>
      <c r="Z2489" s="8"/>
      <c r="AA2489" s="8"/>
    </row>
    <row r="2490" spans="7:27" ht="12.75">
      <c r="G2490" s="8"/>
      <c r="N2490" s="8"/>
      <c r="O2490" s="8"/>
      <c r="P2490" s="8"/>
      <c r="Q2490" s="8"/>
      <c r="R2490" s="8"/>
      <c r="S2490" s="8"/>
      <c r="T2490" s="8"/>
      <c r="U2490" s="8"/>
      <c r="V2490" s="8"/>
      <c r="W2490" s="8"/>
      <c r="X2490" s="8"/>
      <c r="Y2490" s="8"/>
      <c r="Z2490" s="8"/>
      <c r="AA2490" s="8"/>
    </row>
    <row r="2491" spans="7:27" ht="12.75">
      <c r="G2491" s="8"/>
      <c r="N2491" s="8"/>
      <c r="O2491" s="8"/>
      <c r="P2491" s="8"/>
      <c r="Q2491" s="8"/>
      <c r="R2491" s="8"/>
      <c r="S2491" s="8"/>
      <c r="T2491" s="8"/>
      <c r="U2491" s="8"/>
      <c r="V2491" s="8"/>
      <c r="W2491" s="8"/>
      <c r="X2491" s="8"/>
      <c r="Y2491" s="8"/>
      <c r="Z2491" s="8"/>
      <c r="AA2491" s="8"/>
    </row>
    <row r="2492" spans="7:27" ht="12.75">
      <c r="G2492" s="8"/>
      <c r="N2492" s="8"/>
      <c r="O2492" s="8"/>
      <c r="P2492" s="8"/>
      <c r="Q2492" s="8"/>
      <c r="R2492" s="8"/>
      <c r="S2492" s="8"/>
      <c r="T2492" s="8"/>
      <c r="U2492" s="8"/>
      <c r="V2492" s="8"/>
      <c r="W2492" s="8"/>
      <c r="X2492" s="8"/>
      <c r="Y2492" s="8"/>
      <c r="Z2492" s="8"/>
      <c r="AA2492" s="8"/>
    </row>
    <row r="2493" spans="7:27" ht="12.75">
      <c r="G2493" s="8"/>
      <c r="N2493" s="8"/>
      <c r="O2493" s="8"/>
      <c r="P2493" s="8"/>
      <c r="Q2493" s="8"/>
      <c r="R2493" s="8"/>
      <c r="S2493" s="8"/>
      <c r="T2493" s="8"/>
      <c r="U2493" s="8"/>
      <c r="V2493" s="8"/>
      <c r="W2493" s="8"/>
      <c r="X2493" s="8"/>
      <c r="Y2493" s="8"/>
      <c r="Z2493" s="8"/>
      <c r="AA2493" s="8"/>
    </row>
    <row r="2494" spans="7:27" ht="12.75">
      <c r="G2494" s="8"/>
      <c r="N2494" s="8"/>
      <c r="O2494" s="8"/>
      <c r="P2494" s="8"/>
      <c r="Q2494" s="8"/>
      <c r="R2494" s="8"/>
      <c r="S2494" s="8"/>
      <c r="T2494" s="8"/>
      <c r="U2494" s="8"/>
      <c r="V2494" s="8"/>
      <c r="W2494" s="8"/>
      <c r="X2494" s="8"/>
      <c r="Y2494" s="8"/>
      <c r="Z2494" s="8"/>
      <c r="AA2494" s="8"/>
    </row>
    <row r="2495" spans="7:27" ht="12.75">
      <c r="G2495" s="8"/>
      <c r="N2495" s="8"/>
      <c r="O2495" s="8"/>
      <c r="P2495" s="8"/>
      <c r="Q2495" s="8"/>
      <c r="R2495" s="8"/>
      <c r="S2495" s="8"/>
      <c r="T2495" s="8"/>
      <c r="U2495" s="8"/>
      <c r="V2495" s="8"/>
      <c r="W2495" s="8"/>
      <c r="X2495" s="8"/>
      <c r="Y2495" s="8"/>
      <c r="Z2495" s="8"/>
      <c r="AA2495" s="8"/>
    </row>
    <row r="2496" spans="7:27" ht="12.75">
      <c r="G2496" s="8"/>
      <c r="N2496" s="8"/>
      <c r="O2496" s="8"/>
      <c r="P2496" s="8"/>
      <c r="Q2496" s="8"/>
      <c r="R2496" s="8"/>
      <c r="S2496" s="8"/>
      <c r="T2496" s="8"/>
      <c r="U2496" s="8"/>
      <c r="V2496" s="8"/>
      <c r="W2496" s="8"/>
      <c r="X2496" s="8"/>
      <c r="Y2496" s="8"/>
      <c r="Z2496" s="8"/>
      <c r="AA2496" s="8"/>
    </row>
    <row r="2497" spans="7:27" ht="12.75">
      <c r="G2497" s="8"/>
      <c r="N2497" s="8"/>
      <c r="O2497" s="8"/>
      <c r="P2497" s="8"/>
      <c r="Q2497" s="8"/>
      <c r="R2497" s="8"/>
      <c r="S2497" s="8"/>
      <c r="T2497" s="8"/>
      <c r="U2497" s="8"/>
      <c r="V2497" s="8"/>
      <c r="W2497" s="8"/>
      <c r="X2497" s="8"/>
      <c r="Y2497" s="8"/>
      <c r="Z2497" s="8"/>
      <c r="AA2497" s="8"/>
    </row>
    <row r="2498" spans="7:27" ht="12.75">
      <c r="G2498" s="8"/>
      <c r="N2498" s="8"/>
      <c r="O2498" s="8"/>
      <c r="P2498" s="8"/>
      <c r="Q2498" s="8"/>
      <c r="R2498" s="8"/>
      <c r="S2498" s="8"/>
      <c r="T2498" s="8"/>
      <c r="U2498" s="8"/>
      <c r="V2498" s="8"/>
      <c r="W2498" s="8"/>
      <c r="X2498" s="8"/>
      <c r="Y2498" s="8"/>
      <c r="Z2498" s="8"/>
      <c r="AA2498" s="8"/>
    </row>
    <row r="2499" spans="7:27" ht="12.75">
      <c r="G2499" s="8"/>
      <c r="N2499" s="8"/>
      <c r="O2499" s="8"/>
      <c r="P2499" s="8"/>
      <c r="Q2499" s="8"/>
      <c r="R2499" s="8"/>
      <c r="S2499" s="8"/>
      <c r="T2499" s="8"/>
      <c r="U2499" s="8"/>
      <c r="V2499" s="8"/>
      <c r="W2499" s="8"/>
      <c r="X2499" s="8"/>
      <c r="Y2499" s="8"/>
      <c r="Z2499" s="8"/>
      <c r="AA2499" s="8"/>
    </row>
    <row r="2500" spans="7:27" ht="12.75">
      <c r="G2500" s="8"/>
      <c r="N2500" s="8"/>
      <c r="O2500" s="8"/>
      <c r="P2500" s="8"/>
      <c r="Q2500" s="8"/>
      <c r="R2500" s="8"/>
      <c r="S2500" s="8"/>
      <c r="T2500" s="8"/>
      <c r="U2500" s="8"/>
      <c r="V2500" s="8"/>
      <c r="W2500" s="8"/>
      <c r="X2500" s="8"/>
      <c r="Y2500" s="8"/>
      <c r="Z2500" s="8"/>
      <c r="AA2500" s="8"/>
    </row>
    <row r="2501" spans="7:27" ht="12.75">
      <c r="G2501" s="8"/>
      <c r="N2501" s="8"/>
      <c r="O2501" s="8"/>
      <c r="P2501" s="8"/>
      <c r="Q2501" s="8"/>
      <c r="R2501" s="8"/>
      <c r="S2501" s="8"/>
      <c r="T2501" s="8"/>
      <c r="U2501" s="8"/>
      <c r="V2501" s="8"/>
      <c r="W2501" s="8"/>
      <c r="X2501" s="8"/>
      <c r="Y2501" s="8"/>
      <c r="Z2501" s="8"/>
      <c r="AA2501" s="8"/>
    </row>
    <row r="2502" spans="7:27" ht="12.75">
      <c r="G2502" s="8"/>
      <c r="N2502" s="8"/>
      <c r="O2502" s="8"/>
      <c r="P2502" s="8"/>
      <c r="Q2502" s="8"/>
      <c r="R2502" s="8"/>
      <c r="S2502" s="8"/>
      <c r="T2502" s="8"/>
      <c r="U2502" s="8"/>
      <c r="V2502" s="8"/>
      <c r="W2502" s="8"/>
      <c r="X2502" s="8"/>
      <c r="Y2502" s="8"/>
      <c r="Z2502" s="8"/>
      <c r="AA2502" s="8"/>
    </row>
    <row r="2503" spans="7:27" ht="12.75">
      <c r="G2503" s="8"/>
      <c r="N2503" s="8"/>
      <c r="O2503" s="8"/>
      <c r="P2503" s="8"/>
      <c r="Q2503" s="8"/>
      <c r="R2503" s="8"/>
      <c r="S2503" s="8"/>
      <c r="T2503" s="8"/>
      <c r="U2503" s="8"/>
      <c r="V2503" s="8"/>
      <c r="W2503" s="8"/>
      <c r="X2503" s="8"/>
      <c r="Y2503" s="8"/>
      <c r="Z2503" s="8"/>
      <c r="AA2503" s="8"/>
    </row>
    <row r="2504" spans="7:27" ht="12.75">
      <c r="G2504" s="8"/>
      <c r="N2504" s="8"/>
      <c r="O2504" s="8"/>
      <c r="P2504" s="8"/>
      <c r="Q2504" s="8"/>
      <c r="R2504" s="8"/>
      <c r="S2504" s="8"/>
      <c r="T2504" s="8"/>
      <c r="U2504" s="8"/>
      <c r="V2504" s="8"/>
      <c r="W2504" s="8"/>
      <c r="X2504" s="8"/>
      <c r="Y2504" s="8"/>
      <c r="Z2504" s="8"/>
      <c r="AA2504" s="8"/>
    </row>
    <row r="2505" spans="7:27" ht="12.75">
      <c r="G2505" s="8"/>
      <c r="N2505" s="8"/>
      <c r="O2505" s="8"/>
      <c r="P2505" s="8"/>
      <c r="Q2505" s="8"/>
      <c r="R2505" s="8"/>
      <c r="S2505" s="8"/>
      <c r="T2505" s="8"/>
      <c r="U2505" s="8"/>
      <c r="V2505" s="8"/>
      <c r="W2505" s="8"/>
      <c r="X2505" s="8"/>
      <c r="Y2505" s="8"/>
      <c r="Z2505" s="8"/>
      <c r="AA2505" s="8"/>
    </row>
    <row r="2506" spans="7:27" ht="12.75">
      <c r="G2506" s="8"/>
      <c r="N2506" s="8"/>
      <c r="O2506" s="8"/>
      <c r="P2506" s="8"/>
      <c r="Q2506" s="8"/>
      <c r="R2506" s="8"/>
      <c r="S2506" s="8"/>
      <c r="T2506" s="8"/>
      <c r="U2506" s="8"/>
      <c r="V2506" s="8"/>
      <c r="W2506" s="8"/>
      <c r="X2506" s="8"/>
      <c r="Y2506" s="8"/>
      <c r="Z2506" s="8"/>
      <c r="AA2506" s="8"/>
    </row>
    <row r="2507" spans="7:27" ht="12.75">
      <c r="G2507" s="8"/>
      <c r="N2507" s="8"/>
      <c r="O2507" s="8"/>
      <c r="P2507" s="8"/>
      <c r="Q2507" s="8"/>
      <c r="R2507" s="8"/>
      <c r="S2507" s="8"/>
      <c r="T2507" s="8"/>
      <c r="U2507" s="8"/>
      <c r="V2507" s="8"/>
      <c r="W2507" s="8"/>
      <c r="X2507" s="8"/>
      <c r="Y2507" s="8"/>
      <c r="Z2507" s="8"/>
      <c r="AA2507" s="8"/>
    </row>
    <row r="2508" spans="7:27" ht="12.75">
      <c r="G2508" s="8"/>
      <c r="N2508" s="8"/>
      <c r="O2508" s="8"/>
      <c r="P2508" s="8"/>
      <c r="Q2508" s="8"/>
      <c r="R2508" s="8"/>
      <c r="S2508" s="8"/>
      <c r="T2508" s="8"/>
      <c r="U2508" s="8"/>
      <c r="V2508" s="8"/>
      <c r="W2508" s="8"/>
      <c r="X2508" s="8"/>
      <c r="Y2508" s="8"/>
      <c r="Z2508" s="8"/>
      <c r="AA2508" s="8"/>
    </row>
    <row r="2509" spans="7:27" ht="12.75">
      <c r="G2509" s="8"/>
      <c r="N2509" s="8"/>
      <c r="O2509" s="8"/>
      <c r="P2509" s="8"/>
      <c r="Q2509" s="8"/>
      <c r="R2509" s="8"/>
      <c r="S2509" s="8"/>
      <c r="T2509" s="8"/>
      <c r="U2509" s="8"/>
      <c r="V2509" s="8"/>
      <c r="W2509" s="8"/>
      <c r="X2509" s="8"/>
      <c r="Y2509" s="8"/>
      <c r="Z2509" s="8"/>
      <c r="AA2509" s="8"/>
    </row>
    <row r="2510" spans="7:27" ht="12.75">
      <c r="G2510" s="8"/>
      <c r="N2510" s="8"/>
      <c r="O2510" s="8"/>
      <c r="P2510" s="8"/>
      <c r="Q2510" s="8"/>
      <c r="R2510" s="8"/>
      <c r="S2510" s="8"/>
      <c r="T2510" s="8"/>
      <c r="U2510" s="8"/>
      <c r="V2510" s="8"/>
      <c r="W2510" s="8"/>
      <c r="X2510" s="8"/>
      <c r="Y2510" s="8"/>
      <c r="Z2510" s="8"/>
      <c r="AA2510" s="8"/>
    </row>
    <row r="2511" spans="7:27" ht="12.75">
      <c r="G2511" s="8"/>
      <c r="N2511" s="8"/>
      <c r="O2511" s="8"/>
      <c r="P2511" s="8"/>
      <c r="Q2511" s="8"/>
      <c r="R2511" s="8"/>
      <c r="S2511" s="8"/>
      <c r="T2511" s="8"/>
      <c r="U2511" s="8"/>
      <c r="V2511" s="8"/>
      <c r="W2511" s="8"/>
      <c r="X2511" s="8"/>
      <c r="Y2511" s="8"/>
      <c r="Z2511" s="8"/>
      <c r="AA2511" s="8"/>
    </row>
    <row r="2512" spans="7:27" ht="12.75">
      <c r="G2512" s="8"/>
      <c r="N2512" s="8"/>
      <c r="O2512" s="8"/>
      <c r="P2512" s="8"/>
      <c r="Q2512" s="8"/>
      <c r="R2512" s="8"/>
      <c r="S2512" s="8"/>
      <c r="T2512" s="8"/>
      <c r="U2512" s="8"/>
      <c r="V2512" s="8"/>
      <c r="W2512" s="8"/>
      <c r="X2512" s="8"/>
      <c r="Y2512" s="8"/>
      <c r="Z2512" s="8"/>
      <c r="AA2512" s="8"/>
    </row>
    <row r="2513" spans="7:27" ht="12.75">
      <c r="G2513" s="8"/>
      <c r="N2513" s="8"/>
      <c r="O2513" s="8"/>
      <c r="P2513" s="8"/>
      <c r="Q2513" s="8"/>
      <c r="R2513" s="8"/>
      <c r="S2513" s="8"/>
      <c r="T2513" s="8"/>
      <c r="U2513" s="8"/>
      <c r="V2513" s="8"/>
      <c r="W2513" s="8"/>
      <c r="X2513" s="8"/>
      <c r="Y2513" s="8"/>
      <c r="Z2513" s="8"/>
      <c r="AA2513" s="8"/>
    </row>
    <row r="2514" spans="7:27" ht="12.75">
      <c r="G2514" s="8"/>
      <c r="N2514" s="8"/>
      <c r="O2514" s="8"/>
      <c r="P2514" s="8"/>
      <c r="Q2514" s="8"/>
      <c r="R2514" s="8"/>
      <c r="S2514" s="8"/>
      <c r="T2514" s="8"/>
      <c r="U2514" s="8"/>
      <c r="V2514" s="8"/>
      <c r="W2514" s="8"/>
      <c r="X2514" s="8"/>
      <c r="Y2514" s="8"/>
      <c r="Z2514" s="8"/>
      <c r="AA2514" s="8"/>
    </row>
    <row r="2515" spans="7:27" ht="12.75">
      <c r="G2515" s="8"/>
      <c r="N2515" s="8"/>
      <c r="O2515" s="8"/>
      <c r="P2515" s="8"/>
      <c r="Q2515" s="8"/>
      <c r="R2515" s="8"/>
      <c r="S2515" s="8"/>
      <c r="T2515" s="8"/>
      <c r="U2515" s="8"/>
      <c r="V2515" s="8"/>
      <c r="W2515" s="8"/>
      <c r="X2515" s="8"/>
      <c r="Y2515" s="8"/>
      <c r="Z2515" s="8"/>
      <c r="AA2515" s="8"/>
    </row>
    <row r="2516" spans="7:27" ht="12.75">
      <c r="G2516" s="8"/>
      <c r="N2516" s="8"/>
      <c r="O2516" s="8"/>
      <c r="P2516" s="8"/>
      <c r="Q2516" s="8"/>
      <c r="R2516" s="8"/>
      <c r="S2516" s="8"/>
      <c r="T2516" s="8"/>
      <c r="U2516" s="8"/>
      <c r="V2516" s="8"/>
      <c r="W2516" s="8"/>
      <c r="X2516" s="8"/>
      <c r="Y2516" s="8"/>
      <c r="Z2516" s="8"/>
      <c r="AA2516" s="8"/>
    </row>
    <row r="2517" spans="7:27" ht="12.75">
      <c r="G2517" s="8"/>
      <c r="N2517" s="8"/>
      <c r="O2517" s="8"/>
      <c r="P2517" s="8"/>
      <c r="Q2517" s="8"/>
      <c r="R2517" s="8"/>
      <c r="S2517" s="8"/>
      <c r="T2517" s="8"/>
      <c r="U2517" s="8"/>
      <c r="V2517" s="8"/>
      <c r="W2517" s="8"/>
      <c r="X2517" s="8"/>
      <c r="Y2517" s="8"/>
      <c r="Z2517" s="8"/>
      <c r="AA2517" s="8"/>
    </row>
    <row r="2518" spans="7:27" ht="12.75">
      <c r="G2518" s="8"/>
      <c r="N2518" s="8"/>
      <c r="O2518" s="8"/>
      <c r="P2518" s="8"/>
      <c r="Q2518" s="8"/>
      <c r="R2518" s="8"/>
      <c r="S2518" s="8"/>
      <c r="T2518" s="8"/>
      <c r="U2518" s="8"/>
      <c r="V2518" s="8"/>
      <c r="W2518" s="8"/>
      <c r="X2518" s="8"/>
      <c r="Y2518" s="8"/>
      <c r="Z2518" s="8"/>
      <c r="AA2518" s="8"/>
    </row>
    <row r="2519" spans="7:27" ht="12.75">
      <c r="G2519" s="8"/>
      <c r="N2519" s="8"/>
      <c r="O2519" s="8"/>
      <c r="P2519" s="8"/>
      <c r="Q2519" s="8"/>
      <c r="R2519" s="8"/>
      <c r="S2519" s="8"/>
      <c r="T2519" s="8"/>
      <c r="U2519" s="8"/>
      <c r="V2519" s="8"/>
      <c r="W2519" s="8"/>
      <c r="X2519" s="8"/>
      <c r="Y2519" s="8"/>
      <c r="Z2519" s="8"/>
      <c r="AA2519" s="8"/>
    </row>
    <row r="2520" spans="7:27" ht="12.75">
      <c r="G2520" s="8"/>
      <c r="N2520" s="8"/>
      <c r="O2520" s="8"/>
      <c r="P2520" s="8"/>
      <c r="Q2520" s="8"/>
      <c r="R2520" s="8"/>
      <c r="S2520" s="8"/>
      <c r="T2520" s="8"/>
      <c r="U2520" s="8"/>
      <c r="V2520" s="8"/>
      <c r="W2520" s="8"/>
      <c r="X2520" s="8"/>
      <c r="Y2520" s="8"/>
      <c r="Z2520" s="8"/>
      <c r="AA2520" s="8"/>
    </row>
    <row r="2521" spans="7:27" ht="12.75">
      <c r="G2521" s="8"/>
      <c r="N2521" s="8"/>
      <c r="O2521" s="8"/>
      <c r="P2521" s="8"/>
      <c r="Q2521" s="8"/>
      <c r="R2521" s="8"/>
      <c r="S2521" s="8"/>
      <c r="T2521" s="8"/>
      <c r="U2521" s="8"/>
      <c r="V2521" s="8"/>
      <c r="W2521" s="8"/>
      <c r="X2521" s="8"/>
      <c r="Y2521" s="8"/>
      <c r="Z2521" s="8"/>
      <c r="AA2521" s="8"/>
    </row>
    <row r="2522" spans="7:27" ht="12.75">
      <c r="G2522" s="8"/>
      <c r="N2522" s="8"/>
      <c r="O2522" s="8"/>
      <c r="P2522" s="8"/>
      <c r="Q2522" s="8"/>
      <c r="R2522" s="8"/>
      <c r="S2522" s="8"/>
      <c r="T2522" s="8"/>
      <c r="U2522" s="8"/>
      <c r="V2522" s="8"/>
      <c r="W2522" s="8"/>
      <c r="X2522" s="8"/>
      <c r="Y2522" s="8"/>
      <c r="Z2522" s="8"/>
      <c r="AA2522" s="8"/>
    </row>
    <row r="2523" spans="7:27" ht="12.75">
      <c r="G2523" s="8"/>
      <c r="N2523" s="8"/>
      <c r="O2523" s="8"/>
      <c r="P2523" s="8"/>
      <c r="Q2523" s="8"/>
      <c r="R2523" s="8"/>
      <c r="S2523" s="8"/>
      <c r="T2523" s="8"/>
      <c r="U2523" s="8"/>
      <c r="V2523" s="8"/>
      <c r="W2523" s="8"/>
      <c r="X2523" s="8"/>
      <c r="Y2523" s="8"/>
      <c r="Z2523" s="8"/>
      <c r="AA2523" s="8"/>
    </row>
    <row r="2524" spans="7:27" ht="12.75">
      <c r="G2524" s="8"/>
      <c r="N2524" s="8"/>
      <c r="O2524" s="8"/>
      <c r="P2524" s="8"/>
      <c r="Q2524" s="8"/>
      <c r="R2524" s="8"/>
      <c r="S2524" s="8"/>
      <c r="T2524" s="8"/>
      <c r="U2524" s="8"/>
      <c r="V2524" s="8"/>
      <c r="W2524" s="8"/>
      <c r="X2524" s="8"/>
      <c r="Y2524" s="8"/>
      <c r="Z2524" s="8"/>
      <c r="AA2524" s="8"/>
    </row>
    <row r="2525" spans="7:27" ht="12.75">
      <c r="G2525" s="8"/>
      <c r="N2525" s="8"/>
      <c r="O2525" s="8"/>
      <c r="P2525" s="8"/>
      <c r="Q2525" s="8"/>
      <c r="R2525" s="8"/>
      <c r="S2525" s="8"/>
      <c r="T2525" s="8"/>
      <c r="U2525" s="8"/>
      <c r="V2525" s="8"/>
      <c r="W2525" s="8"/>
      <c r="X2525" s="8"/>
      <c r="Y2525" s="8"/>
      <c r="Z2525" s="8"/>
      <c r="AA2525" s="8"/>
    </row>
    <row r="2526" spans="7:27" ht="12.75">
      <c r="G2526" s="8"/>
      <c r="N2526" s="8"/>
      <c r="O2526" s="8"/>
      <c r="P2526" s="8"/>
      <c r="Q2526" s="8"/>
      <c r="R2526" s="8"/>
      <c r="S2526" s="8"/>
      <c r="T2526" s="8"/>
      <c r="U2526" s="8"/>
      <c r="V2526" s="8"/>
      <c r="W2526" s="8"/>
      <c r="X2526" s="8"/>
      <c r="Y2526" s="8"/>
      <c r="Z2526" s="8"/>
      <c r="AA2526" s="8"/>
    </row>
    <row r="2527" spans="7:27" ht="12.75">
      <c r="G2527" s="8"/>
      <c r="N2527" s="8"/>
      <c r="O2527" s="8"/>
      <c r="P2527" s="8"/>
      <c r="Q2527" s="8"/>
      <c r="R2527" s="8"/>
      <c r="S2527" s="8"/>
      <c r="T2527" s="8"/>
      <c r="U2527" s="8"/>
      <c r="V2527" s="8"/>
      <c r="W2527" s="8"/>
      <c r="X2527" s="8"/>
      <c r="Y2527" s="8"/>
      <c r="Z2527" s="8"/>
      <c r="AA2527" s="8"/>
    </row>
    <row r="2528" spans="7:27" ht="12.75">
      <c r="G2528" s="8"/>
      <c r="N2528" s="8"/>
      <c r="O2528" s="8"/>
      <c r="P2528" s="8"/>
      <c r="Q2528" s="8"/>
      <c r="R2528" s="8"/>
      <c r="S2528" s="8"/>
      <c r="T2528" s="8"/>
      <c r="U2528" s="8"/>
      <c r="V2528" s="8"/>
      <c r="W2528" s="8"/>
      <c r="X2528" s="8"/>
      <c r="Y2528" s="8"/>
      <c r="Z2528" s="8"/>
      <c r="AA2528" s="8"/>
    </row>
    <row r="2529" spans="7:27" ht="12.75">
      <c r="G2529" s="8"/>
      <c r="N2529" s="8"/>
      <c r="O2529" s="8"/>
      <c r="P2529" s="8"/>
      <c r="Q2529" s="8"/>
      <c r="R2529" s="8"/>
      <c r="S2529" s="8"/>
      <c r="T2529" s="8"/>
      <c r="U2529" s="8"/>
      <c r="V2529" s="8"/>
      <c r="W2529" s="8"/>
      <c r="X2529" s="8"/>
      <c r="Y2529" s="8"/>
      <c r="Z2529" s="8"/>
      <c r="AA2529" s="8"/>
    </row>
    <row r="2530" spans="7:27" ht="12.75">
      <c r="G2530" s="8"/>
      <c r="N2530" s="8"/>
      <c r="O2530" s="8"/>
      <c r="P2530" s="8"/>
      <c r="Q2530" s="8"/>
      <c r="R2530" s="8"/>
      <c r="S2530" s="8"/>
      <c r="T2530" s="8"/>
      <c r="U2530" s="8"/>
      <c r="V2530" s="8"/>
      <c r="W2530" s="8"/>
      <c r="X2530" s="8"/>
      <c r="Y2530" s="8"/>
      <c r="Z2530" s="8"/>
      <c r="AA2530" s="8"/>
    </row>
    <row r="2531" spans="7:27" ht="12.75">
      <c r="G2531" s="8"/>
      <c r="N2531" s="8"/>
      <c r="O2531" s="8"/>
      <c r="P2531" s="8"/>
      <c r="Q2531" s="8"/>
      <c r="R2531" s="8"/>
      <c r="S2531" s="8"/>
      <c r="T2531" s="8"/>
      <c r="U2531" s="8"/>
      <c r="V2531" s="8"/>
      <c r="W2531" s="8"/>
      <c r="X2531" s="8"/>
      <c r="Y2531" s="8"/>
      <c r="Z2531" s="8"/>
      <c r="AA2531" s="8"/>
    </row>
    <row r="2532" spans="7:27" ht="12.75">
      <c r="G2532" s="8"/>
      <c r="N2532" s="8"/>
      <c r="O2532" s="8"/>
      <c r="P2532" s="8"/>
      <c r="Q2532" s="8"/>
      <c r="R2532" s="8"/>
      <c r="S2532" s="8"/>
      <c r="T2532" s="8"/>
      <c r="U2532" s="8"/>
      <c r="V2532" s="8"/>
      <c r="W2532" s="8"/>
      <c r="X2532" s="8"/>
      <c r="Y2532" s="8"/>
      <c r="Z2532" s="8"/>
      <c r="AA2532" s="8"/>
    </row>
    <row r="2533" spans="7:27" ht="12.75">
      <c r="G2533" s="8"/>
      <c r="N2533" s="8"/>
      <c r="O2533" s="8"/>
      <c r="P2533" s="8"/>
      <c r="Q2533" s="8"/>
      <c r="R2533" s="8"/>
      <c r="S2533" s="8"/>
      <c r="T2533" s="8"/>
      <c r="U2533" s="8"/>
      <c r="V2533" s="8"/>
      <c r="W2533" s="8"/>
      <c r="X2533" s="8"/>
      <c r="Y2533" s="8"/>
      <c r="Z2533" s="8"/>
      <c r="AA2533" s="8"/>
    </row>
    <row r="2534" spans="7:27" ht="12.75">
      <c r="G2534" s="8"/>
      <c r="N2534" s="8"/>
      <c r="O2534" s="8"/>
      <c r="P2534" s="8"/>
      <c r="Q2534" s="8"/>
      <c r="R2534" s="8"/>
      <c r="S2534" s="8"/>
      <c r="T2534" s="8"/>
      <c r="U2534" s="8"/>
      <c r="V2534" s="8"/>
      <c r="W2534" s="8"/>
      <c r="X2534" s="8"/>
      <c r="Y2534" s="8"/>
      <c r="Z2534" s="8"/>
      <c r="AA2534" s="8"/>
    </row>
    <row r="2535" spans="7:27" ht="12.75">
      <c r="G2535" s="8"/>
      <c r="N2535" s="8"/>
      <c r="O2535" s="8"/>
      <c r="P2535" s="8"/>
      <c r="Q2535" s="8"/>
      <c r="R2535" s="8"/>
      <c r="S2535" s="8"/>
      <c r="T2535" s="8"/>
      <c r="U2535" s="8"/>
      <c r="V2535" s="8"/>
      <c r="W2535" s="8"/>
      <c r="X2535" s="8"/>
      <c r="Y2535" s="8"/>
      <c r="Z2535" s="8"/>
      <c r="AA2535" s="8"/>
    </row>
    <row r="2536" spans="7:27" ht="12.75">
      <c r="G2536" s="8"/>
      <c r="N2536" s="8"/>
      <c r="O2536" s="8"/>
      <c r="P2536" s="8"/>
      <c r="Q2536" s="8"/>
      <c r="R2536" s="8"/>
      <c r="S2536" s="8"/>
      <c r="T2536" s="8"/>
      <c r="U2536" s="8"/>
      <c r="V2536" s="8"/>
      <c r="W2536" s="8"/>
      <c r="X2536" s="8"/>
      <c r="Y2536" s="8"/>
      <c r="Z2536" s="8"/>
      <c r="AA2536" s="8"/>
    </row>
    <row r="2537" spans="7:27" ht="12.75">
      <c r="G2537" s="8"/>
      <c r="N2537" s="8"/>
      <c r="O2537" s="8"/>
      <c r="P2537" s="8"/>
      <c r="Q2537" s="8"/>
      <c r="R2537" s="8"/>
      <c r="S2537" s="8"/>
      <c r="T2537" s="8"/>
      <c r="U2537" s="8"/>
      <c r="V2537" s="8"/>
      <c r="W2537" s="8"/>
      <c r="X2537" s="8"/>
      <c r="Y2537" s="8"/>
      <c r="Z2537" s="8"/>
      <c r="AA2537" s="8"/>
    </row>
    <row r="2538" spans="7:27" ht="12.75">
      <c r="G2538" s="8"/>
      <c r="N2538" s="8"/>
      <c r="O2538" s="8"/>
      <c r="P2538" s="8"/>
      <c r="Q2538" s="8"/>
      <c r="R2538" s="8"/>
      <c r="S2538" s="8"/>
      <c r="T2538" s="8"/>
      <c r="U2538" s="8"/>
      <c r="V2538" s="8"/>
      <c r="W2538" s="8"/>
      <c r="X2538" s="8"/>
      <c r="Y2538" s="8"/>
      <c r="Z2538" s="8"/>
      <c r="AA2538" s="8"/>
    </row>
    <row r="2539" spans="7:27" ht="12.75">
      <c r="G2539" s="8"/>
      <c r="N2539" s="8"/>
      <c r="O2539" s="8"/>
      <c r="P2539" s="8"/>
      <c r="Q2539" s="8"/>
      <c r="R2539" s="8"/>
      <c r="S2539" s="8"/>
      <c r="T2539" s="8"/>
      <c r="U2539" s="8"/>
      <c r="V2539" s="8"/>
      <c r="W2539" s="8"/>
      <c r="X2539" s="8"/>
      <c r="Y2539" s="8"/>
      <c r="Z2539" s="8"/>
      <c r="AA2539" s="8"/>
    </row>
    <row r="2540" spans="7:27" ht="12.75">
      <c r="G2540" s="8"/>
      <c r="N2540" s="8"/>
      <c r="O2540" s="8"/>
      <c r="P2540" s="8"/>
      <c r="Q2540" s="8"/>
      <c r="R2540" s="8"/>
      <c r="S2540" s="8"/>
      <c r="T2540" s="8"/>
      <c r="U2540" s="8"/>
      <c r="V2540" s="8"/>
      <c r="W2540" s="8"/>
      <c r="X2540" s="8"/>
      <c r="Y2540" s="8"/>
      <c r="Z2540" s="8"/>
      <c r="AA2540" s="8"/>
    </row>
  </sheetData>
  <mergeCells count="2">
    <mergeCell ref="A1:F1"/>
    <mergeCell ref="H1:M1"/>
  </mergeCells>
  <dataValidations disablePrompts="1" count="1">
    <dataValidation type="list" allowBlank="1" sqref="E5:E11">
      <formula1>$A:$A</formula1>
    </dataValidation>
  </dataValidations>
  <hyperlinks>
    <hyperlink ref="C472" r:id="rId1"/>
  </hyperlinks>
  <printOptions horizontalCentered="1" gridLines="1"/>
  <pageMargins left="0.7" right="0.7" top="0.75" bottom="0.75" header="0" footer="0"/>
  <pageSetup pageOrder="overThenDown" orientation="landscape" cellComments="atEnd"/>
  <extLst>
    <ext xmlns:x14="http://schemas.microsoft.com/office/spreadsheetml/2009/9/main" uri="{CCE6A557-97BC-4b89-ADB6-D9C93CAAB3DF}">
      <x14:dataValidations xmlns:xm="http://schemas.microsoft.com/office/excel/2006/main" disablePrompts="1" count="1">
        <x14:dataValidation type="list" allowBlank="1">
          <x14:formula1>
            <xm:f>'2020 Contacts'!$A:$A</xm:f>
          </x14:formula1>
          <xm:sqref>E4 L4:L11 E16:E20 L16:L20 E24:E28 E30:E31 L24:L33 E37:E40 L37:L40 E45:E50 L45:L52 E56:E61 L58:L64 E68:E76 L70:L76 E80:E88 L80:L88 E92:E97 L92:L97 E102:E106 L101:L106 E109:E113 L109:L113 E116:E120 L116:L127 E132:E135 L132:L136 E140:E144 L140:L144 E147:E151 L147:L151 E155:E159 L155:L159 E163:E169 L163:L169 E174:E178 L174:L180 E186:E189 L185:L189 E193:E196 L193:L199 E203:E206 L203:L206 L211:L213 E217:E219 L217:L220 E224:E225 L224:L226 E230:E237 L230:L238 E242:E245 L242:L249 E253:E255 L253:L258 E262:E264 L262:L264 E267:E273 L267:L273 E277:E281 L277:L281 E285:E287 L285:L287 E292:E296 L291:L296 G299:G300 E299:E302 L299:L303 E307:E312 L307:L312 G319 E316:E320 L316:L320 E324:E329 L324:L331 E336:E340 L335:L340 E344:E349 L344:L349 L354 E354:E358 L356:L360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750"/>
  <sheetViews>
    <sheetView tabSelected="1" workbookViewId="0">
      <pane xSplit="1" ySplit="2" topLeftCell="B337" activePane="bottomRight" state="frozen"/>
      <selection pane="topRight" activeCell="B1" sqref="B1"/>
      <selection pane="bottomLeft" activeCell="A3" sqref="A3"/>
      <selection pane="bottomRight" activeCell="A378" sqref="A378"/>
    </sheetView>
  </sheetViews>
  <sheetFormatPr defaultColWidth="14.42578125" defaultRowHeight="15.75" customHeight="1"/>
  <cols>
    <col min="1" max="1" width="32" customWidth="1"/>
    <col min="2" max="2" width="21.85546875" customWidth="1"/>
    <col min="3" max="3" width="23.28515625" customWidth="1"/>
    <col min="5" max="5" width="31.28515625" customWidth="1"/>
    <col min="6" max="6" width="16.42578125" customWidth="1"/>
  </cols>
  <sheetData>
    <row r="1" spans="1:26" ht="23.25">
      <c r="A1" s="1">
        <v>2020</v>
      </c>
      <c r="B1" s="2"/>
      <c r="C1" s="2"/>
      <c r="D1" s="7"/>
      <c r="E1" s="10">
        <f>COUNTIF(E5:E739,"*yes*")</f>
        <v>398</v>
      </c>
      <c r="F1" s="12">
        <f>COUNTIF(E6:E739,"*bubble*")</f>
        <v>39</v>
      </c>
      <c r="G1" s="24">
        <f>COUNTIF(E6:E739,"*no*")</f>
        <v>128</v>
      </c>
      <c r="H1" s="27">
        <f>COUNTIF(H6:H739,"*new*")</f>
        <v>136</v>
      </c>
      <c r="I1" s="29">
        <f>H1-E1</f>
        <v>-262</v>
      </c>
      <c r="J1" s="31">
        <f>367-E1</f>
        <v>-31</v>
      </c>
      <c r="L1" s="6"/>
      <c r="M1" s="6"/>
      <c r="N1" s="6"/>
      <c r="O1" s="6"/>
      <c r="P1" s="6"/>
      <c r="Q1" s="6"/>
      <c r="R1" s="6"/>
      <c r="S1" s="6"/>
      <c r="T1" s="6"/>
      <c r="U1" s="6"/>
      <c r="V1" s="6"/>
      <c r="W1" s="6"/>
      <c r="X1" s="6"/>
      <c r="Y1" s="6"/>
      <c r="Z1" s="6"/>
    </row>
    <row r="2" spans="1:26" ht="30">
      <c r="A2" s="2" t="s">
        <v>0</v>
      </c>
      <c r="B2" s="2" t="s">
        <v>2</v>
      </c>
      <c r="C2" s="2" t="s">
        <v>3</v>
      </c>
      <c r="D2" s="2" t="s">
        <v>28</v>
      </c>
      <c r="E2" s="3" t="s">
        <v>5</v>
      </c>
      <c r="F2" s="33" t="s">
        <v>7</v>
      </c>
      <c r="G2" s="38" t="s">
        <v>6</v>
      </c>
      <c r="H2" s="40" t="s">
        <v>35</v>
      </c>
      <c r="I2" s="42" t="s">
        <v>36</v>
      </c>
      <c r="J2" s="44" t="s">
        <v>40</v>
      </c>
      <c r="K2" s="6"/>
      <c r="L2" s="6"/>
      <c r="M2" s="6"/>
      <c r="N2" s="6"/>
      <c r="O2" s="6"/>
      <c r="P2" s="6"/>
      <c r="Q2" s="6"/>
      <c r="R2" s="6"/>
      <c r="S2" s="6"/>
      <c r="T2" s="6"/>
      <c r="U2" s="6"/>
      <c r="V2" s="6"/>
      <c r="W2" s="6"/>
      <c r="X2" s="6"/>
      <c r="Y2" s="6"/>
      <c r="Z2" s="6"/>
    </row>
    <row r="3" spans="1:26" ht="15">
      <c r="A3" s="15"/>
      <c r="B3" s="11"/>
      <c r="C3" s="6"/>
      <c r="D3" s="6"/>
      <c r="E3" s="13"/>
      <c r="F3" s="46"/>
      <c r="G3" s="48"/>
      <c r="H3" s="48"/>
    </row>
    <row r="4" spans="1:26">
      <c r="A4" s="50" t="s">
        <v>44</v>
      </c>
      <c r="B4" s="50" t="s">
        <v>47</v>
      </c>
      <c r="C4" s="50" t="s">
        <v>48</v>
      </c>
      <c r="D4" s="50" t="s">
        <v>50</v>
      </c>
      <c r="E4" s="50" t="str">
        <f ca="1">SUM(E2:E947)</f>
        <v>#REF!</v>
      </c>
      <c r="F4" s="46"/>
      <c r="G4" s="48"/>
      <c r="H4" s="48"/>
    </row>
    <row r="5" spans="1:26">
      <c r="A5" s="52" t="s">
        <v>51</v>
      </c>
      <c r="B5" s="53"/>
      <c r="C5" s="55"/>
      <c r="D5" s="55"/>
      <c r="E5" s="56" t="s">
        <v>11</v>
      </c>
      <c r="F5" s="58" t="s">
        <v>55</v>
      </c>
      <c r="G5" s="48"/>
      <c r="H5" s="48"/>
    </row>
    <row r="6" spans="1:26" ht="90.75">
      <c r="A6" s="61" t="s">
        <v>59</v>
      </c>
      <c r="B6" s="63" t="s">
        <v>66</v>
      </c>
      <c r="C6" s="65" t="s">
        <v>70</v>
      </c>
      <c r="D6" s="65" t="s">
        <v>73</v>
      </c>
      <c r="E6" s="67" t="s">
        <v>11</v>
      </c>
      <c r="F6" s="46"/>
      <c r="G6" s="48"/>
      <c r="H6" s="69" t="s">
        <v>75</v>
      </c>
    </row>
    <row r="7" spans="1:26" ht="30.75">
      <c r="A7" s="73" t="s">
        <v>76</v>
      </c>
      <c r="B7" s="75" t="s">
        <v>66</v>
      </c>
      <c r="C7" s="77" t="s">
        <v>68</v>
      </c>
      <c r="D7" s="77">
        <v>2014</v>
      </c>
      <c r="E7" s="79" t="s">
        <v>86</v>
      </c>
      <c r="F7" s="46"/>
      <c r="G7" s="48"/>
      <c r="H7" s="48"/>
    </row>
    <row r="8" spans="1:26">
      <c r="A8" s="61" t="s">
        <v>92</v>
      </c>
      <c r="B8" s="63" t="s">
        <v>66</v>
      </c>
      <c r="C8" s="65" t="s">
        <v>24</v>
      </c>
      <c r="D8" s="65">
        <v>2019</v>
      </c>
      <c r="E8" s="67" t="s">
        <v>11</v>
      </c>
      <c r="F8" s="46"/>
      <c r="G8" s="48"/>
      <c r="H8" s="48"/>
    </row>
    <row r="9" spans="1:26">
      <c r="A9" s="61" t="s">
        <v>99</v>
      </c>
      <c r="B9" s="63" t="s">
        <v>66</v>
      </c>
      <c r="C9" s="65" t="s">
        <v>106</v>
      </c>
      <c r="D9" s="65">
        <v>2014</v>
      </c>
      <c r="E9" s="67" t="s">
        <v>108</v>
      </c>
      <c r="F9" s="46"/>
      <c r="G9" s="48"/>
      <c r="H9" s="48"/>
    </row>
    <row r="10" spans="1:26">
      <c r="A10" s="61" t="s">
        <v>110</v>
      </c>
      <c r="B10" s="63" t="s">
        <v>66</v>
      </c>
      <c r="C10" s="65" t="s">
        <v>30</v>
      </c>
      <c r="D10" s="65">
        <v>1979</v>
      </c>
      <c r="E10" s="67" t="s">
        <v>11</v>
      </c>
      <c r="F10" s="46"/>
      <c r="G10" s="48"/>
      <c r="H10" s="48"/>
    </row>
    <row r="11" spans="1:26">
      <c r="A11" s="61" t="s">
        <v>117</v>
      </c>
      <c r="B11" s="63" t="s">
        <v>66</v>
      </c>
      <c r="C11" s="65" t="s">
        <v>62</v>
      </c>
      <c r="D11" s="65">
        <v>2005</v>
      </c>
      <c r="E11" s="67" t="s">
        <v>11</v>
      </c>
      <c r="F11" s="46"/>
      <c r="G11" s="48"/>
      <c r="H11" s="48"/>
    </row>
    <row r="12" spans="1:26" ht="30.75">
      <c r="A12" s="61" t="s">
        <v>120</v>
      </c>
      <c r="B12" s="63" t="s">
        <v>66</v>
      </c>
      <c r="C12" s="65" t="s">
        <v>68</v>
      </c>
      <c r="D12" s="65">
        <v>2005</v>
      </c>
      <c r="E12" s="67" t="s">
        <v>11</v>
      </c>
      <c r="F12" s="46"/>
      <c r="G12" s="48"/>
      <c r="H12" s="48"/>
    </row>
    <row r="13" spans="1:26">
      <c r="A13" s="61" t="s">
        <v>125</v>
      </c>
      <c r="B13" s="63" t="s">
        <v>66</v>
      </c>
      <c r="C13" s="65" t="s">
        <v>131</v>
      </c>
      <c r="D13" s="65">
        <v>2002</v>
      </c>
      <c r="E13" s="67" t="s">
        <v>11</v>
      </c>
      <c r="F13" s="46"/>
      <c r="G13" s="48"/>
      <c r="H13" s="69" t="s">
        <v>75</v>
      </c>
    </row>
    <row r="14" spans="1:26">
      <c r="A14" s="61" t="s">
        <v>133</v>
      </c>
      <c r="B14" s="63" t="s">
        <v>66</v>
      </c>
      <c r="C14" s="65" t="s">
        <v>30</v>
      </c>
      <c r="D14" s="65">
        <v>2009</v>
      </c>
      <c r="E14" s="67" t="s">
        <v>11</v>
      </c>
      <c r="F14" s="46"/>
      <c r="G14" s="48"/>
      <c r="H14" s="48"/>
    </row>
    <row r="15" spans="1:26">
      <c r="A15" s="73" t="s">
        <v>138</v>
      </c>
      <c r="B15" s="75" t="s">
        <v>66</v>
      </c>
      <c r="C15" s="77" t="s">
        <v>142</v>
      </c>
      <c r="D15" s="77">
        <v>2018</v>
      </c>
      <c r="E15" s="104" t="s">
        <v>143</v>
      </c>
      <c r="F15" s="46"/>
      <c r="G15" s="69" t="s">
        <v>144</v>
      </c>
      <c r="H15" s="69" t="s">
        <v>75</v>
      </c>
    </row>
    <row r="16" spans="1:26">
      <c r="A16" s="61" t="s">
        <v>145</v>
      </c>
      <c r="B16" s="63" t="s">
        <v>66</v>
      </c>
      <c r="C16" s="65" t="s">
        <v>95</v>
      </c>
      <c r="D16" s="65">
        <v>2014</v>
      </c>
      <c r="E16" s="67" t="s">
        <v>11</v>
      </c>
      <c r="F16" s="46"/>
      <c r="G16" s="48"/>
      <c r="H16" s="48"/>
    </row>
    <row r="17" spans="1:8">
      <c r="A17" s="61" t="s">
        <v>149</v>
      </c>
      <c r="B17" s="63" t="s">
        <v>66</v>
      </c>
      <c r="C17" s="65" t="s">
        <v>30</v>
      </c>
      <c r="D17" s="65">
        <v>2016</v>
      </c>
      <c r="E17" s="67" t="s">
        <v>11</v>
      </c>
      <c r="F17" s="46"/>
      <c r="G17" s="48"/>
      <c r="H17" s="48"/>
    </row>
    <row r="18" spans="1:8">
      <c r="A18" s="61" t="s">
        <v>152</v>
      </c>
      <c r="B18" s="63" t="s">
        <v>66</v>
      </c>
      <c r="C18" s="65" t="s">
        <v>62</v>
      </c>
      <c r="D18" s="65">
        <v>2008</v>
      </c>
      <c r="E18" s="67" t="s">
        <v>11</v>
      </c>
      <c r="F18" s="46"/>
      <c r="G18" s="48"/>
      <c r="H18" s="48"/>
    </row>
    <row r="19" spans="1:8" ht="26.25">
      <c r="A19" s="61" t="s">
        <v>158</v>
      </c>
      <c r="B19" s="63" t="s">
        <v>66</v>
      </c>
      <c r="C19" s="65" t="s">
        <v>37</v>
      </c>
      <c r="D19" s="65">
        <v>2017</v>
      </c>
      <c r="E19" s="67" t="s">
        <v>108</v>
      </c>
      <c r="F19" s="46"/>
      <c r="G19" s="69" t="s">
        <v>163</v>
      </c>
      <c r="H19" s="69" t="s">
        <v>75</v>
      </c>
    </row>
    <row r="20" spans="1:8">
      <c r="A20" s="61" t="s">
        <v>165</v>
      </c>
      <c r="B20" s="63" t="s">
        <v>66</v>
      </c>
      <c r="C20" s="65" t="s">
        <v>170</v>
      </c>
      <c r="D20" s="65">
        <v>2014</v>
      </c>
      <c r="E20" s="67" t="s">
        <v>108</v>
      </c>
      <c r="F20" s="46"/>
      <c r="G20" s="48"/>
      <c r="H20" s="48"/>
    </row>
    <row r="21" spans="1:8">
      <c r="A21" s="61" t="s">
        <v>171</v>
      </c>
      <c r="B21" s="63" t="s">
        <v>66</v>
      </c>
      <c r="C21" s="65" t="s">
        <v>37</v>
      </c>
      <c r="D21" s="65">
        <v>2020</v>
      </c>
      <c r="E21" s="67" t="s">
        <v>108</v>
      </c>
      <c r="F21" s="46"/>
      <c r="G21" s="48"/>
      <c r="H21" s="48"/>
    </row>
    <row r="22" spans="1:8" ht="30.75">
      <c r="A22" s="73" t="s">
        <v>173</v>
      </c>
      <c r="B22" s="75" t="s">
        <v>66</v>
      </c>
      <c r="C22" s="77" t="s">
        <v>176</v>
      </c>
      <c r="D22" s="77">
        <v>2012</v>
      </c>
      <c r="E22" s="104" t="s">
        <v>177</v>
      </c>
      <c r="F22" s="46"/>
      <c r="G22" s="69" t="s">
        <v>178</v>
      </c>
      <c r="H22" s="69" t="s">
        <v>75</v>
      </c>
    </row>
    <row r="23" spans="1:8" ht="39">
      <c r="A23" s="61" t="s">
        <v>179</v>
      </c>
      <c r="B23" s="63" t="s">
        <v>66</v>
      </c>
      <c r="C23" s="65" t="s">
        <v>68</v>
      </c>
      <c r="D23" s="65">
        <v>2019</v>
      </c>
      <c r="E23" s="67" t="s">
        <v>11</v>
      </c>
      <c r="F23" s="46"/>
      <c r="G23" s="69" t="s">
        <v>183</v>
      </c>
      <c r="H23" s="69" t="s">
        <v>75</v>
      </c>
    </row>
    <row r="24" spans="1:8">
      <c r="A24" s="61" t="s">
        <v>184</v>
      </c>
      <c r="B24" s="63" t="s">
        <v>66</v>
      </c>
      <c r="C24" s="65" t="s">
        <v>188</v>
      </c>
      <c r="D24" s="65">
        <v>2012</v>
      </c>
      <c r="E24" s="67" t="s">
        <v>108</v>
      </c>
      <c r="F24" s="46"/>
      <c r="G24" s="48"/>
      <c r="H24" s="48"/>
    </row>
    <row r="25" spans="1:8">
      <c r="A25" s="61" t="s">
        <v>189</v>
      </c>
      <c r="B25" s="63" t="s">
        <v>66</v>
      </c>
      <c r="C25" s="65" t="s">
        <v>24</v>
      </c>
      <c r="D25" s="65">
        <v>2002</v>
      </c>
      <c r="E25" s="67" t="s">
        <v>108</v>
      </c>
      <c r="F25" s="46"/>
      <c r="G25" s="48"/>
      <c r="H25" s="48"/>
    </row>
    <row r="26" spans="1:8">
      <c r="A26" s="61" t="s">
        <v>193</v>
      </c>
      <c r="B26" s="63" t="s">
        <v>66</v>
      </c>
      <c r="C26" s="65" t="s">
        <v>142</v>
      </c>
      <c r="D26" s="65">
        <v>2010</v>
      </c>
      <c r="E26" s="67" t="s">
        <v>108</v>
      </c>
      <c r="F26" s="46"/>
      <c r="G26" s="48"/>
      <c r="H26" s="48"/>
    </row>
    <row r="27" spans="1:8">
      <c r="A27" s="61" t="s">
        <v>199</v>
      </c>
      <c r="B27" s="63" t="s">
        <v>66</v>
      </c>
      <c r="C27" s="65" t="s">
        <v>24</v>
      </c>
      <c r="D27" s="65">
        <v>2012</v>
      </c>
      <c r="E27" s="67" t="s">
        <v>108</v>
      </c>
      <c r="F27" s="46"/>
      <c r="G27" s="48"/>
      <c r="H27" s="48"/>
    </row>
    <row r="28" spans="1:8" ht="31.5">
      <c r="A28" s="50" t="s">
        <v>44</v>
      </c>
      <c r="B28" s="50" t="s">
        <v>47</v>
      </c>
      <c r="C28" s="148" t="s">
        <v>48</v>
      </c>
      <c r="D28" s="148" t="s">
        <v>50</v>
      </c>
      <c r="E28" s="50" t="s">
        <v>202</v>
      </c>
      <c r="F28" s="46"/>
      <c r="G28" s="48"/>
      <c r="H28" s="48"/>
    </row>
    <row r="29" spans="1:8">
      <c r="A29" s="73" t="s">
        <v>203</v>
      </c>
      <c r="B29" s="75" t="s">
        <v>23</v>
      </c>
      <c r="C29" s="77" t="s">
        <v>207</v>
      </c>
      <c r="D29" s="77">
        <v>2015</v>
      </c>
      <c r="E29" s="67" t="s">
        <v>108</v>
      </c>
      <c r="F29" s="46"/>
      <c r="G29" s="48"/>
      <c r="H29" s="48"/>
    </row>
    <row r="30" spans="1:8">
      <c r="A30" s="73" t="s">
        <v>208</v>
      </c>
      <c r="B30" s="75" t="s">
        <v>23</v>
      </c>
      <c r="C30" s="77" t="s">
        <v>211</v>
      </c>
      <c r="D30" s="77">
        <v>2018</v>
      </c>
      <c r="E30" s="79" t="s">
        <v>212</v>
      </c>
      <c r="F30" s="46"/>
      <c r="G30" s="48"/>
      <c r="H30" s="48"/>
    </row>
    <row r="31" spans="1:8">
      <c r="A31" s="73" t="s">
        <v>105</v>
      </c>
      <c r="B31" s="75" t="s">
        <v>23</v>
      </c>
      <c r="C31" s="77" t="s">
        <v>226</v>
      </c>
      <c r="D31" s="77">
        <v>2019</v>
      </c>
      <c r="E31" s="67" t="s">
        <v>11</v>
      </c>
      <c r="F31" s="46"/>
      <c r="G31" s="48"/>
      <c r="H31" s="69" t="s">
        <v>75</v>
      </c>
    </row>
    <row r="32" spans="1:8" ht="26.25">
      <c r="A32" s="73" t="s">
        <v>229</v>
      </c>
      <c r="B32" s="75" t="s">
        <v>23</v>
      </c>
      <c r="C32" s="77" t="s">
        <v>233</v>
      </c>
      <c r="D32" s="77">
        <v>2008</v>
      </c>
      <c r="E32" s="67" t="s">
        <v>11</v>
      </c>
      <c r="F32" s="46"/>
      <c r="G32" s="69" t="s">
        <v>234</v>
      </c>
      <c r="H32" s="48"/>
    </row>
    <row r="33" spans="1:8">
      <c r="A33" s="73" t="s">
        <v>235</v>
      </c>
      <c r="B33" s="75" t="s">
        <v>23</v>
      </c>
      <c r="C33" s="77" t="s">
        <v>37</v>
      </c>
      <c r="D33" s="77">
        <v>2006</v>
      </c>
      <c r="E33" s="67" t="s">
        <v>11</v>
      </c>
      <c r="F33" s="46"/>
      <c r="G33" s="48"/>
      <c r="H33" s="48"/>
    </row>
    <row r="34" spans="1:8">
      <c r="A34" s="156" t="s">
        <v>240</v>
      </c>
      <c r="B34" s="158"/>
      <c r="C34" s="65"/>
      <c r="D34" s="65"/>
      <c r="E34" s="67" t="s">
        <v>11</v>
      </c>
      <c r="F34" s="58" t="s">
        <v>247</v>
      </c>
      <c r="G34" s="48"/>
      <c r="H34" s="69" t="s">
        <v>75</v>
      </c>
    </row>
    <row r="35" spans="1:8" ht="60.75">
      <c r="A35" s="73" t="s">
        <v>201</v>
      </c>
      <c r="B35" s="75" t="s">
        <v>23</v>
      </c>
      <c r="C35" s="77" t="s">
        <v>24</v>
      </c>
      <c r="D35" s="77" t="s">
        <v>204</v>
      </c>
      <c r="E35" s="162" t="s">
        <v>250</v>
      </c>
      <c r="F35" s="46"/>
      <c r="G35" s="48"/>
      <c r="H35" s="48"/>
    </row>
    <row r="36" spans="1:8">
      <c r="A36" s="61" t="s">
        <v>222</v>
      </c>
      <c r="B36" s="63" t="s">
        <v>23</v>
      </c>
      <c r="C36" s="65" t="s">
        <v>37</v>
      </c>
      <c r="D36" s="65">
        <v>2006</v>
      </c>
      <c r="E36" s="67" t="s">
        <v>11</v>
      </c>
      <c r="F36" s="46"/>
      <c r="G36" s="48"/>
      <c r="H36" s="48"/>
    </row>
    <row r="37" spans="1:8" ht="30.75">
      <c r="A37" s="73" t="s">
        <v>256</v>
      </c>
      <c r="B37" s="75" t="s">
        <v>23</v>
      </c>
      <c r="C37" s="77" t="s">
        <v>68</v>
      </c>
      <c r="D37" s="77">
        <v>2018</v>
      </c>
      <c r="E37" s="67" t="s">
        <v>11</v>
      </c>
      <c r="F37" s="46"/>
      <c r="G37" s="48"/>
      <c r="H37" s="48"/>
    </row>
    <row r="38" spans="1:8">
      <c r="A38" s="73" t="s">
        <v>265</v>
      </c>
      <c r="B38" s="75" t="s">
        <v>23</v>
      </c>
      <c r="C38" s="77" t="s">
        <v>24</v>
      </c>
      <c r="D38" s="77">
        <v>1972</v>
      </c>
      <c r="E38" s="79" t="s">
        <v>269</v>
      </c>
      <c r="F38" s="46"/>
      <c r="G38" s="48"/>
      <c r="H38" s="48"/>
    </row>
    <row r="39" spans="1:8">
      <c r="A39" s="73" t="s">
        <v>270</v>
      </c>
      <c r="B39" s="75" t="s">
        <v>23</v>
      </c>
      <c r="C39" s="77" t="s">
        <v>24</v>
      </c>
      <c r="D39" s="77">
        <v>2015</v>
      </c>
      <c r="E39" s="169"/>
      <c r="F39" s="46"/>
      <c r="G39" s="48"/>
      <c r="H39" s="48"/>
    </row>
    <row r="40" spans="1:8">
      <c r="A40" s="73" t="s">
        <v>274</v>
      </c>
      <c r="B40" s="75" t="s">
        <v>23</v>
      </c>
      <c r="C40" s="77" t="s">
        <v>37</v>
      </c>
      <c r="D40" s="77">
        <v>2010</v>
      </c>
      <c r="E40" s="67" t="s">
        <v>11</v>
      </c>
      <c r="F40" s="46"/>
      <c r="G40" s="48"/>
      <c r="H40" s="69" t="s">
        <v>75</v>
      </c>
    </row>
    <row r="41" spans="1:8" ht="26.25">
      <c r="A41" s="61" t="s">
        <v>277</v>
      </c>
      <c r="B41" s="63" t="s">
        <v>23</v>
      </c>
      <c r="C41" s="65" t="s">
        <v>62</v>
      </c>
      <c r="D41" s="65">
        <v>2007</v>
      </c>
      <c r="E41" s="67" t="s">
        <v>11</v>
      </c>
      <c r="F41" s="58" t="s">
        <v>281</v>
      </c>
      <c r="G41" s="69" t="s">
        <v>282</v>
      </c>
      <c r="H41" s="69" t="s">
        <v>75</v>
      </c>
    </row>
    <row r="42" spans="1:8">
      <c r="A42" s="73" t="s">
        <v>38</v>
      </c>
      <c r="B42" s="75" t="s">
        <v>23</v>
      </c>
      <c r="C42" s="77" t="s">
        <v>37</v>
      </c>
      <c r="D42" s="77">
        <v>2017</v>
      </c>
      <c r="E42" s="67" t="s">
        <v>108</v>
      </c>
      <c r="F42" s="46"/>
      <c r="G42" s="48"/>
      <c r="H42" s="48"/>
    </row>
    <row r="43" spans="1:8" ht="30.75">
      <c r="A43" s="73" t="s">
        <v>289</v>
      </c>
      <c r="B43" s="75" t="s">
        <v>23</v>
      </c>
      <c r="C43" s="77" t="s">
        <v>296</v>
      </c>
      <c r="D43" s="77" t="s">
        <v>297</v>
      </c>
      <c r="E43" s="79" t="s">
        <v>298</v>
      </c>
      <c r="F43" s="46"/>
      <c r="G43" s="48"/>
      <c r="H43" s="48"/>
    </row>
    <row r="44" spans="1:8" ht="30.75">
      <c r="A44" s="73" t="s">
        <v>299</v>
      </c>
      <c r="B44" s="75" t="s">
        <v>23</v>
      </c>
      <c r="C44" s="77" t="s">
        <v>306</v>
      </c>
      <c r="D44" s="77">
        <v>2016</v>
      </c>
      <c r="E44" s="67" t="s">
        <v>108</v>
      </c>
      <c r="F44" s="46"/>
      <c r="G44" s="48"/>
      <c r="H44" s="69" t="s">
        <v>75</v>
      </c>
    </row>
    <row r="45" spans="1:8">
      <c r="A45" s="73" t="s">
        <v>307</v>
      </c>
      <c r="B45" s="75" t="s">
        <v>23</v>
      </c>
      <c r="C45" s="77" t="s">
        <v>30</v>
      </c>
      <c r="D45" s="77">
        <v>2015</v>
      </c>
      <c r="E45" s="67" t="s">
        <v>11</v>
      </c>
      <c r="F45" s="58"/>
      <c r="G45" s="48"/>
      <c r="H45" s="69" t="s">
        <v>10</v>
      </c>
    </row>
    <row r="46" spans="1:8">
      <c r="A46" s="73" t="s">
        <v>312</v>
      </c>
      <c r="B46" s="75" t="s">
        <v>23</v>
      </c>
      <c r="C46" s="77" t="s">
        <v>37</v>
      </c>
      <c r="D46" s="77" t="s">
        <v>315</v>
      </c>
      <c r="E46" s="67" t="s">
        <v>11</v>
      </c>
      <c r="F46" s="58" t="s">
        <v>317</v>
      </c>
      <c r="G46" s="48"/>
      <c r="H46" s="48"/>
    </row>
    <row r="47" spans="1:8" ht="30.75">
      <c r="A47" s="73" t="s">
        <v>67</v>
      </c>
      <c r="B47" s="75" t="s">
        <v>23</v>
      </c>
      <c r="C47" s="77" t="s">
        <v>146</v>
      </c>
      <c r="D47" s="77">
        <v>1997</v>
      </c>
      <c r="E47" s="67" t="s">
        <v>108</v>
      </c>
      <c r="F47" s="46"/>
      <c r="G47" s="48"/>
      <c r="H47" s="69" t="s">
        <v>75</v>
      </c>
    </row>
    <row r="48" spans="1:8">
      <c r="A48" s="180" t="s">
        <v>322</v>
      </c>
      <c r="B48" s="182" t="s">
        <v>23</v>
      </c>
      <c r="C48" s="183" t="s">
        <v>327</v>
      </c>
      <c r="D48" s="183">
        <v>2015</v>
      </c>
      <c r="E48" s="184" t="s">
        <v>11</v>
      </c>
      <c r="F48" s="46"/>
      <c r="G48" s="48"/>
      <c r="H48" s="48"/>
    </row>
    <row r="49" spans="1:8">
      <c r="A49" s="61" t="s">
        <v>333</v>
      </c>
      <c r="B49" s="63" t="s">
        <v>23</v>
      </c>
      <c r="C49" s="65" t="s">
        <v>24</v>
      </c>
      <c r="D49" s="65">
        <v>2016</v>
      </c>
      <c r="E49" s="67" t="s">
        <v>11</v>
      </c>
      <c r="F49" s="46"/>
      <c r="G49" s="48"/>
      <c r="H49" s="48"/>
    </row>
    <row r="50" spans="1:8" ht="30.75">
      <c r="A50" s="73" t="s">
        <v>338</v>
      </c>
      <c r="B50" s="75" t="s">
        <v>23</v>
      </c>
      <c r="C50" s="77" t="s">
        <v>68</v>
      </c>
      <c r="D50" s="77">
        <v>2017</v>
      </c>
      <c r="E50" s="67" t="s">
        <v>11</v>
      </c>
      <c r="F50" s="46"/>
      <c r="G50" s="69" t="s">
        <v>342</v>
      </c>
      <c r="H50" s="69" t="s">
        <v>35</v>
      </c>
    </row>
    <row r="51" spans="1:8">
      <c r="A51" s="73" t="s">
        <v>343</v>
      </c>
      <c r="B51" s="75" t="s">
        <v>23</v>
      </c>
      <c r="C51" s="77" t="s">
        <v>30</v>
      </c>
      <c r="D51" s="77">
        <v>2010</v>
      </c>
      <c r="E51" s="67" t="s">
        <v>11</v>
      </c>
      <c r="F51" s="46"/>
      <c r="G51" s="48"/>
      <c r="H51" s="69" t="s">
        <v>75</v>
      </c>
    </row>
    <row r="52" spans="1:8">
      <c r="A52" s="73" t="s">
        <v>349</v>
      </c>
      <c r="B52" s="75" t="s">
        <v>23</v>
      </c>
      <c r="C52" s="77" t="s">
        <v>352</v>
      </c>
      <c r="D52" s="77">
        <v>2006</v>
      </c>
      <c r="E52" s="79" t="s">
        <v>353</v>
      </c>
      <c r="F52" s="46"/>
      <c r="G52" s="48"/>
      <c r="H52" s="69" t="s">
        <v>10</v>
      </c>
    </row>
    <row r="53" spans="1:8">
      <c r="A53" s="61" t="s">
        <v>354</v>
      </c>
      <c r="B53" s="63" t="s">
        <v>23</v>
      </c>
      <c r="C53" s="65" t="s">
        <v>358</v>
      </c>
      <c r="D53" s="65">
        <v>2004</v>
      </c>
      <c r="E53" s="67" t="s">
        <v>11</v>
      </c>
      <c r="F53" s="46"/>
      <c r="G53" s="48"/>
      <c r="H53" s="48"/>
    </row>
    <row r="54" spans="1:8">
      <c r="A54" s="73" t="s">
        <v>359</v>
      </c>
      <c r="B54" s="75" t="s">
        <v>23</v>
      </c>
      <c r="C54" s="77" t="s">
        <v>30</v>
      </c>
      <c r="D54" s="77">
        <v>2019</v>
      </c>
      <c r="E54" s="79" t="s">
        <v>269</v>
      </c>
      <c r="F54" s="46"/>
      <c r="G54" s="48"/>
      <c r="H54" s="48"/>
    </row>
    <row r="55" spans="1:8">
      <c r="A55" s="61" t="s">
        <v>362</v>
      </c>
      <c r="B55" s="63" t="s">
        <v>23</v>
      </c>
      <c r="C55" s="65" t="s">
        <v>365</v>
      </c>
      <c r="D55" s="65">
        <v>2015</v>
      </c>
      <c r="E55" s="67" t="s">
        <v>11</v>
      </c>
      <c r="F55" s="46"/>
      <c r="G55" s="48"/>
      <c r="H55" s="48"/>
    </row>
    <row r="56" spans="1:8">
      <c r="A56" s="61" t="s">
        <v>366</v>
      </c>
      <c r="B56" s="63" t="s">
        <v>23</v>
      </c>
      <c r="C56" s="65" t="s">
        <v>37</v>
      </c>
      <c r="D56" s="65">
        <v>1997</v>
      </c>
      <c r="E56" s="67" t="s">
        <v>11</v>
      </c>
      <c r="F56" s="46"/>
      <c r="G56" s="48"/>
      <c r="H56" s="48"/>
    </row>
    <row r="57" spans="1:8">
      <c r="A57" s="61" t="s">
        <v>369</v>
      </c>
      <c r="B57" s="63" t="s">
        <v>23</v>
      </c>
      <c r="C57" s="65" t="s">
        <v>42</v>
      </c>
      <c r="D57" s="65">
        <v>1979</v>
      </c>
      <c r="E57" s="67" t="s">
        <v>11</v>
      </c>
      <c r="F57" s="46"/>
      <c r="G57" s="48"/>
      <c r="H57" s="69" t="s">
        <v>35</v>
      </c>
    </row>
    <row r="58" spans="1:8">
      <c r="A58" s="73" t="s">
        <v>373</v>
      </c>
      <c r="B58" s="75" t="s">
        <v>23</v>
      </c>
      <c r="C58" s="77" t="s">
        <v>375</v>
      </c>
      <c r="D58" s="77">
        <v>2015</v>
      </c>
      <c r="E58" s="67" t="s">
        <v>43</v>
      </c>
      <c r="F58" s="58" t="s">
        <v>376</v>
      </c>
      <c r="G58" s="48"/>
      <c r="H58" s="48"/>
    </row>
    <row r="59" spans="1:8">
      <c r="A59" s="73" t="s">
        <v>377</v>
      </c>
      <c r="B59" s="75" t="s">
        <v>23</v>
      </c>
      <c r="C59" s="77" t="s">
        <v>382</v>
      </c>
      <c r="D59" s="77">
        <v>2018</v>
      </c>
      <c r="E59" s="79" t="s">
        <v>353</v>
      </c>
      <c r="F59" s="46"/>
      <c r="G59" s="48"/>
      <c r="H59" s="48"/>
    </row>
    <row r="60" spans="1:8" ht="26.25">
      <c r="A60" s="73" t="s">
        <v>383</v>
      </c>
      <c r="B60" s="75" t="s">
        <v>23</v>
      </c>
      <c r="C60" s="77" t="s">
        <v>95</v>
      </c>
      <c r="D60" s="77">
        <v>2019</v>
      </c>
      <c r="E60" s="67" t="s">
        <v>11</v>
      </c>
      <c r="F60" s="69" t="s">
        <v>386</v>
      </c>
      <c r="G60" s="48"/>
      <c r="H60" s="69" t="s">
        <v>75</v>
      </c>
    </row>
    <row r="61" spans="1:8">
      <c r="A61" s="73" t="s">
        <v>387</v>
      </c>
      <c r="B61" s="75" t="s">
        <v>23</v>
      </c>
      <c r="C61" s="77" t="s">
        <v>390</v>
      </c>
      <c r="D61" s="77">
        <v>2016</v>
      </c>
      <c r="E61" s="67" t="s">
        <v>11</v>
      </c>
      <c r="F61" s="46"/>
      <c r="G61" s="48"/>
      <c r="H61" s="69" t="s">
        <v>75</v>
      </c>
    </row>
    <row r="62" spans="1:8">
      <c r="A62" s="73" t="s">
        <v>391</v>
      </c>
      <c r="B62" s="75" t="s">
        <v>23</v>
      </c>
      <c r="C62" s="77" t="s">
        <v>393</v>
      </c>
      <c r="D62" s="77">
        <v>2016</v>
      </c>
      <c r="E62" s="79" t="s">
        <v>353</v>
      </c>
      <c r="F62" s="46"/>
      <c r="G62" s="48"/>
      <c r="H62" s="48"/>
    </row>
    <row r="63" spans="1:8">
      <c r="A63" s="61" t="s">
        <v>395</v>
      </c>
      <c r="B63" s="63" t="s">
        <v>23</v>
      </c>
      <c r="C63" s="65" t="s">
        <v>398</v>
      </c>
      <c r="D63" s="65">
        <v>2019</v>
      </c>
      <c r="E63" s="67" t="s">
        <v>11</v>
      </c>
      <c r="F63" s="46"/>
      <c r="G63" s="48"/>
      <c r="H63" s="48"/>
    </row>
    <row r="64" spans="1:8" ht="90.75">
      <c r="A64" s="73" t="s">
        <v>399</v>
      </c>
      <c r="B64" s="75" t="s">
        <v>23</v>
      </c>
      <c r="C64" s="77" t="s">
        <v>401</v>
      </c>
      <c r="D64" s="77" t="s">
        <v>402</v>
      </c>
      <c r="E64" s="79" t="s">
        <v>269</v>
      </c>
      <c r="F64" s="46"/>
      <c r="G64" s="48"/>
      <c r="H64" s="48"/>
    </row>
    <row r="65" spans="1:8" ht="26.25">
      <c r="A65" s="156" t="s">
        <v>403</v>
      </c>
      <c r="B65" s="158"/>
      <c r="C65" s="65"/>
      <c r="D65" s="65"/>
      <c r="E65" s="67" t="s">
        <v>43</v>
      </c>
      <c r="F65" s="58" t="s">
        <v>404</v>
      </c>
      <c r="G65" s="48"/>
      <c r="H65" s="48"/>
    </row>
    <row r="66" spans="1:8">
      <c r="A66" s="73" t="s">
        <v>406</v>
      </c>
      <c r="B66" s="75" t="s">
        <v>23</v>
      </c>
      <c r="C66" s="77" t="s">
        <v>409</v>
      </c>
      <c r="D66" s="77">
        <v>2001</v>
      </c>
      <c r="E66" s="79" t="s">
        <v>410</v>
      </c>
      <c r="F66" s="46"/>
      <c r="G66" s="48"/>
      <c r="H66" s="48"/>
    </row>
    <row r="67" spans="1:8">
      <c r="A67" s="73" t="s">
        <v>411</v>
      </c>
      <c r="B67" s="75" t="s">
        <v>23</v>
      </c>
      <c r="C67" s="77" t="s">
        <v>24</v>
      </c>
      <c r="D67" s="77">
        <v>2018</v>
      </c>
      <c r="E67" s="79" t="s">
        <v>269</v>
      </c>
      <c r="F67" s="46"/>
      <c r="G67" s="48"/>
      <c r="H67" s="48"/>
    </row>
    <row r="68" spans="1:8">
      <c r="A68" s="61" t="s">
        <v>416</v>
      </c>
      <c r="B68" s="63" t="s">
        <v>23</v>
      </c>
      <c r="C68" s="65" t="s">
        <v>37</v>
      </c>
      <c r="D68" s="65">
        <v>2000</v>
      </c>
      <c r="E68" s="67" t="s">
        <v>11</v>
      </c>
      <c r="F68" s="46"/>
      <c r="G68" s="48"/>
      <c r="H68" s="48"/>
    </row>
    <row r="69" spans="1:8" ht="26.25">
      <c r="A69" s="73" t="s">
        <v>420</v>
      </c>
      <c r="B69" s="75" t="s">
        <v>23</v>
      </c>
      <c r="C69" s="77" t="s">
        <v>329</v>
      </c>
      <c r="D69" s="77">
        <v>2012</v>
      </c>
      <c r="E69" s="79" t="s">
        <v>11</v>
      </c>
      <c r="F69" s="69" t="s">
        <v>429</v>
      </c>
      <c r="G69" s="48"/>
      <c r="H69" s="69" t="s">
        <v>75</v>
      </c>
    </row>
    <row r="70" spans="1:8" ht="30.75">
      <c r="A70" s="156" t="s">
        <v>430</v>
      </c>
      <c r="B70" s="63" t="s">
        <v>23</v>
      </c>
      <c r="C70" s="65" t="s">
        <v>68</v>
      </c>
      <c r="D70" s="65">
        <v>2012</v>
      </c>
      <c r="E70" s="67" t="s">
        <v>11</v>
      </c>
      <c r="F70" s="48"/>
      <c r="G70" s="48"/>
      <c r="H70" s="48"/>
    </row>
    <row r="71" spans="1:8">
      <c r="A71" s="73" t="s">
        <v>436</v>
      </c>
      <c r="B71" s="75" t="s">
        <v>23</v>
      </c>
      <c r="C71" s="77" t="s">
        <v>87</v>
      </c>
      <c r="D71" s="77">
        <v>2013</v>
      </c>
      <c r="E71" s="67" t="s">
        <v>11</v>
      </c>
      <c r="F71" s="48"/>
      <c r="G71" s="48"/>
      <c r="H71" s="48"/>
    </row>
    <row r="72" spans="1:8">
      <c r="A72" s="73" t="s">
        <v>130</v>
      </c>
      <c r="B72" s="75" t="s">
        <v>23</v>
      </c>
      <c r="C72" s="77" t="s">
        <v>24</v>
      </c>
      <c r="D72" s="77">
        <v>1998</v>
      </c>
      <c r="E72" s="67" t="s">
        <v>11</v>
      </c>
      <c r="F72" s="48"/>
      <c r="G72" s="48"/>
      <c r="H72" s="48"/>
    </row>
    <row r="73" spans="1:8">
      <c r="A73" s="61" t="s">
        <v>442</v>
      </c>
      <c r="B73" s="63" t="s">
        <v>23</v>
      </c>
      <c r="C73" s="65" t="s">
        <v>87</v>
      </c>
      <c r="D73" s="65">
        <v>2015</v>
      </c>
      <c r="E73" s="67" t="s">
        <v>11</v>
      </c>
      <c r="F73" s="69"/>
      <c r="G73" s="48"/>
      <c r="H73" s="48"/>
    </row>
    <row r="74" spans="1:8">
      <c r="A74" s="73" t="s">
        <v>154</v>
      </c>
      <c r="B74" s="75" t="s">
        <v>23</v>
      </c>
      <c r="C74" s="77" t="s">
        <v>30</v>
      </c>
      <c r="D74" s="77">
        <v>2009</v>
      </c>
      <c r="E74" s="67" t="s">
        <v>11</v>
      </c>
      <c r="F74" s="69" t="s">
        <v>451</v>
      </c>
      <c r="G74" s="48"/>
      <c r="H74" s="69" t="s">
        <v>75</v>
      </c>
    </row>
    <row r="75" spans="1:8">
      <c r="A75" s="73" t="s">
        <v>452</v>
      </c>
      <c r="B75" s="75" t="s">
        <v>23</v>
      </c>
      <c r="C75" s="77" t="s">
        <v>37</v>
      </c>
      <c r="D75" s="77">
        <v>2014</v>
      </c>
      <c r="E75" s="79" t="s">
        <v>250</v>
      </c>
      <c r="F75" s="69" t="s">
        <v>455</v>
      </c>
      <c r="G75" s="48"/>
      <c r="H75" s="48"/>
    </row>
    <row r="76" spans="1:8">
      <c r="A76" s="73" t="s">
        <v>456</v>
      </c>
      <c r="B76" s="75" t="s">
        <v>23</v>
      </c>
      <c r="C76" s="77" t="s">
        <v>95</v>
      </c>
      <c r="D76" s="77">
        <v>2005</v>
      </c>
      <c r="E76" s="67" t="s">
        <v>11</v>
      </c>
      <c r="F76" s="69" t="s">
        <v>457</v>
      </c>
      <c r="G76" s="48"/>
      <c r="H76" s="69" t="s">
        <v>75</v>
      </c>
    </row>
    <row r="77" spans="1:8" ht="39">
      <c r="A77" s="73" t="s">
        <v>458</v>
      </c>
      <c r="B77" s="75" t="s">
        <v>23</v>
      </c>
      <c r="C77" s="77" t="s">
        <v>68</v>
      </c>
      <c r="D77" s="77">
        <v>2019</v>
      </c>
      <c r="E77" s="235" t="s">
        <v>250</v>
      </c>
      <c r="F77" s="69" t="s">
        <v>462</v>
      </c>
      <c r="G77" s="48"/>
      <c r="H77" s="69" t="s">
        <v>75</v>
      </c>
    </row>
    <row r="78" spans="1:8" ht="30.75">
      <c r="A78" s="61" t="s">
        <v>463</v>
      </c>
      <c r="B78" s="63" t="s">
        <v>23</v>
      </c>
      <c r="C78" s="65" t="s">
        <v>68</v>
      </c>
      <c r="D78" s="65">
        <v>1999</v>
      </c>
      <c r="E78" s="67" t="s">
        <v>108</v>
      </c>
      <c r="F78" s="48"/>
      <c r="G78" s="48"/>
      <c r="H78" s="48"/>
    </row>
    <row r="79" spans="1:8" ht="30.75">
      <c r="A79" s="73" t="s">
        <v>471</v>
      </c>
      <c r="B79" s="75" t="s">
        <v>23</v>
      </c>
      <c r="C79" s="77" t="s">
        <v>478</v>
      </c>
      <c r="D79" s="77">
        <v>2019</v>
      </c>
      <c r="E79" s="79" t="s">
        <v>269</v>
      </c>
      <c r="F79" s="69" t="s">
        <v>479</v>
      </c>
      <c r="G79" s="48"/>
      <c r="H79" s="69" t="s">
        <v>75</v>
      </c>
    </row>
    <row r="80" spans="1:8">
      <c r="A80" s="61" t="s">
        <v>481</v>
      </c>
      <c r="B80" s="63" t="s">
        <v>23</v>
      </c>
      <c r="C80" s="65" t="s">
        <v>329</v>
      </c>
      <c r="D80" s="65">
        <v>2015</v>
      </c>
      <c r="E80" s="67" t="s">
        <v>11</v>
      </c>
      <c r="F80" s="48"/>
      <c r="G80" s="48"/>
      <c r="H80" s="69" t="s">
        <v>75</v>
      </c>
    </row>
    <row r="81" spans="1:8">
      <c r="A81" s="73" t="s">
        <v>486</v>
      </c>
      <c r="B81" s="75" t="s">
        <v>23</v>
      </c>
      <c r="C81" s="77" t="s">
        <v>490</v>
      </c>
      <c r="D81" s="77">
        <v>1983</v>
      </c>
      <c r="E81" s="79" t="s">
        <v>269</v>
      </c>
      <c r="F81" s="48"/>
      <c r="G81" s="48"/>
      <c r="H81" s="48"/>
    </row>
    <row r="82" spans="1:8">
      <c r="A82" s="73" t="s">
        <v>491</v>
      </c>
      <c r="B82" s="75" t="s">
        <v>23</v>
      </c>
      <c r="C82" s="77" t="s">
        <v>37</v>
      </c>
      <c r="D82" s="77">
        <v>2018</v>
      </c>
      <c r="E82" s="67" t="s">
        <v>11</v>
      </c>
      <c r="F82" s="69"/>
      <c r="G82" s="48"/>
      <c r="H82" s="69" t="s">
        <v>75</v>
      </c>
    </row>
    <row r="83" spans="1:8">
      <c r="A83" s="73" t="s">
        <v>495</v>
      </c>
      <c r="B83" s="75" t="s">
        <v>23</v>
      </c>
      <c r="C83" s="77" t="s">
        <v>490</v>
      </c>
      <c r="D83" s="77">
        <v>2014</v>
      </c>
      <c r="E83" s="79" t="s">
        <v>250</v>
      </c>
      <c r="F83" s="69" t="s">
        <v>503</v>
      </c>
      <c r="G83" s="48"/>
      <c r="H83" s="48"/>
    </row>
    <row r="84" spans="1:8" ht="30.75">
      <c r="A84" s="61" t="s">
        <v>505</v>
      </c>
      <c r="B84" s="63" t="s">
        <v>23</v>
      </c>
      <c r="C84" s="65" t="s">
        <v>512</v>
      </c>
      <c r="D84" s="65">
        <v>2016</v>
      </c>
      <c r="E84" s="67" t="s">
        <v>11</v>
      </c>
      <c r="F84" s="48"/>
      <c r="G84" s="48"/>
      <c r="H84" s="48"/>
    </row>
    <row r="85" spans="1:8">
      <c r="A85" s="73" t="s">
        <v>513</v>
      </c>
      <c r="B85" s="75" t="s">
        <v>23</v>
      </c>
      <c r="C85" s="77" t="s">
        <v>122</v>
      </c>
      <c r="D85" s="77">
        <v>2014</v>
      </c>
      <c r="E85" s="79" t="s">
        <v>269</v>
      </c>
      <c r="F85" s="48"/>
      <c r="G85" s="48"/>
      <c r="H85" s="69" t="s">
        <v>10</v>
      </c>
    </row>
    <row r="86" spans="1:8">
      <c r="A86" s="73" t="s">
        <v>517</v>
      </c>
      <c r="B86" s="75" t="s">
        <v>23</v>
      </c>
      <c r="C86" s="77" t="s">
        <v>37</v>
      </c>
      <c r="D86" s="77">
        <v>2016</v>
      </c>
      <c r="E86" s="67" t="s">
        <v>11</v>
      </c>
      <c r="F86" s="48"/>
      <c r="G86" s="48"/>
      <c r="H86" s="69" t="s">
        <v>75</v>
      </c>
    </row>
    <row r="87" spans="1:8">
      <c r="A87" s="73" t="s">
        <v>521</v>
      </c>
      <c r="B87" s="75" t="s">
        <v>23</v>
      </c>
      <c r="C87" s="77" t="s">
        <v>524</v>
      </c>
      <c r="D87" s="77">
        <v>2017</v>
      </c>
      <c r="E87" s="79" t="s">
        <v>353</v>
      </c>
      <c r="F87" s="48"/>
      <c r="G87" s="48"/>
      <c r="H87" s="48"/>
    </row>
    <row r="88" spans="1:8">
      <c r="A88" s="73" t="s">
        <v>526</v>
      </c>
      <c r="B88" s="75" t="s">
        <v>23</v>
      </c>
      <c r="C88" s="77" t="s">
        <v>95</v>
      </c>
      <c r="D88" s="77">
        <v>2017</v>
      </c>
      <c r="E88" s="79" t="s">
        <v>353</v>
      </c>
      <c r="F88" s="48"/>
      <c r="G88" s="48"/>
      <c r="H88" s="48"/>
    </row>
    <row r="89" spans="1:8">
      <c r="A89" s="61" t="s">
        <v>530</v>
      </c>
      <c r="B89" s="63" t="s">
        <v>23</v>
      </c>
      <c r="C89" s="65" t="s">
        <v>37</v>
      </c>
      <c r="D89" s="65">
        <v>2006</v>
      </c>
      <c r="E89" s="67" t="s">
        <v>11</v>
      </c>
      <c r="F89" s="48"/>
      <c r="G89" s="48"/>
      <c r="H89" s="48"/>
    </row>
    <row r="90" spans="1:8">
      <c r="A90" s="73" t="s">
        <v>536</v>
      </c>
      <c r="B90" s="75" t="s">
        <v>23</v>
      </c>
      <c r="C90" s="77" t="s">
        <v>122</v>
      </c>
      <c r="D90" s="77">
        <v>2016</v>
      </c>
      <c r="E90" s="79" t="s">
        <v>543</v>
      </c>
      <c r="F90" s="69" t="s">
        <v>544</v>
      </c>
      <c r="G90" s="48"/>
      <c r="H90" s="48"/>
    </row>
    <row r="91" spans="1:8">
      <c r="A91" s="73" t="s">
        <v>545</v>
      </c>
      <c r="B91" s="75" t="s">
        <v>23</v>
      </c>
      <c r="C91" s="77" t="s">
        <v>37</v>
      </c>
      <c r="D91" s="77">
        <v>1998</v>
      </c>
      <c r="E91" s="67" t="s">
        <v>11</v>
      </c>
      <c r="F91" s="46"/>
      <c r="G91" s="48"/>
      <c r="H91" s="48"/>
    </row>
    <row r="92" spans="1:8">
      <c r="A92" s="73" t="s">
        <v>548</v>
      </c>
      <c r="B92" s="75" t="s">
        <v>23</v>
      </c>
      <c r="C92" s="77" t="s">
        <v>37</v>
      </c>
      <c r="D92" s="77">
        <v>2009</v>
      </c>
      <c r="E92" s="79" t="s">
        <v>353</v>
      </c>
      <c r="F92" s="46"/>
      <c r="G92" s="48"/>
      <c r="H92" s="48"/>
    </row>
    <row r="93" spans="1:8">
      <c r="A93" s="73" t="s">
        <v>554</v>
      </c>
      <c r="B93" s="75" t="s">
        <v>23</v>
      </c>
      <c r="C93" s="77" t="s">
        <v>30</v>
      </c>
      <c r="D93" s="77">
        <v>2010</v>
      </c>
      <c r="E93" s="79" t="s">
        <v>177</v>
      </c>
      <c r="F93" s="46"/>
      <c r="G93" s="48"/>
      <c r="H93" s="48"/>
    </row>
    <row r="94" spans="1:8" ht="30.75">
      <c r="A94" s="73" t="s">
        <v>560</v>
      </c>
      <c r="B94" s="75" t="s">
        <v>23</v>
      </c>
      <c r="C94" s="77" t="s">
        <v>563</v>
      </c>
      <c r="D94" s="77">
        <v>2013</v>
      </c>
      <c r="E94" s="79" t="s">
        <v>353</v>
      </c>
      <c r="F94" s="46"/>
      <c r="G94" s="48"/>
      <c r="H94" s="48"/>
    </row>
    <row r="95" spans="1:8">
      <c r="A95" s="73" t="s">
        <v>564</v>
      </c>
      <c r="B95" s="75" t="s">
        <v>23</v>
      </c>
      <c r="C95" s="77" t="s">
        <v>37</v>
      </c>
      <c r="D95" s="77">
        <v>2019</v>
      </c>
      <c r="E95" s="79" t="s">
        <v>353</v>
      </c>
      <c r="F95" s="69" t="s">
        <v>567</v>
      </c>
      <c r="G95" s="48"/>
      <c r="H95" s="48"/>
    </row>
    <row r="96" spans="1:8">
      <c r="A96" s="156" t="s">
        <v>558</v>
      </c>
      <c r="B96" s="63" t="s">
        <v>23</v>
      </c>
      <c r="C96" s="65" t="s">
        <v>24</v>
      </c>
      <c r="D96" s="65">
        <v>2018</v>
      </c>
      <c r="E96" s="67" t="s">
        <v>11</v>
      </c>
      <c r="F96" s="48"/>
      <c r="G96" s="48"/>
      <c r="H96" s="69" t="s">
        <v>75</v>
      </c>
    </row>
    <row r="97" spans="1:8">
      <c r="A97" s="61" t="s">
        <v>90</v>
      </c>
      <c r="B97" s="63" t="s">
        <v>23</v>
      </c>
      <c r="C97" s="65" t="s">
        <v>24</v>
      </c>
      <c r="D97" s="65">
        <v>2020</v>
      </c>
      <c r="E97" s="67" t="s">
        <v>11</v>
      </c>
      <c r="F97" s="48"/>
      <c r="G97" s="48"/>
      <c r="H97" s="48"/>
    </row>
    <row r="98" spans="1:8">
      <c r="A98" s="265" t="s">
        <v>576</v>
      </c>
      <c r="B98" s="267" t="s">
        <v>23</v>
      </c>
      <c r="C98" s="269" t="s">
        <v>583</v>
      </c>
      <c r="D98" s="269">
        <v>2018</v>
      </c>
      <c r="E98" s="158" t="s">
        <v>108</v>
      </c>
      <c r="F98" s="69" t="s">
        <v>376</v>
      </c>
      <c r="G98" s="48"/>
      <c r="H98" s="69" t="s">
        <v>75</v>
      </c>
    </row>
    <row r="99" spans="1:8">
      <c r="A99" s="73" t="s">
        <v>587</v>
      </c>
      <c r="B99" s="75" t="s">
        <v>23</v>
      </c>
      <c r="C99" s="77" t="s">
        <v>30</v>
      </c>
      <c r="D99" s="77">
        <v>2019</v>
      </c>
      <c r="E99" s="13" t="s">
        <v>108</v>
      </c>
      <c r="F99" s="48"/>
      <c r="G99" s="48"/>
      <c r="H99" s="69" t="s">
        <v>75</v>
      </c>
    </row>
    <row r="100" spans="1:8" ht="31.5">
      <c r="A100" s="50" t="s">
        <v>44</v>
      </c>
      <c r="B100" s="50" t="s">
        <v>47</v>
      </c>
      <c r="C100" s="148" t="s">
        <v>48</v>
      </c>
      <c r="D100" s="148" t="s">
        <v>50</v>
      </c>
      <c r="E100" s="50" t="s">
        <v>202</v>
      </c>
      <c r="F100" s="48"/>
      <c r="G100" s="48"/>
      <c r="H100" s="48"/>
    </row>
    <row r="101" spans="1:8">
      <c r="A101" s="73" t="s">
        <v>592</v>
      </c>
      <c r="B101" s="75" t="s">
        <v>71</v>
      </c>
      <c r="C101" s="77" t="s">
        <v>595</v>
      </c>
      <c r="D101" s="77">
        <v>2012</v>
      </c>
      <c r="E101" s="79" t="s">
        <v>353</v>
      </c>
      <c r="F101" s="48"/>
      <c r="G101" s="48"/>
      <c r="H101" s="48"/>
    </row>
    <row r="102" spans="1:8">
      <c r="A102" s="73" t="s">
        <v>597</v>
      </c>
      <c r="B102" s="75" t="s">
        <v>71</v>
      </c>
      <c r="C102" s="77" t="s">
        <v>550</v>
      </c>
      <c r="D102" s="77">
        <v>2019</v>
      </c>
      <c r="E102" s="79" t="s">
        <v>353</v>
      </c>
      <c r="F102" s="48"/>
      <c r="G102" s="48"/>
      <c r="H102" s="48"/>
    </row>
    <row r="103" spans="1:8">
      <c r="A103" s="73" t="s">
        <v>601</v>
      </c>
      <c r="B103" s="75" t="s">
        <v>71</v>
      </c>
      <c r="C103" s="77" t="s">
        <v>166</v>
      </c>
      <c r="D103" s="77">
        <v>2019</v>
      </c>
      <c r="E103" s="79" t="s">
        <v>353</v>
      </c>
      <c r="F103" s="48"/>
      <c r="G103" s="48"/>
      <c r="H103" s="48"/>
    </row>
    <row r="104" spans="1:8" ht="26.25">
      <c r="A104" s="61" t="s">
        <v>506</v>
      </c>
      <c r="B104" s="63" t="s">
        <v>71</v>
      </c>
      <c r="C104" s="65" t="s">
        <v>30</v>
      </c>
      <c r="D104" s="65">
        <v>2019</v>
      </c>
      <c r="E104" s="158" t="s">
        <v>108</v>
      </c>
      <c r="F104" s="58" t="s">
        <v>607</v>
      </c>
      <c r="G104" s="48"/>
      <c r="H104" s="69" t="s">
        <v>75</v>
      </c>
    </row>
    <row r="105" spans="1:8" ht="26.25">
      <c r="A105" s="73" t="s">
        <v>65</v>
      </c>
      <c r="B105" s="75" t="s">
        <v>71</v>
      </c>
      <c r="C105" s="77" t="s">
        <v>37</v>
      </c>
      <c r="D105" s="77">
        <v>2017</v>
      </c>
      <c r="E105" s="79" t="s">
        <v>250</v>
      </c>
      <c r="F105" s="69" t="s">
        <v>609</v>
      </c>
      <c r="G105" s="48"/>
      <c r="H105" s="48"/>
    </row>
    <row r="106" spans="1:8" ht="30.75">
      <c r="A106" s="73" t="s">
        <v>69</v>
      </c>
      <c r="B106" s="75" t="s">
        <v>71</v>
      </c>
      <c r="C106" s="77" t="s">
        <v>68</v>
      </c>
      <c r="D106" s="77">
        <v>2014</v>
      </c>
      <c r="E106" s="129" t="s">
        <v>10</v>
      </c>
      <c r="F106" s="284" t="s">
        <v>614</v>
      </c>
      <c r="G106" s="48"/>
      <c r="H106" s="48"/>
    </row>
    <row r="107" spans="1:8">
      <c r="A107" s="61" t="s">
        <v>137</v>
      </c>
      <c r="B107" s="63" t="s">
        <v>71</v>
      </c>
      <c r="C107" s="65" t="s">
        <v>37</v>
      </c>
      <c r="D107" s="65">
        <v>2014</v>
      </c>
      <c r="E107" s="67" t="s">
        <v>11</v>
      </c>
      <c r="F107" s="46"/>
      <c r="G107" s="48"/>
      <c r="H107" s="48"/>
    </row>
    <row r="108" spans="1:8">
      <c r="A108" s="73" t="s">
        <v>622</v>
      </c>
      <c r="B108" s="75" t="s">
        <v>71</v>
      </c>
      <c r="C108" s="77" t="s">
        <v>30</v>
      </c>
      <c r="D108" s="77">
        <v>2015</v>
      </c>
      <c r="E108" s="79" t="s">
        <v>626</v>
      </c>
      <c r="F108" s="46"/>
      <c r="G108" s="48"/>
      <c r="H108" s="48"/>
    </row>
    <row r="109" spans="1:8">
      <c r="A109" s="61" t="s">
        <v>169</v>
      </c>
      <c r="B109" s="63" t="s">
        <v>71</v>
      </c>
      <c r="C109" s="65" t="s">
        <v>24</v>
      </c>
      <c r="D109" s="65">
        <v>2003</v>
      </c>
      <c r="E109" s="67" t="s">
        <v>11</v>
      </c>
      <c r="F109" s="46"/>
      <c r="G109" s="48"/>
      <c r="H109" s="48"/>
    </row>
    <row r="110" spans="1:8">
      <c r="A110" s="61" t="s">
        <v>225</v>
      </c>
      <c r="B110" s="63" t="s">
        <v>71</v>
      </c>
      <c r="C110" s="65" t="s">
        <v>24</v>
      </c>
      <c r="D110" s="65">
        <v>2005</v>
      </c>
      <c r="E110" s="67" t="s">
        <v>11</v>
      </c>
      <c r="F110" s="46"/>
      <c r="G110" s="48"/>
      <c r="H110" s="48"/>
    </row>
    <row r="111" spans="1:8">
      <c r="A111" s="73" t="s">
        <v>637</v>
      </c>
      <c r="B111" s="75" t="s">
        <v>71</v>
      </c>
      <c r="C111" s="77" t="s">
        <v>188</v>
      </c>
      <c r="D111" s="77">
        <v>2012</v>
      </c>
      <c r="E111" s="79" t="s">
        <v>143</v>
      </c>
      <c r="F111" s="46"/>
      <c r="G111" s="48"/>
      <c r="H111" s="48"/>
    </row>
    <row r="112" spans="1:8">
      <c r="A112" s="61" t="s">
        <v>645</v>
      </c>
      <c r="B112" s="63" t="s">
        <v>71</v>
      </c>
      <c r="C112" s="65" t="s">
        <v>292</v>
      </c>
      <c r="D112" s="65">
        <v>2017</v>
      </c>
      <c r="E112" s="67" t="s">
        <v>11</v>
      </c>
      <c r="F112" s="46"/>
      <c r="G112" s="48"/>
      <c r="H112" s="48"/>
    </row>
    <row r="113" spans="1:8">
      <c r="A113" s="73" t="s">
        <v>653</v>
      </c>
      <c r="B113" s="75" t="s">
        <v>71</v>
      </c>
      <c r="C113" s="77" t="s">
        <v>30</v>
      </c>
      <c r="D113" s="77">
        <v>2017</v>
      </c>
      <c r="E113" s="67" t="s">
        <v>11</v>
      </c>
      <c r="F113" s="46"/>
      <c r="G113" s="48"/>
      <c r="H113" s="48"/>
    </row>
    <row r="114" spans="1:8">
      <c r="A114" s="61" t="s">
        <v>337</v>
      </c>
      <c r="B114" s="63" t="s">
        <v>71</v>
      </c>
      <c r="C114" s="65" t="s">
        <v>37</v>
      </c>
      <c r="D114" s="65">
        <v>2010</v>
      </c>
      <c r="E114" s="67" t="s">
        <v>11</v>
      </c>
      <c r="F114" s="46"/>
      <c r="G114" s="48"/>
      <c r="H114" s="48"/>
    </row>
    <row r="115" spans="1:8">
      <c r="A115" s="61" t="s">
        <v>666</v>
      </c>
      <c r="B115" s="63" t="s">
        <v>71</v>
      </c>
      <c r="C115" s="65" t="s">
        <v>671</v>
      </c>
      <c r="D115" s="65">
        <v>2015</v>
      </c>
      <c r="E115" s="67" t="s">
        <v>11</v>
      </c>
      <c r="F115" s="46"/>
      <c r="G115" s="48"/>
      <c r="H115" s="69" t="s">
        <v>75</v>
      </c>
    </row>
    <row r="116" spans="1:8" ht="30.75">
      <c r="A116" s="73" t="s">
        <v>672</v>
      </c>
      <c r="B116" s="75" t="s">
        <v>71</v>
      </c>
      <c r="C116" s="77" t="s">
        <v>676</v>
      </c>
      <c r="D116" s="77">
        <v>2019</v>
      </c>
      <c r="E116" s="79" t="s">
        <v>177</v>
      </c>
      <c r="F116" s="46"/>
      <c r="G116" s="48"/>
      <c r="H116" s="48"/>
    </row>
    <row r="117" spans="1:8">
      <c r="A117" s="61" t="s">
        <v>441</v>
      </c>
      <c r="B117" s="63" t="s">
        <v>71</v>
      </c>
      <c r="C117" s="65" t="s">
        <v>30</v>
      </c>
      <c r="D117" s="65">
        <v>2016</v>
      </c>
      <c r="E117" s="67" t="s">
        <v>11</v>
      </c>
      <c r="F117" s="46"/>
      <c r="G117" s="48"/>
      <c r="H117" s="48"/>
    </row>
    <row r="118" spans="1:8">
      <c r="A118" s="73" t="s">
        <v>679</v>
      </c>
      <c r="B118" s="75" t="s">
        <v>71</v>
      </c>
      <c r="C118" s="77" t="s">
        <v>30</v>
      </c>
      <c r="D118" s="77">
        <v>2018</v>
      </c>
      <c r="E118" s="79" t="s">
        <v>177</v>
      </c>
      <c r="F118" s="46"/>
      <c r="G118" s="48"/>
      <c r="H118" s="48"/>
    </row>
    <row r="119" spans="1:8">
      <c r="A119" s="73" t="s">
        <v>141</v>
      </c>
      <c r="B119" s="75" t="s">
        <v>71</v>
      </c>
      <c r="C119" s="77" t="s">
        <v>95</v>
      </c>
      <c r="D119" s="77">
        <v>2019</v>
      </c>
      <c r="E119" s="79" t="s">
        <v>177</v>
      </c>
      <c r="F119" s="46"/>
      <c r="G119" s="48"/>
      <c r="H119" s="48"/>
    </row>
    <row r="120" spans="1:8">
      <c r="A120" s="61" t="s">
        <v>508</v>
      </c>
      <c r="B120" s="63" t="s">
        <v>71</v>
      </c>
      <c r="C120" s="65" t="s">
        <v>95</v>
      </c>
      <c r="D120" s="65">
        <v>2015</v>
      </c>
      <c r="E120" s="67" t="s">
        <v>11</v>
      </c>
      <c r="F120" s="46"/>
      <c r="G120" s="48"/>
      <c r="H120" s="69" t="s">
        <v>75</v>
      </c>
    </row>
    <row r="121" spans="1:8" ht="30.75">
      <c r="A121" s="73" t="s">
        <v>690</v>
      </c>
      <c r="B121" s="75" t="s">
        <v>71</v>
      </c>
      <c r="C121" s="77" t="s">
        <v>694</v>
      </c>
      <c r="D121" s="77">
        <v>2017</v>
      </c>
      <c r="E121" s="79" t="s">
        <v>177</v>
      </c>
      <c r="F121" s="46"/>
      <c r="G121" s="48"/>
      <c r="H121" s="48"/>
    </row>
    <row r="122" spans="1:8">
      <c r="A122" s="73" t="s">
        <v>696</v>
      </c>
      <c r="B122" s="75" t="s">
        <v>71</v>
      </c>
      <c r="C122" s="77" t="s">
        <v>42</v>
      </c>
      <c r="D122" s="77">
        <v>2018</v>
      </c>
      <c r="E122" s="79" t="s">
        <v>177</v>
      </c>
      <c r="F122" s="46"/>
      <c r="G122" s="48"/>
      <c r="H122" s="48"/>
    </row>
    <row r="123" spans="1:8">
      <c r="A123" s="73" t="s">
        <v>705</v>
      </c>
      <c r="B123" s="75" t="s">
        <v>71</v>
      </c>
      <c r="C123" s="77" t="s">
        <v>24</v>
      </c>
      <c r="D123" s="77">
        <v>2019</v>
      </c>
      <c r="E123" s="79" t="s">
        <v>177</v>
      </c>
      <c r="F123" s="46"/>
      <c r="G123" s="48"/>
      <c r="H123" s="48"/>
    </row>
    <row r="124" spans="1:8" ht="30.75">
      <c r="A124" s="73" t="s">
        <v>712</v>
      </c>
      <c r="B124" s="75" t="s">
        <v>71</v>
      </c>
      <c r="C124" s="77" t="s">
        <v>68</v>
      </c>
      <c r="D124" s="77">
        <v>2017</v>
      </c>
      <c r="E124" s="79" t="s">
        <v>177</v>
      </c>
      <c r="F124" s="46"/>
      <c r="G124" s="48"/>
      <c r="H124" s="48"/>
    </row>
    <row r="125" spans="1:8" ht="30.75">
      <c r="A125" s="73" t="s">
        <v>716</v>
      </c>
      <c r="B125" s="75" t="s">
        <v>71</v>
      </c>
      <c r="C125" s="77" t="s">
        <v>68</v>
      </c>
      <c r="D125" s="77">
        <v>2012</v>
      </c>
      <c r="E125" s="67" t="s">
        <v>11</v>
      </c>
      <c r="F125" s="46"/>
      <c r="G125" s="48"/>
      <c r="H125" s="69" t="s">
        <v>75</v>
      </c>
    </row>
    <row r="126" spans="1:8">
      <c r="A126" s="73" t="s">
        <v>722</v>
      </c>
      <c r="B126" s="75" t="s">
        <v>71</v>
      </c>
      <c r="C126" s="77" t="s">
        <v>726</v>
      </c>
      <c r="D126" s="77">
        <v>2018</v>
      </c>
      <c r="E126" s="79" t="s">
        <v>177</v>
      </c>
      <c r="F126" s="46"/>
      <c r="G126" s="48"/>
      <c r="H126" s="48"/>
    </row>
    <row r="127" spans="1:8" ht="26.25">
      <c r="A127" s="73" t="s">
        <v>636</v>
      </c>
      <c r="B127" s="75" t="s">
        <v>71</v>
      </c>
      <c r="C127" s="77" t="s">
        <v>62</v>
      </c>
      <c r="D127" s="77">
        <v>2018</v>
      </c>
      <c r="E127" s="67" t="s">
        <v>11</v>
      </c>
      <c r="F127" s="58" t="s">
        <v>734</v>
      </c>
      <c r="G127" s="48"/>
      <c r="H127" s="48"/>
    </row>
    <row r="128" spans="1:8">
      <c r="A128" s="61" t="s">
        <v>674</v>
      </c>
      <c r="B128" s="63" t="s">
        <v>71</v>
      </c>
      <c r="C128" s="65" t="s">
        <v>37</v>
      </c>
      <c r="D128" s="65">
        <v>2013</v>
      </c>
      <c r="E128" s="67" t="s">
        <v>11</v>
      </c>
      <c r="F128" s="46"/>
      <c r="G128" s="48"/>
      <c r="H128" s="48"/>
    </row>
    <row r="129" spans="1:8" ht="45.75">
      <c r="A129" s="61" t="s">
        <v>499</v>
      </c>
      <c r="B129" s="63" t="s">
        <v>71</v>
      </c>
      <c r="C129" s="65" t="s">
        <v>131</v>
      </c>
      <c r="D129" s="65" t="s">
        <v>683</v>
      </c>
      <c r="E129" s="67" t="s">
        <v>11</v>
      </c>
      <c r="F129" s="46"/>
      <c r="G129" s="48"/>
      <c r="H129" s="48"/>
    </row>
    <row r="130" spans="1:8">
      <c r="A130" s="73" t="s">
        <v>739</v>
      </c>
      <c r="B130" s="75" t="s">
        <v>71</v>
      </c>
      <c r="C130" s="77" t="s">
        <v>744</v>
      </c>
      <c r="D130" s="77">
        <v>2008</v>
      </c>
      <c r="E130" s="79" t="s">
        <v>177</v>
      </c>
      <c r="F130" s="58" t="s">
        <v>745</v>
      </c>
      <c r="G130" s="48"/>
      <c r="H130" s="48"/>
    </row>
    <row r="131" spans="1:8" ht="30.75">
      <c r="A131" s="73" t="s">
        <v>746</v>
      </c>
      <c r="B131" s="75" t="s">
        <v>71</v>
      </c>
      <c r="C131" s="77" t="s">
        <v>142</v>
      </c>
      <c r="D131" s="77">
        <v>2017</v>
      </c>
      <c r="E131" s="129" t="s">
        <v>250</v>
      </c>
      <c r="F131" s="284" t="s">
        <v>750</v>
      </c>
      <c r="G131" s="48"/>
      <c r="H131" s="48"/>
    </row>
    <row r="132" spans="1:8" ht="39">
      <c r="A132" s="61" t="s">
        <v>751</v>
      </c>
      <c r="B132" s="63" t="s">
        <v>71</v>
      </c>
      <c r="C132" s="65" t="s">
        <v>37</v>
      </c>
      <c r="D132" s="65">
        <v>2019</v>
      </c>
      <c r="E132" s="67" t="s">
        <v>43</v>
      </c>
      <c r="F132" s="58" t="s">
        <v>754</v>
      </c>
      <c r="G132" s="48"/>
      <c r="H132" s="69" t="s">
        <v>75</v>
      </c>
    </row>
    <row r="133" spans="1:8">
      <c r="A133" s="61" t="s">
        <v>661</v>
      </c>
      <c r="B133" s="63" t="s">
        <v>71</v>
      </c>
      <c r="C133" s="65" t="s">
        <v>24</v>
      </c>
      <c r="D133" s="65">
        <v>2014</v>
      </c>
      <c r="E133" s="67" t="s">
        <v>11</v>
      </c>
      <c r="F133" s="46"/>
      <c r="G133" s="48"/>
      <c r="H133" s="48"/>
    </row>
    <row r="134" spans="1:8" ht="30.75">
      <c r="A134" s="73" t="s">
        <v>759</v>
      </c>
      <c r="B134" s="75" t="s">
        <v>71</v>
      </c>
      <c r="C134" s="77" t="s">
        <v>763</v>
      </c>
      <c r="D134" s="77">
        <v>2017</v>
      </c>
      <c r="E134" s="67" t="s">
        <v>11</v>
      </c>
      <c r="F134" s="58" t="s">
        <v>764</v>
      </c>
      <c r="G134" s="284" t="s">
        <v>766</v>
      </c>
      <c r="H134" s="48"/>
    </row>
    <row r="135" spans="1:8" ht="26.25">
      <c r="A135" s="73" t="s">
        <v>767</v>
      </c>
      <c r="B135" s="75" t="s">
        <v>71</v>
      </c>
      <c r="C135" s="77" t="s">
        <v>37</v>
      </c>
      <c r="D135" s="77">
        <v>2018</v>
      </c>
      <c r="E135" s="79" t="s">
        <v>143</v>
      </c>
      <c r="F135" s="58" t="s">
        <v>769</v>
      </c>
      <c r="G135" s="48"/>
      <c r="H135" s="48"/>
    </row>
    <row r="136" spans="1:8" ht="30.75">
      <c r="A136" s="73" t="s">
        <v>770</v>
      </c>
      <c r="B136" s="75" t="s">
        <v>71</v>
      </c>
      <c r="C136" s="77" t="s">
        <v>773</v>
      </c>
      <c r="D136" s="77">
        <v>2015</v>
      </c>
      <c r="E136" s="158" t="s">
        <v>108</v>
      </c>
      <c r="F136" s="284" t="s">
        <v>774</v>
      </c>
      <c r="G136" s="48"/>
      <c r="H136" s="69" t="s">
        <v>75</v>
      </c>
    </row>
    <row r="137" spans="1:8">
      <c r="A137" s="61" t="s">
        <v>663</v>
      </c>
      <c r="B137" s="63" t="s">
        <v>71</v>
      </c>
      <c r="C137" s="65" t="s">
        <v>24</v>
      </c>
      <c r="D137" s="65">
        <v>2011</v>
      </c>
      <c r="E137" s="67" t="s">
        <v>11</v>
      </c>
      <c r="F137" s="46"/>
      <c r="G137" s="48"/>
      <c r="H137" s="48"/>
    </row>
    <row r="138" spans="1:8" ht="26.25">
      <c r="A138" s="73" t="s">
        <v>779</v>
      </c>
      <c r="B138" s="75" t="s">
        <v>71</v>
      </c>
      <c r="C138" s="77" t="s">
        <v>95</v>
      </c>
      <c r="D138" s="77">
        <v>2017</v>
      </c>
      <c r="E138" s="158" t="s">
        <v>108</v>
      </c>
      <c r="F138" s="58" t="s">
        <v>782</v>
      </c>
      <c r="G138" s="48"/>
      <c r="H138" s="69" t="s">
        <v>75</v>
      </c>
    </row>
    <row r="139" spans="1:8">
      <c r="A139" s="61" t="s">
        <v>783</v>
      </c>
      <c r="B139" s="63" t="s">
        <v>71</v>
      </c>
      <c r="C139" s="65" t="s">
        <v>37</v>
      </c>
      <c r="D139" s="65">
        <v>1995</v>
      </c>
      <c r="E139" s="158" t="s">
        <v>108</v>
      </c>
      <c r="F139" s="46"/>
      <c r="G139" s="48"/>
      <c r="H139" s="48"/>
    </row>
    <row r="140" spans="1:8" ht="64.5">
      <c r="A140" s="73" t="s">
        <v>788</v>
      </c>
      <c r="B140" s="75" t="s">
        <v>71</v>
      </c>
      <c r="C140" s="77" t="s">
        <v>37</v>
      </c>
      <c r="D140" s="77">
        <v>2018</v>
      </c>
      <c r="E140" s="79" t="s">
        <v>792</v>
      </c>
      <c r="F140" s="58" t="s">
        <v>793</v>
      </c>
      <c r="G140" s="48"/>
      <c r="H140" s="48"/>
    </row>
    <row r="141" spans="1:8" ht="77.25">
      <c r="A141" s="61" t="s">
        <v>507</v>
      </c>
      <c r="B141" s="63" t="s">
        <v>71</v>
      </c>
      <c r="C141" s="65" t="s">
        <v>95</v>
      </c>
      <c r="D141" s="65">
        <v>2018</v>
      </c>
      <c r="E141" s="67" t="s">
        <v>11</v>
      </c>
      <c r="F141" s="58" t="s">
        <v>798</v>
      </c>
      <c r="G141" s="48"/>
      <c r="H141" s="69" t="s">
        <v>75</v>
      </c>
    </row>
    <row r="142" spans="1:8" ht="26.25">
      <c r="A142" s="73" t="s">
        <v>799</v>
      </c>
      <c r="B142" s="75" t="s">
        <v>71</v>
      </c>
      <c r="C142" s="77" t="s">
        <v>30</v>
      </c>
      <c r="D142" s="77">
        <v>2019</v>
      </c>
      <c r="E142" s="79" t="s">
        <v>250</v>
      </c>
      <c r="F142" s="58" t="s">
        <v>802</v>
      </c>
      <c r="G142" s="48"/>
      <c r="H142" s="48"/>
    </row>
    <row r="143" spans="1:8" ht="51.75">
      <c r="A143" s="73" t="s">
        <v>803</v>
      </c>
      <c r="B143" s="75" t="s">
        <v>71</v>
      </c>
      <c r="C143" s="77" t="s">
        <v>808</v>
      </c>
      <c r="D143" s="77">
        <v>2017</v>
      </c>
      <c r="E143" s="79" t="s">
        <v>250</v>
      </c>
      <c r="F143" s="58" t="s">
        <v>809</v>
      </c>
      <c r="G143" s="48"/>
      <c r="H143" s="48"/>
    </row>
    <row r="144" spans="1:8">
      <c r="A144" s="61" t="s">
        <v>115</v>
      </c>
      <c r="B144" s="63" t="s">
        <v>71</v>
      </c>
      <c r="C144" s="65" t="s">
        <v>30</v>
      </c>
      <c r="D144" s="65">
        <v>2005</v>
      </c>
      <c r="E144" s="67" t="s">
        <v>11</v>
      </c>
      <c r="F144" s="46"/>
      <c r="G144" s="48"/>
      <c r="H144" s="48"/>
    </row>
    <row r="145" spans="1:8">
      <c r="A145" s="73" t="s">
        <v>814</v>
      </c>
      <c r="B145" s="75" t="s">
        <v>71</v>
      </c>
      <c r="C145" s="77" t="s">
        <v>550</v>
      </c>
      <c r="D145" s="77">
        <v>2013</v>
      </c>
      <c r="E145" s="79" t="s">
        <v>177</v>
      </c>
      <c r="F145" s="46"/>
      <c r="G145" s="48"/>
      <c r="H145" s="48"/>
    </row>
    <row r="146" spans="1:8">
      <c r="A146" s="73" t="s">
        <v>819</v>
      </c>
      <c r="B146" s="75" t="s">
        <v>71</v>
      </c>
      <c r="C146" s="77" t="s">
        <v>358</v>
      </c>
      <c r="D146" s="77">
        <v>2017</v>
      </c>
      <c r="E146" s="79" t="s">
        <v>177</v>
      </c>
      <c r="F146" s="46"/>
      <c r="G146" s="48"/>
      <c r="H146" s="48"/>
    </row>
    <row r="147" spans="1:8" ht="51.75">
      <c r="A147" s="73" t="s">
        <v>825</v>
      </c>
      <c r="B147" s="75" t="s">
        <v>71</v>
      </c>
      <c r="C147" s="77" t="s">
        <v>30</v>
      </c>
      <c r="D147" s="77">
        <v>2018</v>
      </c>
      <c r="E147" s="235" t="s">
        <v>543</v>
      </c>
      <c r="F147" s="58" t="s">
        <v>829</v>
      </c>
      <c r="G147" s="48"/>
      <c r="H147" s="48"/>
    </row>
    <row r="148" spans="1:8" ht="30.75">
      <c r="A148" s="73" t="s">
        <v>830</v>
      </c>
      <c r="B148" s="75" t="s">
        <v>71</v>
      </c>
      <c r="C148" s="77" t="s">
        <v>839</v>
      </c>
      <c r="D148" s="77">
        <v>2018</v>
      </c>
      <c r="E148" s="169"/>
      <c r="F148" s="46"/>
      <c r="G148" s="48"/>
      <c r="H148" s="48"/>
    </row>
    <row r="149" spans="1:8">
      <c r="A149" s="61" t="s">
        <v>841</v>
      </c>
      <c r="B149" s="63" t="s">
        <v>71</v>
      </c>
      <c r="C149" s="65" t="s">
        <v>327</v>
      </c>
      <c r="D149" s="65">
        <v>2005</v>
      </c>
      <c r="E149" s="67" t="s">
        <v>11</v>
      </c>
      <c r="F149" s="46"/>
      <c r="G149" s="48"/>
      <c r="H149" s="48"/>
    </row>
    <row r="150" spans="1:8">
      <c r="A150" s="61" t="s">
        <v>755</v>
      </c>
      <c r="B150" s="63" t="s">
        <v>71</v>
      </c>
      <c r="C150" s="65" t="s">
        <v>62</v>
      </c>
      <c r="D150" s="65">
        <v>2014</v>
      </c>
      <c r="E150" s="67" t="s">
        <v>11</v>
      </c>
      <c r="F150" s="46"/>
      <c r="G150" s="48"/>
      <c r="H150" s="48"/>
    </row>
    <row r="151" spans="1:8">
      <c r="A151" s="61" t="s">
        <v>649</v>
      </c>
      <c r="B151" s="63" t="s">
        <v>71</v>
      </c>
      <c r="C151" s="65" t="s">
        <v>24</v>
      </c>
      <c r="D151" s="65">
        <v>2003</v>
      </c>
      <c r="E151" s="67" t="s">
        <v>11</v>
      </c>
      <c r="F151" s="46"/>
      <c r="G151" s="48"/>
      <c r="H151" s="48"/>
    </row>
    <row r="152" spans="1:8">
      <c r="A152" s="73" t="s">
        <v>851</v>
      </c>
      <c r="B152" s="75" t="s">
        <v>71</v>
      </c>
      <c r="C152" s="77" t="s">
        <v>30</v>
      </c>
      <c r="D152" s="77">
        <v>2018</v>
      </c>
      <c r="E152" s="67" t="s">
        <v>11</v>
      </c>
      <c r="F152" s="46"/>
      <c r="G152" s="48"/>
      <c r="H152" s="69" t="s">
        <v>75</v>
      </c>
    </row>
    <row r="153" spans="1:8">
      <c r="A153" s="61" t="s">
        <v>858</v>
      </c>
      <c r="B153" s="63" t="s">
        <v>71</v>
      </c>
      <c r="C153" s="65" t="s">
        <v>37</v>
      </c>
      <c r="D153" s="65">
        <v>2019</v>
      </c>
      <c r="E153" s="158" t="s">
        <v>108</v>
      </c>
      <c r="F153" s="58" t="s">
        <v>860</v>
      </c>
      <c r="G153" s="48"/>
      <c r="H153" s="69" t="s">
        <v>75</v>
      </c>
    </row>
    <row r="154" spans="1:8" ht="26.25">
      <c r="A154" s="73" t="s">
        <v>861</v>
      </c>
      <c r="B154" s="75" t="s">
        <v>71</v>
      </c>
      <c r="C154" s="77" t="s">
        <v>87</v>
      </c>
      <c r="D154" s="77">
        <v>2017</v>
      </c>
      <c r="E154" s="79" t="s">
        <v>250</v>
      </c>
      <c r="F154" s="58" t="s">
        <v>865</v>
      </c>
      <c r="G154" s="48"/>
      <c r="H154" s="48"/>
    </row>
    <row r="155" spans="1:8">
      <c r="A155" s="156" t="s">
        <v>866</v>
      </c>
      <c r="B155" s="63" t="s">
        <v>71</v>
      </c>
      <c r="C155" s="65"/>
      <c r="D155" s="65"/>
      <c r="E155" s="67" t="s">
        <v>43</v>
      </c>
      <c r="F155" s="58" t="s">
        <v>870</v>
      </c>
      <c r="G155" s="48"/>
      <c r="H155" s="69" t="s">
        <v>75</v>
      </c>
    </row>
    <row r="156" spans="1:8">
      <c r="A156" s="73" t="s">
        <v>871</v>
      </c>
      <c r="B156" s="75" t="s">
        <v>71</v>
      </c>
      <c r="C156" s="77" t="s">
        <v>329</v>
      </c>
      <c r="D156" s="77">
        <v>2018</v>
      </c>
      <c r="E156" s="67" t="s">
        <v>11</v>
      </c>
      <c r="F156" s="46"/>
      <c r="G156" s="48"/>
      <c r="H156" s="48"/>
    </row>
    <row r="157" spans="1:8">
      <c r="A157" s="61" t="s">
        <v>875</v>
      </c>
      <c r="B157" s="63" t="s">
        <v>71</v>
      </c>
      <c r="C157" s="65" t="s">
        <v>24</v>
      </c>
      <c r="D157" s="65">
        <v>2016</v>
      </c>
      <c r="E157" s="67" t="s">
        <v>11</v>
      </c>
      <c r="F157" s="46"/>
      <c r="G157" s="48"/>
      <c r="H157" s="48"/>
    </row>
    <row r="158" spans="1:8">
      <c r="A158" s="61" t="s">
        <v>347</v>
      </c>
      <c r="B158" s="63" t="s">
        <v>71</v>
      </c>
      <c r="C158" s="65" t="s">
        <v>37</v>
      </c>
      <c r="D158" s="65">
        <v>2014</v>
      </c>
      <c r="E158" s="67" t="s">
        <v>11</v>
      </c>
      <c r="F158" s="46"/>
      <c r="G158" s="48"/>
      <c r="H158" s="48"/>
    </row>
    <row r="159" spans="1:8" ht="51.75">
      <c r="A159" s="73" t="s">
        <v>886</v>
      </c>
      <c r="B159" s="75" t="s">
        <v>71</v>
      </c>
      <c r="C159" s="77" t="s">
        <v>890</v>
      </c>
      <c r="D159" s="77">
        <v>2015</v>
      </c>
      <c r="E159" s="79" t="s">
        <v>250</v>
      </c>
      <c r="F159" s="58" t="s">
        <v>892</v>
      </c>
      <c r="G159" s="48"/>
      <c r="H159" s="48"/>
    </row>
    <row r="160" spans="1:8" ht="30.75">
      <c r="A160" s="61" t="s">
        <v>241</v>
      </c>
      <c r="B160" s="63" t="s">
        <v>71</v>
      </c>
      <c r="C160" s="65" t="s">
        <v>896</v>
      </c>
      <c r="D160" s="65">
        <v>2015</v>
      </c>
      <c r="E160" s="67" t="s">
        <v>11</v>
      </c>
      <c r="F160" s="46"/>
      <c r="G160" s="48"/>
      <c r="H160" s="48"/>
    </row>
    <row r="161" spans="1:8" ht="26.25">
      <c r="A161" s="73" t="s">
        <v>897</v>
      </c>
      <c r="B161" s="75" t="s">
        <v>71</v>
      </c>
      <c r="C161" s="77" t="s">
        <v>365</v>
      </c>
      <c r="D161" s="77">
        <v>2013</v>
      </c>
      <c r="E161" s="79" t="s">
        <v>177</v>
      </c>
      <c r="F161" s="58" t="s">
        <v>904</v>
      </c>
      <c r="G161" s="48"/>
      <c r="H161" s="48"/>
    </row>
    <row r="162" spans="1:8" ht="39">
      <c r="A162" s="73" t="s">
        <v>905</v>
      </c>
      <c r="B162" s="75" t="s">
        <v>71</v>
      </c>
      <c r="C162" s="77" t="s">
        <v>409</v>
      </c>
      <c r="D162" s="77">
        <v>1977</v>
      </c>
      <c r="E162" s="79" t="s">
        <v>250</v>
      </c>
      <c r="F162" s="58" t="s">
        <v>910</v>
      </c>
      <c r="G162" s="48"/>
      <c r="H162" s="48"/>
    </row>
    <row r="163" spans="1:8" ht="30.75">
      <c r="A163" s="73" t="s">
        <v>911</v>
      </c>
      <c r="B163" s="75" t="s">
        <v>71</v>
      </c>
      <c r="C163" s="77" t="s">
        <v>68</v>
      </c>
      <c r="D163" s="77">
        <v>2008</v>
      </c>
      <c r="E163" s="79" t="s">
        <v>177</v>
      </c>
      <c r="F163" s="46"/>
      <c r="G163" s="48"/>
      <c r="H163" s="48"/>
    </row>
    <row r="164" spans="1:8">
      <c r="A164" s="61" t="s">
        <v>916</v>
      </c>
      <c r="B164" s="63" t="s">
        <v>71</v>
      </c>
      <c r="C164" s="65" t="s">
        <v>30</v>
      </c>
      <c r="D164" s="65">
        <v>2014</v>
      </c>
      <c r="E164" s="158" t="s">
        <v>108</v>
      </c>
      <c r="F164" s="46"/>
      <c r="G164" s="48"/>
      <c r="H164" s="69" t="s">
        <v>75</v>
      </c>
    </row>
    <row r="165" spans="1:8" ht="51.75">
      <c r="A165" s="73" t="s">
        <v>920</v>
      </c>
      <c r="B165" s="75" t="s">
        <v>71</v>
      </c>
      <c r="C165" s="77" t="s">
        <v>226</v>
      </c>
      <c r="D165" s="77">
        <v>2015</v>
      </c>
      <c r="E165" s="79" t="s">
        <v>250</v>
      </c>
      <c r="F165" s="58" t="s">
        <v>924</v>
      </c>
      <c r="G165" s="48"/>
      <c r="H165" s="48"/>
    </row>
    <row r="166" spans="1:8" ht="51.75">
      <c r="A166" s="73" t="s">
        <v>925</v>
      </c>
      <c r="B166" s="75" t="s">
        <v>71</v>
      </c>
      <c r="C166" s="77" t="s">
        <v>30</v>
      </c>
      <c r="D166" s="77">
        <v>2013</v>
      </c>
      <c r="E166" s="158" t="s">
        <v>108</v>
      </c>
      <c r="F166" s="58" t="s">
        <v>935</v>
      </c>
      <c r="G166" s="48"/>
      <c r="H166" s="69" t="s">
        <v>75</v>
      </c>
    </row>
    <row r="167" spans="1:8">
      <c r="A167" s="73" t="s">
        <v>936</v>
      </c>
      <c r="B167" s="75" t="s">
        <v>71</v>
      </c>
      <c r="C167" s="77" t="s">
        <v>37</v>
      </c>
      <c r="D167" s="77">
        <v>2018</v>
      </c>
      <c r="E167" s="158" t="s">
        <v>108</v>
      </c>
      <c r="F167" s="58" t="s">
        <v>939</v>
      </c>
      <c r="G167" s="48"/>
      <c r="H167" s="69" t="s">
        <v>75</v>
      </c>
    </row>
    <row r="168" spans="1:8">
      <c r="A168" s="61" t="s">
        <v>940</v>
      </c>
      <c r="B168" s="63" t="s">
        <v>71</v>
      </c>
      <c r="C168" s="65" t="s">
        <v>24</v>
      </c>
      <c r="D168" s="65">
        <v>2017</v>
      </c>
      <c r="E168" s="67" t="s">
        <v>11</v>
      </c>
      <c r="F168" s="46"/>
      <c r="G168" s="48"/>
      <c r="H168" s="48"/>
    </row>
    <row r="169" spans="1:8" ht="26.25">
      <c r="A169" s="73" t="s">
        <v>942</v>
      </c>
      <c r="B169" s="75" t="s">
        <v>71</v>
      </c>
      <c r="C169" s="77" t="s">
        <v>24</v>
      </c>
      <c r="D169" s="77">
        <v>2019</v>
      </c>
      <c r="E169" s="158" t="s">
        <v>108</v>
      </c>
      <c r="F169" s="58" t="s">
        <v>946</v>
      </c>
      <c r="G169" s="48"/>
      <c r="H169" s="69" t="s">
        <v>75</v>
      </c>
    </row>
    <row r="170" spans="1:8">
      <c r="A170" s="61" t="s">
        <v>947</v>
      </c>
      <c r="B170" s="63" t="s">
        <v>71</v>
      </c>
      <c r="C170" s="65" t="s">
        <v>24</v>
      </c>
      <c r="D170" s="65">
        <v>2005</v>
      </c>
      <c r="E170" s="67" t="s">
        <v>11</v>
      </c>
      <c r="F170" s="46"/>
      <c r="G170" s="48"/>
      <c r="H170" s="48"/>
    </row>
    <row r="171" spans="1:8">
      <c r="A171" s="61" t="s">
        <v>951</v>
      </c>
      <c r="B171" s="63" t="s">
        <v>71</v>
      </c>
      <c r="C171" s="65" t="s">
        <v>953</v>
      </c>
      <c r="D171" s="65">
        <v>2013</v>
      </c>
      <c r="E171" s="67" t="s">
        <v>11</v>
      </c>
      <c r="F171" s="46"/>
      <c r="G171" s="48"/>
      <c r="H171" s="48"/>
    </row>
    <row r="172" spans="1:8" ht="26.25">
      <c r="A172" s="73" t="s">
        <v>954</v>
      </c>
      <c r="B172" s="75" t="s">
        <v>71</v>
      </c>
      <c r="C172" s="77" t="s">
        <v>37</v>
      </c>
      <c r="D172" s="77">
        <v>2019</v>
      </c>
      <c r="E172" s="79" t="s">
        <v>250</v>
      </c>
      <c r="F172" s="58" t="s">
        <v>959</v>
      </c>
      <c r="G172" s="48"/>
      <c r="H172" s="48"/>
    </row>
    <row r="173" spans="1:8">
      <c r="A173" s="73" t="s">
        <v>161</v>
      </c>
      <c r="B173" s="75" t="s">
        <v>71</v>
      </c>
      <c r="C173" s="77" t="s">
        <v>409</v>
      </c>
      <c r="D173" s="77">
        <v>2016</v>
      </c>
      <c r="E173" s="79" t="s">
        <v>177</v>
      </c>
      <c r="F173" s="367"/>
      <c r="G173" s="48"/>
      <c r="H173" s="48"/>
    </row>
    <row r="174" spans="1:8">
      <c r="A174" s="61" t="s">
        <v>423</v>
      </c>
      <c r="B174" s="63" t="s">
        <v>71</v>
      </c>
      <c r="C174" s="65" t="s">
        <v>142</v>
      </c>
      <c r="D174" s="65">
        <v>2018</v>
      </c>
      <c r="E174" s="67" t="s">
        <v>11</v>
      </c>
      <c r="F174" s="46"/>
      <c r="G174" s="48"/>
      <c r="H174" s="48"/>
    </row>
    <row r="175" spans="1:8">
      <c r="A175" s="61" t="s">
        <v>330</v>
      </c>
      <c r="B175" s="63" t="s">
        <v>71</v>
      </c>
      <c r="C175" s="65" t="s">
        <v>953</v>
      </c>
      <c r="D175" s="65">
        <v>2014</v>
      </c>
      <c r="E175" s="67" t="s">
        <v>11</v>
      </c>
      <c r="F175" s="46"/>
      <c r="G175" s="48"/>
      <c r="H175" s="48"/>
    </row>
    <row r="176" spans="1:8" ht="60.75">
      <c r="A176" s="61" t="s">
        <v>415</v>
      </c>
      <c r="B176" s="63" t="s">
        <v>71</v>
      </c>
      <c r="C176" s="65" t="s">
        <v>24</v>
      </c>
      <c r="D176" s="65" t="s">
        <v>963</v>
      </c>
      <c r="E176" s="158" t="s">
        <v>108</v>
      </c>
      <c r="F176" s="58" t="s">
        <v>964</v>
      </c>
      <c r="G176" s="48"/>
      <c r="H176" s="69" t="s">
        <v>75</v>
      </c>
    </row>
    <row r="177" spans="1:8">
      <c r="A177" s="73" t="s">
        <v>556</v>
      </c>
      <c r="B177" s="75" t="s">
        <v>71</v>
      </c>
      <c r="C177" s="77" t="s">
        <v>24</v>
      </c>
      <c r="D177" s="77">
        <v>2017</v>
      </c>
      <c r="E177" s="158" t="s">
        <v>108</v>
      </c>
      <c r="F177" s="46"/>
      <c r="G177" s="69" t="s">
        <v>970</v>
      </c>
      <c r="H177" s="69" t="s">
        <v>75</v>
      </c>
    </row>
    <row r="178" spans="1:8">
      <c r="A178" s="156" t="s">
        <v>971</v>
      </c>
      <c r="B178" s="158"/>
      <c r="C178" s="65"/>
      <c r="D178" s="65"/>
      <c r="E178" s="67" t="s">
        <v>43</v>
      </c>
      <c r="F178" s="58"/>
      <c r="G178" s="48"/>
      <c r="H178" s="48"/>
    </row>
    <row r="179" spans="1:8" ht="30.75">
      <c r="A179" s="73" t="s">
        <v>973</v>
      </c>
      <c r="B179" s="75" t="s">
        <v>71</v>
      </c>
      <c r="C179" s="77" t="s">
        <v>978</v>
      </c>
      <c r="D179" s="77">
        <v>2013</v>
      </c>
      <c r="E179" s="79" t="s">
        <v>177</v>
      </c>
      <c r="F179" s="58" t="s">
        <v>979</v>
      </c>
      <c r="G179" s="48"/>
      <c r="H179" s="48"/>
    </row>
    <row r="180" spans="1:8" ht="30.75">
      <c r="A180" s="61" t="s">
        <v>61</v>
      </c>
      <c r="B180" s="63" t="s">
        <v>71</v>
      </c>
      <c r="C180" s="65" t="s">
        <v>68</v>
      </c>
      <c r="D180" s="65">
        <v>2019</v>
      </c>
      <c r="E180" s="67" t="s">
        <v>11</v>
      </c>
      <c r="F180" s="46"/>
      <c r="G180" s="69" t="s">
        <v>376</v>
      </c>
      <c r="H180" s="48"/>
    </row>
    <row r="181" spans="1:8">
      <c r="A181" s="61" t="s">
        <v>93</v>
      </c>
      <c r="B181" s="63" t="s">
        <v>71</v>
      </c>
      <c r="C181" s="65" t="s">
        <v>30</v>
      </c>
      <c r="D181" s="65">
        <v>2017</v>
      </c>
      <c r="E181" s="158" t="s">
        <v>108</v>
      </c>
      <c r="F181" s="46"/>
      <c r="G181" s="48"/>
      <c r="H181" s="48"/>
    </row>
    <row r="182" spans="1:8" ht="39">
      <c r="A182" s="61" t="s">
        <v>418</v>
      </c>
      <c r="B182" s="63" t="s">
        <v>71</v>
      </c>
      <c r="C182" s="65" t="s">
        <v>988</v>
      </c>
      <c r="D182" s="65">
        <v>2018</v>
      </c>
      <c r="E182" s="67" t="s">
        <v>108</v>
      </c>
      <c r="F182" s="58" t="s">
        <v>989</v>
      </c>
      <c r="G182" s="48"/>
      <c r="H182" s="69" t="s">
        <v>75</v>
      </c>
    </row>
    <row r="183" spans="1:8">
      <c r="A183" s="61" t="s">
        <v>991</v>
      </c>
      <c r="B183" s="63" t="s">
        <v>71</v>
      </c>
      <c r="C183" s="65" t="s">
        <v>37</v>
      </c>
      <c r="D183" s="65">
        <v>2009</v>
      </c>
      <c r="E183" s="158" t="s">
        <v>108</v>
      </c>
      <c r="F183" s="46"/>
      <c r="G183" s="48"/>
      <c r="H183" s="48"/>
    </row>
    <row r="184" spans="1:8">
      <c r="A184" s="61" t="s">
        <v>997</v>
      </c>
      <c r="B184" s="63" t="s">
        <v>71</v>
      </c>
      <c r="C184" s="65" t="s">
        <v>1001</v>
      </c>
      <c r="D184" s="65">
        <v>2014</v>
      </c>
      <c r="E184" s="158" t="s">
        <v>108</v>
      </c>
      <c r="F184" s="58" t="s">
        <v>1001</v>
      </c>
      <c r="G184" s="48"/>
      <c r="H184" s="69" t="s">
        <v>75</v>
      </c>
    </row>
    <row r="185" spans="1:8">
      <c r="A185" s="61" t="s">
        <v>100</v>
      </c>
      <c r="B185" s="63" t="s">
        <v>71</v>
      </c>
      <c r="C185" s="65" t="s">
        <v>95</v>
      </c>
      <c r="D185" s="65">
        <v>2016</v>
      </c>
      <c r="E185" s="158" t="s">
        <v>108</v>
      </c>
      <c r="F185" s="46"/>
      <c r="G185" s="48"/>
      <c r="H185" s="69" t="s">
        <v>75</v>
      </c>
    </row>
    <row r="186" spans="1:8" ht="39">
      <c r="A186" s="73" t="s">
        <v>1005</v>
      </c>
      <c r="B186" s="75" t="s">
        <v>71</v>
      </c>
      <c r="C186" s="77" t="s">
        <v>30</v>
      </c>
      <c r="D186" s="77">
        <v>2017</v>
      </c>
      <c r="E186" s="79" t="s">
        <v>177</v>
      </c>
      <c r="F186" s="58" t="s">
        <v>1010</v>
      </c>
      <c r="G186" s="48"/>
      <c r="H186" s="48"/>
    </row>
    <row r="187" spans="1:8">
      <c r="A187" s="156" t="s">
        <v>1012</v>
      </c>
      <c r="B187" s="158"/>
      <c r="C187" s="65"/>
      <c r="D187" s="65"/>
      <c r="E187" s="67" t="s">
        <v>43</v>
      </c>
      <c r="F187" s="58" t="s">
        <v>870</v>
      </c>
      <c r="G187" s="48"/>
      <c r="H187" s="48"/>
    </row>
    <row r="188" spans="1:8" ht="150.75">
      <c r="A188" s="61" t="s">
        <v>294</v>
      </c>
      <c r="B188" s="63" t="s">
        <v>71</v>
      </c>
      <c r="C188" s="65" t="s">
        <v>68</v>
      </c>
      <c r="D188" s="65" t="s">
        <v>1016</v>
      </c>
      <c r="E188" s="158" t="s">
        <v>108</v>
      </c>
      <c r="F188" s="46"/>
      <c r="G188" s="48"/>
      <c r="H188" s="48"/>
    </row>
    <row r="189" spans="1:8" ht="26.25">
      <c r="A189" s="73" t="s">
        <v>1017</v>
      </c>
      <c r="B189" s="75" t="s">
        <v>71</v>
      </c>
      <c r="C189" s="77" t="s">
        <v>24</v>
      </c>
      <c r="D189" s="77">
        <v>2016</v>
      </c>
      <c r="E189" s="79" t="s">
        <v>250</v>
      </c>
      <c r="F189" s="58" t="s">
        <v>1018</v>
      </c>
      <c r="G189" s="48"/>
      <c r="H189" s="48"/>
    </row>
    <row r="190" spans="1:8">
      <c r="A190" s="61" t="s">
        <v>1014</v>
      </c>
      <c r="B190" s="63" t="s">
        <v>71</v>
      </c>
      <c r="C190" s="65" t="s">
        <v>24</v>
      </c>
      <c r="D190" s="65">
        <v>2015</v>
      </c>
      <c r="E190" s="158" t="s">
        <v>108</v>
      </c>
      <c r="F190" s="46"/>
      <c r="G190" s="48"/>
      <c r="H190" s="48"/>
    </row>
    <row r="191" spans="1:8">
      <c r="A191" s="61" t="s">
        <v>407</v>
      </c>
      <c r="B191" s="63" t="s">
        <v>71</v>
      </c>
      <c r="C191" s="65" t="s">
        <v>37</v>
      </c>
      <c r="D191" s="65">
        <v>2017</v>
      </c>
      <c r="E191" s="158" t="s">
        <v>108</v>
      </c>
      <c r="F191" s="46"/>
      <c r="G191" s="48"/>
      <c r="H191" s="69" t="s">
        <v>75</v>
      </c>
    </row>
    <row r="192" spans="1:8" ht="64.5">
      <c r="A192" s="61" t="s">
        <v>682</v>
      </c>
      <c r="B192" s="63" t="s">
        <v>71</v>
      </c>
      <c r="C192" s="65" t="s">
        <v>95</v>
      </c>
      <c r="D192" s="65">
        <v>2019</v>
      </c>
      <c r="E192" s="67" t="s">
        <v>108</v>
      </c>
      <c r="F192" s="58" t="s">
        <v>1029</v>
      </c>
      <c r="G192" s="48"/>
      <c r="H192" s="69" t="s">
        <v>75</v>
      </c>
    </row>
    <row r="193" spans="1:8">
      <c r="A193" s="61" t="s">
        <v>84</v>
      </c>
      <c r="B193" s="63" t="s">
        <v>71</v>
      </c>
      <c r="C193" s="65" t="s">
        <v>589</v>
      </c>
      <c r="D193" s="65">
        <v>2009</v>
      </c>
      <c r="E193" s="158" t="s">
        <v>108</v>
      </c>
      <c r="F193" s="46"/>
      <c r="G193" s="48"/>
      <c r="H193" s="48"/>
    </row>
    <row r="194" spans="1:8" ht="26.25">
      <c r="A194" s="73" t="s">
        <v>1037</v>
      </c>
      <c r="B194" s="75" t="s">
        <v>71</v>
      </c>
      <c r="C194" s="77" t="s">
        <v>550</v>
      </c>
      <c r="D194" s="77">
        <v>2019</v>
      </c>
      <c r="E194" s="158" t="s">
        <v>108</v>
      </c>
      <c r="F194" s="58" t="s">
        <v>1042</v>
      </c>
      <c r="G194" s="48"/>
      <c r="H194" s="69" t="s">
        <v>75</v>
      </c>
    </row>
    <row r="195" spans="1:8">
      <c r="A195" s="73" t="s">
        <v>1043</v>
      </c>
      <c r="B195" s="75" t="s">
        <v>71</v>
      </c>
      <c r="C195" s="77" t="s">
        <v>62</v>
      </c>
      <c r="D195" s="77">
        <v>2017</v>
      </c>
      <c r="E195" s="158" t="s">
        <v>108</v>
      </c>
      <c r="F195" s="58" t="s">
        <v>1046</v>
      </c>
      <c r="G195" s="48"/>
      <c r="H195" s="69" t="s">
        <v>75</v>
      </c>
    </row>
    <row r="196" spans="1:8" ht="26.25">
      <c r="A196" s="61" t="s">
        <v>806</v>
      </c>
      <c r="B196" s="63" t="s">
        <v>71</v>
      </c>
      <c r="C196" s="65" t="s">
        <v>37</v>
      </c>
      <c r="D196" s="65">
        <v>2019</v>
      </c>
      <c r="E196" s="158" t="s">
        <v>108</v>
      </c>
      <c r="F196" s="58" t="s">
        <v>1052</v>
      </c>
      <c r="G196" s="48"/>
      <c r="H196" s="48"/>
    </row>
    <row r="197" spans="1:8">
      <c r="A197" s="61" t="s">
        <v>475</v>
      </c>
      <c r="B197" s="63" t="s">
        <v>71</v>
      </c>
      <c r="C197" s="65" t="s">
        <v>95</v>
      </c>
      <c r="D197" s="65">
        <v>2015</v>
      </c>
      <c r="E197" s="158" t="s">
        <v>108</v>
      </c>
      <c r="F197" s="46"/>
      <c r="G197" s="48"/>
      <c r="H197" s="48"/>
    </row>
    <row r="198" spans="1:8">
      <c r="A198" s="73" t="s">
        <v>972</v>
      </c>
      <c r="B198" s="75" t="s">
        <v>71</v>
      </c>
      <c r="C198" s="77" t="s">
        <v>37</v>
      </c>
      <c r="D198" s="77">
        <v>2018</v>
      </c>
      <c r="E198" s="158" t="s">
        <v>108</v>
      </c>
      <c r="F198" s="46"/>
      <c r="G198" s="48"/>
      <c r="H198" s="48"/>
    </row>
    <row r="199" spans="1:8">
      <c r="A199" s="73" t="s">
        <v>1060</v>
      </c>
      <c r="B199" s="75" t="s">
        <v>71</v>
      </c>
      <c r="C199" s="77" t="s">
        <v>1064</v>
      </c>
      <c r="D199" s="77">
        <v>2018</v>
      </c>
      <c r="E199" s="158" t="s">
        <v>108</v>
      </c>
      <c r="F199" s="46"/>
      <c r="G199" s="48"/>
      <c r="H199" s="69" t="s">
        <v>75</v>
      </c>
    </row>
    <row r="200" spans="1:8">
      <c r="A200" s="73" t="s">
        <v>1065</v>
      </c>
      <c r="B200" s="75" t="s">
        <v>71</v>
      </c>
      <c r="C200" s="77" t="s">
        <v>589</v>
      </c>
      <c r="D200" s="77">
        <v>2017</v>
      </c>
      <c r="E200" s="79" t="s">
        <v>177</v>
      </c>
      <c r="F200" s="46"/>
      <c r="G200" s="48"/>
      <c r="H200" s="48"/>
    </row>
    <row r="201" spans="1:8">
      <c r="A201" s="73" t="s">
        <v>1068</v>
      </c>
      <c r="B201" s="75" t="s">
        <v>71</v>
      </c>
      <c r="C201" s="77" t="s">
        <v>62</v>
      </c>
      <c r="D201" s="77">
        <v>2016</v>
      </c>
      <c r="E201" s="158" t="s">
        <v>108</v>
      </c>
      <c r="F201" s="46"/>
      <c r="G201" s="48"/>
      <c r="H201" s="48"/>
    </row>
    <row r="202" spans="1:8">
      <c r="A202" s="73" t="s">
        <v>1072</v>
      </c>
      <c r="B202" s="75" t="s">
        <v>71</v>
      </c>
      <c r="C202" s="77" t="s">
        <v>62</v>
      </c>
      <c r="D202" s="77">
        <v>2012</v>
      </c>
      <c r="E202" s="79" t="s">
        <v>250</v>
      </c>
      <c r="F202" s="58" t="s">
        <v>1078</v>
      </c>
      <c r="G202" s="48"/>
      <c r="H202" s="48"/>
    </row>
    <row r="203" spans="1:8">
      <c r="A203" s="61" t="s">
        <v>304</v>
      </c>
      <c r="B203" s="63" t="s">
        <v>71</v>
      </c>
      <c r="C203" s="65" t="s">
        <v>24</v>
      </c>
      <c r="D203" s="65">
        <v>2016</v>
      </c>
      <c r="E203" s="158" t="s">
        <v>108</v>
      </c>
      <c r="F203" s="46"/>
      <c r="G203" s="48"/>
      <c r="H203" s="48"/>
    </row>
    <row r="204" spans="1:8">
      <c r="A204" s="73" t="s">
        <v>1083</v>
      </c>
      <c r="B204" s="75" t="s">
        <v>71</v>
      </c>
      <c r="C204" s="77" t="s">
        <v>24</v>
      </c>
      <c r="D204" s="77">
        <v>2019</v>
      </c>
      <c r="E204" s="67" t="s">
        <v>11</v>
      </c>
      <c r="F204" s="58" t="s">
        <v>1088</v>
      </c>
      <c r="G204" s="48"/>
      <c r="H204" s="69" t="s">
        <v>75</v>
      </c>
    </row>
    <row r="205" spans="1:8">
      <c r="A205" s="73" t="s">
        <v>1089</v>
      </c>
      <c r="B205" s="75" t="s">
        <v>71</v>
      </c>
      <c r="C205" s="77" t="s">
        <v>1091</v>
      </c>
      <c r="D205" s="77">
        <v>2015</v>
      </c>
      <c r="E205" s="79" t="s">
        <v>250</v>
      </c>
      <c r="F205" s="58" t="s">
        <v>1092</v>
      </c>
      <c r="G205" s="48"/>
      <c r="H205" s="69" t="s">
        <v>75</v>
      </c>
    </row>
    <row r="206" spans="1:8">
      <c r="A206" s="61" t="s">
        <v>334</v>
      </c>
      <c r="B206" s="63" t="s">
        <v>71</v>
      </c>
      <c r="C206" s="65" t="s">
        <v>30</v>
      </c>
      <c r="D206" s="65">
        <v>2014</v>
      </c>
      <c r="E206" s="158" t="s">
        <v>108</v>
      </c>
      <c r="F206" s="46"/>
      <c r="G206" s="48"/>
      <c r="H206" s="48"/>
    </row>
    <row r="207" spans="1:8">
      <c r="A207" s="73" t="s">
        <v>1055</v>
      </c>
      <c r="B207" s="75" t="s">
        <v>71</v>
      </c>
      <c r="C207" s="77" t="s">
        <v>37</v>
      </c>
      <c r="D207" s="77">
        <v>2016</v>
      </c>
      <c r="E207" s="67" t="s">
        <v>108</v>
      </c>
      <c r="F207" s="46"/>
      <c r="G207" s="48"/>
      <c r="H207" s="48"/>
    </row>
    <row r="208" spans="1:8">
      <c r="A208" s="61" t="s">
        <v>1100</v>
      </c>
      <c r="B208" s="63" t="s">
        <v>71</v>
      </c>
      <c r="C208" s="65" t="s">
        <v>37</v>
      </c>
      <c r="D208" s="65">
        <v>2016</v>
      </c>
      <c r="E208" s="67" t="s">
        <v>31</v>
      </c>
      <c r="F208" s="46"/>
      <c r="G208" s="48"/>
      <c r="H208" s="48"/>
    </row>
    <row r="209" spans="1:8">
      <c r="A209" s="61" t="s">
        <v>929</v>
      </c>
      <c r="B209" s="63" t="s">
        <v>71</v>
      </c>
      <c r="C209" s="65" t="s">
        <v>62</v>
      </c>
      <c r="D209" s="65">
        <v>2011</v>
      </c>
      <c r="E209" s="67" t="s">
        <v>11</v>
      </c>
      <c r="F209" s="46"/>
      <c r="G209" s="48"/>
      <c r="H209" s="48"/>
    </row>
    <row r="210" spans="1:8">
      <c r="A210" s="73" t="s">
        <v>1110</v>
      </c>
      <c r="B210" s="75" t="s">
        <v>71</v>
      </c>
      <c r="C210" s="77" t="s">
        <v>1112</v>
      </c>
      <c r="D210" s="77">
        <v>2017</v>
      </c>
      <c r="E210" s="67" t="s">
        <v>11</v>
      </c>
      <c r="F210" s="58" t="s">
        <v>1114</v>
      </c>
      <c r="G210" s="48"/>
      <c r="H210" s="69" t="s">
        <v>75</v>
      </c>
    </row>
    <row r="211" spans="1:8">
      <c r="A211" s="73" t="s">
        <v>1115</v>
      </c>
      <c r="B211" s="75" t="s">
        <v>71</v>
      </c>
      <c r="C211" s="77" t="s">
        <v>62</v>
      </c>
      <c r="D211" s="77">
        <v>2017</v>
      </c>
      <c r="E211" s="79" t="s">
        <v>177</v>
      </c>
      <c r="F211" s="46"/>
      <c r="G211" s="48"/>
      <c r="H211" s="48"/>
    </row>
    <row r="212" spans="1:8">
      <c r="A212" s="73" t="s">
        <v>1121</v>
      </c>
      <c r="B212" s="75" t="s">
        <v>71</v>
      </c>
      <c r="C212" s="77" t="s">
        <v>37</v>
      </c>
      <c r="D212" s="77">
        <v>2017</v>
      </c>
      <c r="E212" s="79" t="s">
        <v>250</v>
      </c>
      <c r="F212" s="58" t="s">
        <v>1126</v>
      </c>
      <c r="G212" s="48"/>
      <c r="H212" s="48"/>
    </row>
    <row r="213" spans="1:8" ht="60.75">
      <c r="A213" s="73" t="s">
        <v>1127</v>
      </c>
      <c r="B213" s="75" t="s">
        <v>71</v>
      </c>
      <c r="C213" s="77" t="s">
        <v>1130</v>
      </c>
      <c r="D213" s="77">
        <v>2015</v>
      </c>
      <c r="E213" s="67" t="s">
        <v>11</v>
      </c>
      <c r="F213" s="46"/>
      <c r="G213" s="48"/>
      <c r="H213" s="48"/>
    </row>
    <row r="214" spans="1:8">
      <c r="A214" s="61" t="s">
        <v>539</v>
      </c>
      <c r="B214" s="63" t="s">
        <v>71</v>
      </c>
      <c r="C214" s="65" t="s">
        <v>131</v>
      </c>
      <c r="D214" s="65" t="s">
        <v>1132</v>
      </c>
      <c r="E214" s="67" t="s">
        <v>11</v>
      </c>
      <c r="F214" s="46"/>
      <c r="G214" s="48"/>
      <c r="H214" s="69" t="s">
        <v>75</v>
      </c>
    </row>
    <row r="215" spans="1:8">
      <c r="A215" s="61" t="s">
        <v>321</v>
      </c>
      <c r="B215" s="63" t="s">
        <v>71</v>
      </c>
      <c r="C215" s="65" t="s">
        <v>37</v>
      </c>
      <c r="D215" s="65">
        <v>2017</v>
      </c>
      <c r="E215" s="67" t="s">
        <v>11</v>
      </c>
      <c r="F215" s="46"/>
      <c r="G215" s="48"/>
      <c r="H215" s="48"/>
    </row>
    <row r="216" spans="1:8">
      <c r="A216" s="61" t="s">
        <v>654</v>
      </c>
      <c r="B216" s="63" t="s">
        <v>71</v>
      </c>
      <c r="C216" s="65" t="s">
        <v>1143</v>
      </c>
      <c r="D216" s="65">
        <v>2016</v>
      </c>
      <c r="E216" s="67" t="s">
        <v>11</v>
      </c>
      <c r="F216" s="46"/>
      <c r="G216" s="48"/>
      <c r="H216" s="48"/>
    </row>
    <row r="217" spans="1:8">
      <c r="A217" s="61" t="s">
        <v>650</v>
      </c>
      <c r="B217" s="63" t="s">
        <v>71</v>
      </c>
      <c r="C217" s="65" t="s">
        <v>1146</v>
      </c>
      <c r="D217" s="65">
        <v>2017</v>
      </c>
      <c r="E217" s="67" t="s">
        <v>11</v>
      </c>
      <c r="F217" s="46"/>
      <c r="G217" s="48"/>
      <c r="H217" s="48"/>
    </row>
    <row r="218" spans="1:8">
      <c r="A218" s="61" t="s">
        <v>1095</v>
      </c>
      <c r="B218" s="63" t="s">
        <v>71</v>
      </c>
      <c r="C218" s="65" t="s">
        <v>87</v>
      </c>
      <c r="D218" s="65">
        <v>2015</v>
      </c>
      <c r="E218" s="67" t="s">
        <v>11</v>
      </c>
      <c r="F218" s="46"/>
      <c r="G218" s="48"/>
      <c r="H218" s="48"/>
    </row>
    <row r="219" spans="1:8">
      <c r="A219" s="61" t="s">
        <v>813</v>
      </c>
      <c r="B219" s="63" t="s">
        <v>71</v>
      </c>
      <c r="C219" s="65" t="s">
        <v>24</v>
      </c>
      <c r="D219" s="65">
        <v>2004</v>
      </c>
      <c r="E219" s="67" t="s">
        <v>11</v>
      </c>
      <c r="F219" s="46"/>
      <c r="G219" s="48"/>
      <c r="H219" s="48"/>
    </row>
    <row r="220" spans="1:8" ht="26.25">
      <c r="A220" s="73" t="s">
        <v>1162</v>
      </c>
      <c r="B220" s="75" t="s">
        <v>71</v>
      </c>
      <c r="C220" s="77" t="s">
        <v>37</v>
      </c>
      <c r="D220" s="77">
        <v>2019</v>
      </c>
      <c r="E220" s="79" t="s">
        <v>143</v>
      </c>
      <c r="F220" s="58" t="s">
        <v>1179</v>
      </c>
      <c r="G220" s="48"/>
      <c r="H220" s="48"/>
    </row>
    <row r="221" spans="1:8">
      <c r="A221" s="73" t="s">
        <v>1180</v>
      </c>
      <c r="B221" s="75" t="s">
        <v>71</v>
      </c>
      <c r="C221" s="77" t="s">
        <v>37</v>
      </c>
      <c r="D221" s="77">
        <v>2019</v>
      </c>
      <c r="E221" s="158" t="s">
        <v>108</v>
      </c>
      <c r="F221" s="46"/>
      <c r="G221" s="48"/>
      <c r="H221" s="69" t="s">
        <v>75</v>
      </c>
    </row>
    <row r="222" spans="1:8">
      <c r="A222" s="73" t="s">
        <v>1201</v>
      </c>
      <c r="B222" s="75" t="s">
        <v>71</v>
      </c>
      <c r="C222" s="77" t="s">
        <v>62</v>
      </c>
      <c r="D222" s="77">
        <v>2012</v>
      </c>
      <c r="E222" s="158" t="s">
        <v>108</v>
      </c>
      <c r="F222" s="58" t="s">
        <v>1220</v>
      </c>
      <c r="G222" s="48"/>
      <c r="H222" s="69" t="s">
        <v>75</v>
      </c>
    </row>
    <row r="223" spans="1:8" ht="75.75">
      <c r="A223" s="73" t="s">
        <v>727</v>
      </c>
      <c r="B223" s="75" t="s">
        <v>71</v>
      </c>
      <c r="C223" s="77" t="s">
        <v>24</v>
      </c>
      <c r="D223" s="77" t="s">
        <v>1242</v>
      </c>
      <c r="E223" s="67" t="s">
        <v>11</v>
      </c>
      <c r="F223" s="46"/>
      <c r="G223" s="48"/>
      <c r="H223" s="48"/>
    </row>
    <row r="224" spans="1:8" ht="45.75">
      <c r="A224" s="73" t="s">
        <v>427</v>
      </c>
      <c r="B224" s="75" t="s">
        <v>71</v>
      </c>
      <c r="C224" s="77" t="s">
        <v>30</v>
      </c>
      <c r="D224" s="77" t="s">
        <v>1260</v>
      </c>
      <c r="E224" s="158" t="s">
        <v>108</v>
      </c>
      <c r="F224" s="58" t="s">
        <v>1261</v>
      </c>
      <c r="G224" s="48"/>
      <c r="H224" s="69" t="s">
        <v>75</v>
      </c>
    </row>
    <row r="225" spans="1:8" ht="26.25">
      <c r="A225" s="73" t="s">
        <v>1265</v>
      </c>
      <c r="B225" s="75" t="s">
        <v>71</v>
      </c>
      <c r="C225" s="77" t="s">
        <v>30</v>
      </c>
      <c r="D225" s="77">
        <v>2014</v>
      </c>
      <c r="E225" s="79" t="s">
        <v>250</v>
      </c>
      <c r="F225" s="58" t="s">
        <v>1286</v>
      </c>
      <c r="G225" s="48"/>
      <c r="H225" s="48"/>
    </row>
    <row r="226" spans="1:8" ht="39">
      <c r="A226" s="73" t="s">
        <v>1288</v>
      </c>
      <c r="B226" s="75" t="s">
        <v>71</v>
      </c>
      <c r="C226" s="77" t="s">
        <v>95</v>
      </c>
      <c r="D226" s="77">
        <v>2015</v>
      </c>
      <c r="E226" s="158" t="s">
        <v>108</v>
      </c>
      <c r="F226" s="58" t="s">
        <v>1301</v>
      </c>
      <c r="G226" s="48"/>
      <c r="H226" s="69" t="s">
        <v>75</v>
      </c>
    </row>
    <row r="227" spans="1:8">
      <c r="A227" s="61" t="s">
        <v>501</v>
      </c>
      <c r="B227" s="63" t="s">
        <v>71</v>
      </c>
      <c r="C227" s="65" t="s">
        <v>37</v>
      </c>
      <c r="D227" s="65">
        <v>2016</v>
      </c>
      <c r="E227" s="67" t="s">
        <v>11</v>
      </c>
      <c r="F227" s="46"/>
      <c r="G227" s="48"/>
      <c r="H227" s="48"/>
    </row>
    <row r="228" spans="1:8" ht="39">
      <c r="A228" s="73" t="s">
        <v>1312</v>
      </c>
      <c r="B228" s="75" t="s">
        <v>71</v>
      </c>
      <c r="C228" s="77" t="s">
        <v>30</v>
      </c>
      <c r="D228" s="77">
        <v>2017</v>
      </c>
      <c r="E228" s="158" t="s">
        <v>108</v>
      </c>
      <c r="F228" s="58" t="s">
        <v>1327</v>
      </c>
      <c r="G228" s="48"/>
      <c r="H228" s="69" t="s">
        <v>75</v>
      </c>
    </row>
    <row r="229" spans="1:8">
      <c r="A229" s="73" t="s">
        <v>1331</v>
      </c>
      <c r="B229" s="75" t="s">
        <v>71</v>
      </c>
      <c r="C229" s="77" t="s">
        <v>95</v>
      </c>
      <c r="D229" s="77">
        <v>2016</v>
      </c>
      <c r="E229" s="158" t="s">
        <v>108</v>
      </c>
      <c r="F229" s="58" t="s">
        <v>1344</v>
      </c>
      <c r="G229" s="48"/>
      <c r="H229" s="69" t="s">
        <v>75</v>
      </c>
    </row>
    <row r="230" spans="1:8" ht="39">
      <c r="A230" s="73" t="s">
        <v>1346</v>
      </c>
      <c r="B230" s="75" t="s">
        <v>71</v>
      </c>
      <c r="C230" s="77" t="s">
        <v>1358</v>
      </c>
      <c r="D230" s="77">
        <v>2014</v>
      </c>
      <c r="E230" s="158" t="s">
        <v>108</v>
      </c>
      <c r="F230" s="58" t="s">
        <v>1361</v>
      </c>
      <c r="G230" s="48"/>
      <c r="H230" s="69" t="s">
        <v>75</v>
      </c>
    </row>
    <row r="231" spans="1:8" ht="39">
      <c r="A231" s="73" t="s">
        <v>1362</v>
      </c>
      <c r="B231" s="75" t="s">
        <v>71</v>
      </c>
      <c r="C231" s="77" t="s">
        <v>37</v>
      </c>
      <c r="D231" s="77">
        <v>2016</v>
      </c>
      <c r="E231" s="158" t="s">
        <v>108</v>
      </c>
      <c r="F231" s="58" t="s">
        <v>1379</v>
      </c>
      <c r="G231" s="48"/>
      <c r="H231" s="69" t="s">
        <v>75</v>
      </c>
    </row>
    <row r="232" spans="1:8">
      <c r="A232" s="73" t="s">
        <v>1380</v>
      </c>
      <c r="B232" s="75" t="s">
        <v>71</v>
      </c>
      <c r="C232" s="77" t="s">
        <v>87</v>
      </c>
      <c r="D232" s="77">
        <v>2009</v>
      </c>
      <c r="E232" s="235" t="s">
        <v>177</v>
      </c>
      <c r="F232" s="46"/>
      <c r="G232" s="48"/>
      <c r="H232" s="48"/>
    </row>
    <row r="233" spans="1:8" ht="31.5">
      <c r="A233" s="50" t="s">
        <v>44</v>
      </c>
      <c r="B233" s="50" t="s">
        <v>47</v>
      </c>
      <c r="C233" s="148" t="s">
        <v>48</v>
      </c>
      <c r="D233" s="148" t="s">
        <v>50</v>
      </c>
      <c r="E233" s="50" t="s">
        <v>202</v>
      </c>
      <c r="F233" s="46"/>
      <c r="G233" s="48"/>
      <c r="H233" s="48"/>
    </row>
    <row r="234" spans="1:8">
      <c r="A234" s="61" t="s">
        <v>220</v>
      </c>
      <c r="B234" s="63" t="s">
        <v>27</v>
      </c>
      <c r="C234" s="65" t="s">
        <v>1417</v>
      </c>
      <c r="D234" s="65">
        <v>2018</v>
      </c>
      <c r="E234" s="67" t="s">
        <v>11</v>
      </c>
      <c r="F234" s="46"/>
      <c r="G234" s="48"/>
      <c r="H234" s="48"/>
    </row>
    <row r="235" spans="1:8">
      <c r="A235" s="73" t="s">
        <v>1231</v>
      </c>
      <c r="B235" s="75" t="s">
        <v>27</v>
      </c>
      <c r="C235" s="77" t="s">
        <v>1430</v>
      </c>
      <c r="D235" s="417">
        <v>43556</v>
      </c>
      <c r="E235" s="79" t="s">
        <v>177</v>
      </c>
      <c r="F235" s="46"/>
      <c r="G235" s="48"/>
      <c r="H235" s="48"/>
    </row>
    <row r="236" spans="1:8">
      <c r="A236" s="73" t="s">
        <v>1293</v>
      </c>
      <c r="B236" s="75" t="s">
        <v>27</v>
      </c>
      <c r="C236" s="77" t="s">
        <v>1465</v>
      </c>
      <c r="D236" s="77">
        <v>2018</v>
      </c>
      <c r="E236" s="169"/>
      <c r="F236" s="46"/>
      <c r="G236" s="48"/>
      <c r="H236" s="48"/>
    </row>
    <row r="237" spans="1:8">
      <c r="A237" s="61" t="s">
        <v>182</v>
      </c>
      <c r="B237" s="63" t="s">
        <v>27</v>
      </c>
      <c r="C237" s="65" t="s">
        <v>30</v>
      </c>
      <c r="D237" s="65">
        <v>2015</v>
      </c>
      <c r="E237" s="67" t="s">
        <v>11</v>
      </c>
      <c r="F237" s="46"/>
      <c r="G237" s="48"/>
      <c r="H237" s="48"/>
    </row>
    <row r="238" spans="1:8">
      <c r="A238" s="73" t="s">
        <v>1340</v>
      </c>
      <c r="B238" s="75" t="s">
        <v>27</v>
      </c>
      <c r="C238" s="77" t="s">
        <v>62</v>
      </c>
      <c r="D238" s="77">
        <v>2018</v>
      </c>
      <c r="E238" s="79" t="s">
        <v>543</v>
      </c>
      <c r="F238" s="58" t="s">
        <v>1507</v>
      </c>
      <c r="G238" s="48"/>
      <c r="H238" s="48"/>
    </row>
    <row r="239" spans="1:8">
      <c r="A239" s="61" t="s">
        <v>1073</v>
      </c>
      <c r="B239" s="63" t="s">
        <v>27</v>
      </c>
      <c r="C239" s="65" t="s">
        <v>62</v>
      </c>
      <c r="D239" s="65">
        <v>2014</v>
      </c>
      <c r="E239" s="67" t="s">
        <v>11</v>
      </c>
      <c r="F239" s="58" t="s">
        <v>1524</v>
      </c>
      <c r="G239" s="48"/>
      <c r="H239" s="69" t="s">
        <v>75</v>
      </c>
    </row>
    <row r="240" spans="1:8" ht="30.75">
      <c r="A240" s="61" t="s">
        <v>303</v>
      </c>
      <c r="B240" s="63" t="s">
        <v>27</v>
      </c>
      <c r="C240" s="65" t="s">
        <v>1547</v>
      </c>
      <c r="D240" s="65">
        <v>2015</v>
      </c>
      <c r="E240" s="67" t="s">
        <v>11</v>
      </c>
      <c r="F240" s="46"/>
      <c r="G240" s="48"/>
      <c r="H240" s="69" t="s">
        <v>75</v>
      </c>
    </row>
    <row r="241" spans="1:26" ht="26.25">
      <c r="A241" s="61" t="s">
        <v>278</v>
      </c>
      <c r="B241" s="63" t="s">
        <v>27</v>
      </c>
      <c r="C241" s="65" t="s">
        <v>37</v>
      </c>
      <c r="D241" s="65">
        <v>2015</v>
      </c>
      <c r="E241" s="67" t="s">
        <v>11</v>
      </c>
      <c r="F241" s="58" t="s">
        <v>1563</v>
      </c>
      <c r="G241" s="48"/>
      <c r="H241" s="48"/>
    </row>
    <row r="242" spans="1:26">
      <c r="A242" s="61" t="s">
        <v>749</v>
      </c>
      <c r="B242" s="63" t="s">
        <v>27</v>
      </c>
      <c r="C242" s="65" t="s">
        <v>24</v>
      </c>
      <c r="D242" s="65">
        <v>2013</v>
      </c>
      <c r="E242" s="67" t="s">
        <v>11</v>
      </c>
      <c r="F242" s="46"/>
      <c r="G242" s="48"/>
      <c r="H242" s="48"/>
    </row>
    <row r="243" spans="1:26">
      <c r="A243" s="180" t="s">
        <v>1477</v>
      </c>
      <c r="B243" s="182" t="s">
        <v>27</v>
      </c>
      <c r="C243" s="183" t="s">
        <v>1611</v>
      </c>
      <c r="D243" s="183">
        <v>2017</v>
      </c>
      <c r="E243" s="418"/>
      <c r="F243" s="419"/>
      <c r="G243" s="420"/>
      <c r="H243" s="420"/>
      <c r="I243" s="421"/>
      <c r="J243" s="421"/>
      <c r="K243" s="421"/>
      <c r="L243" s="421"/>
      <c r="M243" s="421"/>
      <c r="N243" s="421"/>
      <c r="O243" s="421"/>
      <c r="P243" s="421"/>
      <c r="Q243" s="421"/>
      <c r="R243" s="421"/>
      <c r="S243" s="421"/>
      <c r="T243" s="421"/>
      <c r="U243" s="421"/>
      <c r="V243" s="421"/>
      <c r="W243" s="421"/>
      <c r="X243" s="421"/>
      <c r="Y243" s="421"/>
      <c r="Z243" s="421"/>
    </row>
    <row r="244" spans="1:26">
      <c r="A244" s="61" t="s">
        <v>450</v>
      </c>
      <c r="B244" s="63" t="s">
        <v>27</v>
      </c>
      <c r="C244" s="65" t="s">
        <v>409</v>
      </c>
      <c r="D244" s="65">
        <v>2017</v>
      </c>
      <c r="E244" s="67" t="s">
        <v>11</v>
      </c>
      <c r="F244" s="46"/>
      <c r="G244" s="48"/>
      <c r="H244" s="69" t="s">
        <v>75</v>
      </c>
    </row>
    <row r="245" spans="1:26">
      <c r="A245" s="61" t="s">
        <v>230</v>
      </c>
      <c r="B245" s="63" t="s">
        <v>27</v>
      </c>
      <c r="C245" s="65" t="s">
        <v>42</v>
      </c>
      <c r="D245" s="65">
        <v>2015</v>
      </c>
      <c r="E245" s="67" t="s">
        <v>11</v>
      </c>
      <c r="F245" s="46"/>
      <c r="G245" s="48"/>
      <c r="H245" s="48"/>
    </row>
    <row r="246" spans="1:26">
      <c r="A246" s="61" t="s">
        <v>485</v>
      </c>
      <c r="B246" s="63" t="s">
        <v>27</v>
      </c>
      <c r="C246" s="65" t="s">
        <v>24</v>
      </c>
      <c r="D246" s="65">
        <v>2008</v>
      </c>
      <c r="E246" s="67" t="s">
        <v>11</v>
      </c>
      <c r="F246" s="46"/>
      <c r="G246" s="48"/>
      <c r="H246" s="48"/>
    </row>
    <row r="247" spans="1:26">
      <c r="A247" s="61" t="s">
        <v>519</v>
      </c>
      <c r="B247" s="63" t="s">
        <v>27</v>
      </c>
      <c r="C247" s="65" t="s">
        <v>24</v>
      </c>
      <c r="D247" s="65">
        <v>2015</v>
      </c>
      <c r="E247" s="67" t="s">
        <v>11</v>
      </c>
      <c r="F247" s="46"/>
      <c r="G247" s="48"/>
      <c r="H247" s="48"/>
    </row>
    <row r="248" spans="1:26">
      <c r="A248" s="73" t="s">
        <v>1527</v>
      </c>
      <c r="B248" s="75" t="s">
        <v>27</v>
      </c>
      <c r="C248" s="77" t="s">
        <v>24</v>
      </c>
      <c r="D248" s="77">
        <v>2016</v>
      </c>
      <c r="E248" s="79" t="s">
        <v>177</v>
      </c>
      <c r="F248" s="46"/>
      <c r="G248" s="48"/>
      <c r="H248" s="48"/>
    </row>
    <row r="249" spans="1:26" ht="105.75">
      <c r="A249" s="61" t="s">
        <v>903</v>
      </c>
      <c r="B249" s="63" t="s">
        <v>27</v>
      </c>
      <c r="C249" s="65" t="s">
        <v>573</v>
      </c>
      <c r="D249" s="65">
        <v>2016</v>
      </c>
      <c r="E249" s="67" t="s">
        <v>11</v>
      </c>
      <c r="F249" s="46"/>
      <c r="G249" s="48"/>
      <c r="H249" s="48"/>
    </row>
    <row r="250" spans="1:26" ht="26.25">
      <c r="A250" s="61" t="s">
        <v>794</v>
      </c>
      <c r="B250" s="63" t="s">
        <v>27</v>
      </c>
      <c r="C250" s="65" t="s">
        <v>62</v>
      </c>
      <c r="D250" s="65">
        <v>2012</v>
      </c>
      <c r="E250" s="67" t="s">
        <v>11</v>
      </c>
      <c r="F250" s="58" t="s">
        <v>1809</v>
      </c>
      <c r="G250" s="48"/>
      <c r="H250" s="69" t="s">
        <v>75</v>
      </c>
    </row>
    <row r="251" spans="1:26">
      <c r="A251" s="73" t="s">
        <v>1608</v>
      </c>
      <c r="B251" s="75" t="s">
        <v>27</v>
      </c>
      <c r="C251" s="77" t="s">
        <v>352</v>
      </c>
      <c r="D251" s="77">
        <v>2012</v>
      </c>
      <c r="E251" s="79" t="s">
        <v>177</v>
      </c>
      <c r="F251" s="46"/>
      <c r="G251" s="48"/>
      <c r="H251" s="48"/>
    </row>
    <row r="252" spans="1:26" ht="26.25">
      <c r="A252" s="61" t="s">
        <v>869</v>
      </c>
      <c r="B252" s="63" t="s">
        <v>27</v>
      </c>
      <c r="C252" s="65" t="s">
        <v>30</v>
      </c>
      <c r="D252" s="65">
        <v>2014</v>
      </c>
      <c r="E252" s="67" t="s">
        <v>11</v>
      </c>
      <c r="F252" s="58" t="s">
        <v>1844</v>
      </c>
      <c r="G252" s="48"/>
      <c r="H252" s="69" t="s">
        <v>75</v>
      </c>
    </row>
    <row r="253" spans="1:26">
      <c r="A253" s="73" t="s">
        <v>724</v>
      </c>
      <c r="B253" s="75" t="s">
        <v>27</v>
      </c>
      <c r="C253" s="77" t="s">
        <v>62</v>
      </c>
      <c r="D253" s="77">
        <v>2015</v>
      </c>
      <c r="E253" s="79" t="s">
        <v>177</v>
      </c>
      <c r="F253" s="46"/>
      <c r="G253" s="48"/>
      <c r="H253" s="48"/>
    </row>
    <row r="254" spans="1:26">
      <c r="A254" s="73" t="s">
        <v>1722</v>
      </c>
      <c r="B254" s="75" t="s">
        <v>27</v>
      </c>
      <c r="C254" s="77" t="s">
        <v>87</v>
      </c>
      <c r="D254" s="77">
        <v>2015</v>
      </c>
      <c r="E254" s="79" t="s">
        <v>177</v>
      </c>
      <c r="F254" s="46"/>
      <c r="G254" s="48"/>
      <c r="H254" s="48"/>
    </row>
    <row r="255" spans="1:26">
      <c r="A255" s="61" t="s">
        <v>741</v>
      </c>
      <c r="B255" s="63" t="s">
        <v>27</v>
      </c>
      <c r="C255" s="65" t="s">
        <v>398</v>
      </c>
      <c r="D255" s="65">
        <v>2017</v>
      </c>
      <c r="E255" s="67" t="s">
        <v>11</v>
      </c>
      <c r="F255" s="46"/>
      <c r="G255" s="48"/>
      <c r="H255" s="48"/>
    </row>
    <row r="256" spans="1:26">
      <c r="A256" s="61" t="s">
        <v>1106</v>
      </c>
      <c r="B256" s="63" t="s">
        <v>27</v>
      </c>
      <c r="C256" s="65" t="s">
        <v>24</v>
      </c>
      <c r="D256" s="65">
        <v>2009</v>
      </c>
      <c r="E256" s="67" t="s">
        <v>11</v>
      </c>
      <c r="F256" s="46"/>
      <c r="G256" s="48"/>
      <c r="H256" s="48"/>
    </row>
    <row r="257" spans="1:8">
      <c r="A257" s="61" t="s">
        <v>760</v>
      </c>
      <c r="B257" s="63" t="s">
        <v>27</v>
      </c>
      <c r="C257" s="65" t="s">
        <v>62</v>
      </c>
      <c r="D257" s="422">
        <v>41974</v>
      </c>
      <c r="E257" s="67" t="s">
        <v>11</v>
      </c>
      <c r="F257" s="46"/>
      <c r="G257" s="48"/>
      <c r="H257" s="48"/>
    </row>
    <row r="258" spans="1:8">
      <c r="A258" s="61" t="s">
        <v>288</v>
      </c>
      <c r="B258" s="63" t="s">
        <v>27</v>
      </c>
      <c r="C258" s="65" t="s">
        <v>894</v>
      </c>
      <c r="D258" s="65">
        <v>2014</v>
      </c>
      <c r="E258" s="67" t="s">
        <v>11</v>
      </c>
      <c r="F258" s="58">
        <v>6</v>
      </c>
      <c r="G258" s="48"/>
      <c r="H258" s="48"/>
    </row>
    <row r="259" spans="1:8" ht="30.75">
      <c r="A259" s="73" t="s">
        <v>1813</v>
      </c>
      <c r="B259" s="75" t="s">
        <v>27</v>
      </c>
      <c r="C259" s="77" t="s">
        <v>68</v>
      </c>
      <c r="D259" s="77">
        <v>2019</v>
      </c>
      <c r="E259" s="79" t="s">
        <v>177</v>
      </c>
      <c r="F259" s="46"/>
      <c r="G259" s="48"/>
      <c r="H259" s="48"/>
    </row>
    <row r="260" spans="1:8">
      <c r="A260" s="73" t="s">
        <v>962</v>
      </c>
      <c r="B260" s="75" t="s">
        <v>27</v>
      </c>
      <c r="C260" s="77" t="s">
        <v>965</v>
      </c>
      <c r="D260" s="77">
        <v>2018</v>
      </c>
      <c r="E260" s="169"/>
      <c r="F260" s="46"/>
      <c r="G260" s="48"/>
      <c r="H260" s="48"/>
    </row>
    <row r="261" spans="1:8">
      <c r="A261" s="61" t="s">
        <v>1915</v>
      </c>
      <c r="B261" s="63" t="s">
        <v>27</v>
      </c>
      <c r="C261" s="65" t="s">
        <v>37</v>
      </c>
      <c r="D261" s="65">
        <v>2015</v>
      </c>
      <c r="E261" s="67" t="s">
        <v>11</v>
      </c>
      <c r="F261" s="46"/>
      <c r="G261" s="48"/>
      <c r="H261" s="48"/>
    </row>
    <row r="262" spans="1:8" ht="30.75">
      <c r="A262" s="73" t="s">
        <v>1936</v>
      </c>
      <c r="B262" s="75" t="s">
        <v>27</v>
      </c>
      <c r="C262" s="77" t="s">
        <v>37</v>
      </c>
      <c r="D262" s="77" t="s">
        <v>2003</v>
      </c>
      <c r="E262" s="79" t="s">
        <v>143</v>
      </c>
      <c r="F262" s="46"/>
      <c r="G262" s="48"/>
      <c r="H262" s="48"/>
    </row>
    <row r="263" spans="1:8">
      <c r="A263" s="61" t="s">
        <v>630</v>
      </c>
      <c r="B263" s="63" t="s">
        <v>27</v>
      </c>
      <c r="C263" s="65" t="s">
        <v>62</v>
      </c>
      <c r="D263" s="65">
        <v>2015</v>
      </c>
      <c r="E263" s="67" t="s">
        <v>11</v>
      </c>
      <c r="F263" s="46"/>
      <c r="G263" s="48"/>
      <c r="H263" s="69" t="s">
        <v>75</v>
      </c>
    </row>
    <row r="264" spans="1:8">
      <c r="A264" s="73" t="s">
        <v>1960</v>
      </c>
      <c r="B264" s="75" t="s">
        <v>27</v>
      </c>
      <c r="C264" s="77" t="s">
        <v>30</v>
      </c>
      <c r="D264" s="77">
        <v>2007</v>
      </c>
      <c r="E264" s="79" t="s">
        <v>143</v>
      </c>
      <c r="F264" s="46"/>
      <c r="G264" s="48"/>
      <c r="H264" s="48"/>
    </row>
    <row r="265" spans="1:8">
      <c r="A265" s="61" t="s">
        <v>1093</v>
      </c>
      <c r="B265" s="63" t="s">
        <v>27</v>
      </c>
      <c r="C265" s="65" t="s">
        <v>37</v>
      </c>
      <c r="D265" s="65">
        <v>2011</v>
      </c>
      <c r="E265" s="67" t="s">
        <v>11</v>
      </c>
      <c r="F265" s="46"/>
      <c r="G265" s="48"/>
      <c r="H265" s="48"/>
    </row>
    <row r="266" spans="1:8">
      <c r="A266" s="61" t="s">
        <v>731</v>
      </c>
      <c r="B266" s="63" t="s">
        <v>27</v>
      </c>
      <c r="C266" s="65" t="s">
        <v>142</v>
      </c>
      <c r="D266" s="65">
        <v>1997</v>
      </c>
      <c r="E266" s="67" t="s">
        <v>11</v>
      </c>
      <c r="F266" s="46"/>
      <c r="G266" s="48"/>
      <c r="H266" s="48"/>
    </row>
    <row r="267" spans="1:8">
      <c r="A267" s="61" t="s">
        <v>1125</v>
      </c>
      <c r="B267" s="63" t="s">
        <v>27</v>
      </c>
      <c r="C267" s="65" t="s">
        <v>894</v>
      </c>
      <c r="D267" s="423">
        <v>43405</v>
      </c>
      <c r="E267" s="67" t="s">
        <v>11</v>
      </c>
      <c r="F267" s="46"/>
      <c r="G267" s="48"/>
      <c r="H267" s="69" t="s">
        <v>75</v>
      </c>
    </row>
    <row r="268" spans="1:8" ht="26.25">
      <c r="A268" s="61" t="s">
        <v>655</v>
      </c>
      <c r="B268" s="63" t="s">
        <v>27</v>
      </c>
      <c r="C268" s="65" t="s">
        <v>2099</v>
      </c>
      <c r="D268" s="65">
        <v>2012</v>
      </c>
      <c r="E268" s="67" t="s">
        <v>108</v>
      </c>
      <c r="F268" s="58" t="s">
        <v>2100</v>
      </c>
      <c r="G268" s="48"/>
      <c r="H268" s="48"/>
    </row>
    <row r="269" spans="1:8" ht="26.25">
      <c r="A269" s="73" t="s">
        <v>2103</v>
      </c>
      <c r="B269" s="75" t="s">
        <v>27</v>
      </c>
      <c r="C269" s="77" t="s">
        <v>37</v>
      </c>
      <c r="D269" s="77">
        <v>2018</v>
      </c>
      <c r="E269" s="79" t="s">
        <v>543</v>
      </c>
      <c r="F269" s="58" t="s">
        <v>2125</v>
      </c>
      <c r="G269" s="48"/>
      <c r="H269" s="48"/>
    </row>
    <row r="270" spans="1:8">
      <c r="A270" s="61" t="s">
        <v>1079</v>
      </c>
      <c r="B270" s="63" t="s">
        <v>27</v>
      </c>
      <c r="C270" s="65" t="s">
        <v>62</v>
      </c>
      <c r="D270" s="65">
        <v>2016</v>
      </c>
      <c r="E270" s="67" t="s">
        <v>11</v>
      </c>
      <c r="F270" s="46"/>
      <c r="G270" s="48"/>
      <c r="H270" s="48"/>
    </row>
    <row r="271" spans="1:8">
      <c r="A271" s="156" t="s">
        <v>2143</v>
      </c>
      <c r="B271" s="158"/>
      <c r="C271" s="65"/>
      <c r="D271" s="65"/>
      <c r="E271" s="67" t="s">
        <v>11</v>
      </c>
      <c r="F271" s="46"/>
      <c r="G271" s="48"/>
      <c r="H271" s="48"/>
    </row>
    <row r="272" spans="1:8">
      <c r="A272" s="61" t="s">
        <v>1109</v>
      </c>
      <c r="B272" s="63" t="s">
        <v>27</v>
      </c>
      <c r="C272" s="65" t="s">
        <v>37</v>
      </c>
      <c r="D272" s="65">
        <v>2018</v>
      </c>
      <c r="E272" s="67" t="s">
        <v>11</v>
      </c>
      <c r="F272" s="46"/>
      <c r="G272" s="48"/>
      <c r="H272" s="69" t="s">
        <v>10</v>
      </c>
    </row>
    <row r="273" spans="1:8">
      <c r="A273" s="156" t="s">
        <v>821</v>
      </c>
      <c r="B273" s="63" t="s">
        <v>27</v>
      </c>
      <c r="C273" s="65" t="s">
        <v>2171</v>
      </c>
      <c r="D273" s="65">
        <v>2014</v>
      </c>
      <c r="E273" s="67" t="s">
        <v>11</v>
      </c>
      <c r="F273" s="46"/>
      <c r="G273" s="48"/>
      <c r="H273" s="48"/>
    </row>
    <row r="274" spans="1:8">
      <c r="A274" s="61" t="s">
        <v>952</v>
      </c>
      <c r="B274" s="63" t="s">
        <v>27</v>
      </c>
      <c r="C274" s="65" t="s">
        <v>2188</v>
      </c>
      <c r="D274" s="65">
        <v>2016</v>
      </c>
      <c r="E274" s="67" t="s">
        <v>11</v>
      </c>
      <c r="F274" s="58" t="s">
        <v>2191</v>
      </c>
      <c r="G274" s="48"/>
      <c r="H274" s="48"/>
    </row>
    <row r="275" spans="1:8">
      <c r="A275" s="61" t="s">
        <v>1071</v>
      </c>
      <c r="B275" s="63" t="s">
        <v>27</v>
      </c>
      <c r="C275" s="65" t="s">
        <v>37</v>
      </c>
      <c r="D275" s="65">
        <v>2015</v>
      </c>
      <c r="E275" s="67" t="s">
        <v>11</v>
      </c>
      <c r="F275" s="46"/>
      <c r="G275" s="48"/>
      <c r="H275" s="48"/>
    </row>
    <row r="276" spans="1:8">
      <c r="A276" s="73" t="s">
        <v>2211</v>
      </c>
      <c r="B276" s="75" t="s">
        <v>27</v>
      </c>
      <c r="C276" s="77" t="s">
        <v>37</v>
      </c>
      <c r="D276" s="77">
        <v>2019</v>
      </c>
      <c r="E276" s="79" t="s">
        <v>177</v>
      </c>
      <c r="F276" s="46"/>
      <c r="G276" s="48"/>
      <c r="H276" s="48"/>
    </row>
    <row r="277" spans="1:8" ht="30.75">
      <c r="A277" s="61" t="s">
        <v>214</v>
      </c>
      <c r="B277" s="63" t="s">
        <v>27</v>
      </c>
      <c r="C277" s="65" t="s">
        <v>68</v>
      </c>
      <c r="D277" s="65">
        <v>1998</v>
      </c>
      <c r="E277" s="67" t="s">
        <v>11</v>
      </c>
      <c r="F277" s="46"/>
      <c r="G277" s="48"/>
      <c r="H277" s="48"/>
    </row>
    <row r="278" spans="1:8">
      <c r="A278" s="61" t="s">
        <v>2246</v>
      </c>
      <c r="B278" s="63" t="s">
        <v>27</v>
      </c>
      <c r="C278" s="65" t="s">
        <v>30</v>
      </c>
      <c r="D278" s="65">
        <v>2006</v>
      </c>
      <c r="E278" s="67" t="s">
        <v>11</v>
      </c>
      <c r="F278" s="46"/>
      <c r="G278" s="48"/>
      <c r="H278" s="69" t="s">
        <v>75</v>
      </c>
    </row>
    <row r="279" spans="1:8">
      <c r="A279" s="73" t="s">
        <v>2266</v>
      </c>
      <c r="B279" s="75" t="s">
        <v>27</v>
      </c>
      <c r="C279" s="77" t="s">
        <v>1358</v>
      </c>
      <c r="D279" s="77">
        <v>2011</v>
      </c>
      <c r="E279" s="104" t="s">
        <v>177</v>
      </c>
      <c r="F279" s="46"/>
      <c r="G279" s="48"/>
      <c r="H279" s="69" t="s">
        <v>10</v>
      </c>
    </row>
    <row r="280" spans="1:8">
      <c r="A280" s="61" t="s">
        <v>1007</v>
      </c>
      <c r="B280" s="63" t="s">
        <v>27</v>
      </c>
      <c r="C280" s="65" t="s">
        <v>492</v>
      </c>
      <c r="D280" s="65">
        <v>2015</v>
      </c>
      <c r="E280" s="67" t="s">
        <v>11</v>
      </c>
      <c r="F280" s="46"/>
      <c r="G280" s="48"/>
      <c r="H280" s="69" t="s">
        <v>75</v>
      </c>
    </row>
    <row r="281" spans="1:8">
      <c r="A281" s="73" t="s">
        <v>2310</v>
      </c>
      <c r="B281" s="75" t="s">
        <v>27</v>
      </c>
      <c r="C281" s="77" t="s">
        <v>95</v>
      </c>
      <c r="D281" s="77">
        <v>2017</v>
      </c>
      <c r="E281" s="104" t="s">
        <v>177</v>
      </c>
      <c r="F281" s="46"/>
      <c r="G281" s="48"/>
      <c r="H281" s="69" t="s">
        <v>10</v>
      </c>
    </row>
    <row r="282" spans="1:8">
      <c r="A282" s="61" t="s">
        <v>912</v>
      </c>
      <c r="B282" s="63" t="s">
        <v>27</v>
      </c>
      <c r="C282" s="65" t="s">
        <v>24</v>
      </c>
      <c r="D282" s="65">
        <v>2013</v>
      </c>
      <c r="E282" s="67" t="s">
        <v>11</v>
      </c>
      <c r="F282" s="46"/>
      <c r="G282" s="48"/>
      <c r="H282" s="48"/>
    </row>
    <row r="283" spans="1:8">
      <c r="A283" s="61" t="s">
        <v>470</v>
      </c>
      <c r="B283" s="63" t="s">
        <v>27</v>
      </c>
      <c r="C283" s="65" t="s">
        <v>2371</v>
      </c>
      <c r="D283" s="65">
        <v>2018</v>
      </c>
      <c r="E283" s="67" t="s">
        <v>11</v>
      </c>
      <c r="F283" s="46"/>
      <c r="G283" s="48"/>
      <c r="H283" s="69" t="s">
        <v>75</v>
      </c>
    </row>
    <row r="284" spans="1:8">
      <c r="A284" s="61" t="s">
        <v>291</v>
      </c>
      <c r="B284" s="63" t="s">
        <v>27</v>
      </c>
      <c r="C284" s="65" t="s">
        <v>37</v>
      </c>
      <c r="D284" s="65">
        <v>2010</v>
      </c>
      <c r="E284" s="67" t="s">
        <v>11</v>
      </c>
      <c r="F284" s="46"/>
      <c r="G284" s="48"/>
      <c r="H284" s="48"/>
    </row>
    <row r="285" spans="1:8">
      <c r="A285" s="180" t="s">
        <v>2397</v>
      </c>
      <c r="B285" s="182" t="s">
        <v>27</v>
      </c>
      <c r="C285" s="183" t="s">
        <v>1112</v>
      </c>
      <c r="D285" s="183">
        <v>2013</v>
      </c>
      <c r="E285" s="184" t="s">
        <v>177</v>
      </c>
      <c r="F285" s="46"/>
      <c r="G285" s="48"/>
      <c r="H285" s="48"/>
    </row>
    <row r="286" spans="1:8" ht="30.75">
      <c r="A286" s="61" t="s">
        <v>236</v>
      </c>
      <c r="B286" s="63" t="s">
        <v>27</v>
      </c>
      <c r="C286" s="65" t="s">
        <v>68</v>
      </c>
      <c r="D286" s="65">
        <v>2017</v>
      </c>
      <c r="E286" s="67" t="s">
        <v>11</v>
      </c>
      <c r="F286" s="46"/>
      <c r="G286" s="48"/>
      <c r="H286" s="48"/>
    </row>
    <row r="287" spans="1:8">
      <c r="A287" s="73" t="s">
        <v>2452</v>
      </c>
      <c r="B287" s="75" t="s">
        <v>27</v>
      </c>
      <c r="C287" s="77" t="s">
        <v>62</v>
      </c>
      <c r="D287" s="77">
        <v>2007</v>
      </c>
      <c r="E287" s="79" t="s">
        <v>177</v>
      </c>
      <c r="F287" s="46"/>
      <c r="G287" s="48"/>
      <c r="H287" s="48"/>
    </row>
    <row r="288" spans="1:8" ht="30.75">
      <c r="A288" s="61" t="s">
        <v>657</v>
      </c>
      <c r="B288" s="63" t="s">
        <v>27</v>
      </c>
      <c r="C288" s="65" t="s">
        <v>68</v>
      </c>
      <c r="D288" s="65">
        <v>2018</v>
      </c>
      <c r="E288" s="67" t="s">
        <v>11</v>
      </c>
      <c r="F288" s="46"/>
      <c r="G288" s="48"/>
      <c r="H288" s="48"/>
    </row>
    <row r="289" spans="1:8">
      <c r="A289" s="61" t="s">
        <v>1124</v>
      </c>
      <c r="B289" s="63" t="s">
        <v>27</v>
      </c>
      <c r="C289" s="65" t="s">
        <v>24</v>
      </c>
      <c r="D289" s="65">
        <v>2020</v>
      </c>
      <c r="E289" s="67" t="s">
        <v>11</v>
      </c>
      <c r="F289" s="46"/>
      <c r="G289" s="48"/>
      <c r="H289" s="69" t="s">
        <v>75</v>
      </c>
    </row>
    <row r="290" spans="1:8">
      <c r="A290" s="61" t="s">
        <v>1061</v>
      </c>
      <c r="B290" s="63" t="s">
        <v>27</v>
      </c>
      <c r="C290" s="65" t="s">
        <v>37</v>
      </c>
      <c r="D290" s="424">
        <v>43525</v>
      </c>
      <c r="E290" s="67" t="s">
        <v>11</v>
      </c>
      <c r="F290" s="46"/>
      <c r="G290" s="48"/>
      <c r="H290" s="69" t="s">
        <v>75</v>
      </c>
    </row>
    <row r="291" spans="1:8" ht="30.75">
      <c r="A291" s="73" t="s">
        <v>2545</v>
      </c>
      <c r="B291" s="75" t="s">
        <v>27</v>
      </c>
      <c r="C291" s="77" t="s">
        <v>694</v>
      </c>
      <c r="D291" s="77">
        <v>2016</v>
      </c>
      <c r="E291" s="79" t="s">
        <v>177</v>
      </c>
      <c r="F291" s="46"/>
      <c r="G291" s="48"/>
      <c r="H291" s="48"/>
    </row>
    <row r="292" spans="1:8" ht="31.5">
      <c r="A292" s="50" t="s">
        <v>44</v>
      </c>
      <c r="B292" s="50" t="s">
        <v>47</v>
      </c>
      <c r="C292" s="148" t="s">
        <v>48</v>
      </c>
      <c r="D292" s="148" t="s">
        <v>50</v>
      </c>
      <c r="E292" s="50" t="s">
        <v>202</v>
      </c>
      <c r="F292" s="46"/>
      <c r="G292" s="48"/>
      <c r="H292" s="48"/>
    </row>
    <row r="293" spans="1:8">
      <c r="A293" s="73" t="s">
        <v>1158</v>
      </c>
      <c r="B293" s="75" t="s">
        <v>54</v>
      </c>
      <c r="C293" s="77" t="s">
        <v>398</v>
      </c>
      <c r="D293" s="77">
        <v>2019</v>
      </c>
      <c r="E293" s="169"/>
      <c r="F293" s="46"/>
      <c r="G293" s="48"/>
      <c r="H293" s="48"/>
    </row>
    <row r="294" spans="1:8">
      <c r="A294" s="73" t="s">
        <v>1212</v>
      </c>
      <c r="B294" s="75" t="s">
        <v>54</v>
      </c>
      <c r="C294" s="77" t="s">
        <v>409</v>
      </c>
      <c r="D294" s="77">
        <v>2015</v>
      </c>
      <c r="E294" s="169"/>
      <c r="F294" s="46"/>
      <c r="G294" s="48"/>
      <c r="H294" s="48"/>
    </row>
    <row r="295" spans="1:8">
      <c r="A295" s="73" t="s">
        <v>53</v>
      </c>
      <c r="B295" s="75" t="s">
        <v>54</v>
      </c>
      <c r="C295" s="77" t="s">
        <v>37</v>
      </c>
      <c r="D295" s="77">
        <v>2018</v>
      </c>
      <c r="E295" s="169"/>
      <c r="F295" s="46"/>
      <c r="G295" s="48"/>
      <c r="H295" s="48"/>
    </row>
    <row r="296" spans="1:8">
      <c r="A296" s="73" t="s">
        <v>1444</v>
      </c>
      <c r="B296" s="75" t="s">
        <v>54</v>
      </c>
      <c r="C296" s="77" t="s">
        <v>142</v>
      </c>
      <c r="D296" s="77">
        <v>2019</v>
      </c>
      <c r="E296" s="169"/>
      <c r="F296" s="46"/>
      <c r="G296" s="48"/>
      <c r="H296" s="48"/>
    </row>
    <row r="297" spans="1:8">
      <c r="A297" s="73" t="s">
        <v>1495</v>
      </c>
      <c r="B297" s="75" t="s">
        <v>54</v>
      </c>
      <c r="C297" s="77" t="s">
        <v>1358</v>
      </c>
      <c r="D297" s="77">
        <v>2018</v>
      </c>
      <c r="E297" s="169"/>
      <c r="F297" s="46"/>
      <c r="G297" s="48"/>
      <c r="H297" s="48"/>
    </row>
    <row r="298" spans="1:8">
      <c r="A298" s="73" t="s">
        <v>921</v>
      </c>
      <c r="B298" s="75" t="s">
        <v>54</v>
      </c>
      <c r="C298" s="77" t="s">
        <v>37</v>
      </c>
      <c r="D298" s="77">
        <v>2007</v>
      </c>
      <c r="E298" s="169"/>
      <c r="F298" s="46"/>
      <c r="G298" s="48"/>
      <c r="H298" s="48"/>
    </row>
    <row r="299" spans="1:8">
      <c r="A299" s="73" t="s">
        <v>562</v>
      </c>
      <c r="B299" s="75" t="s">
        <v>54</v>
      </c>
      <c r="C299" s="77" t="s">
        <v>24</v>
      </c>
      <c r="D299" s="77">
        <v>2013</v>
      </c>
      <c r="E299" s="169"/>
      <c r="F299" s="46"/>
      <c r="G299" s="48"/>
      <c r="H299" s="48"/>
    </row>
    <row r="300" spans="1:8">
      <c r="A300" s="156" t="s">
        <v>2668</v>
      </c>
      <c r="B300" s="158"/>
      <c r="C300" s="65"/>
      <c r="D300" s="65"/>
      <c r="E300" s="67" t="s">
        <v>11</v>
      </c>
      <c r="F300" s="426" t="s">
        <v>870</v>
      </c>
      <c r="G300" s="48"/>
      <c r="H300" s="69" t="s">
        <v>75</v>
      </c>
    </row>
    <row r="301" spans="1:8" ht="30.75">
      <c r="A301" s="73" t="s">
        <v>1582</v>
      </c>
      <c r="B301" s="75" t="s">
        <v>54</v>
      </c>
      <c r="C301" s="77" t="s">
        <v>2684</v>
      </c>
      <c r="D301" s="77">
        <v>2016</v>
      </c>
      <c r="E301" s="169"/>
      <c r="F301" s="46"/>
      <c r="G301" s="48"/>
      <c r="H301" s="48"/>
    </row>
    <row r="302" spans="1:8">
      <c r="A302" s="73" t="s">
        <v>1653</v>
      </c>
      <c r="B302" s="75" t="s">
        <v>54</v>
      </c>
      <c r="C302" s="77" t="s">
        <v>390</v>
      </c>
      <c r="D302" s="77">
        <v>2019</v>
      </c>
      <c r="E302" s="169"/>
      <c r="F302" s="46"/>
      <c r="G302" s="48"/>
      <c r="H302" s="48"/>
    </row>
    <row r="303" spans="1:8">
      <c r="A303" s="61" t="s">
        <v>339</v>
      </c>
      <c r="B303" s="63" t="s">
        <v>54</v>
      </c>
      <c r="C303" s="65" t="s">
        <v>285</v>
      </c>
      <c r="D303" s="65">
        <v>20010</v>
      </c>
      <c r="E303" s="67" t="s">
        <v>11</v>
      </c>
      <c r="F303" s="46"/>
      <c r="G303" s="48"/>
      <c r="H303" s="48"/>
    </row>
    <row r="304" spans="1:8">
      <c r="A304" s="73" t="s">
        <v>877</v>
      </c>
      <c r="B304" s="75" t="s">
        <v>54</v>
      </c>
      <c r="C304" s="77" t="s">
        <v>2729</v>
      </c>
      <c r="D304" s="77">
        <v>2020</v>
      </c>
      <c r="E304" s="169"/>
      <c r="F304" s="46"/>
      <c r="G304" s="48"/>
      <c r="H304" s="48"/>
    </row>
    <row r="305" spans="1:8">
      <c r="A305" s="73" t="s">
        <v>2021</v>
      </c>
      <c r="B305" s="75" t="s">
        <v>54</v>
      </c>
      <c r="C305" s="77" t="s">
        <v>62</v>
      </c>
      <c r="D305" s="77">
        <v>2012</v>
      </c>
      <c r="E305" s="169"/>
      <c r="F305" s="46"/>
      <c r="G305" s="48"/>
      <c r="H305" s="48"/>
    </row>
    <row r="306" spans="1:8">
      <c r="A306" s="61" t="s">
        <v>422</v>
      </c>
      <c r="B306" s="63" t="s">
        <v>54</v>
      </c>
      <c r="C306" s="65" t="s">
        <v>37</v>
      </c>
      <c r="D306" s="65">
        <v>2017</v>
      </c>
      <c r="E306" s="67" t="s">
        <v>11</v>
      </c>
      <c r="F306" s="46"/>
      <c r="G306" s="48"/>
      <c r="H306" s="48"/>
    </row>
    <row r="307" spans="1:8">
      <c r="A307" s="73" t="s">
        <v>2213</v>
      </c>
      <c r="B307" s="75" t="s">
        <v>54</v>
      </c>
      <c r="C307" s="77" t="s">
        <v>1358</v>
      </c>
      <c r="D307" s="77">
        <v>2017</v>
      </c>
      <c r="E307" s="169"/>
      <c r="F307" s="46"/>
      <c r="G307" s="48"/>
      <c r="H307" s="48"/>
    </row>
    <row r="308" spans="1:8">
      <c r="A308" s="73" t="s">
        <v>2315</v>
      </c>
      <c r="B308" s="75" t="s">
        <v>54</v>
      </c>
      <c r="C308" s="77" t="s">
        <v>2797</v>
      </c>
      <c r="D308" s="77">
        <v>2009</v>
      </c>
      <c r="E308" s="169"/>
      <c r="F308" s="46"/>
      <c r="G308" s="48"/>
      <c r="H308" s="48"/>
    </row>
    <row r="309" spans="1:8">
      <c r="A309" s="61" t="s">
        <v>644</v>
      </c>
      <c r="B309" s="63" t="s">
        <v>54</v>
      </c>
      <c r="C309" s="65" t="s">
        <v>24</v>
      </c>
      <c r="D309" s="65">
        <v>2010</v>
      </c>
      <c r="E309" s="67" t="s">
        <v>11</v>
      </c>
      <c r="F309" s="46"/>
      <c r="G309" s="48"/>
      <c r="H309" s="48"/>
    </row>
    <row r="310" spans="1:8">
      <c r="A310" s="73" t="s">
        <v>2418</v>
      </c>
      <c r="B310" s="75" t="s">
        <v>54</v>
      </c>
      <c r="C310" s="77" t="s">
        <v>2827</v>
      </c>
      <c r="D310" s="77">
        <v>2013</v>
      </c>
      <c r="E310" s="169"/>
      <c r="F310" s="46"/>
      <c r="G310" s="48"/>
      <c r="H310" s="48"/>
    </row>
    <row r="311" spans="1:8">
      <c r="A311" s="73" t="s">
        <v>2490</v>
      </c>
      <c r="B311" s="75" t="s">
        <v>54</v>
      </c>
      <c r="C311" s="77" t="s">
        <v>30</v>
      </c>
      <c r="D311" s="77">
        <v>2019</v>
      </c>
      <c r="E311" s="169"/>
      <c r="F311" s="46"/>
      <c r="G311" s="48"/>
      <c r="H311" s="48"/>
    </row>
    <row r="312" spans="1:8">
      <c r="A312" s="61" t="s">
        <v>933</v>
      </c>
      <c r="B312" s="63" t="s">
        <v>54</v>
      </c>
      <c r="C312" s="65" t="s">
        <v>24</v>
      </c>
      <c r="D312" s="65">
        <v>2012</v>
      </c>
      <c r="E312" s="67" t="s">
        <v>11</v>
      </c>
      <c r="F312" s="46"/>
      <c r="G312" s="48"/>
      <c r="H312" s="48"/>
    </row>
    <row r="313" spans="1:8">
      <c r="A313" s="73" t="s">
        <v>2536</v>
      </c>
      <c r="B313" s="75" t="s">
        <v>54</v>
      </c>
      <c r="C313" s="77" t="s">
        <v>2890</v>
      </c>
      <c r="D313" s="77">
        <v>2017</v>
      </c>
      <c r="E313" s="169"/>
      <c r="F313" s="46"/>
      <c r="G313" s="48"/>
      <c r="H313" s="48"/>
    </row>
    <row r="314" spans="1:8">
      <c r="A314" s="73" t="s">
        <v>2598</v>
      </c>
      <c r="B314" s="75" t="s">
        <v>54</v>
      </c>
      <c r="C314" s="77" t="s">
        <v>30</v>
      </c>
      <c r="D314" s="77">
        <v>2019</v>
      </c>
      <c r="E314" s="169"/>
      <c r="F314" s="46"/>
      <c r="G314" s="48"/>
      <c r="H314" s="48"/>
    </row>
    <row r="315" spans="1:8">
      <c r="A315" s="73" t="s">
        <v>2610</v>
      </c>
      <c r="B315" s="75" t="s">
        <v>54</v>
      </c>
      <c r="C315" s="77" t="s">
        <v>87</v>
      </c>
      <c r="D315" s="77">
        <v>2016</v>
      </c>
      <c r="E315" s="169"/>
      <c r="F315" s="46"/>
      <c r="G315" s="48"/>
      <c r="H315" s="48"/>
    </row>
    <row r="316" spans="1:8">
      <c r="A316" s="73" t="s">
        <v>2774</v>
      </c>
      <c r="B316" s="75" t="s">
        <v>54</v>
      </c>
      <c r="C316" s="77" t="s">
        <v>2929</v>
      </c>
      <c r="D316" s="77">
        <v>2011</v>
      </c>
      <c r="E316" s="169"/>
      <c r="F316" s="46"/>
      <c r="G316" s="48"/>
      <c r="H316" s="48"/>
    </row>
    <row r="317" spans="1:8" ht="120.75">
      <c r="A317" s="73" t="s">
        <v>2805</v>
      </c>
      <c r="B317" s="75" t="s">
        <v>54</v>
      </c>
      <c r="C317" s="77" t="s">
        <v>24</v>
      </c>
      <c r="D317" s="77" t="s">
        <v>2945</v>
      </c>
      <c r="E317" s="104" t="s">
        <v>250</v>
      </c>
      <c r="F317" s="46"/>
      <c r="G317" s="48"/>
      <c r="H317" s="48"/>
    </row>
    <row r="318" spans="1:8" ht="30.75">
      <c r="A318" s="61" t="s">
        <v>259</v>
      </c>
      <c r="B318" s="63" t="s">
        <v>54</v>
      </c>
      <c r="C318" s="65" t="s">
        <v>2962</v>
      </c>
      <c r="D318" s="65">
        <v>2018</v>
      </c>
      <c r="E318" s="67" t="s">
        <v>11</v>
      </c>
      <c r="F318" s="46"/>
      <c r="G318" s="48"/>
      <c r="H318" s="69" t="s">
        <v>75</v>
      </c>
    </row>
    <row r="319" spans="1:8" ht="31.5">
      <c r="A319" s="50" t="s">
        <v>44</v>
      </c>
      <c r="B319" s="50" t="s">
        <v>47</v>
      </c>
      <c r="C319" s="148" t="s">
        <v>48</v>
      </c>
      <c r="D319" s="148" t="s">
        <v>50</v>
      </c>
      <c r="E319" s="50" t="s">
        <v>202</v>
      </c>
      <c r="F319" s="46"/>
      <c r="G319" s="48"/>
      <c r="H319" s="48"/>
    </row>
    <row r="320" spans="1:8">
      <c r="A320" s="61" t="s">
        <v>737</v>
      </c>
      <c r="B320" s="63" t="s">
        <v>41</v>
      </c>
      <c r="C320" s="65" t="s">
        <v>2979</v>
      </c>
      <c r="D320" s="65">
        <v>2015</v>
      </c>
      <c r="E320" s="67" t="s">
        <v>11</v>
      </c>
      <c r="F320" s="46"/>
      <c r="G320" s="48"/>
      <c r="H320" s="48"/>
    </row>
    <row r="321" spans="1:8">
      <c r="A321" s="73" t="s">
        <v>1202</v>
      </c>
      <c r="B321" s="75" t="s">
        <v>41</v>
      </c>
      <c r="C321" s="77" t="s">
        <v>3001</v>
      </c>
      <c r="D321" s="77">
        <v>2018</v>
      </c>
      <c r="E321" s="79" t="s">
        <v>3002</v>
      </c>
      <c r="F321" s="46"/>
      <c r="G321" s="48"/>
      <c r="H321" s="48"/>
    </row>
    <row r="322" spans="1:8">
      <c r="A322" s="73" t="s">
        <v>680</v>
      </c>
      <c r="B322" s="75" t="s">
        <v>41</v>
      </c>
      <c r="C322" s="77" t="s">
        <v>30</v>
      </c>
      <c r="D322" s="77">
        <v>2007</v>
      </c>
      <c r="E322" s="67" t="s">
        <v>11</v>
      </c>
      <c r="F322" s="46"/>
      <c r="G322" s="48"/>
      <c r="H322" s="69" t="s">
        <v>75</v>
      </c>
    </row>
    <row r="323" spans="1:8" ht="30.75">
      <c r="A323" s="73" t="s">
        <v>1228</v>
      </c>
      <c r="B323" s="75" t="s">
        <v>41</v>
      </c>
      <c r="C323" s="77" t="s">
        <v>68</v>
      </c>
      <c r="D323" s="77">
        <v>1996</v>
      </c>
      <c r="E323" s="79" t="s">
        <v>250</v>
      </c>
      <c r="F323" s="46"/>
      <c r="G323" s="48"/>
      <c r="H323" s="48"/>
    </row>
    <row r="324" spans="1:8" ht="39">
      <c r="A324" s="61" t="s">
        <v>502</v>
      </c>
      <c r="B324" s="63" t="s">
        <v>41</v>
      </c>
      <c r="C324" s="65" t="s">
        <v>24</v>
      </c>
      <c r="D324" s="65">
        <v>2011</v>
      </c>
      <c r="E324" s="67" t="s">
        <v>11</v>
      </c>
      <c r="F324" s="58" t="s">
        <v>3061</v>
      </c>
      <c r="G324" s="48"/>
      <c r="H324" s="69" t="s">
        <v>75</v>
      </c>
    </row>
    <row r="325" spans="1:8">
      <c r="A325" s="73" t="s">
        <v>1316</v>
      </c>
      <c r="B325" s="75" t="s">
        <v>41</v>
      </c>
      <c r="C325" s="77" t="s">
        <v>30</v>
      </c>
      <c r="D325" s="77">
        <v>2017</v>
      </c>
      <c r="E325" s="79" t="s">
        <v>269</v>
      </c>
      <c r="F325" s="46"/>
      <c r="G325" s="48"/>
      <c r="H325" s="48"/>
    </row>
    <row r="326" spans="1:8" ht="30.75">
      <c r="A326" s="61" t="s">
        <v>209</v>
      </c>
      <c r="B326" s="63" t="s">
        <v>41</v>
      </c>
      <c r="C326" s="65" t="s">
        <v>68</v>
      </c>
      <c r="D326" s="65">
        <v>2018</v>
      </c>
      <c r="E326" s="67" t="s">
        <v>11</v>
      </c>
      <c r="F326" s="46"/>
      <c r="G326" s="48"/>
      <c r="H326" s="48"/>
    </row>
    <row r="327" spans="1:8">
      <c r="A327" s="73" t="s">
        <v>1349</v>
      </c>
      <c r="B327" s="75" t="s">
        <v>41</v>
      </c>
      <c r="C327" s="77" t="s">
        <v>3107</v>
      </c>
      <c r="D327" s="77">
        <v>2018</v>
      </c>
      <c r="E327" s="79" t="s">
        <v>543</v>
      </c>
      <c r="F327" s="46"/>
      <c r="G327" s="48"/>
      <c r="H327" s="48"/>
    </row>
    <row r="328" spans="1:8">
      <c r="A328" s="61" t="s">
        <v>245</v>
      </c>
      <c r="B328" s="63" t="s">
        <v>41</v>
      </c>
      <c r="C328" s="65" t="s">
        <v>62</v>
      </c>
      <c r="D328" s="65">
        <v>2015</v>
      </c>
      <c r="E328" s="67" t="s">
        <v>11</v>
      </c>
      <c r="F328" s="46"/>
      <c r="G328" s="48"/>
      <c r="H328" s="48"/>
    </row>
    <row r="329" spans="1:8">
      <c r="A329" s="73" t="s">
        <v>1354</v>
      </c>
      <c r="B329" s="75" t="s">
        <v>41</v>
      </c>
      <c r="C329" s="77" t="s">
        <v>37</v>
      </c>
      <c r="D329" s="77">
        <v>2012</v>
      </c>
      <c r="E329" s="79" t="s">
        <v>269</v>
      </c>
      <c r="F329" s="46"/>
      <c r="G329" s="48"/>
      <c r="H329" s="48"/>
    </row>
    <row r="330" spans="1:8">
      <c r="A330" s="61" t="s">
        <v>509</v>
      </c>
      <c r="B330" s="63" t="s">
        <v>41</v>
      </c>
      <c r="C330" s="65" t="s">
        <v>62</v>
      </c>
      <c r="D330" s="65">
        <v>2014</v>
      </c>
      <c r="E330" s="67" t="s">
        <v>11</v>
      </c>
      <c r="F330" s="46"/>
      <c r="G330" s="48"/>
      <c r="H330" s="69" t="s">
        <v>10</v>
      </c>
    </row>
    <row r="331" spans="1:8">
      <c r="A331" s="61" t="s">
        <v>263</v>
      </c>
      <c r="B331" s="63" t="s">
        <v>41</v>
      </c>
      <c r="C331" s="65" t="s">
        <v>24</v>
      </c>
      <c r="D331" s="65">
        <v>2014</v>
      </c>
      <c r="E331" s="67" t="s">
        <v>11</v>
      </c>
      <c r="F331" s="46"/>
      <c r="G331" s="48"/>
      <c r="H331" s="48"/>
    </row>
    <row r="332" spans="1:8">
      <c r="A332" s="61" t="s">
        <v>707</v>
      </c>
      <c r="B332" s="63" t="s">
        <v>41</v>
      </c>
      <c r="C332" s="65" t="s">
        <v>3209</v>
      </c>
      <c r="D332" s="65">
        <v>2003</v>
      </c>
      <c r="E332" s="67" t="s">
        <v>11</v>
      </c>
      <c r="F332" s="46"/>
      <c r="G332" s="48"/>
      <c r="H332" s="48"/>
    </row>
    <row r="333" spans="1:8">
      <c r="A333" s="61" t="s">
        <v>271</v>
      </c>
      <c r="B333" s="63" t="s">
        <v>41</v>
      </c>
      <c r="C333" s="65" t="s">
        <v>24</v>
      </c>
      <c r="D333" s="65">
        <v>2006</v>
      </c>
      <c r="E333" s="67" t="s">
        <v>11</v>
      </c>
      <c r="F333" s="46"/>
      <c r="G333" s="48"/>
      <c r="H333" s="48"/>
    </row>
    <row r="334" spans="1:8">
      <c r="A334" s="61" t="s">
        <v>305</v>
      </c>
      <c r="B334" s="63" t="s">
        <v>41</v>
      </c>
      <c r="C334" s="65" t="s">
        <v>3246</v>
      </c>
      <c r="D334" s="65">
        <v>2010</v>
      </c>
      <c r="E334" s="67" t="s">
        <v>11</v>
      </c>
      <c r="F334" s="46"/>
      <c r="G334" s="48"/>
      <c r="H334" s="48"/>
    </row>
    <row r="335" spans="1:8">
      <c r="A335" s="180" t="s">
        <v>1427</v>
      </c>
      <c r="B335" s="182" t="s">
        <v>41</v>
      </c>
      <c r="C335" s="183" t="s">
        <v>37</v>
      </c>
      <c r="D335" s="183">
        <v>2019</v>
      </c>
      <c r="E335" s="184" t="s">
        <v>3269</v>
      </c>
      <c r="F335" s="46"/>
      <c r="G335" s="48"/>
      <c r="H335" s="69" t="s">
        <v>10</v>
      </c>
    </row>
    <row r="336" spans="1:8">
      <c r="A336" s="73" t="s">
        <v>1451</v>
      </c>
      <c r="B336" s="75" t="s">
        <v>41</v>
      </c>
      <c r="C336" s="77" t="s">
        <v>37</v>
      </c>
      <c r="D336" s="77">
        <v>2019</v>
      </c>
      <c r="E336" s="79" t="s">
        <v>3288</v>
      </c>
      <c r="F336" s="58" t="s">
        <v>3289</v>
      </c>
      <c r="G336" s="48"/>
      <c r="H336" s="69" t="s">
        <v>75</v>
      </c>
    </row>
    <row r="337" spans="1:8" ht="45.75">
      <c r="A337" s="180" t="s">
        <v>1510</v>
      </c>
      <c r="B337" s="182" t="s">
        <v>41</v>
      </c>
      <c r="C337" s="183" t="s">
        <v>3306</v>
      </c>
      <c r="D337" s="183">
        <v>2010</v>
      </c>
      <c r="E337" s="184" t="s">
        <v>3308</v>
      </c>
      <c r="F337" s="46"/>
      <c r="G337" s="48"/>
      <c r="H337" s="48"/>
    </row>
    <row r="338" spans="1:8">
      <c r="A338" s="61" t="s">
        <v>504</v>
      </c>
      <c r="B338" s="63" t="s">
        <v>41</v>
      </c>
      <c r="C338" s="65" t="s">
        <v>30</v>
      </c>
      <c r="D338" s="65">
        <v>2009</v>
      </c>
      <c r="E338" s="67" t="s">
        <v>11</v>
      </c>
      <c r="F338" s="58" t="s">
        <v>3326</v>
      </c>
      <c r="G338" s="48"/>
      <c r="H338" s="48"/>
    </row>
    <row r="339" spans="1:8">
      <c r="A339" s="61" t="s">
        <v>736</v>
      </c>
      <c r="B339" s="63" t="s">
        <v>41</v>
      </c>
      <c r="C339" s="65" t="s">
        <v>24</v>
      </c>
      <c r="D339" s="65">
        <v>2015</v>
      </c>
      <c r="E339" s="67" t="s">
        <v>11</v>
      </c>
      <c r="F339" s="77">
        <v>5</v>
      </c>
      <c r="G339" s="48"/>
      <c r="H339" s="48"/>
    </row>
    <row r="340" spans="1:8">
      <c r="A340" s="73" t="s">
        <v>1530</v>
      </c>
      <c r="B340" s="75" t="s">
        <v>41</v>
      </c>
      <c r="C340" s="77" t="s">
        <v>3359</v>
      </c>
      <c r="D340" s="77">
        <v>2016</v>
      </c>
      <c r="E340" s="79" t="s">
        <v>3362</v>
      </c>
      <c r="F340" s="46"/>
      <c r="G340" s="48"/>
      <c r="H340" s="48"/>
    </row>
    <row r="341" spans="1:8">
      <c r="A341" s="73" t="s">
        <v>542</v>
      </c>
      <c r="B341" s="75" t="s">
        <v>41</v>
      </c>
      <c r="C341" s="77" t="s">
        <v>24</v>
      </c>
      <c r="D341" s="77">
        <v>2011</v>
      </c>
      <c r="E341" s="67" t="s">
        <v>11</v>
      </c>
      <c r="F341" s="46"/>
      <c r="G341" s="48"/>
      <c r="H341" s="48"/>
    </row>
    <row r="342" spans="1:8" ht="60.75">
      <c r="A342" s="73" t="s">
        <v>1554</v>
      </c>
      <c r="B342" s="75" t="s">
        <v>41</v>
      </c>
      <c r="C342" s="77" t="s">
        <v>24</v>
      </c>
      <c r="D342" s="77" t="s">
        <v>3396</v>
      </c>
      <c r="E342" s="79" t="s">
        <v>543</v>
      </c>
      <c r="F342" s="46"/>
      <c r="G342" s="48"/>
      <c r="H342" s="48"/>
    </row>
    <row r="343" spans="1:8">
      <c r="A343" s="73" t="s">
        <v>1557</v>
      </c>
      <c r="B343" s="75" t="s">
        <v>41</v>
      </c>
      <c r="C343" s="77" t="s">
        <v>62</v>
      </c>
      <c r="D343" s="77">
        <v>2018</v>
      </c>
      <c r="E343" s="169"/>
      <c r="F343" s="46"/>
      <c r="G343" s="48"/>
      <c r="H343" s="48"/>
    </row>
    <row r="344" spans="1:8">
      <c r="A344" s="73" t="s">
        <v>1681</v>
      </c>
      <c r="B344" s="75" t="s">
        <v>41</v>
      </c>
      <c r="C344" s="77" t="s">
        <v>24</v>
      </c>
      <c r="D344" s="77">
        <v>2013</v>
      </c>
      <c r="E344" s="67" t="s">
        <v>3439</v>
      </c>
      <c r="F344" s="58" t="s">
        <v>3440</v>
      </c>
      <c r="G344" s="48"/>
      <c r="H344" s="69" t="s">
        <v>75</v>
      </c>
    </row>
    <row r="345" spans="1:8">
      <c r="A345" s="73" t="s">
        <v>1694</v>
      </c>
      <c r="B345" s="75" t="s">
        <v>41</v>
      </c>
      <c r="C345" s="77" t="s">
        <v>24</v>
      </c>
      <c r="D345" s="77">
        <v>2017</v>
      </c>
      <c r="E345" s="79" t="s">
        <v>177</v>
      </c>
      <c r="F345" s="46"/>
      <c r="G345" s="48"/>
      <c r="H345" s="48"/>
    </row>
    <row r="346" spans="1:8">
      <c r="A346" s="61" t="s">
        <v>284</v>
      </c>
      <c r="B346" s="63" t="s">
        <v>41</v>
      </c>
      <c r="C346" s="65" t="s">
        <v>786</v>
      </c>
      <c r="D346" s="65">
        <v>2003</v>
      </c>
      <c r="E346" s="67" t="s">
        <v>11</v>
      </c>
      <c r="F346" s="46"/>
      <c r="G346" s="48"/>
      <c r="H346" s="48"/>
    </row>
    <row r="347" spans="1:8">
      <c r="A347" s="73" t="s">
        <v>1757</v>
      </c>
      <c r="B347" s="75" t="s">
        <v>41</v>
      </c>
      <c r="C347" s="77" t="s">
        <v>3489</v>
      </c>
      <c r="D347" s="77">
        <v>2018</v>
      </c>
      <c r="E347" s="79" t="s">
        <v>143</v>
      </c>
      <c r="F347" s="46"/>
      <c r="G347" s="48"/>
      <c r="H347" s="48"/>
    </row>
    <row r="348" spans="1:8" ht="30.75">
      <c r="A348" s="61" t="s">
        <v>859</v>
      </c>
      <c r="B348" s="63" t="s">
        <v>41</v>
      </c>
      <c r="C348" s="65" t="s">
        <v>68</v>
      </c>
      <c r="D348" s="65">
        <v>2017</v>
      </c>
      <c r="E348" s="67" t="s">
        <v>11</v>
      </c>
      <c r="F348" s="46"/>
      <c r="G348" s="48"/>
      <c r="H348" s="48"/>
    </row>
    <row r="349" spans="1:8">
      <c r="A349" s="61" t="s">
        <v>97</v>
      </c>
      <c r="B349" s="63" t="s">
        <v>41</v>
      </c>
      <c r="C349" s="65" t="s">
        <v>62</v>
      </c>
      <c r="D349" s="65">
        <v>2017</v>
      </c>
      <c r="E349" s="67" t="s">
        <v>11</v>
      </c>
      <c r="F349" s="46"/>
      <c r="G349" s="48"/>
      <c r="H349" s="69" t="s">
        <v>75</v>
      </c>
    </row>
    <row r="350" spans="1:8" ht="30.75">
      <c r="A350" s="73" t="s">
        <v>874</v>
      </c>
      <c r="B350" s="75" t="s">
        <v>41</v>
      </c>
      <c r="C350" s="77" t="s">
        <v>68</v>
      </c>
      <c r="D350" s="77">
        <v>2017</v>
      </c>
      <c r="E350" s="79" t="s">
        <v>543</v>
      </c>
      <c r="F350" s="46"/>
      <c r="G350" s="48"/>
      <c r="H350" s="48"/>
    </row>
    <row r="351" spans="1:8">
      <c r="A351" s="73" t="s">
        <v>907</v>
      </c>
      <c r="B351" s="75" t="s">
        <v>41</v>
      </c>
      <c r="C351" s="77" t="s">
        <v>24</v>
      </c>
      <c r="D351" s="77" t="s">
        <v>3600</v>
      </c>
      <c r="E351" s="67" t="s">
        <v>11</v>
      </c>
      <c r="F351" s="46"/>
      <c r="G351" s="48"/>
      <c r="H351" s="69" t="s">
        <v>10</v>
      </c>
    </row>
    <row r="352" spans="1:8">
      <c r="A352" s="73" t="s">
        <v>937</v>
      </c>
      <c r="B352" s="75" t="s">
        <v>41</v>
      </c>
      <c r="C352" s="77" t="s">
        <v>409</v>
      </c>
      <c r="D352" s="77">
        <v>2010</v>
      </c>
      <c r="E352" s="67" t="s">
        <v>11</v>
      </c>
      <c r="F352" s="46"/>
      <c r="G352" s="48"/>
      <c r="H352" s="48"/>
    </row>
    <row r="353" spans="1:8">
      <c r="A353" s="73" t="s">
        <v>735</v>
      </c>
      <c r="B353" s="75" t="s">
        <v>41</v>
      </c>
      <c r="C353" s="77" t="s">
        <v>1056</v>
      </c>
      <c r="D353" s="77">
        <v>2009</v>
      </c>
      <c r="E353" s="67" t="s">
        <v>11</v>
      </c>
      <c r="F353" s="46"/>
      <c r="G353" s="48"/>
      <c r="H353" s="48"/>
    </row>
    <row r="354" spans="1:8">
      <c r="A354" s="73" t="s">
        <v>1884</v>
      </c>
      <c r="B354" s="75" t="s">
        <v>41</v>
      </c>
      <c r="C354" s="77" t="s">
        <v>87</v>
      </c>
      <c r="D354" s="77">
        <v>2019</v>
      </c>
      <c r="E354" s="79" t="s">
        <v>177</v>
      </c>
      <c r="F354" s="46"/>
      <c r="G354" s="48"/>
      <c r="H354" s="48"/>
    </row>
    <row r="355" spans="1:8">
      <c r="A355" s="73" t="s">
        <v>1887</v>
      </c>
      <c r="B355" s="75" t="s">
        <v>41</v>
      </c>
      <c r="C355" s="77" t="s">
        <v>3719</v>
      </c>
      <c r="D355" s="77">
        <v>2016</v>
      </c>
      <c r="E355" s="79" t="s">
        <v>177</v>
      </c>
      <c r="F355" s="46"/>
      <c r="G355" s="48"/>
      <c r="H355" s="48"/>
    </row>
    <row r="356" spans="1:8" ht="26.25">
      <c r="A356" s="61" t="s">
        <v>218</v>
      </c>
      <c r="B356" s="63" t="s">
        <v>41</v>
      </c>
      <c r="C356" s="65" t="s">
        <v>30</v>
      </c>
      <c r="D356" s="65">
        <v>2018</v>
      </c>
      <c r="E356" s="67" t="s">
        <v>11</v>
      </c>
      <c r="F356" s="58" t="s">
        <v>3747</v>
      </c>
      <c r="G356" s="48"/>
      <c r="H356" s="69" t="s">
        <v>75</v>
      </c>
    </row>
    <row r="357" spans="1:8">
      <c r="A357" s="61" t="s">
        <v>711</v>
      </c>
      <c r="B357" s="63" t="s">
        <v>41</v>
      </c>
      <c r="C357" s="65" t="s">
        <v>30</v>
      </c>
      <c r="D357" s="65">
        <v>2013</v>
      </c>
      <c r="E357" s="67" t="s">
        <v>11</v>
      </c>
      <c r="F357" s="46"/>
      <c r="G357" s="48"/>
      <c r="H357" s="48"/>
    </row>
    <row r="358" spans="1:8">
      <c r="A358" s="61" t="s">
        <v>913</v>
      </c>
      <c r="B358" s="63" t="s">
        <v>41</v>
      </c>
      <c r="C358" s="65" t="s">
        <v>37</v>
      </c>
      <c r="D358" s="65">
        <v>2013</v>
      </c>
      <c r="E358" s="67" t="s">
        <v>11</v>
      </c>
      <c r="F358" s="46"/>
      <c r="G358" s="48"/>
      <c r="H358" s="48"/>
    </row>
    <row r="359" spans="1:8" ht="26.25">
      <c r="A359" s="61" t="s">
        <v>1045</v>
      </c>
      <c r="B359" s="63" t="s">
        <v>41</v>
      </c>
      <c r="C359" s="65" t="s">
        <v>37</v>
      </c>
      <c r="D359" s="65">
        <v>2013</v>
      </c>
      <c r="E359" s="67" t="s">
        <v>11</v>
      </c>
      <c r="F359" s="58" t="s">
        <v>3833</v>
      </c>
      <c r="G359" s="48"/>
      <c r="H359" s="69" t="s">
        <v>75</v>
      </c>
    </row>
    <row r="360" spans="1:8">
      <c r="A360" s="61" t="s">
        <v>815</v>
      </c>
      <c r="B360" s="63" t="s">
        <v>41</v>
      </c>
      <c r="C360" s="65" t="s">
        <v>24</v>
      </c>
      <c r="D360" s="65">
        <v>2010</v>
      </c>
      <c r="E360" s="67" t="s">
        <v>11</v>
      </c>
      <c r="F360" s="46"/>
      <c r="G360" s="48"/>
      <c r="H360" s="48"/>
    </row>
    <row r="361" spans="1:8">
      <c r="A361" s="73" t="s">
        <v>1656</v>
      </c>
      <c r="B361" s="75" t="s">
        <v>41</v>
      </c>
      <c r="C361" s="77" t="s">
        <v>3863</v>
      </c>
      <c r="D361" s="77">
        <v>2016</v>
      </c>
      <c r="E361" s="79" t="s">
        <v>177</v>
      </c>
      <c r="F361" s="46"/>
      <c r="G361" s="48"/>
      <c r="H361" s="48"/>
    </row>
    <row r="362" spans="1:8">
      <c r="A362" s="73" t="s">
        <v>2118</v>
      </c>
      <c r="B362" s="75" t="s">
        <v>41</v>
      </c>
      <c r="C362" s="77" t="s">
        <v>24</v>
      </c>
      <c r="D362" s="77">
        <v>2018</v>
      </c>
      <c r="E362" s="79" t="s">
        <v>143</v>
      </c>
      <c r="F362" s="46"/>
      <c r="G362" s="48"/>
      <c r="H362" s="48"/>
    </row>
    <row r="363" spans="1:8">
      <c r="A363" s="73" t="s">
        <v>2164</v>
      </c>
      <c r="B363" s="75" t="s">
        <v>41</v>
      </c>
      <c r="C363" s="77" t="s">
        <v>3425</v>
      </c>
      <c r="D363" s="77">
        <v>2017</v>
      </c>
      <c r="E363" s="79" t="s">
        <v>143</v>
      </c>
      <c r="F363" s="46"/>
      <c r="G363" s="48"/>
      <c r="H363" s="48"/>
    </row>
    <row r="364" spans="1:8">
      <c r="A364" s="61" t="s">
        <v>1051</v>
      </c>
      <c r="B364" s="63" t="s">
        <v>41</v>
      </c>
      <c r="C364" s="65" t="s">
        <v>30</v>
      </c>
      <c r="D364" s="65">
        <v>1992</v>
      </c>
      <c r="E364" s="67" t="s">
        <v>11</v>
      </c>
      <c r="F364" s="46"/>
      <c r="G364" s="48"/>
      <c r="H364" s="48"/>
    </row>
    <row r="365" spans="1:8">
      <c r="A365" s="61" t="s">
        <v>79</v>
      </c>
      <c r="B365" s="63" t="s">
        <v>41</v>
      </c>
      <c r="C365" s="65" t="s">
        <v>30</v>
      </c>
      <c r="D365" s="65">
        <v>2015</v>
      </c>
      <c r="E365" s="67" t="s">
        <v>11</v>
      </c>
      <c r="F365" s="46"/>
      <c r="G365" s="48"/>
      <c r="H365" s="48"/>
    </row>
    <row r="366" spans="1:8">
      <c r="A366" s="61" t="s">
        <v>872</v>
      </c>
      <c r="B366" s="63" t="s">
        <v>41</v>
      </c>
      <c r="C366" s="65" t="s">
        <v>894</v>
      </c>
      <c r="D366" s="65">
        <v>2018</v>
      </c>
      <c r="E366" s="67" t="s">
        <v>11</v>
      </c>
      <c r="F366" s="46"/>
      <c r="G366" s="48"/>
      <c r="H366" s="48"/>
    </row>
    <row r="367" spans="1:8">
      <c r="A367" s="61" t="s">
        <v>864</v>
      </c>
      <c r="B367" s="63" t="s">
        <v>41</v>
      </c>
      <c r="C367" s="65" t="s">
        <v>188</v>
      </c>
      <c r="D367" s="65">
        <v>2017</v>
      </c>
      <c r="E367" s="67" t="s">
        <v>11</v>
      </c>
      <c r="F367" s="46"/>
      <c r="G367" s="48"/>
      <c r="H367" s="69" t="s">
        <v>10</v>
      </c>
    </row>
    <row r="368" spans="1:8">
      <c r="A368" s="73" t="s">
        <v>2292</v>
      </c>
      <c r="B368" s="75" t="s">
        <v>41</v>
      </c>
      <c r="C368" s="77" t="s">
        <v>142</v>
      </c>
      <c r="D368" s="77">
        <v>2009</v>
      </c>
      <c r="E368" s="79" t="s">
        <v>177</v>
      </c>
      <c r="F368" s="46"/>
      <c r="G368" s="48"/>
      <c r="H368" s="48"/>
    </row>
    <row r="369" spans="1:8">
      <c r="A369" s="73" t="s">
        <v>2297</v>
      </c>
      <c r="B369" s="75" t="s">
        <v>41</v>
      </c>
      <c r="C369" s="77" t="s">
        <v>24</v>
      </c>
      <c r="D369" s="77">
        <v>2015</v>
      </c>
      <c r="E369" s="67" t="s">
        <v>11</v>
      </c>
      <c r="F369" s="46"/>
      <c r="G369" s="48"/>
      <c r="H369" s="48"/>
    </row>
    <row r="370" spans="1:8">
      <c r="A370" s="73" t="s">
        <v>2363</v>
      </c>
      <c r="B370" s="75" t="s">
        <v>41</v>
      </c>
      <c r="C370" s="77" t="s">
        <v>42</v>
      </c>
      <c r="D370" s="77">
        <v>2016</v>
      </c>
      <c r="E370" s="67" t="s">
        <v>11</v>
      </c>
      <c r="F370" s="58" t="s">
        <v>3990</v>
      </c>
      <c r="G370" s="48"/>
      <c r="H370" s="69" t="s">
        <v>75</v>
      </c>
    </row>
    <row r="371" spans="1:8">
      <c r="A371" s="61" t="s">
        <v>248</v>
      </c>
      <c r="B371" s="63" t="s">
        <v>41</v>
      </c>
      <c r="C371" s="65" t="s">
        <v>62</v>
      </c>
      <c r="D371" s="65">
        <v>2013</v>
      </c>
      <c r="E371" s="67" t="s">
        <v>11</v>
      </c>
      <c r="F371" s="46"/>
      <c r="G371" s="48"/>
      <c r="H371" s="48"/>
    </row>
    <row r="372" spans="1:8">
      <c r="A372" s="73" t="s">
        <v>923</v>
      </c>
      <c r="B372" s="75" t="s">
        <v>41</v>
      </c>
      <c r="C372" s="77" t="s">
        <v>3148</v>
      </c>
      <c r="D372" s="77">
        <v>2011</v>
      </c>
      <c r="E372" s="67" t="s">
        <v>11</v>
      </c>
      <c r="F372" s="58" t="s">
        <v>4027</v>
      </c>
      <c r="G372" s="48"/>
      <c r="H372" s="69" t="s">
        <v>10</v>
      </c>
    </row>
    <row r="373" spans="1:8">
      <c r="A373" s="73" t="s">
        <v>2402</v>
      </c>
      <c r="B373" s="75" t="s">
        <v>41</v>
      </c>
      <c r="C373" s="77" t="s">
        <v>30</v>
      </c>
      <c r="D373" s="77">
        <v>2018</v>
      </c>
      <c r="E373" s="79" t="s">
        <v>543</v>
      </c>
      <c r="F373" s="46"/>
      <c r="G373" s="48"/>
      <c r="H373" s="48"/>
    </row>
    <row r="374" spans="1:8" ht="26.25">
      <c r="A374" s="73" t="s">
        <v>2431</v>
      </c>
      <c r="B374" s="75" t="s">
        <v>41</v>
      </c>
      <c r="C374" s="77" t="s">
        <v>30</v>
      </c>
      <c r="D374" s="77">
        <v>2017</v>
      </c>
      <c r="E374" s="67" t="s">
        <v>4062</v>
      </c>
      <c r="F374" s="58" t="s">
        <v>4063</v>
      </c>
      <c r="G374" s="48"/>
      <c r="H374" s="69" t="s">
        <v>75</v>
      </c>
    </row>
    <row r="375" spans="1:8">
      <c r="A375" s="61" t="s">
        <v>231</v>
      </c>
      <c r="B375" s="63" t="s">
        <v>41</v>
      </c>
      <c r="C375" s="65" t="s">
        <v>24</v>
      </c>
      <c r="D375" s="65">
        <v>2018</v>
      </c>
      <c r="E375" s="67" t="s">
        <v>11</v>
      </c>
      <c r="F375" s="46"/>
      <c r="G375" s="48"/>
      <c r="H375" s="48"/>
    </row>
    <row r="376" spans="1:8">
      <c r="A376" s="61" t="s">
        <v>266</v>
      </c>
      <c r="B376" s="63" t="s">
        <v>41</v>
      </c>
      <c r="C376" s="65" t="s">
        <v>24</v>
      </c>
      <c r="D376" s="65">
        <v>2017</v>
      </c>
      <c r="E376" s="67" t="s">
        <v>11</v>
      </c>
      <c r="F376" s="46"/>
      <c r="G376" s="48"/>
      <c r="H376" s="48"/>
    </row>
    <row r="377" spans="1:8">
      <c r="A377" s="73" t="s">
        <v>2501</v>
      </c>
      <c r="B377" s="75" t="s">
        <v>41</v>
      </c>
      <c r="C377" s="77" t="s">
        <v>2371</v>
      </c>
      <c r="D377" s="77">
        <v>2016</v>
      </c>
      <c r="E377" s="79" t="s">
        <v>143</v>
      </c>
      <c r="F377" s="46"/>
      <c r="G377" s="48"/>
      <c r="H377" s="48"/>
    </row>
    <row r="378" spans="1:8">
      <c r="A378" s="73" t="s">
        <v>2540</v>
      </c>
      <c r="B378" s="75" t="s">
        <v>41</v>
      </c>
      <c r="C378" s="77" t="s">
        <v>30</v>
      </c>
      <c r="D378" s="77">
        <v>2017</v>
      </c>
      <c r="E378" s="79" t="s">
        <v>177</v>
      </c>
      <c r="F378" s="46"/>
      <c r="G378" s="48"/>
      <c r="H378" s="48"/>
    </row>
    <row r="379" spans="1:8" ht="30.75">
      <c r="A379" s="61" t="s">
        <v>257</v>
      </c>
      <c r="B379" s="63" t="s">
        <v>41</v>
      </c>
      <c r="C379" s="65" t="s">
        <v>68</v>
      </c>
      <c r="D379" s="65">
        <v>2019</v>
      </c>
      <c r="E379" s="67" t="s">
        <v>11</v>
      </c>
      <c r="F379" s="46"/>
      <c r="G379" s="48"/>
      <c r="H379" s="48"/>
    </row>
    <row r="380" spans="1:8" ht="26.25">
      <c r="A380" s="61" t="s">
        <v>998</v>
      </c>
      <c r="B380" s="63" t="s">
        <v>41</v>
      </c>
      <c r="C380" s="65" t="s">
        <v>24</v>
      </c>
      <c r="D380" s="65">
        <v>2018</v>
      </c>
      <c r="E380" s="67" t="s">
        <v>11</v>
      </c>
      <c r="F380" s="58" t="s">
        <v>4176</v>
      </c>
      <c r="G380" s="48"/>
      <c r="H380" s="69" t="s">
        <v>75</v>
      </c>
    </row>
    <row r="381" spans="1:8">
      <c r="A381" s="73" t="s">
        <v>2627</v>
      </c>
      <c r="B381" s="75" t="s">
        <v>41</v>
      </c>
      <c r="C381" s="77" t="s">
        <v>4199</v>
      </c>
      <c r="D381" s="77">
        <v>2016</v>
      </c>
      <c r="E381" s="79" t="s">
        <v>3002</v>
      </c>
      <c r="F381" s="46"/>
      <c r="G381" s="48"/>
      <c r="H381" s="48"/>
    </row>
    <row r="382" spans="1:8">
      <c r="A382" s="61" t="s">
        <v>758</v>
      </c>
      <c r="B382" s="63" t="s">
        <v>41</v>
      </c>
      <c r="C382" s="65" t="s">
        <v>4213</v>
      </c>
      <c r="D382" s="65">
        <v>2019</v>
      </c>
      <c r="E382" s="67" t="s">
        <v>43</v>
      </c>
      <c r="F382" s="58" t="s">
        <v>4214</v>
      </c>
      <c r="G382" s="48"/>
      <c r="H382" s="69" t="s">
        <v>75</v>
      </c>
    </row>
    <row r="383" spans="1:8">
      <c r="A383" s="73" t="s">
        <v>2636</v>
      </c>
      <c r="B383" s="75" t="s">
        <v>41</v>
      </c>
      <c r="C383" s="77" t="s">
        <v>30</v>
      </c>
      <c r="D383" s="77">
        <v>2012</v>
      </c>
      <c r="E383" s="79" t="s">
        <v>86</v>
      </c>
      <c r="F383" s="46"/>
      <c r="G383" s="48"/>
      <c r="H383" s="48"/>
    </row>
    <row r="384" spans="1:8">
      <c r="A384" s="61" t="s">
        <v>2639</v>
      </c>
      <c r="B384" s="63" t="s">
        <v>41</v>
      </c>
      <c r="C384" s="65" t="s">
        <v>2099</v>
      </c>
      <c r="D384" s="65">
        <v>2014</v>
      </c>
      <c r="E384" s="67" t="s">
        <v>11</v>
      </c>
      <c r="F384" s="46"/>
      <c r="G384" s="48"/>
      <c r="H384" s="69" t="s">
        <v>75</v>
      </c>
    </row>
    <row r="385" spans="1:8">
      <c r="A385" s="73" t="s">
        <v>2659</v>
      </c>
      <c r="B385" s="75" t="s">
        <v>41</v>
      </c>
      <c r="C385" s="77" t="s">
        <v>352</v>
      </c>
      <c r="D385" s="77">
        <v>2012</v>
      </c>
      <c r="E385" s="67" t="s">
        <v>11</v>
      </c>
      <c r="F385" s="46"/>
      <c r="G385" s="48"/>
      <c r="H385" s="69" t="s">
        <v>75</v>
      </c>
    </row>
    <row r="386" spans="1:8">
      <c r="A386" s="61" t="s">
        <v>753</v>
      </c>
      <c r="B386" s="63" t="s">
        <v>41</v>
      </c>
      <c r="C386" s="65" t="s">
        <v>30</v>
      </c>
      <c r="D386" s="65">
        <v>2017</v>
      </c>
      <c r="E386" s="67" t="s">
        <v>11</v>
      </c>
      <c r="F386" s="46"/>
      <c r="G386" s="48"/>
      <c r="H386" s="69" t="s">
        <v>75</v>
      </c>
    </row>
    <row r="387" spans="1:8" ht="30.75">
      <c r="A387" s="73" t="s">
        <v>2744</v>
      </c>
      <c r="B387" s="75" t="s">
        <v>41</v>
      </c>
      <c r="C387" s="77" t="s">
        <v>68</v>
      </c>
      <c r="D387" s="77">
        <v>2018</v>
      </c>
      <c r="E387" s="79" t="s">
        <v>143</v>
      </c>
      <c r="F387" s="46"/>
      <c r="G387" s="48"/>
      <c r="H387" s="48"/>
    </row>
    <row r="388" spans="1:8">
      <c r="A388" s="61" t="s">
        <v>2796</v>
      </c>
      <c r="B388" s="63" t="s">
        <v>41</v>
      </c>
      <c r="C388" s="65" t="s">
        <v>4375</v>
      </c>
      <c r="D388" s="65">
        <v>2018</v>
      </c>
      <c r="E388" s="67" t="s">
        <v>11</v>
      </c>
      <c r="F388" s="46"/>
      <c r="G388" s="48"/>
      <c r="H388" s="48"/>
    </row>
    <row r="389" spans="1:8">
      <c r="A389" s="61" t="s">
        <v>264</v>
      </c>
      <c r="B389" s="63" t="s">
        <v>41</v>
      </c>
      <c r="C389" s="65" t="s">
        <v>24</v>
      </c>
      <c r="D389" s="65">
        <v>2004</v>
      </c>
      <c r="E389" s="67" t="s">
        <v>11</v>
      </c>
      <c r="F389" s="46"/>
      <c r="G389" s="48"/>
      <c r="H389" s="48"/>
    </row>
    <row r="390" spans="1:8">
      <c r="A390" s="61" t="s">
        <v>780</v>
      </c>
      <c r="B390" s="63" t="s">
        <v>41</v>
      </c>
      <c r="C390" s="65" t="s">
        <v>62</v>
      </c>
      <c r="D390" s="65">
        <v>2018</v>
      </c>
      <c r="E390" s="67" t="s">
        <v>11</v>
      </c>
      <c r="F390" s="46"/>
      <c r="G390" s="48"/>
      <c r="H390" s="48"/>
    </row>
    <row r="391" spans="1:8">
      <c r="A391" s="61" t="s">
        <v>1099</v>
      </c>
      <c r="B391" s="63" t="s">
        <v>41</v>
      </c>
      <c r="C391" s="65" t="s">
        <v>30</v>
      </c>
      <c r="D391" s="65">
        <v>2015</v>
      </c>
      <c r="E391" s="13" t="s">
        <v>11</v>
      </c>
      <c r="F391" s="46"/>
      <c r="G391" s="48"/>
      <c r="H391" s="48"/>
    </row>
    <row r="392" spans="1:8" ht="31.5">
      <c r="A392" s="50" t="s">
        <v>44</v>
      </c>
      <c r="B392" s="50" t="s">
        <v>47</v>
      </c>
      <c r="C392" s="148" t="s">
        <v>48</v>
      </c>
      <c r="D392" s="148" t="s">
        <v>50</v>
      </c>
      <c r="E392" s="50" t="s">
        <v>202</v>
      </c>
      <c r="F392" s="46"/>
      <c r="G392" s="48"/>
      <c r="H392" s="48"/>
    </row>
    <row r="393" spans="1:8">
      <c r="A393" s="61" t="s">
        <v>552</v>
      </c>
      <c r="B393" s="63" t="s">
        <v>4491</v>
      </c>
      <c r="C393" s="65" t="s">
        <v>37</v>
      </c>
      <c r="D393" s="65">
        <v>2017</v>
      </c>
      <c r="E393" s="13" t="s">
        <v>43</v>
      </c>
      <c r="F393" s="46"/>
      <c r="G393" s="48"/>
      <c r="H393" s="48"/>
    </row>
    <row r="394" spans="1:8" ht="31.5">
      <c r="A394" s="50" t="s">
        <v>44</v>
      </c>
      <c r="B394" s="50" t="s">
        <v>47</v>
      </c>
      <c r="C394" s="148" t="s">
        <v>48</v>
      </c>
      <c r="D394" s="148" t="s">
        <v>50</v>
      </c>
      <c r="E394" s="50" t="s">
        <v>202</v>
      </c>
      <c r="F394" s="46"/>
      <c r="G394" s="48"/>
      <c r="H394" s="48"/>
    </row>
    <row r="395" spans="1:8">
      <c r="A395" s="61" t="s">
        <v>46</v>
      </c>
      <c r="B395" s="63" t="s">
        <v>49</v>
      </c>
      <c r="C395" s="65" t="s">
        <v>52</v>
      </c>
      <c r="D395" s="65">
        <v>2014</v>
      </c>
      <c r="E395" s="67" t="s">
        <v>11</v>
      </c>
      <c r="F395" s="46"/>
      <c r="G395" s="48"/>
      <c r="H395" s="48"/>
    </row>
    <row r="396" spans="1:8">
      <c r="A396" s="73" t="s">
        <v>1221</v>
      </c>
      <c r="B396" s="75" t="s">
        <v>49</v>
      </c>
      <c r="C396" s="77" t="s">
        <v>37</v>
      </c>
      <c r="D396" s="77">
        <v>2012</v>
      </c>
      <c r="E396" s="79" t="s">
        <v>177</v>
      </c>
      <c r="F396" s="46"/>
      <c r="G396" s="48"/>
      <c r="H396" s="48"/>
    </row>
    <row r="397" spans="1:8">
      <c r="A397" s="61" t="s">
        <v>123</v>
      </c>
      <c r="B397" s="63" t="s">
        <v>49</v>
      </c>
      <c r="C397" s="65" t="s">
        <v>30</v>
      </c>
      <c r="D397" s="65">
        <v>2015</v>
      </c>
      <c r="E397" s="67" t="s">
        <v>11</v>
      </c>
      <c r="F397" s="46"/>
      <c r="G397" s="48"/>
      <c r="H397" s="48"/>
    </row>
    <row r="398" spans="1:8">
      <c r="A398" s="73" t="s">
        <v>1374</v>
      </c>
      <c r="B398" s="75" t="s">
        <v>49</v>
      </c>
      <c r="C398" s="77" t="s">
        <v>24</v>
      </c>
      <c r="D398" s="77">
        <v>2016</v>
      </c>
      <c r="E398" s="79" t="s">
        <v>543</v>
      </c>
      <c r="F398" s="46"/>
      <c r="G398" s="48"/>
      <c r="H398" s="48"/>
    </row>
    <row r="399" spans="1:8" ht="30.75">
      <c r="A399" s="61" t="s">
        <v>273</v>
      </c>
      <c r="B399" s="63" t="s">
        <v>49</v>
      </c>
      <c r="C399" s="65" t="s">
        <v>68</v>
      </c>
      <c r="D399" s="65">
        <v>2000</v>
      </c>
      <c r="E399" s="67" t="s">
        <v>11</v>
      </c>
      <c r="F399" s="46"/>
      <c r="G399" s="48"/>
      <c r="H399" s="48"/>
    </row>
    <row r="400" spans="1:8">
      <c r="A400" s="61" t="s">
        <v>468</v>
      </c>
      <c r="B400" s="63" t="s">
        <v>49</v>
      </c>
      <c r="C400" s="65" t="s">
        <v>24</v>
      </c>
      <c r="D400" s="65">
        <v>2004</v>
      </c>
      <c r="E400" s="67" t="s">
        <v>11</v>
      </c>
      <c r="F400" s="46"/>
      <c r="G400" s="48"/>
      <c r="H400" s="48"/>
    </row>
    <row r="401" spans="1:8" ht="39">
      <c r="A401" s="61" t="s">
        <v>704</v>
      </c>
      <c r="B401" s="63" t="s">
        <v>49</v>
      </c>
      <c r="C401" s="65" t="s">
        <v>95</v>
      </c>
      <c r="D401" s="65">
        <v>2018</v>
      </c>
      <c r="E401" s="67" t="s">
        <v>43</v>
      </c>
      <c r="F401" s="58" t="s">
        <v>4593</v>
      </c>
      <c r="G401" s="48"/>
      <c r="H401" s="69" t="s">
        <v>75</v>
      </c>
    </row>
    <row r="402" spans="1:8">
      <c r="A402" s="61" t="s">
        <v>537</v>
      </c>
      <c r="B402" s="63" t="s">
        <v>49</v>
      </c>
      <c r="C402" s="65" t="s">
        <v>4594</v>
      </c>
      <c r="D402" s="65">
        <v>2009</v>
      </c>
      <c r="E402" s="67" t="s">
        <v>11</v>
      </c>
      <c r="F402" s="58" t="s">
        <v>4595</v>
      </c>
      <c r="G402" s="48"/>
      <c r="H402" s="69" t="s">
        <v>75</v>
      </c>
    </row>
    <row r="403" spans="1:8" ht="51.75">
      <c r="A403" s="61" t="s">
        <v>1646</v>
      </c>
      <c r="B403" s="63" t="s">
        <v>49</v>
      </c>
      <c r="C403" s="65" t="s">
        <v>4596</v>
      </c>
      <c r="D403" s="65">
        <v>2006</v>
      </c>
      <c r="E403" s="67" t="s">
        <v>43</v>
      </c>
      <c r="F403" s="58" t="s">
        <v>4597</v>
      </c>
      <c r="G403" s="48"/>
      <c r="H403" s="69" t="s">
        <v>75</v>
      </c>
    </row>
    <row r="404" spans="1:8" ht="30.75">
      <c r="A404" s="61" t="s">
        <v>520</v>
      </c>
      <c r="B404" s="63" t="s">
        <v>49</v>
      </c>
      <c r="C404" s="65" t="s">
        <v>4598</v>
      </c>
      <c r="D404" s="65">
        <v>2019</v>
      </c>
      <c r="E404" s="67" t="s">
        <v>11</v>
      </c>
      <c r="F404" s="46"/>
      <c r="G404" s="48"/>
      <c r="H404" s="69" t="s">
        <v>75</v>
      </c>
    </row>
    <row r="405" spans="1:8">
      <c r="A405" s="73" t="s">
        <v>1671</v>
      </c>
      <c r="B405" s="75" t="s">
        <v>49</v>
      </c>
      <c r="C405" s="77" t="s">
        <v>1465</v>
      </c>
      <c r="D405" s="77">
        <v>2019</v>
      </c>
      <c r="E405" s="79" t="s">
        <v>177</v>
      </c>
      <c r="F405" s="46"/>
      <c r="G405" s="48"/>
      <c r="H405" s="48"/>
    </row>
    <row r="406" spans="1:8">
      <c r="A406" s="61" t="s">
        <v>728</v>
      </c>
      <c r="B406" s="63" t="s">
        <v>49</v>
      </c>
      <c r="C406" s="65" t="s">
        <v>24</v>
      </c>
      <c r="D406" s="65">
        <v>2011</v>
      </c>
      <c r="E406" s="67" t="s">
        <v>11</v>
      </c>
      <c r="F406" s="46"/>
      <c r="G406" s="48"/>
      <c r="H406" s="48"/>
    </row>
    <row r="407" spans="1:8">
      <c r="A407" s="61" t="s">
        <v>522</v>
      </c>
      <c r="B407" s="63" t="s">
        <v>49</v>
      </c>
      <c r="C407" s="65" t="s">
        <v>24</v>
      </c>
      <c r="D407" s="65">
        <v>2016</v>
      </c>
      <c r="E407" s="67" t="s">
        <v>11</v>
      </c>
      <c r="F407" s="46"/>
      <c r="G407" s="48"/>
      <c r="H407" s="48"/>
    </row>
    <row r="408" spans="1:8" ht="30.75">
      <c r="A408" s="432" t="s">
        <v>812</v>
      </c>
      <c r="B408" s="433" t="s">
        <v>49</v>
      </c>
      <c r="C408" s="434" t="s">
        <v>68</v>
      </c>
      <c r="D408" s="434">
        <v>2015</v>
      </c>
      <c r="E408" s="67" t="s">
        <v>11</v>
      </c>
      <c r="F408" s="46"/>
      <c r="G408" s="48"/>
      <c r="H408" s="48"/>
    </row>
    <row r="409" spans="1:8">
      <c r="A409" s="61" t="s">
        <v>267</v>
      </c>
      <c r="B409" s="63" t="s">
        <v>49</v>
      </c>
      <c r="C409" s="65" t="s">
        <v>30</v>
      </c>
      <c r="D409" s="65">
        <v>2015</v>
      </c>
      <c r="E409" s="67" t="s">
        <v>11</v>
      </c>
      <c r="F409" s="46"/>
      <c r="G409" s="48"/>
      <c r="H409" s="69" t="s">
        <v>75</v>
      </c>
    </row>
    <row r="410" spans="1:8">
      <c r="A410" s="73" t="s">
        <v>1865</v>
      </c>
      <c r="B410" s="75" t="s">
        <v>49</v>
      </c>
      <c r="C410" s="77" t="s">
        <v>30</v>
      </c>
      <c r="D410" s="77">
        <v>2019</v>
      </c>
      <c r="E410" s="79" t="s">
        <v>143</v>
      </c>
      <c r="F410" s="46"/>
      <c r="G410" s="48"/>
      <c r="H410" s="48"/>
    </row>
    <row r="411" spans="1:8">
      <c r="A411" s="61" t="s">
        <v>625</v>
      </c>
      <c r="B411" s="63" t="s">
        <v>49</v>
      </c>
      <c r="C411" s="65" t="s">
        <v>37</v>
      </c>
      <c r="D411" s="65">
        <v>2017</v>
      </c>
      <c r="E411" s="67" t="s">
        <v>11</v>
      </c>
      <c r="F411" s="46"/>
      <c r="G411" s="48"/>
      <c r="H411" s="48"/>
    </row>
    <row r="412" spans="1:8">
      <c r="A412" s="61" t="s">
        <v>990</v>
      </c>
      <c r="B412" s="63" t="s">
        <v>49</v>
      </c>
      <c r="C412" s="65" t="s">
        <v>37</v>
      </c>
      <c r="D412" s="65">
        <v>1985</v>
      </c>
      <c r="E412" s="67" t="s">
        <v>11</v>
      </c>
      <c r="F412" s="46"/>
      <c r="G412" s="48"/>
      <c r="H412" s="48"/>
    </row>
    <row r="413" spans="1:8">
      <c r="A413" s="61" t="s">
        <v>629</v>
      </c>
      <c r="B413" s="63" t="s">
        <v>49</v>
      </c>
      <c r="C413" s="65" t="s">
        <v>2729</v>
      </c>
      <c r="D413" s="65">
        <v>2000</v>
      </c>
      <c r="E413" s="67" t="s">
        <v>11</v>
      </c>
      <c r="F413" s="46"/>
      <c r="G413" s="48"/>
      <c r="H413" s="48"/>
    </row>
    <row r="414" spans="1:8">
      <c r="A414" s="61" t="s">
        <v>1075</v>
      </c>
      <c r="B414" s="63" t="s">
        <v>49</v>
      </c>
      <c r="C414" s="65" t="s">
        <v>95</v>
      </c>
      <c r="D414" s="65">
        <v>2012</v>
      </c>
      <c r="E414" s="67" t="s">
        <v>11</v>
      </c>
      <c r="F414" s="46"/>
      <c r="G414" s="48"/>
      <c r="H414" s="48"/>
    </row>
    <row r="415" spans="1:8">
      <c r="A415" s="61" t="s">
        <v>796</v>
      </c>
      <c r="B415" s="63" t="s">
        <v>49</v>
      </c>
      <c r="C415" s="65" t="s">
        <v>62</v>
      </c>
      <c r="D415" s="65">
        <v>2013</v>
      </c>
      <c r="E415" s="67" t="s">
        <v>11</v>
      </c>
      <c r="F415" s="46"/>
      <c r="G415" s="48"/>
      <c r="H415" s="48"/>
    </row>
    <row r="416" spans="1:8">
      <c r="A416" s="61" t="s">
        <v>467</v>
      </c>
      <c r="B416" s="63" t="s">
        <v>49</v>
      </c>
      <c r="C416" s="65" t="s">
        <v>24</v>
      </c>
      <c r="D416" s="65">
        <v>2010</v>
      </c>
      <c r="E416" s="67" t="s">
        <v>11</v>
      </c>
      <c r="F416" s="46"/>
      <c r="G416" s="48"/>
      <c r="H416" s="48"/>
    </row>
    <row r="417" spans="1:8" ht="30.75">
      <c r="A417" s="73" t="s">
        <v>2026</v>
      </c>
      <c r="B417" s="75" t="s">
        <v>49</v>
      </c>
      <c r="C417" s="77" t="s">
        <v>68</v>
      </c>
      <c r="D417" s="77">
        <v>2018</v>
      </c>
      <c r="E417" s="79" t="s">
        <v>177</v>
      </c>
      <c r="F417" s="46"/>
      <c r="G417" s="48"/>
      <c r="H417" s="48"/>
    </row>
    <row r="418" spans="1:8">
      <c r="A418" s="73" t="s">
        <v>1422</v>
      </c>
      <c r="B418" s="75" t="s">
        <v>49</v>
      </c>
      <c r="C418" s="77" t="s">
        <v>1437</v>
      </c>
      <c r="D418" s="77">
        <v>2018</v>
      </c>
      <c r="E418" s="79" t="s">
        <v>177</v>
      </c>
      <c r="F418" s="46"/>
      <c r="G418" s="48"/>
      <c r="H418" s="48"/>
    </row>
    <row r="419" spans="1:8">
      <c r="A419" s="73" t="s">
        <v>2084</v>
      </c>
      <c r="B419" s="75" t="s">
        <v>49</v>
      </c>
      <c r="C419" s="77" t="s">
        <v>37</v>
      </c>
      <c r="D419" s="77">
        <v>2018</v>
      </c>
      <c r="E419" s="79" t="s">
        <v>177</v>
      </c>
      <c r="F419" s="46"/>
      <c r="G419" s="48"/>
      <c r="H419" s="48"/>
    </row>
    <row r="420" spans="1:8">
      <c r="A420" s="73" t="s">
        <v>2226</v>
      </c>
      <c r="B420" s="75" t="s">
        <v>49</v>
      </c>
      <c r="C420" s="77" t="s">
        <v>37</v>
      </c>
      <c r="D420" s="77">
        <v>1996</v>
      </c>
      <c r="E420" s="79" t="s">
        <v>250</v>
      </c>
      <c r="F420" s="46"/>
      <c r="G420" s="48"/>
      <c r="H420" s="48"/>
    </row>
    <row r="421" spans="1:8">
      <c r="A421" s="73" t="s">
        <v>2283</v>
      </c>
      <c r="B421" s="75" t="s">
        <v>49</v>
      </c>
      <c r="C421" s="77" t="s">
        <v>490</v>
      </c>
      <c r="D421" s="77">
        <v>2015</v>
      </c>
      <c r="E421" s="79" t="s">
        <v>543</v>
      </c>
      <c r="F421" s="46"/>
      <c r="G421" s="48"/>
      <c r="H421" s="48"/>
    </row>
    <row r="422" spans="1:8">
      <c r="A422" s="61" t="s">
        <v>283</v>
      </c>
      <c r="B422" s="63" t="s">
        <v>49</v>
      </c>
      <c r="C422" s="65" t="s">
        <v>550</v>
      </c>
      <c r="D422" s="65">
        <v>2005</v>
      </c>
      <c r="E422" s="67" t="s">
        <v>11</v>
      </c>
      <c r="F422" s="58" t="s">
        <v>4605</v>
      </c>
      <c r="G422" s="48"/>
      <c r="H422" s="69" t="s">
        <v>75</v>
      </c>
    </row>
    <row r="423" spans="1:8">
      <c r="A423" s="61" t="s">
        <v>931</v>
      </c>
      <c r="B423" s="63" t="s">
        <v>49</v>
      </c>
      <c r="C423" s="65" t="s">
        <v>30</v>
      </c>
      <c r="D423" s="65">
        <v>2015</v>
      </c>
      <c r="E423" s="67" t="s">
        <v>11</v>
      </c>
      <c r="F423" s="46"/>
      <c r="G423" s="48"/>
      <c r="H423" s="48"/>
    </row>
    <row r="424" spans="1:8">
      <c r="A424" s="73" t="s">
        <v>2465</v>
      </c>
      <c r="B424" s="75" t="s">
        <v>49</v>
      </c>
      <c r="C424" s="77" t="s">
        <v>24</v>
      </c>
      <c r="D424" s="77">
        <v>2018</v>
      </c>
      <c r="E424" s="79" t="s">
        <v>177</v>
      </c>
      <c r="F424" s="46"/>
      <c r="G424" s="48"/>
      <c r="H424" s="48"/>
    </row>
    <row r="425" spans="1:8">
      <c r="A425" s="61" t="s">
        <v>986</v>
      </c>
      <c r="B425" s="63" t="s">
        <v>49</v>
      </c>
      <c r="C425" s="65" t="s">
        <v>37</v>
      </c>
      <c r="D425" s="65">
        <v>2015</v>
      </c>
      <c r="E425" s="67" t="s">
        <v>11</v>
      </c>
      <c r="F425" s="46"/>
      <c r="G425" s="48"/>
      <c r="H425" s="48"/>
    </row>
    <row r="426" spans="1:8">
      <c r="A426" s="61" t="s">
        <v>928</v>
      </c>
      <c r="B426" s="63" t="s">
        <v>49</v>
      </c>
      <c r="C426" s="65" t="s">
        <v>24</v>
      </c>
      <c r="D426" s="65">
        <v>2015</v>
      </c>
      <c r="E426" s="67" t="s">
        <v>11</v>
      </c>
      <c r="F426" s="46"/>
      <c r="G426" s="48"/>
      <c r="H426" s="48"/>
    </row>
    <row r="427" spans="1:8">
      <c r="A427" s="61" t="s">
        <v>994</v>
      </c>
      <c r="B427" s="63" t="s">
        <v>49</v>
      </c>
      <c r="C427" s="65" t="s">
        <v>1140</v>
      </c>
      <c r="D427" s="65">
        <v>2016</v>
      </c>
      <c r="E427" s="67" t="s">
        <v>11</v>
      </c>
      <c r="F427" s="46"/>
      <c r="G427" s="48"/>
      <c r="H427" s="69" t="s">
        <v>75</v>
      </c>
    </row>
    <row r="428" spans="1:8">
      <c r="A428" s="73" t="s">
        <v>2643</v>
      </c>
      <c r="B428" s="75" t="s">
        <v>49</v>
      </c>
      <c r="C428" s="77" t="s">
        <v>409</v>
      </c>
      <c r="D428" s="77">
        <v>2000</v>
      </c>
      <c r="E428" s="79" t="s">
        <v>143</v>
      </c>
      <c r="F428" s="46"/>
      <c r="G428" s="48"/>
      <c r="H428" s="48"/>
    </row>
    <row r="429" spans="1:8">
      <c r="A429" s="73" t="s">
        <v>2735</v>
      </c>
      <c r="B429" s="75" t="s">
        <v>49</v>
      </c>
      <c r="C429" s="77" t="s">
        <v>62</v>
      </c>
      <c r="D429" s="77">
        <v>2011</v>
      </c>
      <c r="E429" s="235" t="s">
        <v>143</v>
      </c>
      <c r="F429" s="46"/>
      <c r="G429" s="48"/>
      <c r="H429" s="48"/>
    </row>
    <row r="430" spans="1:8" ht="31.5">
      <c r="A430" s="50" t="s">
        <v>44</v>
      </c>
      <c r="B430" s="50" t="s">
        <v>47</v>
      </c>
      <c r="C430" s="148" t="s">
        <v>48</v>
      </c>
      <c r="D430" s="148" t="s">
        <v>50</v>
      </c>
      <c r="E430" s="50" t="s">
        <v>202</v>
      </c>
      <c r="F430" s="46"/>
      <c r="G430" s="48"/>
      <c r="H430" s="48"/>
    </row>
    <row r="431" spans="1:8">
      <c r="A431" s="73">
        <v>3420</v>
      </c>
      <c r="B431" s="75" t="s">
        <v>107</v>
      </c>
      <c r="C431" s="77" t="s">
        <v>37</v>
      </c>
      <c r="D431" s="77">
        <v>2019</v>
      </c>
      <c r="E431" s="169"/>
      <c r="F431" s="46"/>
      <c r="G431" s="48"/>
      <c r="H431" s="48"/>
    </row>
    <row r="432" spans="1:8">
      <c r="A432" s="73" t="s">
        <v>103</v>
      </c>
      <c r="B432" s="75" t="s">
        <v>107</v>
      </c>
      <c r="C432" s="77" t="s">
        <v>111</v>
      </c>
      <c r="D432" s="77">
        <v>2017</v>
      </c>
      <c r="E432" s="169"/>
      <c r="F432" s="46"/>
      <c r="G432" s="48"/>
      <c r="H432" s="48"/>
    </row>
    <row r="433" spans="1:8">
      <c r="A433" s="73" t="s">
        <v>147</v>
      </c>
      <c r="B433" s="75" t="s">
        <v>107</v>
      </c>
      <c r="C433" s="77" t="s">
        <v>37</v>
      </c>
      <c r="D433" s="77">
        <v>2017</v>
      </c>
      <c r="E433" s="169"/>
      <c r="F433" s="46"/>
      <c r="G433" s="48"/>
      <c r="H433" s="48"/>
    </row>
    <row r="434" spans="1:8">
      <c r="A434" s="73" t="s">
        <v>834</v>
      </c>
      <c r="B434" s="75" t="s">
        <v>107</v>
      </c>
      <c r="C434" s="77" t="s">
        <v>4609</v>
      </c>
      <c r="D434" s="77">
        <v>2015</v>
      </c>
      <c r="E434" s="169"/>
      <c r="F434" s="46"/>
      <c r="G434" s="48"/>
      <c r="H434" s="48"/>
    </row>
    <row r="435" spans="1:8">
      <c r="A435" s="73" t="s">
        <v>843</v>
      </c>
      <c r="B435" s="75" t="s">
        <v>107</v>
      </c>
      <c r="C435" s="77" t="s">
        <v>4611</v>
      </c>
      <c r="D435" s="77">
        <v>1995</v>
      </c>
      <c r="E435" s="169"/>
      <c r="F435" s="46"/>
      <c r="G435" s="48"/>
      <c r="H435" s="48"/>
    </row>
    <row r="436" spans="1:8">
      <c r="A436" s="73" t="s">
        <v>1408</v>
      </c>
      <c r="B436" s="75" t="s">
        <v>107</v>
      </c>
      <c r="C436" s="77" t="s">
        <v>4612</v>
      </c>
      <c r="D436" s="77">
        <v>2019</v>
      </c>
      <c r="E436" s="169"/>
      <c r="F436" s="46"/>
      <c r="G436" s="48"/>
      <c r="H436" s="48"/>
    </row>
    <row r="437" spans="1:8">
      <c r="A437" s="73" t="s">
        <v>840</v>
      </c>
      <c r="B437" s="75" t="s">
        <v>107</v>
      </c>
      <c r="C437" s="77" t="s">
        <v>4613</v>
      </c>
      <c r="D437" s="77">
        <v>2016</v>
      </c>
      <c r="E437" s="169"/>
      <c r="F437" s="46"/>
      <c r="G437" s="48"/>
      <c r="H437" s="48"/>
    </row>
    <row r="438" spans="1:8">
      <c r="A438" s="73" t="s">
        <v>1533</v>
      </c>
      <c r="B438" s="75" t="s">
        <v>107</v>
      </c>
      <c r="C438" s="77" t="s">
        <v>30</v>
      </c>
      <c r="D438" s="77">
        <v>2018</v>
      </c>
      <c r="E438" s="169"/>
      <c r="F438" s="46"/>
      <c r="G438" s="48"/>
      <c r="H438" s="48"/>
    </row>
    <row r="439" spans="1:8">
      <c r="A439" s="73" t="s">
        <v>580</v>
      </c>
      <c r="B439" s="75" t="s">
        <v>107</v>
      </c>
      <c r="C439" s="77" t="s">
        <v>24</v>
      </c>
      <c r="D439" s="77">
        <v>2000</v>
      </c>
      <c r="E439" s="169"/>
      <c r="F439" s="46"/>
      <c r="G439" s="48"/>
      <c r="H439" s="48"/>
    </row>
    <row r="440" spans="1:8">
      <c r="A440" s="73" t="s">
        <v>594</v>
      </c>
      <c r="B440" s="75" t="s">
        <v>107</v>
      </c>
      <c r="C440" s="77" t="s">
        <v>550</v>
      </c>
      <c r="D440" s="77">
        <v>2009</v>
      </c>
      <c r="E440" s="169"/>
      <c r="F440" s="46"/>
      <c r="G440" s="48"/>
      <c r="H440" s="48"/>
    </row>
    <row r="441" spans="1:8">
      <c r="A441" s="73" t="s">
        <v>1603</v>
      </c>
      <c r="B441" s="75" t="s">
        <v>107</v>
      </c>
      <c r="C441" s="77" t="s">
        <v>4615</v>
      </c>
      <c r="D441" s="77">
        <v>1996</v>
      </c>
      <c r="E441" s="169"/>
      <c r="F441" s="46"/>
      <c r="G441" s="48"/>
      <c r="H441" s="48"/>
    </row>
    <row r="442" spans="1:8" ht="30.75">
      <c r="A442" s="73" t="s">
        <v>600</v>
      </c>
      <c r="B442" s="75" t="s">
        <v>107</v>
      </c>
      <c r="C442" s="77" t="s">
        <v>68</v>
      </c>
      <c r="D442" s="77">
        <v>2009</v>
      </c>
      <c r="E442" s="169"/>
      <c r="F442" s="46"/>
      <c r="G442" s="48"/>
      <c r="H442" s="48"/>
    </row>
    <row r="443" spans="1:8" ht="30.75">
      <c r="A443" s="73" t="s">
        <v>602</v>
      </c>
      <c r="B443" s="75" t="s">
        <v>107</v>
      </c>
      <c r="C443" s="77" t="s">
        <v>4616</v>
      </c>
      <c r="D443" s="77">
        <v>2010</v>
      </c>
      <c r="E443" s="169"/>
      <c r="F443" s="46"/>
      <c r="G443" s="48"/>
      <c r="H443" s="48"/>
    </row>
    <row r="444" spans="1:8">
      <c r="A444" s="73" t="s">
        <v>847</v>
      </c>
      <c r="B444" s="75" t="s">
        <v>107</v>
      </c>
      <c r="C444" s="77" t="s">
        <v>24</v>
      </c>
      <c r="D444" s="77">
        <v>1999</v>
      </c>
      <c r="E444" s="169"/>
      <c r="F444" s="46"/>
      <c r="G444" s="48"/>
      <c r="H444" s="48"/>
    </row>
    <row r="445" spans="1:8">
      <c r="A445" s="73" t="s">
        <v>848</v>
      </c>
      <c r="B445" s="75" t="s">
        <v>107</v>
      </c>
      <c r="C445" s="77" t="s">
        <v>24</v>
      </c>
      <c r="D445" s="77">
        <v>2013</v>
      </c>
      <c r="E445" s="169"/>
      <c r="F445" s="46"/>
      <c r="G445" s="48"/>
      <c r="H445" s="48"/>
    </row>
    <row r="446" spans="1:8">
      <c r="A446" s="73" t="s">
        <v>1618</v>
      </c>
      <c r="B446" s="75" t="s">
        <v>107</v>
      </c>
      <c r="C446" s="77" t="s">
        <v>24</v>
      </c>
      <c r="D446" s="77">
        <v>2017</v>
      </c>
      <c r="E446" s="169"/>
      <c r="F446" s="46"/>
      <c r="G446" s="48"/>
      <c r="H446" s="48"/>
    </row>
    <row r="447" spans="1:8">
      <c r="A447" s="73" t="s">
        <v>606</v>
      </c>
      <c r="B447" s="75" t="s">
        <v>107</v>
      </c>
      <c r="C447" s="77" t="s">
        <v>37</v>
      </c>
      <c r="D447" s="77">
        <v>2017</v>
      </c>
      <c r="E447" s="169"/>
      <c r="F447" s="46"/>
      <c r="G447" s="48"/>
      <c r="H447" s="48"/>
    </row>
    <row r="448" spans="1:8">
      <c r="A448" s="73" t="s">
        <v>572</v>
      </c>
      <c r="B448" s="75" t="s">
        <v>107</v>
      </c>
      <c r="C448" s="77" t="s">
        <v>4618</v>
      </c>
      <c r="D448" s="77">
        <v>2015</v>
      </c>
      <c r="E448" s="169"/>
      <c r="F448" s="46"/>
      <c r="G448" s="48"/>
      <c r="H448" s="48"/>
    </row>
    <row r="449" spans="1:8">
      <c r="A449" s="73" t="s">
        <v>842</v>
      </c>
      <c r="B449" s="75" t="s">
        <v>107</v>
      </c>
      <c r="C449" s="77" t="s">
        <v>24</v>
      </c>
      <c r="D449" s="77">
        <v>2017</v>
      </c>
      <c r="E449" s="169"/>
      <c r="F449" s="46"/>
      <c r="G449" s="48"/>
      <c r="H449" s="48"/>
    </row>
    <row r="450" spans="1:8" ht="30.75">
      <c r="A450" s="73" t="s">
        <v>628</v>
      </c>
      <c r="B450" s="75" t="s">
        <v>107</v>
      </c>
      <c r="C450" s="77" t="s">
        <v>131</v>
      </c>
      <c r="D450" s="77" t="s">
        <v>4619</v>
      </c>
      <c r="E450" s="169"/>
      <c r="F450" s="46"/>
      <c r="G450" s="48"/>
      <c r="H450" s="48"/>
    </row>
    <row r="451" spans="1:8">
      <c r="A451" s="73" t="s">
        <v>699</v>
      </c>
      <c r="B451" s="75" t="s">
        <v>107</v>
      </c>
      <c r="C451" s="77" t="s">
        <v>30</v>
      </c>
      <c r="D451" s="77">
        <v>2013</v>
      </c>
      <c r="E451" s="169"/>
      <c r="F451" s="46"/>
      <c r="G451" s="48"/>
      <c r="H451" s="48"/>
    </row>
    <row r="452" spans="1:8">
      <c r="A452" s="73" t="s">
        <v>732</v>
      </c>
      <c r="B452" s="75" t="s">
        <v>107</v>
      </c>
      <c r="C452" s="77" t="s">
        <v>589</v>
      </c>
      <c r="D452" s="77">
        <v>2012</v>
      </c>
      <c r="E452" s="169"/>
      <c r="F452" s="46"/>
      <c r="G452" s="48"/>
      <c r="H452" s="48"/>
    </row>
    <row r="453" spans="1:8">
      <c r="A453" s="73" t="s">
        <v>482</v>
      </c>
      <c r="B453" s="75" t="s">
        <v>107</v>
      </c>
      <c r="C453" s="77" t="s">
        <v>24</v>
      </c>
      <c r="D453" s="77">
        <v>2013</v>
      </c>
      <c r="E453" s="67" t="s">
        <v>11</v>
      </c>
      <c r="F453" s="46"/>
      <c r="G453" s="48"/>
      <c r="H453" s="48"/>
    </row>
    <row r="454" spans="1:8">
      <c r="A454" s="73" t="s">
        <v>553</v>
      </c>
      <c r="B454" s="75" t="s">
        <v>107</v>
      </c>
      <c r="C454" s="77" t="s">
        <v>37</v>
      </c>
      <c r="D454" s="77">
        <v>2018</v>
      </c>
      <c r="E454" s="169"/>
      <c r="F454" s="46"/>
      <c r="G454" s="48"/>
      <c r="H454" s="48"/>
    </row>
    <row r="455" spans="1:8">
      <c r="A455" s="73" t="s">
        <v>787</v>
      </c>
      <c r="B455" s="75" t="s">
        <v>107</v>
      </c>
      <c r="C455" s="77" t="s">
        <v>790</v>
      </c>
      <c r="D455" s="77">
        <v>2015</v>
      </c>
      <c r="E455" s="169"/>
      <c r="F455" s="46"/>
      <c r="G455" s="48"/>
      <c r="H455" s="48"/>
    </row>
    <row r="456" spans="1:8">
      <c r="A456" s="73" t="s">
        <v>1788</v>
      </c>
      <c r="B456" s="75" t="s">
        <v>107</v>
      </c>
      <c r="C456" s="77" t="s">
        <v>37</v>
      </c>
      <c r="D456" s="77">
        <v>2019</v>
      </c>
      <c r="E456" s="169"/>
      <c r="F456" s="46"/>
      <c r="G456" s="48"/>
      <c r="H456" s="48"/>
    </row>
    <row r="457" spans="1:8">
      <c r="A457" s="73" t="s">
        <v>582</v>
      </c>
      <c r="B457" s="75" t="s">
        <v>107</v>
      </c>
      <c r="C457" s="77" t="s">
        <v>142</v>
      </c>
      <c r="D457" s="77">
        <v>2016</v>
      </c>
      <c r="E457" s="169"/>
      <c r="F457" s="46"/>
      <c r="G457" s="48"/>
      <c r="H457" s="48"/>
    </row>
    <row r="458" spans="1:8" ht="30.75">
      <c r="A458" s="73" t="s">
        <v>846</v>
      </c>
      <c r="B458" s="75" t="s">
        <v>107</v>
      </c>
      <c r="C458" s="77" t="s">
        <v>68</v>
      </c>
      <c r="D458" s="77">
        <v>2015</v>
      </c>
      <c r="E458" s="169"/>
      <c r="F458" s="46"/>
      <c r="G458" s="48"/>
      <c r="H458" s="48"/>
    </row>
    <row r="459" spans="1:8">
      <c r="A459" s="73" t="s">
        <v>446</v>
      </c>
      <c r="B459" s="75" t="s">
        <v>107</v>
      </c>
      <c r="C459" s="77" t="s">
        <v>24</v>
      </c>
      <c r="D459" s="77">
        <v>2001</v>
      </c>
      <c r="E459" s="169"/>
      <c r="F459" s="46"/>
      <c r="G459" s="48"/>
      <c r="H459" s="48"/>
    </row>
    <row r="460" spans="1:8">
      <c r="A460" s="73" t="s">
        <v>1911</v>
      </c>
      <c r="B460" s="75" t="s">
        <v>107</v>
      </c>
      <c r="C460" s="77" t="s">
        <v>37</v>
      </c>
      <c r="D460" s="77">
        <v>2017</v>
      </c>
      <c r="E460" s="169"/>
      <c r="F460" s="46"/>
      <c r="G460" s="48"/>
      <c r="H460" s="48"/>
    </row>
    <row r="461" spans="1:8">
      <c r="A461" s="73" t="s">
        <v>1920</v>
      </c>
      <c r="B461" s="75" t="s">
        <v>107</v>
      </c>
      <c r="C461" s="77" t="s">
        <v>24</v>
      </c>
      <c r="D461" s="77">
        <v>2018</v>
      </c>
      <c r="E461" s="169"/>
      <c r="F461" s="46"/>
      <c r="G461" s="48"/>
      <c r="H461" s="48"/>
    </row>
    <row r="462" spans="1:8">
      <c r="A462" s="73" t="s">
        <v>1085</v>
      </c>
      <c r="B462" s="75" t="s">
        <v>107</v>
      </c>
      <c r="C462" s="77" t="s">
        <v>37</v>
      </c>
      <c r="D462" s="77">
        <v>2017</v>
      </c>
      <c r="E462" s="169"/>
      <c r="F462" s="46"/>
      <c r="G462" s="48"/>
      <c r="H462" s="48"/>
    </row>
    <row r="463" spans="1:8">
      <c r="A463" s="73" t="s">
        <v>837</v>
      </c>
      <c r="B463" s="75" t="s">
        <v>107</v>
      </c>
      <c r="C463" s="77" t="s">
        <v>4627</v>
      </c>
      <c r="D463" s="77">
        <v>2015</v>
      </c>
      <c r="E463" s="169"/>
      <c r="F463" s="46"/>
      <c r="G463" s="48"/>
      <c r="H463" s="48"/>
    </row>
    <row r="464" spans="1:8">
      <c r="A464" s="73" t="s">
        <v>1971</v>
      </c>
      <c r="B464" s="75" t="s">
        <v>107</v>
      </c>
      <c r="C464" s="77" t="s">
        <v>24</v>
      </c>
      <c r="D464" s="77">
        <v>2010</v>
      </c>
      <c r="E464" s="169"/>
      <c r="F464" s="46"/>
      <c r="G464" s="48"/>
      <c r="H464" s="48"/>
    </row>
    <row r="465" spans="1:8">
      <c r="A465" s="73" t="s">
        <v>849</v>
      </c>
      <c r="B465" s="75" t="s">
        <v>107</v>
      </c>
      <c r="C465" s="77" t="s">
        <v>37</v>
      </c>
      <c r="D465" s="77">
        <v>2017</v>
      </c>
      <c r="E465" s="169"/>
      <c r="F465" s="46"/>
      <c r="G465" s="48"/>
      <c r="H465" s="48"/>
    </row>
    <row r="466" spans="1:8">
      <c r="A466" s="73" t="s">
        <v>2031</v>
      </c>
      <c r="B466" s="75" t="s">
        <v>107</v>
      </c>
      <c r="C466" s="77" t="s">
        <v>42</v>
      </c>
      <c r="D466" s="77">
        <v>2019</v>
      </c>
      <c r="E466" s="169"/>
      <c r="F466" s="46"/>
      <c r="G466" s="48"/>
      <c r="H466" s="48"/>
    </row>
    <row r="467" spans="1:8" ht="30.75">
      <c r="A467" s="73" t="s">
        <v>569</v>
      </c>
      <c r="B467" s="75" t="s">
        <v>107</v>
      </c>
      <c r="C467" s="77" t="s">
        <v>68</v>
      </c>
      <c r="D467" s="77">
        <v>1999</v>
      </c>
      <c r="E467" s="169"/>
      <c r="F467" s="46"/>
      <c r="G467" s="48"/>
      <c r="H467" s="48"/>
    </row>
    <row r="468" spans="1:8">
      <c r="A468" s="73" t="s">
        <v>2057</v>
      </c>
      <c r="B468" s="75" t="s">
        <v>107</v>
      </c>
      <c r="C468" s="77" t="s">
        <v>37</v>
      </c>
      <c r="D468" s="77">
        <v>2017</v>
      </c>
      <c r="E468" s="169"/>
      <c r="F468" s="46"/>
      <c r="G468" s="48"/>
      <c r="H468" s="48"/>
    </row>
    <row r="469" spans="1:8">
      <c r="A469" s="73" t="s">
        <v>2097</v>
      </c>
      <c r="B469" s="75" t="s">
        <v>107</v>
      </c>
      <c r="C469" s="77" t="s">
        <v>37</v>
      </c>
      <c r="D469" s="77">
        <v>2018</v>
      </c>
      <c r="E469" s="169"/>
      <c r="F469" s="46"/>
      <c r="G469" s="48"/>
      <c r="H469" s="48"/>
    </row>
    <row r="470" spans="1:8">
      <c r="A470" s="73" t="s">
        <v>893</v>
      </c>
      <c r="B470" s="75" t="s">
        <v>107</v>
      </c>
      <c r="C470" s="77" t="s">
        <v>4633</v>
      </c>
      <c r="D470" s="77">
        <v>2003</v>
      </c>
      <c r="E470" s="169"/>
      <c r="F470" s="46"/>
      <c r="G470" s="48"/>
      <c r="H470" s="48"/>
    </row>
    <row r="471" spans="1:8">
      <c r="A471" s="73" t="s">
        <v>2175</v>
      </c>
      <c r="B471" s="75" t="s">
        <v>107</v>
      </c>
      <c r="C471" s="77" t="s">
        <v>37</v>
      </c>
      <c r="D471" s="77">
        <v>2017</v>
      </c>
      <c r="E471" s="169"/>
      <c r="F471" s="46"/>
      <c r="G471" s="48"/>
      <c r="H471" s="48"/>
    </row>
    <row r="472" spans="1:8">
      <c r="A472" s="73" t="s">
        <v>844</v>
      </c>
      <c r="B472" s="75" t="s">
        <v>107</v>
      </c>
      <c r="C472" s="77" t="s">
        <v>111</v>
      </c>
      <c r="D472" s="77">
        <v>2017</v>
      </c>
      <c r="E472" s="169"/>
      <c r="F472" s="46"/>
      <c r="G472" s="48"/>
      <c r="H472" s="48"/>
    </row>
    <row r="473" spans="1:8">
      <c r="A473" s="73" t="s">
        <v>549</v>
      </c>
      <c r="B473" s="75" t="s">
        <v>107</v>
      </c>
      <c r="C473" s="77" t="s">
        <v>24</v>
      </c>
      <c r="D473" s="77">
        <v>2018</v>
      </c>
      <c r="E473" s="235"/>
      <c r="F473" s="46"/>
      <c r="G473" s="48"/>
      <c r="H473" s="48"/>
    </row>
    <row r="474" spans="1:8">
      <c r="A474" s="73" t="s">
        <v>845</v>
      </c>
      <c r="B474" s="75" t="s">
        <v>107</v>
      </c>
      <c r="C474" s="77" t="s">
        <v>37</v>
      </c>
      <c r="D474" s="77">
        <v>2017</v>
      </c>
      <c r="E474" s="169"/>
      <c r="F474" s="46"/>
      <c r="G474" s="48"/>
      <c r="H474" s="48"/>
    </row>
    <row r="475" spans="1:8">
      <c r="A475" s="73" t="s">
        <v>2237</v>
      </c>
      <c r="B475" s="75" t="s">
        <v>107</v>
      </c>
      <c r="C475" s="77" t="s">
        <v>24</v>
      </c>
      <c r="D475" s="77">
        <v>2015</v>
      </c>
      <c r="E475" s="169"/>
      <c r="F475" s="46"/>
      <c r="G475" s="48"/>
      <c r="H475" s="48"/>
    </row>
    <row r="476" spans="1:8" ht="30.75">
      <c r="A476" s="73" t="s">
        <v>464</v>
      </c>
      <c r="B476" s="75" t="s">
        <v>107</v>
      </c>
      <c r="C476" s="77" t="s">
        <v>68</v>
      </c>
      <c r="D476" s="77">
        <v>2012</v>
      </c>
      <c r="E476" s="169"/>
      <c r="F476" s="46"/>
      <c r="G476" s="48"/>
      <c r="H476" s="48"/>
    </row>
    <row r="477" spans="1:8">
      <c r="A477" s="73" t="s">
        <v>2354</v>
      </c>
      <c r="B477" s="75" t="s">
        <v>107</v>
      </c>
      <c r="C477" s="77" t="s">
        <v>37</v>
      </c>
      <c r="D477" s="77">
        <v>2016</v>
      </c>
      <c r="E477" s="169"/>
      <c r="F477" s="46"/>
      <c r="G477" s="48"/>
      <c r="H477" s="48"/>
    </row>
    <row r="478" spans="1:8">
      <c r="A478" s="73" t="s">
        <v>828</v>
      </c>
      <c r="B478" s="75" t="s">
        <v>107</v>
      </c>
      <c r="C478" s="77" t="s">
        <v>490</v>
      </c>
      <c r="D478" s="77">
        <v>2016</v>
      </c>
      <c r="E478" s="169"/>
      <c r="F478" s="46"/>
      <c r="G478" s="48"/>
      <c r="H478" s="48"/>
    </row>
    <row r="479" spans="1:8" ht="30.75">
      <c r="A479" s="73" t="s">
        <v>2424</v>
      </c>
      <c r="B479" s="75" t="s">
        <v>107</v>
      </c>
      <c r="C479" s="77" t="s">
        <v>68</v>
      </c>
      <c r="D479" s="77">
        <v>2012</v>
      </c>
      <c r="E479" s="169"/>
      <c r="F479" s="46"/>
      <c r="G479" s="48"/>
      <c r="H479" s="48"/>
    </row>
    <row r="480" spans="1:8" ht="30.75">
      <c r="A480" s="73" t="s">
        <v>2527</v>
      </c>
      <c r="B480" s="75" t="s">
        <v>107</v>
      </c>
      <c r="C480" s="77" t="s">
        <v>68</v>
      </c>
      <c r="D480" s="77">
        <v>2017</v>
      </c>
      <c r="E480" s="169"/>
      <c r="F480" s="46"/>
      <c r="G480" s="48"/>
      <c r="H480" s="48"/>
    </row>
    <row r="481" spans="1:10">
      <c r="A481" s="73" t="s">
        <v>2685</v>
      </c>
      <c r="B481" s="75" t="s">
        <v>107</v>
      </c>
      <c r="C481" s="77" t="s">
        <v>4596</v>
      </c>
      <c r="D481" s="77">
        <v>2015</v>
      </c>
      <c r="E481" s="169"/>
      <c r="F481" s="46"/>
      <c r="G481" s="48"/>
      <c r="H481" s="48"/>
    </row>
    <row r="482" spans="1:10">
      <c r="A482" s="73" t="s">
        <v>2699</v>
      </c>
      <c r="B482" s="75" t="s">
        <v>107</v>
      </c>
      <c r="C482" s="77" t="s">
        <v>37</v>
      </c>
      <c r="D482" s="77">
        <v>2017</v>
      </c>
      <c r="E482" s="169"/>
      <c r="F482" s="46"/>
      <c r="G482" s="48"/>
      <c r="H482" s="48"/>
    </row>
    <row r="483" spans="1:10">
      <c r="A483" s="73" t="s">
        <v>2714</v>
      </c>
      <c r="B483" s="75" t="s">
        <v>107</v>
      </c>
      <c r="C483" s="77" t="s">
        <v>492</v>
      </c>
      <c r="D483" s="77">
        <v>2016</v>
      </c>
      <c r="E483" s="169"/>
      <c r="F483" s="46"/>
      <c r="G483" s="48"/>
      <c r="H483" s="48"/>
    </row>
    <row r="484" spans="1:10">
      <c r="A484" s="73" t="s">
        <v>449</v>
      </c>
      <c r="B484" s="75" t="s">
        <v>107</v>
      </c>
      <c r="C484" s="77" t="s">
        <v>37</v>
      </c>
      <c r="D484" s="77">
        <v>2007</v>
      </c>
      <c r="E484" s="169"/>
      <c r="F484" s="46"/>
      <c r="G484" s="48"/>
      <c r="H484" s="48"/>
    </row>
    <row r="485" spans="1:10">
      <c r="A485" s="73" t="s">
        <v>577</v>
      </c>
      <c r="B485" s="75" t="s">
        <v>107</v>
      </c>
      <c r="C485" s="77" t="s">
        <v>37</v>
      </c>
      <c r="D485" s="77">
        <v>2017</v>
      </c>
      <c r="E485" s="169"/>
      <c r="F485" s="46"/>
      <c r="G485" s="48"/>
      <c r="H485" s="48"/>
    </row>
    <row r="486" spans="1:10">
      <c r="A486" s="73" t="s">
        <v>581</v>
      </c>
      <c r="B486" s="75" t="s">
        <v>107</v>
      </c>
      <c r="C486" s="77" t="s">
        <v>24</v>
      </c>
      <c r="D486" s="77">
        <v>2007</v>
      </c>
      <c r="E486" s="169"/>
      <c r="F486" s="46"/>
      <c r="G486" s="48"/>
      <c r="H486" s="48"/>
    </row>
    <row r="487" spans="1:10" ht="30.75">
      <c r="A487" s="73" t="s">
        <v>2828</v>
      </c>
      <c r="B487" s="75" t="s">
        <v>107</v>
      </c>
      <c r="C487" s="77" t="s">
        <v>68</v>
      </c>
      <c r="D487" s="77">
        <v>2019</v>
      </c>
      <c r="E487" s="169"/>
      <c r="F487" s="46"/>
      <c r="G487" s="48"/>
      <c r="H487" s="48"/>
    </row>
    <row r="488" spans="1:10">
      <c r="A488" s="73" t="s">
        <v>2850</v>
      </c>
      <c r="B488" s="75" t="s">
        <v>107</v>
      </c>
      <c r="C488" s="77" t="s">
        <v>24</v>
      </c>
      <c r="D488" s="77">
        <v>2011</v>
      </c>
      <c r="E488" s="169"/>
      <c r="F488" s="46"/>
      <c r="G488" s="48"/>
      <c r="H488" s="48"/>
    </row>
    <row r="489" spans="1:10">
      <c r="A489" s="451"/>
      <c r="B489" s="452"/>
      <c r="C489" s="77"/>
      <c r="D489" s="77"/>
      <c r="E489" s="235"/>
      <c r="F489" s="46"/>
      <c r="G489" s="48"/>
      <c r="H489" s="48"/>
    </row>
    <row r="490" spans="1:10">
      <c r="A490" s="73" t="s">
        <v>833</v>
      </c>
      <c r="B490" s="75" t="s">
        <v>107</v>
      </c>
      <c r="C490" s="77" t="s">
        <v>24</v>
      </c>
      <c r="D490" s="77">
        <v>2008</v>
      </c>
      <c r="E490" s="235"/>
      <c r="F490" s="46"/>
      <c r="G490" s="48"/>
      <c r="H490" s="48"/>
    </row>
    <row r="491" spans="1:10">
      <c r="A491" s="453"/>
      <c r="B491" s="454"/>
      <c r="C491" s="455"/>
      <c r="D491" s="455"/>
      <c r="E491" s="456"/>
      <c r="F491" s="457"/>
      <c r="G491" s="458"/>
      <c r="H491" s="458"/>
      <c r="I491" s="201"/>
      <c r="J491" s="201"/>
    </row>
    <row r="492" spans="1:10">
      <c r="A492" s="73" t="s">
        <v>1236</v>
      </c>
      <c r="B492" s="75" t="s">
        <v>60</v>
      </c>
      <c r="C492" s="77" t="s">
        <v>37</v>
      </c>
      <c r="D492" s="77">
        <v>2018</v>
      </c>
      <c r="E492" s="67" t="s">
        <v>11</v>
      </c>
      <c r="F492" s="46"/>
      <c r="G492" s="48"/>
      <c r="H492" s="69" t="s">
        <v>75</v>
      </c>
    </row>
    <row r="493" spans="1:10">
      <c r="A493" s="73" t="s">
        <v>98</v>
      </c>
      <c r="B493" s="75" t="s">
        <v>60</v>
      </c>
      <c r="C493" s="77" t="s">
        <v>62</v>
      </c>
      <c r="D493" s="77">
        <v>2011</v>
      </c>
      <c r="E493" s="67" t="s">
        <v>11</v>
      </c>
      <c r="F493" s="46"/>
      <c r="G493" s="48"/>
      <c r="H493" s="48"/>
    </row>
    <row r="494" spans="1:10">
      <c r="A494" s="73" t="s">
        <v>1307</v>
      </c>
      <c r="B494" s="75" t="s">
        <v>60</v>
      </c>
      <c r="C494" s="77" t="s">
        <v>37</v>
      </c>
      <c r="D494" s="77">
        <v>2019</v>
      </c>
      <c r="E494" s="79" t="s">
        <v>11</v>
      </c>
      <c r="F494" s="46"/>
      <c r="G494" s="48"/>
      <c r="H494" s="48"/>
    </row>
    <row r="495" spans="1:10" ht="45.75">
      <c r="A495" s="73" t="s">
        <v>367</v>
      </c>
      <c r="B495" s="75" t="s">
        <v>60</v>
      </c>
      <c r="C495" s="77" t="s">
        <v>4658</v>
      </c>
      <c r="D495" s="77">
        <v>2004</v>
      </c>
      <c r="E495" s="67" t="s">
        <v>11</v>
      </c>
      <c r="F495" s="46"/>
      <c r="G495" s="48"/>
      <c r="H495" s="48"/>
    </row>
    <row r="496" spans="1:10">
      <c r="A496" s="73" t="s">
        <v>1461</v>
      </c>
      <c r="B496" s="75" t="s">
        <v>60</v>
      </c>
      <c r="C496" s="77" t="s">
        <v>24</v>
      </c>
      <c r="D496" s="77">
        <v>2014</v>
      </c>
      <c r="E496" s="67" t="s">
        <v>11</v>
      </c>
      <c r="F496" s="46"/>
      <c r="G496" s="48"/>
      <c r="H496" s="69" t="s">
        <v>75</v>
      </c>
    </row>
    <row r="497" spans="1:8">
      <c r="A497" s="73" t="s">
        <v>1566</v>
      </c>
      <c r="B497" s="75" t="s">
        <v>60</v>
      </c>
      <c r="C497" s="77" t="s">
        <v>358</v>
      </c>
      <c r="D497" s="77">
        <v>2019</v>
      </c>
      <c r="E497" s="67" t="s">
        <v>11</v>
      </c>
      <c r="F497" s="46"/>
      <c r="G497" s="48"/>
      <c r="H497" s="48"/>
    </row>
    <row r="498" spans="1:8" ht="64.5">
      <c r="A498" s="61" t="s">
        <v>1743</v>
      </c>
      <c r="B498" s="63" t="s">
        <v>60</v>
      </c>
      <c r="C498" s="65" t="s">
        <v>4664</v>
      </c>
      <c r="D498" s="65">
        <v>2010</v>
      </c>
      <c r="E498" s="67" t="s">
        <v>11</v>
      </c>
      <c r="F498" s="58" t="s">
        <v>4665</v>
      </c>
      <c r="G498" s="48"/>
      <c r="H498" s="69" t="s">
        <v>75</v>
      </c>
    </row>
    <row r="499" spans="1:8">
      <c r="A499" s="73" t="s">
        <v>1981</v>
      </c>
      <c r="B499" s="75" t="s">
        <v>60</v>
      </c>
      <c r="C499" s="77" t="s">
        <v>62</v>
      </c>
      <c r="D499" s="77">
        <v>2019</v>
      </c>
      <c r="E499" s="79" t="s">
        <v>177</v>
      </c>
      <c r="F499" s="46"/>
      <c r="G499" s="48"/>
      <c r="H499" s="48"/>
    </row>
    <row r="500" spans="1:8">
      <c r="A500" s="73" t="s">
        <v>2066</v>
      </c>
      <c r="B500" s="75" t="s">
        <v>60</v>
      </c>
      <c r="C500" s="77" t="s">
        <v>37</v>
      </c>
      <c r="D500" s="77">
        <v>2018</v>
      </c>
      <c r="E500" s="67" t="s">
        <v>11</v>
      </c>
      <c r="F500" s="46"/>
      <c r="G500" s="48"/>
      <c r="H500" s="48"/>
    </row>
    <row r="501" spans="1:8">
      <c r="A501" s="73" t="s">
        <v>2072</v>
      </c>
      <c r="B501" s="75" t="s">
        <v>60</v>
      </c>
      <c r="C501" s="77" t="s">
        <v>24</v>
      </c>
      <c r="D501" s="77">
        <v>2017</v>
      </c>
      <c r="E501" s="79" t="s">
        <v>11</v>
      </c>
      <c r="F501" s="46"/>
      <c r="G501" s="48"/>
      <c r="H501" s="48"/>
    </row>
    <row r="502" spans="1:8">
      <c r="A502" s="73" t="s">
        <v>2305</v>
      </c>
      <c r="B502" s="75" t="s">
        <v>60</v>
      </c>
      <c r="C502" s="77" t="s">
        <v>2867</v>
      </c>
      <c r="D502" s="77">
        <v>2009</v>
      </c>
      <c r="E502" s="67" t="s">
        <v>11</v>
      </c>
      <c r="F502" s="46"/>
      <c r="G502" s="48"/>
      <c r="H502" s="48"/>
    </row>
    <row r="503" spans="1:8">
      <c r="A503" s="73" t="s">
        <v>2349</v>
      </c>
      <c r="B503" s="75" t="s">
        <v>60</v>
      </c>
      <c r="C503" s="77" t="s">
        <v>62</v>
      </c>
      <c r="D503" s="77">
        <v>2020</v>
      </c>
      <c r="E503" s="67" t="s">
        <v>11</v>
      </c>
      <c r="F503" s="46"/>
      <c r="G503" s="48"/>
      <c r="H503" s="69" t="s">
        <v>75</v>
      </c>
    </row>
    <row r="504" spans="1:8" ht="30.75">
      <c r="A504" s="73" t="s">
        <v>2421</v>
      </c>
      <c r="B504" s="75" t="s">
        <v>60</v>
      </c>
      <c r="C504" s="77" t="s">
        <v>4679</v>
      </c>
      <c r="D504" s="77">
        <v>2001</v>
      </c>
      <c r="E504" s="79" t="s">
        <v>143</v>
      </c>
      <c r="F504" s="46"/>
      <c r="G504" s="48"/>
      <c r="H504" s="48"/>
    </row>
    <row r="505" spans="1:8">
      <c r="A505" s="73" t="s">
        <v>2470</v>
      </c>
      <c r="B505" s="75" t="s">
        <v>60</v>
      </c>
      <c r="C505" s="77" t="s">
        <v>24</v>
      </c>
      <c r="D505" s="77">
        <v>2017</v>
      </c>
      <c r="E505" s="79" t="s">
        <v>177</v>
      </c>
      <c r="F505" s="58" t="s">
        <v>4681</v>
      </c>
      <c r="G505" s="48"/>
      <c r="H505" s="48"/>
    </row>
    <row r="506" spans="1:8">
      <c r="A506" s="73" t="s">
        <v>578</v>
      </c>
      <c r="B506" s="75" t="s">
        <v>60</v>
      </c>
      <c r="C506" s="77" t="s">
        <v>42</v>
      </c>
      <c r="D506" s="77" t="s">
        <v>4683</v>
      </c>
      <c r="E506" s="67" t="s">
        <v>11</v>
      </c>
      <c r="F506" s="46"/>
      <c r="G506" s="48"/>
      <c r="H506" s="48"/>
    </row>
    <row r="507" spans="1:8">
      <c r="A507" s="61" t="s">
        <v>316</v>
      </c>
      <c r="B507" s="63" t="s">
        <v>60</v>
      </c>
      <c r="C507" s="65" t="s">
        <v>24</v>
      </c>
      <c r="D507" s="65">
        <v>2019</v>
      </c>
      <c r="E507" s="67" t="s">
        <v>11</v>
      </c>
      <c r="F507" s="46"/>
      <c r="G507" s="48"/>
      <c r="H507" s="48"/>
    </row>
    <row r="508" spans="1:8">
      <c r="A508" s="73" t="s">
        <v>2755</v>
      </c>
      <c r="B508" s="75" t="s">
        <v>60</v>
      </c>
      <c r="C508" s="77" t="s">
        <v>4687</v>
      </c>
      <c r="D508" s="77">
        <v>2001</v>
      </c>
      <c r="E508" s="460" t="s">
        <v>143</v>
      </c>
      <c r="F508" s="46"/>
      <c r="G508" s="48"/>
      <c r="H508" s="48"/>
    </row>
    <row r="509" spans="1:8" ht="31.5">
      <c r="A509" s="50" t="s">
        <v>44</v>
      </c>
      <c r="B509" s="50" t="s">
        <v>47</v>
      </c>
      <c r="C509" s="148" t="s">
        <v>48</v>
      </c>
      <c r="D509" s="148" t="s">
        <v>50</v>
      </c>
      <c r="E509" s="50" t="s">
        <v>202</v>
      </c>
      <c r="F509" s="46"/>
      <c r="G509" s="48"/>
      <c r="H509" s="48"/>
    </row>
    <row r="510" spans="1:8">
      <c r="A510" s="73" t="s">
        <v>1172</v>
      </c>
      <c r="B510" s="75" t="s">
        <v>129</v>
      </c>
      <c r="C510" s="77" t="s">
        <v>62</v>
      </c>
      <c r="D510" s="77">
        <v>2017</v>
      </c>
      <c r="E510" s="79" t="s">
        <v>177</v>
      </c>
      <c r="F510" s="46"/>
      <c r="G510" s="48"/>
      <c r="H510" s="48"/>
    </row>
    <row r="511" spans="1:8">
      <c r="A511" s="61" t="s">
        <v>1270</v>
      </c>
      <c r="B511" s="63" t="s">
        <v>129</v>
      </c>
      <c r="C511" s="65" t="s">
        <v>355</v>
      </c>
      <c r="D511" s="65">
        <v>2019</v>
      </c>
      <c r="E511" s="67" t="s">
        <v>11</v>
      </c>
      <c r="F511" s="46"/>
      <c r="G511" s="48"/>
      <c r="H511" s="48"/>
    </row>
    <row r="512" spans="1:8" ht="26.25">
      <c r="A512" s="73" t="s">
        <v>1273</v>
      </c>
      <c r="B512" s="75" t="s">
        <v>129</v>
      </c>
      <c r="C512" s="77" t="s">
        <v>492</v>
      </c>
      <c r="D512" s="77">
        <v>2019</v>
      </c>
      <c r="E512" s="79" t="s">
        <v>177</v>
      </c>
      <c r="F512" s="58" t="s">
        <v>4694</v>
      </c>
      <c r="G512" s="48"/>
      <c r="H512" s="48"/>
    </row>
    <row r="513" spans="1:8">
      <c r="A513" s="61" t="s">
        <v>175</v>
      </c>
      <c r="B513" s="63" t="s">
        <v>129</v>
      </c>
      <c r="C513" s="65" t="s">
        <v>4697</v>
      </c>
      <c r="D513" s="65">
        <v>2017</v>
      </c>
      <c r="E513" s="67" t="s">
        <v>11</v>
      </c>
      <c r="F513" s="46"/>
      <c r="G513" s="48"/>
      <c r="H513" s="48"/>
    </row>
    <row r="514" spans="1:8">
      <c r="A514" s="61" t="s">
        <v>72</v>
      </c>
      <c r="B514" s="63" t="s">
        <v>129</v>
      </c>
      <c r="C514" s="65" t="s">
        <v>24</v>
      </c>
      <c r="D514" s="65">
        <v>2014</v>
      </c>
      <c r="E514" s="67" t="s">
        <v>11</v>
      </c>
      <c r="F514" s="46"/>
      <c r="G514" s="48"/>
      <c r="H514" s="48"/>
    </row>
    <row r="515" spans="1:8">
      <c r="A515" s="432" t="s">
        <v>328</v>
      </c>
      <c r="B515" s="433" t="s">
        <v>129</v>
      </c>
      <c r="C515" s="434" t="s">
        <v>24</v>
      </c>
      <c r="D515" s="434">
        <v>2019</v>
      </c>
      <c r="E515" s="67" t="s">
        <v>11</v>
      </c>
      <c r="F515" s="46"/>
      <c r="G515" s="48"/>
      <c r="H515" s="69" t="s">
        <v>75</v>
      </c>
    </row>
    <row r="516" spans="1:8">
      <c r="A516" s="73" t="s">
        <v>1411</v>
      </c>
      <c r="B516" s="75" t="s">
        <v>129</v>
      </c>
      <c r="C516" s="77" t="s">
        <v>24</v>
      </c>
      <c r="D516" s="77">
        <v>2014</v>
      </c>
      <c r="E516" s="79" t="s">
        <v>4703</v>
      </c>
      <c r="F516" s="46"/>
      <c r="G516" s="48"/>
      <c r="H516" s="48"/>
    </row>
    <row r="517" spans="1:8">
      <c r="A517" s="432" t="s">
        <v>361</v>
      </c>
      <c r="B517" s="433" t="s">
        <v>129</v>
      </c>
      <c r="C517" s="434" t="s">
        <v>37</v>
      </c>
      <c r="D517" s="434">
        <v>2012</v>
      </c>
      <c r="E517" s="79" t="s">
        <v>4703</v>
      </c>
      <c r="F517" s="46"/>
      <c r="G517" s="48"/>
      <c r="H517" s="48"/>
    </row>
    <row r="518" spans="1:8">
      <c r="A518" s="61" t="s">
        <v>1104</v>
      </c>
      <c r="B518" s="63" t="s">
        <v>129</v>
      </c>
      <c r="C518" s="65" t="s">
        <v>37</v>
      </c>
      <c r="D518" s="65">
        <v>2018</v>
      </c>
      <c r="E518" s="67" t="s">
        <v>11</v>
      </c>
      <c r="F518" s="46"/>
      <c r="G518" s="48"/>
      <c r="H518" s="69" t="s">
        <v>75</v>
      </c>
    </row>
    <row r="519" spans="1:8">
      <c r="A519" s="61" t="s">
        <v>566</v>
      </c>
      <c r="B519" s="63" t="s">
        <v>129</v>
      </c>
      <c r="C519" s="65" t="s">
        <v>24</v>
      </c>
      <c r="D519" s="65">
        <v>2016</v>
      </c>
      <c r="E519" s="67" t="s">
        <v>11</v>
      </c>
      <c r="F519" s="46"/>
      <c r="G519" s="48"/>
      <c r="H519" s="48"/>
    </row>
    <row r="520" spans="1:8">
      <c r="A520" s="73" t="s">
        <v>1637</v>
      </c>
      <c r="B520" s="75" t="s">
        <v>129</v>
      </c>
      <c r="C520" s="77" t="s">
        <v>52</v>
      </c>
      <c r="D520" s="77">
        <v>2019</v>
      </c>
      <c r="E520" s="79" t="s">
        <v>177</v>
      </c>
      <c r="F520" s="46"/>
      <c r="G520" s="48"/>
      <c r="H520" s="48"/>
    </row>
    <row r="521" spans="1:8">
      <c r="A521" s="73" t="s">
        <v>1027</v>
      </c>
      <c r="B521" s="75" t="s">
        <v>129</v>
      </c>
      <c r="C521" s="77" t="s">
        <v>4707</v>
      </c>
      <c r="D521" s="77">
        <v>2016</v>
      </c>
      <c r="E521" s="79" t="s">
        <v>177</v>
      </c>
      <c r="F521" s="46"/>
      <c r="G521" s="48"/>
      <c r="H521" s="48"/>
    </row>
    <row r="522" spans="1:8">
      <c r="A522" s="73" t="s">
        <v>1762</v>
      </c>
      <c r="B522" s="75" t="s">
        <v>129</v>
      </c>
      <c r="C522" s="77" t="s">
        <v>24</v>
      </c>
      <c r="D522" s="77" t="s">
        <v>4709</v>
      </c>
      <c r="E522" s="79" t="s">
        <v>177</v>
      </c>
      <c r="F522" s="46"/>
      <c r="G522" s="48"/>
      <c r="H522" s="48"/>
    </row>
    <row r="523" spans="1:8">
      <c r="A523" s="61" t="s">
        <v>801</v>
      </c>
      <c r="B523" s="63" t="s">
        <v>129</v>
      </c>
      <c r="C523" s="65" t="s">
        <v>62</v>
      </c>
      <c r="D523" s="65">
        <v>2011</v>
      </c>
      <c r="E523" s="67" t="s">
        <v>11</v>
      </c>
      <c r="F523" s="46"/>
      <c r="G523" s="48"/>
      <c r="H523" s="48"/>
    </row>
    <row r="524" spans="1:8">
      <c r="A524" s="73" t="s">
        <v>1793</v>
      </c>
      <c r="B524" s="75" t="s">
        <v>129</v>
      </c>
      <c r="C524" s="77" t="s">
        <v>30</v>
      </c>
      <c r="D524" s="77">
        <v>2019</v>
      </c>
      <c r="E524" s="79" t="s">
        <v>177</v>
      </c>
      <c r="F524" s="46"/>
      <c r="G524" s="48"/>
      <c r="H524" s="48"/>
    </row>
    <row r="525" spans="1:8">
      <c r="A525" s="61" t="s">
        <v>335</v>
      </c>
      <c r="B525" s="63" t="s">
        <v>129</v>
      </c>
      <c r="C525" s="65" t="s">
        <v>37</v>
      </c>
      <c r="D525" s="65">
        <v>2014</v>
      </c>
      <c r="E525" s="67" t="s">
        <v>11</v>
      </c>
      <c r="F525" s="46"/>
      <c r="G525" s="48"/>
      <c r="H525" s="48"/>
    </row>
    <row r="526" spans="1:8">
      <c r="A526" s="73" t="s">
        <v>1933</v>
      </c>
      <c r="B526" s="75" t="s">
        <v>129</v>
      </c>
      <c r="C526" s="77" t="s">
        <v>95</v>
      </c>
      <c r="D526" s="77">
        <v>2018</v>
      </c>
      <c r="E526" s="79" t="s">
        <v>177</v>
      </c>
      <c r="F526" s="46"/>
      <c r="G526" s="48"/>
      <c r="H526" s="48"/>
    </row>
    <row r="527" spans="1:8">
      <c r="A527" s="61" t="s">
        <v>1113</v>
      </c>
      <c r="B527" s="63" t="s">
        <v>129</v>
      </c>
      <c r="C527" s="65" t="s">
        <v>24</v>
      </c>
      <c r="D527" s="65">
        <v>2018</v>
      </c>
      <c r="E527" s="67" t="s">
        <v>11</v>
      </c>
      <c r="F527" s="46"/>
      <c r="G527" s="48"/>
      <c r="H527" s="69" t="s">
        <v>75</v>
      </c>
    </row>
    <row r="528" spans="1:8" ht="30.75">
      <c r="A528" s="432" t="s">
        <v>323</v>
      </c>
      <c r="B528" s="433" t="s">
        <v>129</v>
      </c>
      <c r="C528" s="434" t="s">
        <v>68</v>
      </c>
      <c r="D528" s="434">
        <v>2017</v>
      </c>
      <c r="E528" s="67" t="s">
        <v>11</v>
      </c>
      <c r="F528" s="46"/>
      <c r="G528" s="48"/>
      <c r="H528" s="69" t="s">
        <v>75</v>
      </c>
    </row>
    <row r="529" spans="1:8">
      <c r="A529" s="73" t="s">
        <v>2167</v>
      </c>
      <c r="B529" s="75" t="s">
        <v>129</v>
      </c>
      <c r="C529" s="77" t="s">
        <v>30</v>
      </c>
      <c r="D529" s="77">
        <v>2013</v>
      </c>
      <c r="E529" s="79" t="s">
        <v>177</v>
      </c>
      <c r="F529" s="46"/>
      <c r="G529" s="48"/>
      <c r="H529" s="48"/>
    </row>
    <row r="530" spans="1:8">
      <c r="A530" s="73" t="s">
        <v>2187</v>
      </c>
      <c r="B530" s="75" t="s">
        <v>129</v>
      </c>
      <c r="C530" s="77" t="s">
        <v>131</v>
      </c>
      <c r="D530" s="77">
        <v>2017</v>
      </c>
      <c r="E530" s="79" t="s">
        <v>177</v>
      </c>
      <c r="F530" s="46"/>
      <c r="G530" s="48"/>
      <c r="H530" s="48"/>
    </row>
    <row r="531" spans="1:8">
      <c r="A531" s="61" t="s">
        <v>127</v>
      </c>
      <c r="B531" s="63" t="s">
        <v>129</v>
      </c>
      <c r="C531" s="65" t="s">
        <v>37</v>
      </c>
      <c r="D531" s="65">
        <v>2016</v>
      </c>
      <c r="E531" s="67" t="s">
        <v>43</v>
      </c>
      <c r="F531" s="46"/>
      <c r="G531" s="48"/>
      <c r="H531" s="48"/>
    </row>
    <row r="532" spans="1:8">
      <c r="A532" s="73" t="s">
        <v>2415</v>
      </c>
      <c r="B532" s="75" t="s">
        <v>129</v>
      </c>
      <c r="C532" s="77" t="s">
        <v>30</v>
      </c>
      <c r="D532" s="77">
        <v>2014</v>
      </c>
      <c r="E532" s="79" t="s">
        <v>177</v>
      </c>
      <c r="F532" s="46"/>
      <c r="G532" s="48"/>
      <c r="H532" s="48"/>
    </row>
    <row r="533" spans="1:8">
      <c r="A533" s="61" t="s">
        <v>757</v>
      </c>
      <c r="B533" s="63" t="s">
        <v>129</v>
      </c>
      <c r="C533" s="65" t="s">
        <v>2979</v>
      </c>
      <c r="D533" s="65">
        <v>2008</v>
      </c>
      <c r="E533" s="67" t="s">
        <v>11</v>
      </c>
      <c r="F533" s="46"/>
      <c r="G533" s="48"/>
      <c r="H533" s="48"/>
    </row>
    <row r="534" spans="1:8">
      <c r="A534" s="61" t="s">
        <v>1033</v>
      </c>
      <c r="B534" s="63" t="s">
        <v>129</v>
      </c>
      <c r="C534" s="65" t="s">
        <v>24</v>
      </c>
      <c r="D534" s="65">
        <v>2017</v>
      </c>
      <c r="E534" s="67" t="s">
        <v>11</v>
      </c>
      <c r="F534" s="46"/>
      <c r="G534" s="48"/>
      <c r="H534" s="69" t="s">
        <v>75</v>
      </c>
    </row>
    <row r="535" spans="1:8">
      <c r="A535" s="61" t="s">
        <v>1031</v>
      </c>
      <c r="B535" s="63" t="s">
        <v>129</v>
      </c>
      <c r="C535" s="65" t="s">
        <v>24</v>
      </c>
      <c r="D535" s="65">
        <v>2016</v>
      </c>
      <c r="E535" s="67" t="s">
        <v>11</v>
      </c>
      <c r="F535" s="46"/>
      <c r="G535" s="48"/>
      <c r="H535" s="48"/>
    </row>
    <row r="536" spans="1:8">
      <c r="A536" s="61" t="s">
        <v>1108</v>
      </c>
      <c r="B536" s="63" t="s">
        <v>129</v>
      </c>
      <c r="C536" s="65" t="s">
        <v>131</v>
      </c>
      <c r="D536" s="65">
        <v>2018</v>
      </c>
      <c r="E536" s="67" t="s">
        <v>11</v>
      </c>
      <c r="F536" s="46"/>
      <c r="G536" s="48"/>
      <c r="H536" s="69" t="s">
        <v>75</v>
      </c>
    </row>
    <row r="537" spans="1:8">
      <c r="A537" s="73" t="s">
        <v>2512</v>
      </c>
      <c r="B537" s="75" t="s">
        <v>129</v>
      </c>
      <c r="C537" s="77" t="s">
        <v>4717</v>
      </c>
      <c r="D537" s="77">
        <v>2016</v>
      </c>
      <c r="E537" s="79" t="s">
        <v>177</v>
      </c>
      <c r="F537" s="46"/>
      <c r="G537" s="48"/>
      <c r="H537" s="48"/>
    </row>
    <row r="538" spans="1:8">
      <c r="A538" s="61" t="s">
        <v>1036</v>
      </c>
      <c r="B538" s="63" t="s">
        <v>129</v>
      </c>
      <c r="C538" s="65" t="s">
        <v>37</v>
      </c>
      <c r="D538" s="65">
        <v>2012</v>
      </c>
      <c r="E538" s="67" t="s">
        <v>11</v>
      </c>
      <c r="F538" s="46"/>
      <c r="G538" s="48"/>
      <c r="H538" s="48"/>
    </row>
    <row r="539" spans="1:8">
      <c r="A539" s="73" t="s">
        <v>2585</v>
      </c>
      <c r="B539" s="75" t="s">
        <v>129</v>
      </c>
      <c r="C539" s="77" t="s">
        <v>95</v>
      </c>
      <c r="D539" s="77">
        <v>2019</v>
      </c>
      <c r="E539" s="79" t="s">
        <v>177</v>
      </c>
      <c r="F539" s="46"/>
      <c r="G539" s="48"/>
      <c r="H539" s="48"/>
    </row>
    <row r="540" spans="1:8">
      <c r="A540" s="73" t="s">
        <v>2600</v>
      </c>
      <c r="B540" s="75" t="s">
        <v>129</v>
      </c>
      <c r="C540" s="77" t="s">
        <v>4719</v>
      </c>
      <c r="D540" s="77">
        <v>2017</v>
      </c>
      <c r="E540" s="79" t="s">
        <v>177</v>
      </c>
      <c r="F540" s="46"/>
      <c r="G540" s="48"/>
      <c r="H540" s="48"/>
    </row>
    <row r="541" spans="1:8">
      <c r="A541" s="73" t="s">
        <v>2603</v>
      </c>
      <c r="B541" s="75" t="s">
        <v>129</v>
      </c>
      <c r="C541" s="77" t="s">
        <v>24</v>
      </c>
      <c r="D541" s="77">
        <v>2019</v>
      </c>
      <c r="E541" s="79" t="s">
        <v>177</v>
      </c>
      <c r="F541" s="46"/>
      <c r="G541" s="48"/>
      <c r="H541" s="48"/>
    </row>
    <row r="542" spans="1:8">
      <c r="A542" s="61" t="s">
        <v>1034</v>
      </c>
      <c r="B542" s="63" t="s">
        <v>129</v>
      </c>
      <c r="C542" s="65" t="s">
        <v>24</v>
      </c>
      <c r="D542" s="65">
        <v>2013</v>
      </c>
      <c r="E542" s="67" t="s">
        <v>11</v>
      </c>
      <c r="F542" s="46"/>
      <c r="G542" s="48"/>
      <c r="H542" s="48"/>
    </row>
    <row r="543" spans="1:8">
      <c r="A543" s="61" t="s">
        <v>1035</v>
      </c>
      <c r="B543" s="63" t="s">
        <v>129</v>
      </c>
      <c r="C543" s="65" t="s">
        <v>492</v>
      </c>
      <c r="D543" s="65">
        <v>2017</v>
      </c>
      <c r="E543" s="67" t="s">
        <v>11</v>
      </c>
      <c r="F543" s="46"/>
      <c r="G543" s="48"/>
      <c r="H543" s="48"/>
    </row>
    <row r="544" spans="1:8">
      <c r="A544" s="61" t="s">
        <v>1117</v>
      </c>
      <c r="B544" s="63" t="s">
        <v>129</v>
      </c>
      <c r="C544" s="65" t="s">
        <v>24</v>
      </c>
      <c r="D544" s="65">
        <v>2016</v>
      </c>
      <c r="E544" s="67" t="s">
        <v>11</v>
      </c>
      <c r="F544" s="46"/>
      <c r="G544" s="48"/>
      <c r="H544" s="48"/>
    </row>
    <row r="545" spans="1:8">
      <c r="A545" s="73" t="s">
        <v>2790</v>
      </c>
      <c r="B545" s="75" t="s">
        <v>129</v>
      </c>
      <c r="C545" s="77" t="s">
        <v>37</v>
      </c>
      <c r="D545" s="77">
        <v>2016</v>
      </c>
      <c r="E545" s="79" t="s">
        <v>177</v>
      </c>
      <c r="F545" s="46"/>
      <c r="G545" s="48"/>
      <c r="H545" s="48"/>
    </row>
    <row r="546" spans="1:8">
      <c r="A546" s="61" t="s">
        <v>1026</v>
      </c>
      <c r="B546" s="63" t="s">
        <v>129</v>
      </c>
      <c r="C546" s="65" t="s">
        <v>30</v>
      </c>
      <c r="D546" s="65">
        <v>2014</v>
      </c>
      <c r="E546" s="67" t="s">
        <v>11</v>
      </c>
      <c r="F546" s="46"/>
      <c r="G546" s="48"/>
      <c r="H546" s="48"/>
    </row>
    <row r="547" spans="1:8" ht="31.5">
      <c r="A547" s="50" t="s">
        <v>44</v>
      </c>
      <c r="B547" s="50" t="s">
        <v>47</v>
      </c>
      <c r="C547" s="148" t="s">
        <v>48</v>
      </c>
      <c r="D547" s="148" t="s">
        <v>50</v>
      </c>
      <c r="E547" s="50" t="s">
        <v>202</v>
      </c>
      <c r="F547" s="46"/>
      <c r="G547" s="48"/>
      <c r="H547" s="48"/>
    </row>
    <row r="548" spans="1:8">
      <c r="A548" s="461">
        <v>0.52361111111111114</v>
      </c>
      <c r="B548" s="63" t="s">
        <v>80</v>
      </c>
      <c r="C548" s="65" t="s">
        <v>37</v>
      </c>
      <c r="D548" s="65">
        <v>2020</v>
      </c>
      <c r="E548" s="67" t="s">
        <v>11</v>
      </c>
      <c r="F548" s="46"/>
      <c r="G548" s="48"/>
      <c r="H548" s="69" t="s">
        <v>75</v>
      </c>
    </row>
    <row r="549" spans="1:8">
      <c r="A549" s="73" t="s">
        <v>1169</v>
      </c>
      <c r="B549" s="75" t="s">
        <v>80</v>
      </c>
      <c r="C549" s="77" t="s">
        <v>95</v>
      </c>
      <c r="D549" s="77">
        <v>2017</v>
      </c>
      <c r="E549" s="79" t="s">
        <v>177</v>
      </c>
      <c r="F549" s="46"/>
      <c r="G549" s="48"/>
      <c r="H549" s="48"/>
    </row>
    <row r="550" spans="1:8">
      <c r="A550" s="61" t="s">
        <v>438</v>
      </c>
      <c r="B550" s="63" t="s">
        <v>80</v>
      </c>
      <c r="C550" s="65" t="s">
        <v>24</v>
      </c>
      <c r="D550" s="65">
        <v>2010</v>
      </c>
      <c r="E550" s="67" t="s">
        <v>11</v>
      </c>
      <c r="F550" s="46"/>
      <c r="G550" s="48"/>
      <c r="H550" s="48"/>
    </row>
    <row r="551" spans="1:8" ht="39">
      <c r="A551" s="73" t="s">
        <v>1185</v>
      </c>
      <c r="B551" s="75" t="s">
        <v>80</v>
      </c>
      <c r="C551" s="77" t="s">
        <v>68</v>
      </c>
      <c r="D551" s="77">
        <v>2009</v>
      </c>
      <c r="E551" s="67" t="s">
        <v>11</v>
      </c>
      <c r="F551" s="58" t="s">
        <v>4724</v>
      </c>
      <c r="G551" s="48"/>
      <c r="H551" s="48"/>
    </row>
    <row r="552" spans="1:8">
      <c r="A552" s="73" t="s">
        <v>1188</v>
      </c>
      <c r="B552" s="75" t="s">
        <v>80</v>
      </c>
      <c r="C552" s="77" t="s">
        <v>87</v>
      </c>
      <c r="D552" s="77">
        <v>2015</v>
      </c>
      <c r="E552" s="79" t="s">
        <v>177</v>
      </c>
      <c r="F552" s="46"/>
      <c r="G552" s="48"/>
      <c r="H552" s="48"/>
    </row>
    <row r="553" spans="1:8">
      <c r="A553" s="73" t="s">
        <v>1304</v>
      </c>
      <c r="B553" s="75" t="s">
        <v>80</v>
      </c>
      <c r="C553" s="77" t="s">
        <v>37</v>
      </c>
      <c r="D553" s="77">
        <v>2009</v>
      </c>
      <c r="E553" s="79" t="s">
        <v>4725</v>
      </c>
      <c r="F553" s="46"/>
      <c r="G553" s="48"/>
      <c r="H553" s="48"/>
    </row>
    <row r="554" spans="1:8">
      <c r="A554" s="73" t="s">
        <v>1313</v>
      </c>
      <c r="B554" s="75" t="s">
        <v>80</v>
      </c>
      <c r="C554" s="77" t="s">
        <v>4726</v>
      </c>
      <c r="D554" s="77">
        <v>2014</v>
      </c>
      <c r="E554" s="67" t="s">
        <v>108</v>
      </c>
      <c r="F554" s="46"/>
      <c r="G554" s="48"/>
      <c r="H554" s="48"/>
    </row>
    <row r="555" spans="1:8">
      <c r="A555" s="73" t="s">
        <v>198</v>
      </c>
      <c r="B555" s="75" t="s">
        <v>80</v>
      </c>
      <c r="C555" s="77" t="s">
        <v>30</v>
      </c>
      <c r="D555" s="77">
        <v>2018</v>
      </c>
      <c r="E555" s="169"/>
      <c r="F555" s="46"/>
      <c r="G555" s="48"/>
      <c r="H555" s="48"/>
    </row>
    <row r="556" spans="1:8" ht="30.75">
      <c r="A556" s="61" t="s">
        <v>249</v>
      </c>
      <c r="B556" s="63" t="s">
        <v>80</v>
      </c>
      <c r="C556" s="65" t="s">
        <v>68</v>
      </c>
      <c r="D556" s="65">
        <v>2013</v>
      </c>
      <c r="E556" s="67" t="s">
        <v>11</v>
      </c>
      <c r="F556" s="46"/>
      <c r="G556" s="48"/>
      <c r="H556" s="48"/>
    </row>
    <row r="557" spans="1:8">
      <c r="A557" s="61" t="s">
        <v>254</v>
      </c>
      <c r="B557" s="63" t="s">
        <v>80</v>
      </c>
      <c r="C557" s="65" t="s">
        <v>87</v>
      </c>
      <c r="D557" s="65">
        <v>2017</v>
      </c>
      <c r="E557" s="67" t="s">
        <v>11</v>
      </c>
      <c r="F557" s="46"/>
      <c r="G557" s="48"/>
      <c r="H557" s="48"/>
    </row>
    <row r="558" spans="1:8">
      <c r="A558" s="61" t="s">
        <v>356</v>
      </c>
      <c r="B558" s="63" t="s">
        <v>80</v>
      </c>
      <c r="C558" s="65" t="s">
        <v>24</v>
      </c>
      <c r="D558" s="65">
        <v>2017</v>
      </c>
      <c r="E558" s="67" t="s">
        <v>11</v>
      </c>
      <c r="F558" s="46"/>
      <c r="G558" s="48"/>
      <c r="H558" s="48"/>
    </row>
    <row r="559" spans="1:8">
      <c r="A559" s="73" t="s">
        <v>1438</v>
      </c>
      <c r="B559" s="75" t="s">
        <v>80</v>
      </c>
      <c r="C559" s="77" t="s">
        <v>95</v>
      </c>
      <c r="D559" s="77">
        <v>2018</v>
      </c>
      <c r="E559" s="169"/>
      <c r="F559" s="46"/>
      <c r="G559" s="48"/>
      <c r="H559" s="48"/>
    </row>
    <row r="560" spans="1:8">
      <c r="A560" s="61" t="s">
        <v>78</v>
      </c>
      <c r="B560" s="63" t="s">
        <v>80</v>
      </c>
      <c r="C560" s="65" t="s">
        <v>37</v>
      </c>
      <c r="D560" s="65">
        <v>2016</v>
      </c>
      <c r="E560" s="67" t="s">
        <v>11</v>
      </c>
      <c r="F560" s="46"/>
      <c r="G560" s="48"/>
      <c r="H560" s="48"/>
    </row>
    <row r="561" spans="1:8">
      <c r="A561" s="73" t="s">
        <v>1474</v>
      </c>
      <c r="B561" s="75" t="s">
        <v>80</v>
      </c>
      <c r="C561" s="77" t="s">
        <v>4730</v>
      </c>
      <c r="D561" s="77">
        <v>2017</v>
      </c>
      <c r="E561" s="169"/>
      <c r="F561" s="46"/>
      <c r="G561" s="48"/>
      <c r="H561" s="48"/>
    </row>
    <row r="562" spans="1:8">
      <c r="A562" s="73" t="s">
        <v>677</v>
      </c>
      <c r="B562" s="75" t="s">
        <v>80</v>
      </c>
      <c r="C562" s="77" t="s">
        <v>24</v>
      </c>
      <c r="D562" s="77">
        <v>2019</v>
      </c>
      <c r="E562" s="169"/>
      <c r="F562" s="46"/>
      <c r="G562" s="48"/>
      <c r="H562" s="48"/>
    </row>
    <row r="563" spans="1:8" ht="90.75">
      <c r="A563" s="61" t="s">
        <v>966</v>
      </c>
      <c r="B563" s="63" t="s">
        <v>80</v>
      </c>
      <c r="C563" s="65" t="s">
        <v>24</v>
      </c>
      <c r="D563" s="65" t="s">
        <v>4731</v>
      </c>
      <c r="E563" s="462"/>
      <c r="F563" s="46"/>
      <c r="G563" s="48"/>
      <c r="H563" s="48"/>
    </row>
    <row r="564" spans="1:8">
      <c r="A564" s="61" t="s">
        <v>968</v>
      </c>
      <c r="B564" s="63" t="s">
        <v>80</v>
      </c>
      <c r="C564" s="65" t="s">
        <v>24</v>
      </c>
      <c r="D564" s="65">
        <v>2019</v>
      </c>
      <c r="E564" s="462"/>
      <c r="F564" s="46"/>
      <c r="G564" s="48"/>
      <c r="H564" s="48"/>
    </row>
    <row r="565" spans="1:8">
      <c r="A565" s="73" t="s">
        <v>1504</v>
      </c>
      <c r="B565" s="75" t="s">
        <v>80</v>
      </c>
      <c r="C565" s="77" t="s">
        <v>24</v>
      </c>
      <c r="D565" s="77">
        <v>2018</v>
      </c>
      <c r="E565" s="169"/>
      <c r="F565" s="46"/>
      <c r="G565" s="48"/>
      <c r="H565" s="48"/>
    </row>
    <row r="566" spans="1:8">
      <c r="A566" s="61" t="s">
        <v>474</v>
      </c>
      <c r="B566" s="63" t="s">
        <v>80</v>
      </c>
      <c r="C566" s="65" t="s">
        <v>30</v>
      </c>
      <c r="D566" s="65">
        <v>2015</v>
      </c>
      <c r="E566" s="67" t="s">
        <v>11</v>
      </c>
      <c r="F566" s="46"/>
      <c r="G566" s="48"/>
      <c r="H566" s="69" t="s">
        <v>75</v>
      </c>
    </row>
    <row r="567" spans="1:8">
      <c r="A567" s="61" t="s">
        <v>489</v>
      </c>
      <c r="B567" s="63" t="s">
        <v>80</v>
      </c>
      <c r="C567" s="65" t="s">
        <v>492</v>
      </c>
      <c r="D567" s="65" t="s">
        <v>4735</v>
      </c>
      <c r="E567" s="67" t="s">
        <v>11</v>
      </c>
      <c r="F567" s="46"/>
      <c r="G567" s="48"/>
      <c r="H567" s="48"/>
    </row>
    <row r="568" spans="1:8">
      <c r="A568" s="73" t="s">
        <v>575</v>
      </c>
      <c r="B568" s="75" t="s">
        <v>80</v>
      </c>
      <c r="C568" s="77" t="s">
        <v>579</v>
      </c>
      <c r="D568" s="77">
        <v>2019</v>
      </c>
      <c r="E568" s="104" t="s">
        <v>250</v>
      </c>
      <c r="F568" s="46"/>
      <c r="G568" s="48"/>
      <c r="H568" s="48"/>
    </row>
    <row r="569" spans="1:8" ht="330.75">
      <c r="A569" s="73" t="s">
        <v>1591</v>
      </c>
      <c r="B569" s="75" t="s">
        <v>80</v>
      </c>
      <c r="C569" s="77" t="s">
        <v>87</v>
      </c>
      <c r="D569" s="77" t="s">
        <v>4738</v>
      </c>
      <c r="E569" s="169"/>
      <c r="F569" s="46"/>
      <c r="G569" s="48"/>
      <c r="H569" s="48"/>
    </row>
    <row r="570" spans="1:8">
      <c r="A570" s="73" t="s">
        <v>608</v>
      </c>
      <c r="B570" s="75" t="s">
        <v>80</v>
      </c>
      <c r="C570" s="77" t="s">
        <v>30</v>
      </c>
      <c r="D570" s="77">
        <v>2016</v>
      </c>
      <c r="E570" s="67" t="s">
        <v>11</v>
      </c>
      <c r="F570" s="46"/>
      <c r="G570" s="48"/>
      <c r="H570" s="69" t="s">
        <v>75</v>
      </c>
    </row>
    <row r="571" spans="1:8">
      <c r="A571" s="73" t="s">
        <v>613</v>
      </c>
      <c r="B571" s="75" t="s">
        <v>80</v>
      </c>
      <c r="C571" s="77" t="s">
        <v>95</v>
      </c>
      <c r="D571" s="77">
        <v>2015</v>
      </c>
      <c r="E571" s="67" t="s">
        <v>11</v>
      </c>
      <c r="F571" s="46"/>
      <c r="G571" s="48"/>
      <c r="H571" s="69" t="s">
        <v>75</v>
      </c>
    </row>
    <row r="572" spans="1:8">
      <c r="A572" s="73" t="s">
        <v>624</v>
      </c>
      <c r="B572" s="75" t="s">
        <v>80</v>
      </c>
      <c r="C572" s="77" t="s">
        <v>62</v>
      </c>
      <c r="D572" s="77">
        <v>2018</v>
      </c>
      <c r="E572" s="169"/>
      <c r="F572" s="46"/>
      <c r="G572" s="48"/>
      <c r="H572" s="48"/>
    </row>
    <row r="573" spans="1:8" ht="45.75">
      <c r="A573" s="73" t="s">
        <v>1643</v>
      </c>
      <c r="B573" s="75" t="s">
        <v>80</v>
      </c>
      <c r="C573" s="77" t="s">
        <v>4742</v>
      </c>
      <c r="D573" s="77">
        <v>2013</v>
      </c>
      <c r="E573" s="169"/>
      <c r="F573" s="46"/>
      <c r="G573" s="48"/>
      <c r="H573" s="48"/>
    </row>
    <row r="574" spans="1:8">
      <c r="A574" s="73" t="s">
        <v>714</v>
      </c>
      <c r="B574" s="75" t="s">
        <v>80</v>
      </c>
      <c r="C574" s="77" t="s">
        <v>4745</v>
      </c>
      <c r="D574" s="77">
        <v>2016</v>
      </c>
      <c r="E574" s="169"/>
      <c r="F574" s="46"/>
      <c r="G574" s="48"/>
      <c r="H574" s="48"/>
    </row>
    <row r="575" spans="1:8">
      <c r="A575" s="61" t="s">
        <v>634</v>
      </c>
      <c r="B575" s="63" t="s">
        <v>80</v>
      </c>
      <c r="C575" s="65" t="s">
        <v>37</v>
      </c>
      <c r="D575" s="65">
        <v>2019</v>
      </c>
      <c r="E575" s="67" t="s">
        <v>11</v>
      </c>
      <c r="F575" s="46"/>
      <c r="G575" s="48"/>
      <c r="H575" s="69" t="s">
        <v>75</v>
      </c>
    </row>
    <row r="576" spans="1:8">
      <c r="A576" s="73" t="s">
        <v>1691</v>
      </c>
      <c r="B576" s="75" t="s">
        <v>80</v>
      </c>
      <c r="C576" s="77" t="s">
        <v>30</v>
      </c>
      <c r="D576" s="77">
        <v>2019</v>
      </c>
      <c r="E576" s="169"/>
      <c r="F576" s="46"/>
      <c r="G576" s="48"/>
      <c r="H576" s="48"/>
    </row>
    <row r="577" spans="1:8">
      <c r="A577" s="61" t="s">
        <v>102</v>
      </c>
      <c r="B577" s="63" t="s">
        <v>80</v>
      </c>
      <c r="C577" s="65" t="s">
        <v>30</v>
      </c>
      <c r="D577" s="65">
        <v>2015</v>
      </c>
      <c r="E577" s="67" t="s">
        <v>11</v>
      </c>
      <c r="F577" s="46"/>
      <c r="G577" s="48"/>
      <c r="H577" s="48"/>
    </row>
    <row r="578" spans="1:8">
      <c r="A578" s="61" t="s">
        <v>1006</v>
      </c>
      <c r="B578" s="63" t="s">
        <v>80</v>
      </c>
      <c r="C578" s="65" t="s">
        <v>24</v>
      </c>
      <c r="D578" s="65">
        <v>2013</v>
      </c>
      <c r="E578" s="67" t="s">
        <v>11</v>
      </c>
      <c r="F578" s="46"/>
      <c r="G578" s="48"/>
      <c r="H578" s="69" t="s">
        <v>75</v>
      </c>
    </row>
    <row r="579" spans="1:8">
      <c r="A579" s="73" t="s">
        <v>1705</v>
      </c>
      <c r="B579" s="75" t="s">
        <v>80</v>
      </c>
      <c r="C579" s="77" t="s">
        <v>492</v>
      </c>
      <c r="D579" s="77">
        <v>2015</v>
      </c>
      <c r="E579" s="169"/>
      <c r="F579" s="46"/>
      <c r="G579" s="48"/>
      <c r="H579" s="48"/>
    </row>
    <row r="580" spans="1:8">
      <c r="A580" s="61" t="s">
        <v>237</v>
      </c>
      <c r="B580" s="63" t="s">
        <v>80</v>
      </c>
      <c r="C580" s="65" t="s">
        <v>4769</v>
      </c>
      <c r="D580" s="65">
        <v>2013</v>
      </c>
      <c r="E580" s="67" t="s">
        <v>11</v>
      </c>
      <c r="F580" s="46"/>
      <c r="G580" s="48"/>
      <c r="H580" s="48"/>
    </row>
    <row r="581" spans="1:8" ht="30.75">
      <c r="A581" s="73" t="s">
        <v>1730</v>
      </c>
      <c r="B581" s="75" t="s">
        <v>80</v>
      </c>
      <c r="C581" s="77" t="s">
        <v>68</v>
      </c>
      <c r="D581" s="77">
        <v>2018</v>
      </c>
      <c r="E581" s="169"/>
      <c r="F581" s="46"/>
      <c r="G581" s="48"/>
      <c r="H581" s="48"/>
    </row>
    <row r="582" spans="1:8">
      <c r="A582" s="73" t="s">
        <v>1738</v>
      </c>
      <c r="B582" s="75" t="s">
        <v>80</v>
      </c>
      <c r="C582" s="77" t="s">
        <v>62</v>
      </c>
      <c r="D582" s="77">
        <v>2015</v>
      </c>
      <c r="E582" s="169"/>
      <c r="F582" s="46"/>
      <c r="G582" s="48"/>
      <c r="H582" s="48"/>
    </row>
    <row r="583" spans="1:8" ht="30.75">
      <c r="A583" s="61" t="s">
        <v>777</v>
      </c>
      <c r="B583" s="63" t="s">
        <v>80</v>
      </c>
      <c r="C583" s="65" t="s">
        <v>4776</v>
      </c>
      <c r="D583" s="65">
        <v>2017</v>
      </c>
      <c r="E583" s="67" t="s">
        <v>11</v>
      </c>
      <c r="F583" s="46"/>
      <c r="G583" s="48"/>
      <c r="H583" s="48"/>
    </row>
    <row r="584" spans="1:8">
      <c r="A584" s="73" t="s">
        <v>867</v>
      </c>
      <c r="B584" s="75" t="s">
        <v>80</v>
      </c>
      <c r="C584" s="77" t="s">
        <v>166</v>
      </c>
      <c r="D584" s="77">
        <v>2015</v>
      </c>
      <c r="E584" s="169"/>
      <c r="F584" s="46"/>
      <c r="G584" s="48"/>
      <c r="H584" s="48"/>
    </row>
    <row r="585" spans="1:8">
      <c r="A585" s="73" t="s">
        <v>1802</v>
      </c>
      <c r="B585" s="75" t="s">
        <v>80</v>
      </c>
      <c r="C585" s="77" t="s">
        <v>95</v>
      </c>
      <c r="D585" s="77">
        <v>2013</v>
      </c>
      <c r="E585" s="169"/>
      <c r="F585" s="46"/>
      <c r="G585" s="48"/>
      <c r="H585" s="48"/>
    </row>
    <row r="586" spans="1:8">
      <c r="A586" s="73" t="s">
        <v>1820</v>
      </c>
      <c r="B586" s="75" t="s">
        <v>80</v>
      </c>
      <c r="C586" s="77" t="s">
        <v>37</v>
      </c>
      <c r="D586" s="77">
        <v>2016</v>
      </c>
      <c r="E586" s="169"/>
      <c r="F586" s="46"/>
      <c r="G586" s="48"/>
      <c r="H586" s="48"/>
    </row>
    <row r="587" spans="1:8">
      <c r="A587" s="73" t="s">
        <v>1842</v>
      </c>
      <c r="B587" s="75" t="s">
        <v>80</v>
      </c>
      <c r="C587" s="77" t="s">
        <v>95</v>
      </c>
      <c r="D587" s="77">
        <v>2017</v>
      </c>
      <c r="E587" s="169"/>
      <c r="F587" s="46"/>
      <c r="G587" s="48"/>
      <c r="H587" s="48"/>
    </row>
    <row r="588" spans="1:8">
      <c r="A588" s="61" t="s">
        <v>686</v>
      </c>
      <c r="B588" s="63" t="s">
        <v>80</v>
      </c>
      <c r="C588" s="65" t="s">
        <v>30</v>
      </c>
      <c r="D588" s="65">
        <v>2010</v>
      </c>
      <c r="E588" s="13" t="s">
        <v>11</v>
      </c>
      <c r="F588" s="46"/>
      <c r="G588" s="48"/>
      <c r="H588" s="69" t="s">
        <v>75</v>
      </c>
    </row>
    <row r="589" spans="1:8">
      <c r="A589" s="156" t="s">
        <v>4795</v>
      </c>
      <c r="B589" s="158"/>
      <c r="C589" s="65"/>
      <c r="D589" s="65"/>
      <c r="E589" s="13" t="s">
        <v>11</v>
      </c>
      <c r="F589" s="426" t="s">
        <v>870</v>
      </c>
      <c r="G589" s="48"/>
      <c r="H589" s="48"/>
    </row>
    <row r="590" spans="1:8">
      <c r="A590" s="73" t="s">
        <v>1851</v>
      </c>
      <c r="B590" s="75" t="s">
        <v>80</v>
      </c>
      <c r="C590" s="77" t="s">
        <v>30</v>
      </c>
      <c r="D590" s="77">
        <v>2017</v>
      </c>
      <c r="E590" s="169"/>
      <c r="F590" s="46"/>
      <c r="G590" s="48"/>
      <c r="H590" s="48"/>
    </row>
    <row r="591" spans="1:8">
      <c r="A591" s="73" t="s">
        <v>1854</v>
      </c>
      <c r="B591" s="75" t="s">
        <v>80</v>
      </c>
      <c r="C591" s="77" t="s">
        <v>4802</v>
      </c>
      <c r="D591" s="77">
        <v>2015</v>
      </c>
      <c r="E591" s="169"/>
      <c r="F591" s="46"/>
      <c r="G591" s="48"/>
      <c r="H591" s="48"/>
    </row>
    <row r="592" spans="1:8">
      <c r="A592" s="61" t="s">
        <v>428</v>
      </c>
      <c r="B592" s="63" t="s">
        <v>80</v>
      </c>
      <c r="C592" s="65" t="s">
        <v>30</v>
      </c>
      <c r="D592" s="65">
        <v>2014</v>
      </c>
      <c r="E592" s="67" t="s">
        <v>11</v>
      </c>
      <c r="F592" s="46"/>
      <c r="G592" s="48"/>
      <c r="H592" s="48"/>
    </row>
    <row r="593" spans="1:8">
      <c r="A593" s="73" t="s">
        <v>1871</v>
      </c>
      <c r="B593" s="75" t="s">
        <v>80</v>
      </c>
      <c r="C593" s="77" t="s">
        <v>37</v>
      </c>
      <c r="D593" s="77">
        <v>2019</v>
      </c>
      <c r="E593" s="169"/>
      <c r="F593" s="46"/>
      <c r="G593" s="48"/>
      <c r="H593" s="48"/>
    </row>
    <row r="594" spans="1:8">
      <c r="A594" s="61" t="s">
        <v>1024</v>
      </c>
      <c r="B594" s="63" t="s">
        <v>80</v>
      </c>
      <c r="C594" s="65" t="s">
        <v>37</v>
      </c>
      <c r="D594" s="65">
        <v>2011</v>
      </c>
      <c r="E594" s="67" t="s">
        <v>11</v>
      </c>
      <c r="F594" s="46"/>
      <c r="G594" s="48"/>
      <c r="H594" s="69" t="s">
        <v>75</v>
      </c>
    </row>
    <row r="595" spans="1:8">
      <c r="A595" s="61" t="s">
        <v>684</v>
      </c>
      <c r="B595" s="63" t="s">
        <v>80</v>
      </c>
      <c r="C595" s="65" t="s">
        <v>62</v>
      </c>
      <c r="D595" s="65">
        <v>2018</v>
      </c>
      <c r="E595" s="67" t="s">
        <v>11</v>
      </c>
      <c r="F595" s="46"/>
      <c r="G595" s="48"/>
      <c r="H595" s="48"/>
    </row>
    <row r="596" spans="1:8">
      <c r="A596" s="73" t="s">
        <v>681</v>
      </c>
      <c r="B596" s="75" t="s">
        <v>80</v>
      </c>
      <c r="C596" s="77" t="s">
        <v>24</v>
      </c>
      <c r="D596" s="77">
        <v>2019</v>
      </c>
      <c r="E596" s="169"/>
      <c r="F596" s="46"/>
      <c r="G596" s="48"/>
      <c r="H596" s="48"/>
    </row>
    <row r="597" spans="1:8">
      <c r="A597" s="73" t="s">
        <v>2012</v>
      </c>
      <c r="B597" s="75" t="s">
        <v>80</v>
      </c>
      <c r="C597" s="77" t="s">
        <v>953</v>
      </c>
      <c r="D597" s="77">
        <v>2015</v>
      </c>
      <c r="E597" s="169"/>
      <c r="F597" s="46"/>
      <c r="G597" s="48"/>
      <c r="H597" s="48"/>
    </row>
    <row r="598" spans="1:8">
      <c r="A598" s="73" t="s">
        <v>1488</v>
      </c>
      <c r="B598" s="75" t="s">
        <v>80</v>
      </c>
      <c r="C598" s="77" t="s">
        <v>646</v>
      </c>
      <c r="D598" s="77">
        <v>2013</v>
      </c>
      <c r="E598" s="67" t="s">
        <v>11</v>
      </c>
      <c r="F598" s="46"/>
      <c r="G598" s="48"/>
      <c r="H598" s="48"/>
    </row>
    <row r="599" spans="1:8">
      <c r="A599" s="61" t="s">
        <v>498</v>
      </c>
      <c r="B599" s="63" t="s">
        <v>80</v>
      </c>
      <c r="C599" s="65" t="s">
        <v>37</v>
      </c>
      <c r="D599" s="65">
        <v>2019</v>
      </c>
      <c r="E599" s="67" t="s">
        <v>43</v>
      </c>
      <c r="F599" s="46"/>
      <c r="G599" s="48"/>
      <c r="H599" s="48"/>
    </row>
    <row r="600" spans="1:8">
      <c r="A600" s="61" t="s">
        <v>1002</v>
      </c>
      <c r="B600" s="63" t="s">
        <v>80</v>
      </c>
      <c r="C600" s="65" t="s">
        <v>24</v>
      </c>
      <c r="D600" s="65">
        <v>2019</v>
      </c>
      <c r="E600" s="67" t="s">
        <v>11</v>
      </c>
      <c r="F600" s="46"/>
      <c r="G600" s="48"/>
      <c r="H600" s="69" t="s">
        <v>75</v>
      </c>
    </row>
    <row r="601" spans="1:8">
      <c r="A601" s="73" t="s">
        <v>2134</v>
      </c>
      <c r="B601" s="75" t="s">
        <v>80</v>
      </c>
      <c r="C601" s="77" t="s">
        <v>95</v>
      </c>
      <c r="D601" s="77">
        <v>2015</v>
      </c>
      <c r="E601" s="169"/>
      <c r="F601" s="46"/>
      <c r="G601" s="48"/>
      <c r="H601" s="48"/>
    </row>
    <row r="602" spans="1:8" ht="30.75">
      <c r="A602" s="61" t="s">
        <v>656</v>
      </c>
      <c r="B602" s="63" t="s">
        <v>80</v>
      </c>
      <c r="C602" s="65" t="s">
        <v>68</v>
      </c>
      <c r="D602" s="65">
        <v>2016</v>
      </c>
      <c r="E602" s="67" t="s">
        <v>11</v>
      </c>
      <c r="F602" s="46"/>
      <c r="G602" s="48"/>
      <c r="H602" s="48"/>
    </row>
    <row r="603" spans="1:8">
      <c r="A603" s="61" t="s">
        <v>876</v>
      </c>
      <c r="B603" s="63" t="s">
        <v>80</v>
      </c>
      <c r="C603" s="65" t="s">
        <v>1358</v>
      </c>
      <c r="D603" s="65">
        <v>2016</v>
      </c>
      <c r="E603" s="67" t="s">
        <v>11</v>
      </c>
      <c r="F603" s="46"/>
      <c r="G603" s="48"/>
      <c r="H603" s="69" t="s">
        <v>75</v>
      </c>
    </row>
    <row r="604" spans="1:8">
      <c r="A604" s="73" t="s">
        <v>2194</v>
      </c>
      <c r="B604" s="75" t="s">
        <v>80</v>
      </c>
      <c r="C604" s="77" t="s">
        <v>550</v>
      </c>
      <c r="D604" s="77">
        <v>2019</v>
      </c>
      <c r="E604" s="169"/>
      <c r="F604" s="46"/>
      <c r="G604" s="48"/>
      <c r="H604" s="48"/>
    </row>
    <row r="605" spans="1:8">
      <c r="A605" s="73" t="s">
        <v>2205</v>
      </c>
      <c r="B605" s="75" t="s">
        <v>80</v>
      </c>
      <c r="C605" s="77" t="s">
        <v>62</v>
      </c>
      <c r="D605" s="77">
        <v>2015</v>
      </c>
      <c r="E605" s="169"/>
      <c r="F605" s="46"/>
      <c r="G605" s="48"/>
      <c r="H605" s="48"/>
    </row>
    <row r="606" spans="1:8" ht="30.75">
      <c r="A606" s="73" t="s">
        <v>2216</v>
      </c>
      <c r="B606" s="75" t="s">
        <v>80</v>
      </c>
      <c r="C606" s="77" t="s">
        <v>146</v>
      </c>
      <c r="D606" s="77">
        <v>2015</v>
      </c>
      <c r="E606" s="169"/>
      <c r="F606" s="46"/>
      <c r="G606" s="48"/>
      <c r="H606" s="48"/>
    </row>
    <row r="607" spans="1:8">
      <c r="A607" s="61" t="s">
        <v>546</v>
      </c>
      <c r="B607" s="63" t="s">
        <v>80</v>
      </c>
      <c r="C607" s="65" t="s">
        <v>37</v>
      </c>
      <c r="D607" s="65">
        <v>2018</v>
      </c>
      <c r="E607" s="67" t="s">
        <v>11</v>
      </c>
      <c r="F607" s="46"/>
      <c r="G607" s="48"/>
      <c r="H607" s="48"/>
    </row>
    <row r="608" spans="1:8">
      <c r="A608" s="61" t="s">
        <v>2225</v>
      </c>
      <c r="B608" s="63" t="s">
        <v>80</v>
      </c>
      <c r="C608" s="65" t="s">
        <v>2539</v>
      </c>
      <c r="D608" s="65" t="s">
        <v>3600</v>
      </c>
      <c r="E608" s="67" t="s">
        <v>11</v>
      </c>
      <c r="F608" s="46"/>
      <c r="G608" s="48"/>
      <c r="H608" s="48"/>
    </row>
    <row r="609" spans="1:8">
      <c r="A609" s="61" t="s">
        <v>437</v>
      </c>
      <c r="B609" s="63" t="s">
        <v>80</v>
      </c>
      <c r="C609" s="65" t="s">
        <v>24</v>
      </c>
      <c r="D609" s="65">
        <v>2008</v>
      </c>
      <c r="E609" s="67" t="s">
        <v>11</v>
      </c>
      <c r="F609" s="46"/>
      <c r="G609" s="48"/>
      <c r="H609" s="48"/>
    </row>
    <row r="610" spans="1:8">
      <c r="A610" s="61" t="s">
        <v>632</v>
      </c>
      <c r="B610" s="63" t="s">
        <v>80</v>
      </c>
      <c r="C610" s="65" t="s">
        <v>24</v>
      </c>
      <c r="D610" s="65">
        <v>2015</v>
      </c>
      <c r="E610" s="67" t="s">
        <v>11</v>
      </c>
      <c r="F610" s="46"/>
      <c r="G610" s="48"/>
      <c r="H610" s="48"/>
    </row>
    <row r="611" spans="1:8">
      <c r="A611" s="265" t="s">
        <v>2256</v>
      </c>
      <c r="B611" s="267" t="s">
        <v>80</v>
      </c>
      <c r="C611" s="269" t="s">
        <v>37</v>
      </c>
      <c r="D611" s="269">
        <v>2015</v>
      </c>
      <c r="E611" s="104" t="s">
        <v>143</v>
      </c>
      <c r="F611" s="58" t="s">
        <v>4833</v>
      </c>
      <c r="G611" s="48"/>
      <c r="H611" s="48"/>
    </row>
    <row r="612" spans="1:8">
      <c r="A612" s="73" t="s">
        <v>2267</v>
      </c>
      <c r="B612" s="75" t="s">
        <v>80</v>
      </c>
      <c r="C612" s="77" t="s">
        <v>30</v>
      </c>
      <c r="D612" s="77">
        <v>2017</v>
      </c>
      <c r="E612" s="169"/>
      <c r="F612" s="46"/>
      <c r="G612" s="48"/>
      <c r="H612" s="48"/>
    </row>
    <row r="613" spans="1:8">
      <c r="A613" s="61" t="s">
        <v>421</v>
      </c>
      <c r="B613" s="63" t="s">
        <v>80</v>
      </c>
      <c r="C613" s="65" t="s">
        <v>1064</v>
      </c>
      <c r="D613" s="65">
        <v>2017</v>
      </c>
      <c r="E613" s="67" t="s">
        <v>11</v>
      </c>
      <c r="F613" s="46"/>
      <c r="G613" s="48"/>
      <c r="H613" s="69" t="s">
        <v>75</v>
      </c>
    </row>
    <row r="614" spans="1:8">
      <c r="A614" s="73" t="s">
        <v>2274</v>
      </c>
      <c r="B614" s="75" t="s">
        <v>80</v>
      </c>
      <c r="C614" s="77" t="s">
        <v>30</v>
      </c>
      <c r="D614" s="77">
        <v>2018</v>
      </c>
      <c r="E614" s="169"/>
      <c r="F614" s="46"/>
      <c r="G614" s="48"/>
      <c r="H614" s="48"/>
    </row>
    <row r="615" spans="1:8">
      <c r="A615" s="73" t="s">
        <v>2279</v>
      </c>
      <c r="B615" s="75" t="s">
        <v>80</v>
      </c>
      <c r="C615" s="77" t="s">
        <v>30</v>
      </c>
      <c r="D615" s="77">
        <v>2013</v>
      </c>
      <c r="E615" s="169"/>
      <c r="F615" s="46"/>
      <c r="G615" s="48"/>
      <c r="H615" s="48"/>
    </row>
    <row r="616" spans="1:8">
      <c r="A616" s="73" t="s">
        <v>2286</v>
      </c>
      <c r="B616" s="75" t="s">
        <v>80</v>
      </c>
      <c r="C616" s="77" t="s">
        <v>37</v>
      </c>
      <c r="D616" s="77">
        <v>2015</v>
      </c>
      <c r="E616" s="169"/>
      <c r="F616" s="46"/>
      <c r="G616" s="48"/>
      <c r="H616" s="48"/>
    </row>
    <row r="617" spans="1:8">
      <c r="A617" s="73" t="s">
        <v>2302</v>
      </c>
      <c r="B617" s="75" t="s">
        <v>80</v>
      </c>
      <c r="C617" s="77" t="s">
        <v>122</v>
      </c>
      <c r="D617" s="77">
        <v>2014</v>
      </c>
      <c r="E617" s="169"/>
      <c r="F617" s="46"/>
      <c r="G617" s="48"/>
      <c r="H617" s="48"/>
    </row>
    <row r="618" spans="1:8">
      <c r="A618" s="73" t="s">
        <v>2321</v>
      </c>
      <c r="B618" s="75" t="s">
        <v>80</v>
      </c>
      <c r="C618" s="77" t="s">
        <v>95</v>
      </c>
      <c r="D618" s="77">
        <v>2017</v>
      </c>
      <c r="E618" s="169"/>
      <c r="F618" s="46"/>
      <c r="G618" s="48"/>
      <c r="H618" s="48"/>
    </row>
    <row r="619" spans="1:8">
      <c r="A619" s="61" t="s">
        <v>662</v>
      </c>
      <c r="B619" s="63" t="s">
        <v>80</v>
      </c>
      <c r="C619" s="65" t="s">
        <v>37</v>
      </c>
      <c r="D619" s="65">
        <v>2018</v>
      </c>
      <c r="E619" s="67" t="s">
        <v>11</v>
      </c>
      <c r="F619" s="46"/>
      <c r="G619" s="48"/>
      <c r="H619" s="48"/>
    </row>
    <row r="620" spans="1:8">
      <c r="A620" s="73" t="s">
        <v>2358</v>
      </c>
      <c r="B620" s="75" t="s">
        <v>80</v>
      </c>
      <c r="C620" s="77" t="s">
        <v>95</v>
      </c>
      <c r="D620" s="77">
        <v>2016</v>
      </c>
      <c r="E620" s="169"/>
      <c r="F620" s="46"/>
      <c r="G620" s="48"/>
      <c r="H620" s="48"/>
    </row>
    <row r="621" spans="1:8">
      <c r="A621" s="73" t="s">
        <v>2372</v>
      </c>
      <c r="B621" s="75" t="s">
        <v>80</v>
      </c>
      <c r="C621" s="77" t="s">
        <v>4840</v>
      </c>
      <c r="D621" s="77">
        <v>2017</v>
      </c>
      <c r="E621" s="169"/>
      <c r="F621" s="46"/>
      <c r="G621" s="48"/>
      <c r="H621" s="48"/>
    </row>
    <row r="622" spans="1:8">
      <c r="A622" s="73" t="s">
        <v>2375</v>
      </c>
      <c r="B622" s="75" t="s">
        <v>80</v>
      </c>
      <c r="C622" s="77" t="s">
        <v>24</v>
      </c>
      <c r="D622" s="77">
        <v>2018</v>
      </c>
      <c r="E622" s="169"/>
      <c r="F622" s="46"/>
      <c r="G622" s="48"/>
      <c r="H622" s="48"/>
    </row>
    <row r="623" spans="1:8" ht="60.75">
      <c r="A623" s="61" t="s">
        <v>868</v>
      </c>
      <c r="B623" s="63" t="s">
        <v>80</v>
      </c>
      <c r="C623" s="65" t="s">
        <v>37</v>
      </c>
      <c r="D623" s="65" t="s">
        <v>3231</v>
      </c>
      <c r="E623" s="67" t="s">
        <v>11</v>
      </c>
      <c r="F623" s="46"/>
      <c r="G623" s="48"/>
      <c r="H623" s="48"/>
    </row>
    <row r="624" spans="1:8">
      <c r="A624" s="73" t="s">
        <v>2388</v>
      </c>
      <c r="B624" s="75" t="s">
        <v>80</v>
      </c>
      <c r="C624" s="77" t="s">
        <v>550</v>
      </c>
      <c r="D624" s="77">
        <v>2013</v>
      </c>
      <c r="E624" s="169"/>
      <c r="F624" s="46"/>
      <c r="G624" s="48"/>
      <c r="H624" s="48"/>
    </row>
    <row r="625" spans="1:8">
      <c r="A625" s="61" t="s">
        <v>761</v>
      </c>
      <c r="B625" s="63" t="s">
        <v>80</v>
      </c>
      <c r="C625" s="65" t="s">
        <v>95</v>
      </c>
      <c r="D625" s="65">
        <v>2016</v>
      </c>
      <c r="E625" s="67" t="s">
        <v>11</v>
      </c>
      <c r="F625" s="46"/>
      <c r="G625" s="48"/>
      <c r="H625" s="48"/>
    </row>
    <row r="626" spans="1:8">
      <c r="A626" s="61" t="s">
        <v>419</v>
      </c>
      <c r="B626" s="63" t="s">
        <v>80</v>
      </c>
      <c r="C626" s="65" t="s">
        <v>37</v>
      </c>
      <c r="D626" s="65">
        <v>2018</v>
      </c>
      <c r="E626" s="67" t="s">
        <v>11</v>
      </c>
      <c r="F626" s="46"/>
      <c r="G626" s="48"/>
      <c r="H626" s="48"/>
    </row>
    <row r="627" spans="1:8">
      <c r="A627" s="73" t="s">
        <v>2443</v>
      </c>
      <c r="B627" s="75" t="s">
        <v>80</v>
      </c>
      <c r="C627" s="77" t="s">
        <v>30</v>
      </c>
      <c r="D627" s="77">
        <v>2016</v>
      </c>
      <c r="E627" s="169"/>
      <c r="F627" s="46"/>
      <c r="G627" s="48"/>
      <c r="H627" s="48"/>
    </row>
    <row r="628" spans="1:8">
      <c r="A628" s="61" t="s">
        <v>1050</v>
      </c>
      <c r="B628" s="63" t="s">
        <v>80</v>
      </c>
      <c r="C628" s="65" t="s">
        <v>24</v>
      </c>
      <c r="D628" s="65">
        <v>2018</v>
      </c>
      <c r="E628" s="67" t="s">
        <v>11</v>
      </c>
      <c r="F628" s="46"/>
      <c r="G628" s="48"/>
      <c r="H628" s="69" t="s">
        <v>75</v>
      </c>
    </row>
    <row r="629" spans="1:8">
      <c r="A629" s="61" t="s">
        <v>426</v>
      </c>
      <c r="B629" s="63" t="s">
        <v>80</v>
      </c>
      <c r="C629" s="65" t="s">
        <v>24</v>
      </c>
      <c r="D629" s="65">
        <v>2019</v>
      </c>
      <c r="E629" s="67" t="s">
        <v>43</v>
      </c>
      <c r="F629" s="46"/>
      <c r="G629" s="48"/>
      <c r="H629" s="48"/>
    </row>
    <row r="630" spans="1:8">
      <c r="A630" s="61" t="s">
        <v>675</v>
      </c>
      <c r="B630" s="63" t="s">
        <v>80</v>
      </c>
      <c r="C630" s="65" t="s">
        <v>30</v>
      </c>
      <c r="D630" s="65">
        <v>2005</v>
      </c>
      <c r="E630" s="67" t="s">
        <v>11</v>
      </c>
      <c r="F630" s="46"/>
      <c r="G630" s="48"/>
      <c r="H630" s="48"/>
    </row>
    <row r="631" spans="1:8" ht="30.75">
      <c r="A631" s="61" t="s">
        <v>660</v>
      </c>
      <c r="B631" s="63" t="s">
        <v>80</v>
      </c>
      <c r="C631" s="65" t="s">
        <v>146</v>
      </c>
      <c r="D631" s="65">
        <v>2017</v>
      </c>
      <c r="E631" s="67" t="s">
        <v>11</v>
      </c>
      <c r="F631" s="46"/>
      <c r="G631" s="48"/>
      <c r="H631" s="48"/>
    </row>
    <row r="632" spans="1:8">
      <c r="A632" s="61" t="s">
        <v>82</v>
      </c>
      <c r="B632" s="63" t="s">
        <v>80</v>
      </c>
      <c r="C632" s="65" t="s">
        <v>24</v>
      </c>
      <c r="D632" s="65">
        <v>2015</v>
      </c>
      <c r="E632" s="67" t="s">
        <v>11</v>
      </c>
      <c r="F632" s="58">
        <v>5</v>
      </c>
      <c r="G632" s="48"/>
      <c r="H632" s="48"/>
    </row>
    <row r="633" spans="1:8">
      <c r="A633" s="73" t="s">
        <v>2496</v>
      </c>
      <c r="B633" s="75" t="s">
        <v>80</v>
      </c>
      <c r="C633" s="77" t="s">
        <v>95</v>
      </c>
      <c r="D633" s="77">
        <v>2018</v>
      </c>
      <c r="E633" s="169"/>
      <c r="F633" s="46"/>
      <c r="G633" s="48"/>
      <c r="H633" s="69" t="s">
        <v>75</v>
      </c>
    </row>
    <row r="634" spans="1:8" ht="30.75">
      <c r="A634" s="73" t="s">
        <v>2504</v>
      </c>
      <c r="B634" s="75" t="s">
        <v>80</v>
      </c>
      <c r="C634" s="77" t="s">
        <v>3827</v>
      </c>
      <c r="D634" s="77">
        <v>2013</v>
      </c>
      <c r="E634" s="169"/>
      <c r="F634" s="46"/>
      <c r="G634" s="48"/>
      <c r="H634" s="48"/>
    </row>
    <row r="635" spans="1:8">
      <c r="A635" s="73" t="s">
        <v>2522</v>
      </c>
      <c r="B635" s="75" t="s">
        <v>80</v>
      </c>
      <c r="C635" s="77" t="s">
        <v>62</v>
      </c>
      <c r="D635" s="77">
        <v>2012</v>
      </c>
      <c r="E635" s="169"/>
      <c r="F635" s="46"/>
      <c r="G635" s="48"/>
      <c r="H635" s="48"/>
    </row>
    <row r="636" spans="1:8">
      <c r="A636" s="61" t="s">
        <v>118</v>
      </c>
      <c r="B636" s="63" t="s">
        <v>80</v>
      </c>
      <c r="C636" s="65" t="s">
        <v>30</v>
      </c>
      <c r="D636" s="65">
        <v>2015</v>
      </c>
      <c r="E636" s="67" t="s">
        <v>11</v>
      </c>
      <c r="F636" s="46"/>
      <c r="G636" s="48"/>
      <c r="H636" s="48"/>
    </row>
    <row r="637" spans="1:8">
      <c r="A637" s="73" t="s">
        <v>2550</v>
      </c>
      <c r="B637" s="75" t="s">
        <v>80</v>
      </c>
      <c r="C637" s="77" t="s">
        <v>550</v>
      </c>
      <c r="D637" s="77">
        <v>2016</v>
      </c>
      <c r="E637" s="169"/>
      <c r="F637" s="46"/>
      <c r="G637" s="48"/>
      <c r="H637" s="48"/>
    </row>
    <row r="638" spans="1:8">
      <c r="A638" s="73" t="s">
        <v>2569</v>
      </c>
      <c r="B638" s="75" t="s">
        <v>80</v>
      </c>
      <c r="C638" s="77" t="s">
        <v>30</v>
      </c>
      <c r="D638" s="77">
        <v>2016</v>
      </c>
      <c r="E638" s="169"/>
      <c r="F638" s="46"/>
      <c r="G638" s="48"/>
      <c r="H638" s="48"/>
    </row>
    <row r="639" spans="1:8">
      <c r="A639" s="73" t="s">
        <v>2574</v>
      </c>
      <c r="B639" s="75" t="s">
        <v>80</v>
      </c>
      <c r="C639" s="77" t="s">
        <v>95</v>
      </c>
      <c r="D639" s="77">
        <v>2011</v>
      </c>
      <c r="E639" s="169"/>
      <c r="F639" s="46"/>
      <c r="G639" s="48"/>
      <c r="H639" s="48"/>
    </row>
    <row r="640" spans="1:8">
      <c r="A640" s="61" t="s">
        <v>688</v>
      </c>
      <c r="B640" s="63" t="s">
        <v>80</v>
      </c>
      <c r="C640" s="65" t="s">
        <v>30</v>
      </c>
      <c r="D640" s="65">
        <v>2012</v>
      </c>
      <c r="E640" s="67" t="s">
        <v>11</v>
      </c>
      <c r="F640" s="46"/>
      <c r="G640" s="48"/>
      <c r="H640" s="48"/>
    </row>
    <row r="641" spans="1:8">
      <c r="A641" s="73" t="s">
        <v>2633</v>
      </c>
      <c r="B641" s="75" t="s">
        <v>80</v>
      </c>
      <c r="C641" s="77" t="s">
        <v>24</v>
      </c>
      <c r="D641" s="77">
        <v>2017</v>
      </c>
      <c r="E641" s="169"/>
      <c r="F641" s="46"/>
      <c r="G641" s="48"/>
      <c r="H641" s="48"/>
    </row>
    <row r="642" spans="1:8">
      <c r="A642" s="61" t="s">
        <v>887</v>
      </c>
      <c r="B642" s="63" t="s">
        <v>80</v>
      </c>
      <c r="C642" s="65" t="s">
        <v>37</v>
      </c>
      <c r="D642" s="65">
        <v>2009</v>
      </c>
      <c r="E642" s="67" t="s">
        <v>11</v>
      </c>
      <c r="F642" s="46"/>
      <c r="G642" s="48"/>
      <c r="H642" s="48"/>
    </row>
    <row r="643" spans="1:8">
      <c r="A643" s="73" t="s">
        <v>2647</v>
      </c>
      <c r="B643" s="75" t="s">
        <v>80</v>
      </c>
      <c r="C643" s="77" t="s">
        <v>30</v>
      </c>
      <c r="D643" s="77">
        <v>2017</v>
      </c>
      <c r="E643" s="169"/>
      <c r="F643" s="46"/>
      <c r="G643" s="48"/>
      <c r="H643" s="48"/>
    </row>
    <row r="644" spans="1:8">
      <c r="A644" s="73" t="s">
        <v>2671</v>
      </c>
      <c r="B644" s="75" t="s">
        <v>80</v>
      </c>
      <c r="C644" s="77" t="s">
        <v>4846</v>
      </c>
      <c r="D644" s="77">
        <v>2015</v>
      </c>
      <c r="E644" s="169"/>
      <c r="F644" s="46"/>
      <c r="G644" s="48"/>
      <c r="H644" s="48"/>
    </row>
    <row r="645" spans="1:8">
      <c r="A645" s="61" t="s">
        <v>689</v>
      </c>
      <c r="B645" s="63" t="s">
        <v>80</v>
      </c>
      <c r="C645" s="65" t="s">
        <v>477</v>
      </c>
      <c r="D645" s="65">
        <v>2016</v>
      </c>
      <c r="E645" s="67" t="s">
        <v>11</v>
      </c>
      <c r="F645" s="46"/>
      <c r="G645" s="48"/>
      <c r="H645" s="69" t="s">
        <v>75</v>
      </c>
    </row>
    <row r="646" spans="1:8">
      <c r="A646" s="73" t="s">
        <v>2758</v>
      </c>
      <c r="B646" s="75" t="s">
        <v>80</v>
      </c>
      <c r="C646" s="77" t="s">
        <v>30</v>
      </c>
      <c r="D646" s="77">
        <v>2018</v>
      </c>
      <c r="E646" s="169"/>
      <c r="F646" s="46"/>
      <c r="G646" s="48"/>
      <c r="H646" s="48"/>
    </row>
    <row r="647" spans="1:8">
      <c r="A647" s="73" t="s">
        <v>2762</v>
      </c>
      <c r="B647" s="75" t="s">
        <v>80</v>
      </c>
      <c r="C647" s="77" t="s">
        <v>37</v>
      </c>
      <c r="D647" s="77">
        <v>2017</v>
      </c>
      <c r="E647" s="169"/>
      <c r="F647" s="46"/>
      <c r="G647" s="48"/>
      <c r="H647" s="48"/>
    </row>
    <row r="648" spans="1:8">
      <c r="A648" s="73" t="s">
        <v>2764</v>
      </c>
      <c r="B648" s="75" t="s">
        <v>80</v>
      </c>
      <c r="C648" s="77" t="s">
        <v>4711</v>
      </c>
      <c r="D648" s="77">
        <v>2019</v>
      </c>
      <c r="E648" s="169"/>
      <c r="F648" s="46"/>
      <c r="G648" s="48"/>
      <c r="H648" s="48"/>
    </row>
    <row r="649" spans="1:8">
      <c r="A649" s="73" t="s">
        <v>2769</v>
      </c>
      <c r="B649" s="75" t="s">
        <v>80</v>
      </c>
      <c r="C649" s="77" t="s">
        <v>1064</v>
      </c>
      <c r="D649" s="77">
        <v>2018</v>
      </c>
      <c r="E649" s="169"/>
      <c r="F649" s="46"/>
      <c r="G649" s="48"/>
      <c r="H649" s="48"/>
    </row>
    <row r="650" spans="1:8" ht="45.75">
      <c r="A650" s="73" t="s">
        <v>2777</v>
      </c>
      <c r="B650" s="75" t="s">
        <v>80</v>
      </c>
      <c r="C650" s="77" t="s">
        <v>4848</v>
      </c>
      <c r="D650" s="77">
        <v>1987</v>
      </c>
      <c r="E650" s="169"/>
      <c r="F650" s="46"/>
      <c r="G650" s="48"/>
      <c r="H650" s="48"/>
    </row>
    <row r="651" spans="1:8">
      <c r="A651" s="61" t="s">
        <v>1111</v>
      </c>
      <c r="B651" s="63" t="s">
        <v>80</v>
      </c>
      <c r="C651" s="65" t="s">
        <v>24</v>
      </c>
      <c r="D651" s="65">
        <v>2011</v>
      </c>
      <c r="E651" s="67" t="s">
        <v>11</v>
      </c>
      <c r="F651" s="46"/>
      <c r="G651" s="48"/>
      <c r="H651" s="48"/>
    </row>
    <row r="652" spans="1:8">
      <c r="A652" s="73" t="s">
        <v>2783</v>
      </c>
      <c r="B652" s="75" t="s">
        <v>80</v>
      </c>
      <c r="C652" s="77" t="s">
        <v>62</v>
      </c>
      <c r="D652" s="77">
        <v>2018</v>
      </c>
      <c r="E652" s="169"/>
      <c r="F652" s="46"/>
      <c r="G652" s="48"/>
      <c r="H652" s="48"/>
    </row>
    <row r="653" spans="1:8">
      <c r="A653" s="73" t="s">
        <v>2793</v>
      </c>
      <c r="B653" s="75" t="s">
        <v>80</v>
      </c>
      <c r="C653" s="77" t="s">
        <v>30</v>
      </c>
      <c r="D653" s="77">
        <v>2016</v>
      </c>
      <c r="E653" s="67" t="s">
        <v>11</v>
      </c>
      <c r="F653" s="46"/>
      <c r="G653" s="48"/>
      <c r="H653" s="48"/>
    </row>
    <row r="654" spans="1:8">
      <c r="A654" s="73" t="s">
        <v>2806</v>
      </c>
      <c r="B654" s="75" t="s">
        <v>80</v>
      </c>
      <c r="C654" s="77" t="s">
        <v>4850</v>
      </c>
      <c r="D654" s="77">
        <v>2019</v>
      </c>
      <c r="E654" s="169"/>
      <c r="F654" s="46"/>
      <c r="G654" s="48"/>
      <c r="H654" s="48"/>
    </row>
    <row r="655" spans="1:8">
      <c r="A655" s="61" t="s">
        <v>326</v>
      </c>
      <c r="B655" s="63" t="s">
        <v>80</v>
      </c>
      <c r="C655" s="65" t="s">
        <v>24</v>
      </c>
      <c r="D655" s="65">
        <v>2010</v>
      </c>
      <c r="E655" s="67" t="s">
        <v>11</v>
      </c>
      <c r="F655" s="46"/>
      <c r="G655" s="48"/>
      <c r="H655" s="48"/>
    </row>
    <row r="656" spans="1:8" ht="30.75">
      <c r="A656" s="73" t="s">
        <v>2820</v>
      </c>
      <c r="B656" s="75" t="s">
        <v>80</v>
      </c>
      <c r="C656" s="77" t="s">
        <v>68</v>
      </c>
      <c r="D656" s="77">
        <v>2005</v>
      </c>
      <c r="E656" s="169"/>
      <c r="F656" s="46"/>
      <c r="G656" s="48"/>
      <c r="H656" s="48"/>
    </row>
    <row r="657" spans="1:8">
      <c r="A657" s="73" t="s">
        <v>2834</v>
      </c>
      <c r="B657" s="75" t="s">
        <v>80</v>
      </c>
      <c r="C657" s="77" t="s">
        <v>24</v>
      </c>
      <c r="D657" s="77">
        <v>2017</v>
      </c>
      <c r="E657" s="169"/>
      <c r="F657" s="46"/>
      <c r="G657" s="48"/>
      <c r="H657" s="48"/>
    </row>
    <row r="658" spans="1:8">
      <c r="A658" s="73" t="s">
        <v>2837</v>
      </c>
      <c r="B658" s="75" t="s">
        <v>80</v>
      </c>
      <c r="C658" s="77" t="s">
        <v>4852</v>
      </c>
      <c r="D658" s="77">
        <v>2003</v>
      </c>
      <c r="E658" s="169"/>
      <c r="F658" s="46"/>
      <c r="G658" s="48"/>
      <c r="H658" s="48"/>
    </row>
    <row r="659" spans="1:8" ht="30.75">
      <c r="A659" s="73" t="s">
        <v>2844</v>
      </c>
      <c r="B659" s="75" t="s">
        <v>80</v>
      </c>
      <c r="C659" s="77" t="s">
        <v>68</v>
      </c>
      <c r="D659" s="77">
        <v>2019</v>
      </c>
      <c r="E659" s="235"/>
      <c r="F659" s="46"/>
      <c r="G659" s="48"/>
      <c r="H659" s="69" t="s">
        <v>10</v>
      </c>
    </row>
    <row r="660" spans="1:8" ht="18.75" customHeight="1">
      <c r="A660" s="453"/>
      <c r="B660" s="454"/>
      <c r="C660" s="455"/>
      <c r="D660" s="455"/>
      <c r="E660" s="456"/>
      <c r="F660" s="46"/>
      <c r="G660" s="48"/>
      <c r="H660" s="48"/>
    </row>
    <row r="661" spans="1:8" ht="18.75" customHeight="1">
      <c r="A661" s="73" t="s">
        <v>1209</v>
      </c>
      <c r="B661" s="75" t="s">
        <v>140</v>
      </c>
      <c r="C661" s="77" t="s">
        <v>894</v>
      </c>
      <c r="D661" s="77">
        <v>2017</v>
      </c>
      <c r="E661" s="79" t="s">
        <v>177</v>
      </c>
      <c r="F661" s="46"/>
      <c r="G661" s="48"/>
      <c r="H661" s="48"/>
    </row>
    <row r="662" spans="1:8" ht="30.75">
      <c r="A662" s="61" t="s">
        <v>139</v>
      </c>
      <c r="B662" s="63" t="s">
        <v>140</v>
      </c>
      <c r="C662" s="65" t="s">
        <v>146</v>
      </c>
      <c r="D662" s="65">
        <v>2012</v>
      </c>
      <c r="E662" s="67" t="s">
        <v>11</v>
      </c>
      <c r="F662" s="46"/>
      <c r="G662" s="48"/>
      <c r="H662" s="48"/>
    </row>
    <row r="663" spans="1:8">
      <c r="A663" s="61" t="s">
        <v>320</v>
      </c>
      <c r="B663" s="63" t="s">
        <v>140</v>
      </c>
      <c r="C663" s="65" t="s">
        <v>24</v>
      </c>
      <c r="D663" s="65">
        <v>2017</v>
      </c>
      <c r="E663" s="67" t="s">
        <v>11</v>
      </c>
      <c r="F663" s="46"/>
      <c r="G663" s="48"/>
      <c r="H663" s="48"/>
    </row>
    <row r="664" spans="1:8">
      <c r="A664" s="73" t="s">
        <v>1717</v>
      </c>
      <c r="B664" s="75" t="s">
        <v>140</v>
      </c>
      <c r="C664" s="77" t="s">
        <v>409</v>
      </c>
      <c r="D664" s="77">
        <v>2019</v>
      </c>
      <c r="E664" s="79" t="s">
        <v>177</v>
      </c>
      <c r="F664" s="46"/>
      <c r="G664" s="48"/>
      <c r="H664" s="48"/>
    </row>
    <row r="665" spans="1:8">
      <c r="A665" s="61" t="s">
        <v>941</v>
      </c>
      <c r="B665" s="63" t="s">
        <v>140</v>
      </c>
      <c r="C665" s="65" t="s">
        <v>329</v>
      </c>
      <c r="D665" s="65">
        <v>2001</v>
      </c>
      <c r="E665" s="67" t="s">
        <v>11</v>
      </c>
      <c r="F665" s="46"/>
      <c r="G665" s="48"/>
      <c r="H665" s="48"/>
    </row>
    <row r="666" spans="1:8">
      <c r="A666" s="61" t="s">
        <v>1077</v>
      </c>
      <c r="B666" s="63" t="s">
        <v>140</v>
      </c>
      <c r="C666" s="65" t="s">
        <v>226</v>
      </c>
      <c r="D666" s="65">
        <v>2012</v>
      </c>
      <c r="E666" s="67" t="s">
        <v>11</v>
      </c>
      <c r="F666" s="46"/>
      <c r="G666" s="48"/>
      <c r="H666" s="69" t="s">
        <v>75</v>
      </c>
    </row>
    <row r="667" spans="1:8">
      <c r="A667" s="61" t="s">
        <v>344</v>
      </c>
      <c r="B667" s="63" t="s">
        <v>140</v>
      </c>
      <c r="C667" s="65" t="s">
        <v>24</v>
      </c>
      <c r="D667" s="65">
        <v>2013</v>
      </c>
      <c r="E667" s="67" t="s">
        <v>11</v>
      </c>
      <c r="F667" s="46"/>
      <c r="G667" s="48"/>
      <c r="H667" s="48"/>
    </row>
    <row r="668" spans="1:8">
      <c r="A668" s="73" t="s">
        <v>1991</v>
      </c>
      <c r="B668" s="75" t="s">
        <v>140</v>
      </c>
      <c r="C668" s="183" t="s">
        <v>4854</v>
      </c>
      <c r="D668" s="183">
        <v>2017</v>
      </c>
      <c r="E668" s="184" t="s">
        <v>3002</v>
      </c>
      <c r="F668" s="46"/>
      <c r="G668" s="48"/>
      <c r="H668" s="48"/>
    </row>
    <row r="669" spans="1:8">
      <c r="A669" s="73" t="s">
        <v>2000</v>
      </c>
      <c r="B669" s="75" t="s">
        <v>140</v>
      </c>
      <c r="C669" s="77" t="s">
        <v>4856</v>
      </c>
      <c r="D669" s="77">
        <v>2017</v>
      </c>
      <c r="E669" s="184" t="s">
        <v>3002</v>
      </c>
      <c r="F669" s="46"/>
      <c r="G669" s="48"/>
      <c r="H669" s="48"/>
    </row>
    <row r="670" spans="1:8">
      <c r="A670" s="73" t="s">
        <v>2035</v>
      </c>
      <c r="B670" s="75" t="s">
        <v>140</v>
      </c>
      <c r="C670" s="77" t="s">
        <v>4857</v>
      </c>
      <c r="D670" s="77">
        <v>2018</v>
      </c>
      <c r="E670" s="79" t="s">
        <v>177</v>
      </c>
      <c r="F670" s="46"/>
      <c r="G670" s="48"/>
      <c r="H670" s="48"/>
    </row>
    <row r="671" spans="1:8" ht="26.25">
      <c r="A671" s="61" t="s">
        <v>472</v>
      </c>
      <c r="B671" s="63" t="s">
        <v>140</v>
      </c>
      <c r="C671" s="65" t="s">
        <v>37</v>
      </c>
      <c r="D671" s="65">
        <v>2018</v>
      </c>
      <c r="E671" s="67" t="s">
        <v>31</v>
      </c>
      <c r="F671" s="58" t="s">
        <v>4859</v>
      </c>
      <c r="G671" s="48"/>
      <c r="H671" s="69" t="s">
        <v>75</v>
      </c>
    </row>
    <row r="672" spans="1:8" ht="26.25">
      <c r="A672" s="61" t="s">
        <v>797</v>
      </c>
      <c r="B672" s="63" t="s">
        <v>140</v>
      </c>
      <c r="C672" s="65" t="s">
        <v>30</v>
      </c>
      <c r="D672" s="65">
        <v>2019</v>
      </c>
      <c r="E672" s="67" t="s">
        <v>31</v>
      </c>
      <c r="F672" s="58" t="s">
        <v>4860</v>
      </c>
      <c r="G672" s="48"/>
      <c r="H672" s="69" t="s">
        <v>75</v>
      </c>
    </row>
    <row r="673" spans="1:8">
      <c r="A673" s="61" t="s">
        <v>1076</v>
      </c>
      <c r="B673" s="63" t="s">
        <v>140</v>
      </c>
      <c r="C673" s="65" t="s">
        <v>285</v>
      </c>
      <c r="D673" s="65">
        <v>2019</v>
      </c>
      <c r="E673" s="67" t="s">
        <v>11</v>
      </c>
      <c r="F673" s="46"/>
      <c r="G673" s="48"/>
      <c r="H673" s="48"/>
    </row>
    <row r="674" spans="1:8">
      <c r="A674" s="61" t="s">
        <v>1080</v>
      </c>
      <c r="B674" s="63" t="s">
        <v>140</v>
      </c>
      <c r="C674" s="65" t="s">
        <v>24</v>
      </c>
      <c r="D674" s="65">
        <v>2017</v>
      </c>
      <c r="E674" s="67" t="s">
        <v>11</v>
      </c>
      <c r="F674" s="46"/>
      <c r="G674" s="48"/>
      <c r="H674" s="69" t="s">
        <v>75</v>
      </c>
    </row>
    <row r="675" spans="1:8">
      <c r="A675" s="61" t="s">
        <v>1082</v>
      </c>
      <c r="B675" s="63" t="s">
        <v>140</v>
      </c>
      <c r="C675" s="65" t="s">
        <v>4854</v>
      </c>
      <c r="D675" s="65">
        <v>2012</v>
      </c>
      <c r="E675" s="67" t="s">
        <v>11</v>
      </c>
      <c r="F675" s="46"/>
      <c r="G675" s="48"/>
      <c r="H675" s="69" t="s">
        <v>10</v>
      </c>
    </row>
    <row r="676" spans="1:8" ht="75.75">
      <c r="A676" s="73" t="s">
        <v>2241</v>
      </c>
      <c r="B676" s="75" t="s">
        <v>140</v>
      </c>
      <c r="C676" s="77" t="s">
        <v>4863</v>
      </c>
      <c r="D676" s="77" t="s">
        <v>4864</v>
      </c>
      <c r="E676" s="79" t="s">
        <v>250</v>
      </c>
      <c r="F676" s="46"/>
      <c r="G676" s="48"/>
      <c r="H676" s="48"/>
    </row>
    <row r="677" spans="1:8" ht="51.75">
      <c r="A677" s="73" t="s">
        <v>2253</v>
      </c>
      <c r="B677" s="75" t="s">
        <v>140</v>
      </c>
      <c r="C677" s="77" t="s">
        <v>4838</v>
      </c>
      <c r="D677" s="77">
        <v>2014</v>
      </c>
      <c r="E677" s="67" t="s">
        <v>11</v>
      </c>
      <c r="F677" s="58" t="s">
        <v>4865</v>
      </c>
      <c r="G677" s="48"/>
      <c r="H677" s="69" t="s">
        <v>75</v>
      </c>
    </row>
    <row r="678" spans="1:8">
      <c r="A678" s="61" t="s">
        <v>104</v>
      </c>
      <c r="B678" s="63" t="s">
        <v>140</v>
      </c>
      <c r="C678" s="65" t="s">
        <v>24</v>
      </c>
      <c r="D678" s="65">
        <v>2012</v>
      </c>
      <c r="E678" s="67" t="s">
        <v>11</v>
      </c>
      <c r="F678" s="46"/>
      <c r="G678" s="48"/>
      <c r="H678" s="69" t="s">
        <v>75</v>
      </c>
    </row>
    <row r="679" spans="1:8" ht="39">
      <c r="A679" s="73" t="s">
        <v>2393</v>
      </c>
      <c r="B679" s="75" t="s">
        <v>140</v>
      </c>
      <c r="C679" s="77" t="s">
        <v>3217</v>
      </c>
      <c r="D679" s="77">
        <v>2010</v>
      </c>
      <c r="E679" s="79" t="s">
        <v>250</v>
      </c>
      <c r="F679" s="58" t="s">
        <v>4866</v>
      </c>
      <c r="G679" s="48"/>
      <c r="H679" s="48"/>
    </row>
    <row r="680" spans="1:8">
      <c r="A680" s="61" t="s">
        <v>1084</v>
      </c>
      <c r="B680" s="63" t="s">
        <v>140</v>
      </c>
      <c r="C680" s="65" t="s">
        <v>62</v>
      </c>
      <c r="D680" s="65">
        <v>2013</v>
      </c>
      <c r="E680" s="67" t="s">
        <v>11</v>
      </c>
      <c r="F680" s="46"/>
      <c r="G680" s="48"/>
      <c r="H680" s="48"/>
    </row>
    <row r="681" spans="1:8">
      <c r="A681" s="61" t="s">
        <v>1116</v>
      </c>
      <c r="B681" s="63" t="s">
        <v>140</v>
      </c>
      <c r="C681" s="65" t="s">
        <v>24</v>
      </c>
      <c r="D681" s="65">
        <v>2012</v>
      </c>
      <c r="E681" s="67" t="s">
        <v>11</v>
      </c>
      <c r="F681" s="46"/>
      <c r="G681" s="48"/>
      <c r="H681" s="48"/>
    </row>
    <row r="682" spans="1:8">
      <c r="A682" s="73" t="s">
        <v>2811</v>
      </c>
      <c r="B682" s="75" t="s">
        <v>140</v>
      </c>
      <c r="C682" s="77" t="s">
        <v>492</v>
      </c>
      <c r="D682" s="77">
        <v>2016</v>
      </c>
      <c r="E682" s="79" t="s">
        <v>177</v>
      </c>
      <c r="F682" s="46"/>
      <c r="G682" s="48"/>
      <c r="H682" s="48"/>
    </row>
    <row r="683" spans="1:8">
      <c r="A683" s="61" t="s">
        <v>121</v>
      </c>
      <c r="B683" s="63" t="s">
        <v>140</v>
      </c>
      <c r="C683" s="65" t="s">
        <v>24</v>
      </c>
      <c r="D683" s="65">
        <v>2014</v>
      </c>
      <c r="E683" s="67" t="s">
        <v>11</v>
      </c>
      <c r="F683" s="46"/>
      <c r="G683" s="48"/>
      <c r="H683" s="48"/>
    </row>
    <row r="684" spans="1:8" ht="31.5">
      <c r="A684" s="50" t="s">
        <v>44</v>
      </c>
      <c r="B684" s="50" t="s">
        <v>47</v>
      </c>
      <c r="C684" s="148" t="s">
        <v>48</v>
      </c>
      <c r="D684" s="148" t="s">
        <v>50</v>
      </c>
      <c r="E684" s="50" t="s">
        <v>202</v>
      </c>
      <c r="F684" s="46"/>
      <c r="G684" s="48"/>
      <c r="H684" s="48"/>
    </row>
    <row r="685" spans="1:8">
      <c r="A685" s="61" t="s">
        <v>17</v>
      </c>
      <c r="B685" s="63" t="s">
        <v>83</v>
      </c>
      <c r="C685" s="65" t="s">
        <v>37</v>
      </c>
      <c r="D685" s="65">
        <v>2013</v>
      </c>
      <c r="E685" s="67" t="s">
        <v>11</v>
      </c>
      <c r="F685" s="46"/>
      <c r="G685" s="48"/>
      <c r="H685" s="48"/>
    </row>
    <row r="686" spans="1:8">
      <c r="A686" s="73" t="s">
        <v>1198</v>
      </c>
      <c r="B686" s="75" t="s">
        <v>83</v>
      </c>
      <c r="C686" s="77" t="s">
        <v>30</v>
      </c>
      <c r="D686" s="77">
        <v>2000</v>
      </c>
      <c r="E686" s="67" t="s">
        <v>11</v>
      </c>
      <c r="F686" s="46"/>
      <c r="G686" s="48"/>
      <c r="H686" s="69" t="s">
        <v>75</v>
      </c>
    </row>
    <row r="687" spans="1:8">
      <c r="A687" s="73" t="s">
        <v>1251</v>
      </c>
      <c r="B687" s="75" t="s">
        <v>83</v>
      </c>
      <c r="C687" s="77" t="s">
        <v>24</v>
      </c>
      <c r="D687" s="77">
        <v>2014</v>
      </c>
      <c r="E687" s="67" t="s">
        <v>11</v>
      </c>
      <c r="F687" s="46"/>
      <c r="G687" s="48"/>
      <c r="H687" s="48"/>
    </row>
    <row r="688" spans="1:8">
      <c r="A688" s="73" t="s">
        <v>1262</v>
      </c>
      <c r="B688" s="75" t="s">
        <v>83</v>
      </c>
      <c r="C688" s="77" t="s">
        <v>122</v>
      </c>
      <c r="D688" s="77">
        <v>2010</v>
      </c>
      <c r="E688" s="67" t="s">
        <v>11</v>
      </c>
      <c r="F688" s="46"/>
      <c r="G688" s="48"/>
      <c r="H688" s="48"/>
    </row>
    <row r="689" spans="1:8">
      <c r="A689" s="73" t="s">
        <v>172</v>
      </c>
      <c r="B689" s="75" t="s">
        <v>83</v>
      </c>
      <c r="C689" s="77" t="s">
        <v>37</v>
      </c>
      <c r="D689" s="77">
        <v>2011</v>
      </c>
      <c r="E689" s="79" t="s">
        <v>143</v>
      </c>
      <c r="F689" s="46"/>
      <c r="G689" s="48"/>
      <c r="H689" s="48"/>
    </row>
    <row r="690" spans="1:8">
      <c r="A690" s="73" t="s">
        <v>186</v>
      </c>
      <c r="B690" s="75" t="s">
        <v>83</v>
      </c>
      <c r="C690" s="77" t="s">
        <v>24</v>
      </c>
      <c r="D690" s="77">
        <v>2017</v>
      </c>
      <c r="E690" s="79" t="s">
        <v>177</v>
      </c>
      <c r="F690" s="46"/>
      <c r="G690" s="48"/>
      <c r="H690" s="48"/>
    </row>
    <row r="691" spans="1:8" ht="30.75">
      <c r="A691" s="73" t="s">
        <v>992</v>
      </c>
      <c r="B691" s="75" t="s">
        <v>83</v>
      </c>
      <c r="C691" s="77" t="s">
        <v>68</v>
      </c>
      <c r="D691" s="77">
        <v>2019</v>
      </c>
      <c r="E691" s="67" t="s">
        <v>11</v>
      </c>
      <c r="F691" s="46"/>
      <c r="G691" s="48"/>
      <c r="H691" s="48"/>
    </row>
    <row r="692" spans="1:8" ht="39">
      <c r="A692" s="73" t="s">
        <v>1357</v>
      </c>
      <c r="B692" s="75" t="s">
        <v>83</v>
      </c>
      <c r="C692" s="77" t="s">
        <v>329</v>
      </c>
      <c r="D692" s="77">
        <v>2018</v>
      </c>
      <c r="E692" s="79" t="s">
        <v>4867</v>
      </c>
      <c r="F692" s="58" t="s">
        <v>4868</v>
      </c>
      <c r="G692" s="48"/>
      <c r="H692" s="48"/>
    </row>
    <row r="693" spans="1:8">
      <c r="A693" s="61" t="s">
        <v>883</v>
      </c>
      <c r="B693" s="63" t="s">
        <v>83</v>
      </c>
      <c r="C693" s="65" t="s">
        <v>24</v>
      </c>
      <c r="D693" s="65">
        <v>2019</v>
      </c>
      <c r="E693" s="67" t="s">
        <v>11</v>
      </c>
      <c r="F693" s="46"/>
      <c r="G693" s="48"/>
      <c r="H693" s="48"/>
    </row>
    <row r="694" spans="1:8">
      <c r="A694" s="73" t="s">
        <v>385</v>
      </c>
      <c r="B694" s="75" t="s">
        <v>83</v>
      </c>
      <c r="C694" s="77" t="s">
        <v>30</v>
      </c>
      <c r="D694" s="77">
        <v>2012</v>
      </c>
      <c r="E694" s="67" t="s">
        <v>11</v>
      </c>
      <c r="F694" s="46"/>
      <c r="G694" s="48"/>
      <c r="H694" s="69" t="s">
        <v>75</v>
      </c>
    </row>
    <row r="695" spans="1:8">
      <c r="A695" s="73" t="s">
        <v>1469</v>
      </c>
      <c r="B695" s="75" t="s">
        <v>83</v>
      </c>
      <c r="C695" s="77" t="s">
        <v>524</v>
      </c>
      <c r="D695" s="77">
        <v>2015</v>
      </c>
      <c r="E695" s="79" t="s">
        <v>177</v>
      </c>
      <c r="F695" s="46"/>
      <c r="G695" s="48"/>
      <c r="H695" s="48"/>
    </row>
    <row r="696" spans="1:8">
      <c r="A696" s="73" t="s">
        <v>516</v>
      </c>
      <c r="B696" s="75" t="s">
        <v>83</v>
      </c>
      <c r="C696" s="77" t="s">
        <v>30</v>
      </c>
      <c r="D696" s="77">
        <v>2018</v>
      </c>
      <c r="E696" s="79" t="s">
        <v>177</v>
      </c>
      <c r="F696" s="46"/>
      <c r="G696" s="48"/>
      <c r="H696" s="48"/>
    </row>
    <row r="697" spans="1:8">
      <c r="A697" s="61" t="s">
        <v>547</v>
      </c>
      <c r="B697" s="63" t="s">
        <v>83</v>
      </c>
      <c r="C697" s="65" t="s">
        <v>550</v>
      </c>
      <c r="D697" s="65">
        <v>2016</v>
      </c>
      <c r="E697" s="67" t="s">
        <v>11</v>
      </c>
      <c r="F697" s="46"/>
      <c r="G697" s="48"/>
      <c r="H697" s="48"/>
    </row>
    <row r="698" spans="1:8">
      <c r="A698" s="73" t="s">
        <v>1577</v>
      </c>
      <c r="B698" s="75" t="s">
        <v>83</v>
      </c>
      <c r="C698" s="77" t="s">
        <v>4869</v>
      </c>
      <c r="D698" s="77">
        <v>2014</v>
      </c>
      <c r="E698" s="79" t="s">
        <v>177</v>
      </c>
      <c r="F698" s="46"/>
      <c r="G698" s="48"/>
      <c r="H698" s="48"/>
    </row>
    <row r="699" spans="1:8" ht="26.25">
      <c r="A699" s="73" t="s">
        <v>1640</v>
      </c>
      <c r="B699" s="75" t="s">
        <v>83</v>
      </c>
      <c r="C699" s="77" t="s">
        <v>4870</v>
      </c>
      <c r="D699" s="77">
        <v>2019</v>
      </c>
      <c r="E699" s="79" t="s">
        <v>250</v>
      </c>
      <c r="F699" s="58" t="s">
        <v>4871</v>
      </c>
      <c r="G699" s="48"/>
      <c r="H699" s="48"/>
    </row>
    <row r="700" spans="1:8">
      <c r="A700" s="73" t="s">
        <v>1733</v>
      </c>
      <c r="B700" s="75" t="s">
        <v>83</v>
      </c>
      <c r="C700" s="77" t="s">
        <v>37</v>
      </c>
      <c r="D700" s="77">
        <v>2015</v>
      </c>
      <c r="E700" s="67" t="s">
        <v>11</v>
      </c>
      <c r="F700" s="46"/>
      <c r="G700" s="48"/>
      <c r="H700" s="69" t="s">
        <v>75</v>
      </c>
    </row>
    <row r="701" spans="1:8">
      <c r="A701" s="61" t="s">
        <v>765</v>
      </c>
      <c r="B701" s="63" t="s">
        <v>83</v>
      </c>
      <c r="C701" s="65" t="s">
        <v>24</v>
      </c>
      <c r="D701" s="65">
        <v>2012</v>
      </c>
      <c r="E701" s="67" t="s">
        <v>11</v>
      </c>
      <c r="F701" s="46"/>
      <c r="G701" s="48"/>
      <c r="H701" s="48"/>
    </row>
    <row r="702" spans="1:8">
      <c r="A702" s="73" t="s">
        <v>969</v>
      </c>
      <c r="B702" s="75" t="s">
        <v>83</v>
      </c>
      <c r="C702" s="77" t="s">
        <v>24</v>
      </c>
      <c r="D702" s="77">
        <v>2010</v>
      </c>
      <c r="E702" s="67" t="s">
        <v>11</v>
      </c>
      <c r="F702" s="46"/>
      <c r="G702" s="48"/>
      <c r="H702" s="69" t="s">
        <v>75</v>
      </c>
    </row>
    <row r="703" spans="1:8">
      <c r="A703" s="73" t="s">
        <v>1881</v>
      </c>
      <c r="B703" s="75" t="s">
        <v>83</v>
      </c>
      <c r="C703" s="77" t="s">
        <v>4872</v>
      </c>
      <c r="D703" s="77">
        <v>2019</v>
      </c>
      <c r="E703" s="79" t="s">
        <v>177</v>
      </c>
      <c r="F703" s="46"/>
      <c r="G703" s="48"/>
      <c r="H703" s="48"/>
    </row>
    <row r="704" spans="1:8" ht="45.75">
      <c r="A704" s="73" t="s">
        <v>1890</v>
      </c>
      <c r="B704" s="75" t="s">
        <v>83</v>
      </c>
      <c r="C704" s="77" t="s">
        <v>409</v>
      </c>
      <c r="D704" s="77" t="s">
        <v>4874</v>
      </c>
      <c r="E704" s="169"/>
      <c r="F704" s="46"/>
      <c r="G704" s="48"/>
      <c r="H704" s="48"/>
    </row>
    <row r="705" spans="1:8">
      <c r="A705" s="73" t="s">
        <v>981</v>
      </c>
      <c r="B705" s="75" t="s">
        <v>83</v>
      </c>
      <c r="C705" s="77" t="s">
        <v>95</v>
      </c>
      <c r="D705" s="77">
        <v>2016</v>
      </c>
      <c r="E705" s="79" t="s">
        <v>177</v>
      </c>
      <c r="F705" s="46"/>
      <c r="G705" s="48"/>
      <c r="H705" s="48"/>
    </row>
    <row r="706" spans="1:8">
      <c r="A706" s="73" t="s">
        <v>1900</v>
      </c>
      <c r="B706" s="75" t="s">
        <v>83</v>
      </c>
      <c r="C706" s="77" t="s">
        <v>30</v>
      </c>
      <c r="D706" s="77">
        <v>2020</v>
      </c>
      <c r="E706" s="79" t="s">
        <v>177</v>
      </c>
      <c r="F706" s="46"/>
      <c r="G706" s="48"/>
      <c r="H706" s="48"/>
    </row>
    <row r="707" spans="1:8">
      <c r="A707" s="73" t="s">
        <v>1912</v>
      </c>
      <c r="B707" s="75" t="s">
        <v>83</v>
      </c>
      <c r="C707" s="77" t="s">
        <v>30</v>
      </c>
      <c r="D707" s="77">
        <v>2013</v>
      </c>
      <c r="E707" s="79" t="s">
        <v>250</v>
      </c>
      <c r="F707" s="46"/>
      <c r="G707" s="48"/>
      <c r="H707" s="48"/>
    </row>
    <row r="708" spans="1:8" ht="26.25">
      <c r="A708" s="61" t="s">
        <v>943</v>
      </c>
      <c r="B708" s="63" t="s">
        <v>83</v>
      </c>
      <c r="C708" s="65" t="s">
        <v>87</v>
      </c>
      <c r="D708" s="65">
        <v>2017</v>
      </c>
      <c r="E708" s="67" t="s">
        <v>31</v>
      </c>
      <c r="F708" s="58" t="s">
        <v>4875</v>
      </c>
      <c r="G708" s="48"/>
      <c r="H708" s="69" t="s">
        <v>75</v>
      </c>
    </row>
    <row r="709" spans="1:8">
      <c r="A709" s="73" t="s">
        <v>1160</v>
      </c>
      <c r="B709" s="75" t="s">
        <v>83</v>
      </c>
      <c r="C709" s="77" t="s">
        <v>24</v>
      </c>
      <c r="D709" s="77">
        <v>2012</v>
      </c>
      <c r="E709" s="67" t="s">
        <v>11</v>
      </c>
      <c r="F709" s="46"/>
      <c r="G709" s="48"/>
      <c r="H709" s="48"/>
    </row>
    <row r="710" spans="1:8">
      <c r="A710" s="61" t="s">
        <v>246</v>
      </c>
      <c r="B710" s="63" t="s">
        <v>83</v>
      </c>
      <c r="C710" s="65" t="s">
        <v>24</v>
      </c>
      <c r="D710" s="65">
        <v>1992</v>
      </c>
      <c r="E710" s="67" t="s">
        <v>11</v>
      </c>
      <c r="F710" s="46"/>
      <c r="G710" s="48"/>
      <c r="H710" s="48"/>
    </row>
    <row r="711" spans="1:8">
      <c r="A711" s="61" t="s">
        <v>996</v>
      </c>
      <c r="B711" s="63" t="s">
        <v>83</v>
      </c>
      <c r="C711" s="65" t="s">
        <v>37</v>
      </c>
      <c r="D711" s="65">
        <v>2014</v>
      </c>
      <c r="E711" s="67" t="s">
        <v>11</v>
      </c>
      <c r="F711" s="46"/>
      <c r="G711" s="48"/>
      <c r="H711" s="48"/>
    </row>
    <row r="712" spans="1:8">
      <c r="A712" s="73" t="s">
        <v>469</v>
      </c>
      <c r="B712" s="75" t="s">
        <v>83</v>
      </c>
      <c r="C712" s="77" t="s">
        <v>62</v>
      </c>
      <c r="D712" s="77">
        <v>2018</v>
      </c>
      <c r="E712" s="67" t="s">
        <v>11</v>
      </c>
      <c r="F712" s="46"/>
      <c r="G712" s="48"/>
      <c r="H712" s="48"/>
    </row>
    <row r="713" spans="1:8">
      <c r="A713" s="73" t="s">
        <v>2063</v>
      </c>
      <c r="B713" s="75" t="s">
        <v>83</v>
      </c>
      <c r="C713" s="77" t="s">
        <v>24</v>
      </c>
      <c r="D713" s="77">
        <v>2000</v>
      </c>
      <c r="E713" s="67" t="s">
        <v>11</v>
      </c>
      <c r="F713" s="46"/>
      <c r="G713" s="48"/>
      <c r="H713" s="48"/>
    </row>
    <row r="714" spans="1:8">
      <c r="A714" s="73" t="s">
        <v>1602</v>
      </c>
      <c r="B714" s="75" t="s">
        <v>83</v>
      </c>
      <c r="C714" s="77" t="s">
        <v>62</v>
      </c>
      <c r="D714" s="77">
        <v>2012</v>
      </c>
      <c r="E714" s="67" t="s">
        <v>11</v>
      </c>
      <c r="F714" s="46"/>
      <c r="G714" s="48"/>
      <c r="H714" s="48"/>
    </row>
    <row r="715" spans="1:8">
      <c r="A715" s="61" t="s">
        <v>164</v>
      </c>
      <c r="B715" s="63" t="s">
        <v>83</v>
      </c>
      <c r="C715" s="65" t="s">
        <v>142</v>
      </c>
      <c r="D715" s="65">
        <v>2011</v>
      </c>
      <c r="E715" s="67" t="s">
        <v>11</v>
      </c>
      <c r="F715" s="46"/>
      <c r="G715" s="48"/>
      <c r="H715" s="48"/>
    </row>
    <row r="716" spans="1:8">
      <c r="A716" s="73" t="s">
        <v>2159</v>
      </c>
      <c r="B716" s="75" t="s">
        <v>83</v>
      </c>
      <c r="C716" s="77" t="s">
        <v>24</v>
      </c>
      <c r="D716" s="77">
        <v>2019</v>
      </c>
      <c r="E716" s="79" t="s">
        <v>177</v>
      </c>
      <c r="F716" s="46"/>
      <c r="G716" s="48"/>
      <c r="H716" s="48"/>
    </row>
    <row r="717" spans="1:8">
      <c r="A717" s="61" t="s">
        <v>710</v>
      </c>
      <c r="B717" s="63" t="s">
        <v>83</v>
      </c>
      <c r="C717" s="65" t="s">
        <v>285</v>
      </c>
      <c r="D717" s="65">
        <v>2020</v>
      </c>
      <c r="E717" s="67" t="s">
        <v>11</v>
      </c>
      <c r="F717" s="46"/>
      <c r="G717" s="48"/>
      <c r="H717" s="48"/>
    </row>
    <row r="718" spans="1:8">
      <c r="A718" s="73" t="s">
        <v>2330</v>
      </c>
      <c r="B718" s="75" t="s">
        <v>83</v>
      </c>
      <c r="C718" s="77" t="s">
        <v>87</v>
      </c>
      <c r="D718" s="77">
        <v>2016</v>
      </c>
      <c r="E718" s="79" t="s">
        <v>177</v>
      </c>
      <c r="F718" s="46"/>
      <c r="G718" s="48"/>
      <c r="H718" s="48"/>
    </row>
    <row r="719" spans="1:8">
      <c r="A719" s="61" t="s">
        <v>957</v>
      </c>
      <c r="B719" s="63" t="s">
        <v>83</v>
      </c>
      <c r="C719" s="65" t="s">
        <v>24</v>
      </c>
      <c r="D719" s="65">
        <v>2010</v>
      </c>
      <c r="E719" s="67" t="s">
        <v>11</v>
      </c>
      <c r="F719" s="46"/>
      <c r="G719" s="48"/>
      <c r="H719" s="69" t="s">
        <v>75</v>
      </c>
    </row>
    <row r="720" spans="1:8">
      <c r="A720" s="73" t="s">
        <v>2406</v>
      </c>
      <c r="B720" s="75" t="s">
        <v>83</v>
      </c>
      <c r="C720" s="77" t="s">
        <v>24</v>
      </c>
      <c r="D720" s="77">
        <v>1984</v>
      </c>
      <c r="E720" s="79" t="s">
        <v>177</v>
      </c>
      <c r="F720" s="46"/>
      <c r="G720" s="48"/>
      <c r="H720" s="48"/>
    </row>
    <row r="721" spans="1:8" ht="30.75">
      <c r="A721" s="61" t="s">
        <v>610</v>
      </c>
      <c r="B721" s="63" t="s">
        <v>83</v>
      </c>
      <c r="C721" s="65" t="s">
        <v>68</v>
      </c>
      <c r="D721" s="65">
        <v>2009</v>
      </c>
      <c r="E721" s="67" t="s">
        <v>11</v>
      </c>
      <c r="F721" s="46"/>
      <c r="G721" s="48"/>
      <c r="H721" s="48"/>
    </row>
    <row r="722" spans="1:8">
      <c r="A722" s="61" t="s">
        <v>302</v>
      </c>
      <c r="B722" s="63" t="s">
        <v>83</v>
      </c>
      <c r="C722" s="65" t="s">
        <v>3501</v>
      </c>
      <c r="D722" s="65">
        <v>2014</v>
      </c>
      <c r="E722" s="67" t="s">
        <v>11</v>
      </c>
      <c r="F722" s="46"/>
      <c r="G722" s="48"/>
      <c r="H722" s="48"/>
    </row>
    <row r="723" spans="1:8">
      <c r="A723" s="73" t="s">
        <v>2558</v>
      </c>
      <c r="B723" s="75" t="s">
        <v>83</v>
      </c>
      <c r="C723" s="77" t="s">
        <v>4206</v>
      </c>
      <c r="D723" s="77">
        <v>2014</v>
      </c>
      <c r="E723" s="67" t="s">
        <v>11</v>
      </c>
      <c r="F723" s="46"/>
      <c r="G723" s="48"/>
      <c r="H723" s="48"/>
    </row>
    <row r="724" spans="1:8">
      <c r="A724" s="61" t="s">
        <v>927</v>
      </c>
      <c r="B724" s="63" t="s">
        <v>83</v>
      </c>
      <c r="C724" s="65" t="s">
        <v>142</v>
      </c>
      <c r="D724" s="65">
        <v>2018</v>
      </c>
      <c r="E724" s="67" t="s">
        <v>31</v>
      </c>
      <c r="F724" s="58" t="s">
        <v>4876</v>
      </c>
      <c r="G724" s="48"/>
      <c r="H724" s="48"/>
    </row>
    <row r="725" spans="1:8" ht="39">
      <c r="A725" s="73" t="s">
        <v>638</v>
      </c>
      <c r="B725" s="75" t="s">
        <v>83</v>
      </c>
      <c r="C725" s="77" t="s">
        <v>37</v>
      </c>
      <c r="D725" s="77">
        <v>2020</v>
      </c>
      <c r="E725" s="67" t="s">
        <v>11</v>
      </c>
      <c r="F725" s="58" t="s">
        <v>4877</v>
      </c>
      <c r="G725" s="48"/>
      <c r="H725" s="48"/>
    </row>
    <row r="726" spans="1:8" ht="51.75">
      <c r="A726" s="73" t="s">
        <v>2617</v>
      </c>
      <c r="B726" s="75" t="s">
        <v>83</v>
      </c>
      <c r="C726" s="77" t="s">
        <v>379</v>
      </c>
      <c r="D726" s="77">
        <v>2017</v>
      </c>
      <c r="E726" s="67" t="s">
        <v>543</v>
      </c>
      <c r="F726" s="58" t="s">
        <v>4878</v>
      </c>
      <c r="G726" s="48"/>
      <c r="H726" s="48"/>
    </row>
    <row r="727" spans="1:8" ht="30.75">
      <c r="A727" s="73" t="s">
        <v>2650</v>
      </c>
      <c r="B727" s="75" t="s">
        <v>83</v>
      </c>
      <c r="C727" s="77" t="s">
        <v>68</v>
      </c>
      <c r="D727" s="77">
        <v>2016</v>
      </c>
      <c r="E727" s="79" t="s">
        <v>177</v>
      </c>
      <c r="F727" s="46"/>
      <c r="G727" s="48"/>
      <c r="H727" s="48"/>
    </row>
    <row r="728" spans="1:8">
      <c r="A728" s="61" t="s">
        <v>738</v>
      </c>
      <c r="B728" s="63" t="s">
        <v>83</v>
      </c>
      <c r="C728" s="65" t="s">
        <v>42</v>
      </c>
      <c r="D728" s="65">
        <v>2017</v>
      </c>
      <c r="E728" s="67" t="s">
        <v>11</v>
      </c>
      <c r="F728" s="46"/>
      <c r="G728" s="48"/>
      <c r="H728" s="48"/>
    </row>
    <row r="729" spans="1:8">
      <c r="A729" s="73" t="s">
        <v>862</v>
      </c>
      <c r="B729" s="75" t="s">
        <v>83</v>
      </c>
      <c r="C729" s="77" t="s">
        <v>37</v>
      </c>
      <c r="D729" s="77">
        <v>2016</v>
      </c>
      <c r="E729" s="67" t="s">
        <v>11</v>
      </c>
      <c r="F729" s="46"/>
      <c r="G729" s="48"/>
      <c r="H729" s="48"/>
    </row>
    <row r="730" spans="1:8">
      <c r="A730" s="61" t="s">
        <v>290</v>
      </c>
      <c r="B730" s="63" t="s">
        <v>83</v>
      </c>
      <c r="C730" s="65" t="s">
        <v>24</v>
      </c>
      <c r="D730" s="65">
        <v>2012</v>
      </c>
      <c r="E730" s="67" t="s">
        <v>11</v>
      </c>
      <c r="F730" s="46"/>
      <c r="G730" s="48"/>
      <c r="H730" s="48"/>
    </row>
    <row r="731" spans="1:8">
      <c r="A731" s="61" t="s">
        <v>1129</v>
      </c>
      <c r="B731" s="63" t="s">
        <v>83</v>
      </c>
      <c r="C731" s="65" t="s">
        <v>24</v>
      </c>
      <c r="D731" s="65">
        <v>2003</v>
      </c>
      <c r="E731" s="67" t="s">
        <v>11</v>
      </c>
      <c r="F731" s="46"/>
      <c r="G731" s="48"/>
      <c r="H731" s="48"/>
    </row>
    <row r="732" spans="1:8">
      <c r="A732" s="156" t="s">
        <v>4879</v>
      </c>
      <c r="B732" s="158"/>
      <c r="C732" s="65"/>
      <c r="D732" s="65"/>
      <c r="E732" s="56" t="s">
        <v>11</v>
      </c>
      <c r="F732" s="46"/>
      <c r="G732" s="48"/>
      <c r="H732" s="48"/>
    </row>
    <row r="733" spans="1:8">
      <c r="A733" s="73" t="s">
        <v>2815</v>
      </c>
      <c r="B733" s="75" t="s">
        <v>83</v>
      </c>
      <c r="C733" s="77" t="s">
        <v>122</v>
      </c>
      <c r="D733" s="77">
        <v>1999</v>
      </c>
      <c r="E733" s="235"/>
      <c r="F733" s="46"/>
      <c r="G733" s="48"/>
      <c r="H733" s="48"/>
    </row>
    <row r="734" spans="1:8" ht="31.5">
      <c r="A734" s="50" t="s">
        <v>44</v>
      </c>
      <c r="B734" s="50" t="s">
        <v>47</v>
      </c>
      <c r="C734" s="148" t="s">
        <v>48</v>
      </c>
      <c r="D734" s="148" t="s">
        <v>50</v>
      </c>
      <c r="E734" s="50" t="s">
        <v>202</v>
      </c>
      <c r="F734" s="46"/>
      <c r="G734" s="48"/>
      <c r="H734" s="48"/>
    </row>
    <row r="735" spans="1:8" ht="30.75">
      <c r="A735" s="73" t="s">
        <v>2042</v>
      </c>
      <c r="B735" s="75" t="s">
        <v>287</v>
      </c>
      <c r="C735" s="77" t="s">
        <v>1460</v>
      </c>
      <c r="D735" s="77">
        <v>2000</v>
      </c>
      <c r="E735" s="67" t="s">
        <v>11</v>
      </c>
      <c r="F735" s="46"/>
      <c r="G735" s="48"/>
      <c r="H735" s="48"/>
    </row>
    <row r="736" spans="1:8" ht="15">
      <c r="A736" s="15"/>
      <c r="B736" s="11"/>
      <c r="C736" s="6"/>
      <c r="D736" s="6"/>
      <c r="E736" s="235"/>
      <c r="F736" s="46"/>
      <c r="G736" s="48"/>
      <c r="H736" s="48"/>
    </row>
    <row r="737" spans="1:26" ht="15">
      <c r="A737" s="15"/>
      <c r="B737" s="11"/>
      <c r="C737" s="6"/>
      <c r="D737" s="6"/>
      <c r="E737" s="235"/>
      <c r="F737" s="46"/>
      <c r="G737" s="48"/>
      <c r="H737" s="48"/>
    </row>
    <row r="738" spans="1:26" ht="15">
      <c r="A738" s="15"/>
      <c r="B738" s="11"/>
      <c r="C738" s="6"/>
      <c r="D738" s="6"/>
      <c r="E738" s="235"/>
      <c r="F738" s="46"/>
      <c r="G738" s="48"/>
      <c r="H738" s="48"/>
    </row>
    <row r="739" spans="1:26" ht="23.25">
      <c r="A739" s="19"/>
      <c r="B739" s="19"/>
      <c r="C739" s="19"/>
      <c r="D739" s="7"/>
      <c r="E739" s="487"/>
      <c r="F739" s="58"/>
      <c r="G739" s="488"/>
      <c r="H739" s="46"/>
      <c r="I739" s="6"/>
      <c r="J739" s="6"/>
      <c r="K739" s="6"/>
      <c r="L739" s="6"/>
      <c r="M739" s="6"/>
      <c r="N739" s="6"/>
      <c r="O739" s="6"/>
      <c r="P739" s="6"/>
      <c r="Q739" s="6"/>
      <c r="R739" s="6"/>
      <c r="S739" s="6"/>
      <c r="T739" s="6"/>
      <c r="U739" s="6"/>
      <c r="V739" s="6"/>
      <c r="W739" s="6"/>
      <c r="X739" s="6"/>
      <c r="Y739" s="6"/>
      <c r="Z739" s="6"/>
    </row>
    <row r="740" spans="1:26" ht="23.25">
      <c r="A740" s="435"/>
      <c r="B740" s="436"/>
      <c r="C740" s="436"/>
      <c r="F740" s="489"/>
      <c r="G740" s="490"/>
      <c r="H740" s="367"/>
      <c r="I740" s="441"/>
      <c r="J740" s="441"/>
      <c r="K740" s="441"/>
      <c r="L740" s="441"/>
      <c r="M740" s="441"/>
      <c r="N740" s="441"/>
      <c r="O740" s="441"/>
      <c r="P740" s="441"/>
      <c r="Q740" s="441"/>
      <c r="R740" s="441"/>
      <c r="S740" s="441"/>
      <c r="T740" s="441"/>
      <c r="U740" s="441"/>
      <c r="V740" s="441"/>
      <c r="W740" s="441"/>
      <c r="X740" s="441"/>
      <c r="Y740" s="441"/>
      <c r="Z740" s="441"/>
    </row>
    <row r="741" spans="1:26" ht="23.25">
      <c r="A741" s="435"/>
      <c r="B741" s="436"/>
      <c r="C741" s="436"/>
      <c r="D741" s="436"/>
      <c r="E741" s="442"/>
      <c r="F741" s="489"/>
      <c r="G741" s="490"/>
      <c r="H741" s="367"/>
      <c r="I741" s="441"/>
      <c r="J741" s="441"/>
      <c r="K741" s="441"/>
      <c r="L741" s="441"/>
      <c r="M741" s="441"/>
      <c r="N741" s="441"/>
      <c r="O741" s="441"/>
      <c r="P741" s="441"/>
      <c r="Q741" s="441"/>
      <c r="R741" s="441"/>
      <c r="S741" s="441"/>
      <c r="T741" s="441"/>
      <c r="U741" s="441"/>
      <c r="V741" s="441"/>
      <c r="W741" s="441"/>
      <c r="X741" s="441"/>
      <c r="Y741" s="441"/>
      <c r="Z741" s="441"/>
    </row>
    <row r="742" spans="1:26" ht="23.25">
      <c r="A742" s="443" t="s">
        <v>4622</v>
      </c>
      <c r="B742" s="444"/>
      <c r="C742" s="444"/>
      <c r="D742" s="444"/>
      <c r="E742" s="445"/>
      <c r="F742" s="491"/>
      <c r="G742" s="493"/>
      <c r="H742" s="46"/>
      <c r="I742" s="6"/>
      <c r="J742" s="6"/>
      <c r="K742" s="6"/>
      <c r="L742" s="6"/>
      <c r="M742" s="6"/>
      <c r="N742" s="6"/>
      <c r="O742" s="6"/>
      <c r="P742" s="6"/>
      <c r="Q742" s="6"/>
      <c r="R742" s="6"/>
      <c r="S742" s="6"/>
      <c r="T742" s="6"/>
      <c r="U742" s="6"/>
      <c r="V742" s="6"/>
      <c r="W742" s="6"/>
      <c r="X742" s="6"/>
      <c r="Y742" s="6"/>
      <c r="Z742" s="6"/>
    </row>
    <row r="743" spans="1:26" ht="16.5">
      <c r="A743" s="19"/>
      <c r="B743" s="19"/>
      <c r="C743" s="19"/>
      <c r="D743" s="19"/>
      <c r="E743" s="448"/>
      <c r="F743" s="58"/>
      <c r="G743" s="488"/>
      <c r="H743" s="46"/>
      <c r="I743" s="6"/>
      <c r="J743" s="6"/>
      <c r="K743" s="6"/>
      <c r="L743" s="6"/>
      <c r="M743" s="6"/>
      <c r="N743" s="6"/>
      <c r="O743" s="6"/>
      <c r="P743" s="6"/>
      <c r="Q743" s="6"/>
      <c r="R743" s="6"/>
      <c r="S743" s="6"/>
      <c r="T743" s="6"/>
      <c r="U743" s="6"/>
      <c r="V743" s="6"/>
      <c r="W743" s="6"/>
      <c r="X743" s="6"/>
      <c r="Y743" s="6"/>
      <c r="Z743" s="6"/>
    </row>
    <row r="744" spans="1:26" ht="12.75">
      <c r="A744" s="6"/>
      <c r="B744" s="6"/>
      <c r="C744" s="6"/>
      <c r="D744" s="6"/>
      <c r="E744" s="448"/>
      <c r="F744" s="46"/>
      <c r="G744" s="46"/>
      <c r="H744" s="46"/>
      <c r="I744" s="6"/>
      <c r="J744" s="6"/>
      <c r="K744" s="6"/>
      <c r="L744" s="6"/>
      <c r="M744" s="6"/>
      <c r="N744" s="6"/>
      <c r="O744" s="6"/>
      <c r="P744" s="6"/>
      <c r="Q744" s="6"/>
      <c r="R744" s="6"/>
      <c r="S744" s="6"/>
      <c r="T744" s="6"/>
      <c r="U744" s="6"/>
      <c r="V744" s="6"/>
      <c r="W744" s="6"/>
      <c r="X744" s="6"/>
      <c r="Y744" s="6"/>
      <c r="Z744" s="6"/>
    </row>
    <row r="745" spans="1:26" ht="12.75">
      <c r="A745" s="6"/>
      <c r="B745" s="6"/>
      <c r="C745" s="6"/>
      <c r="D745" s="6"/>
      <c r="E745" s="448"/>
      <c r="F745" s="46"/>
      <c r="G745" s="46"/>
      <c r="H745" s="46"/>
      <c r="I745" s="6"/>
      <c r="J745" s="6"/>
      <c r="K745" s="6"/>
      <c r="L745" s="6"/>
      <c r="M745" s="6"/>
      <c r="N745" s="6"/>
      <c r="O745" s="6"/>
      <c r="P745" s="6"/>
      <c r="Q745" s="6"/>
      <c r="R745" s="6"/>
      <c r="S745" s="6"/>
      <c r="T745" s="6"/>
      <c r="U745" s="6"/>
      <c r="V745" s="6"/>
      <c r="W745" s="6"/>
      <c r="X745" s="6"/>
      <c r="Y745" s="6"/>
      <c r="Z745" s="6"/>
    </row>
    <row r="746" spans="1:26" ht="12.75">
      <c r="A746" s="6"/>
      <c r="B746" s="6"/>
      <c r="C746" s="6"/>
      <c r="D746" s="6"/>
      <c r="E746" s="448"/>
      <c r="F746" s="46"/>
      <c r="G746" s="46"/>
      <c r="H746" s="46"/>
      <c r="I746" s="6"/>
      <c r="J746" s="6"/>
      <c r="K746" s="6"/>
      <c r="L746" s="6"/>
      <c r="M746" s="6"/>
      <c r="N746" s="6"/>
      <c r="O746" s="6"/>
      <c r="P746" s="6"/>
      <c r="Q746" s="6"/>
      <c r="R746" s="6"/>
      <c r="S746" s="6"/>
      <c r="T746" s="6"/>
      <c r="U746" s="6"/>
      <c r="V746" s="6"/>
      <c r="W746" s="6"/>
      <c r="X746" s="6"/>
      <c r="Y746" s="6"/>
      <c r="Z746" s="6"/>
    </row>
    <row r="747" spans="1:26" ht="12.75">
      <c r="A747" s="6"/>
      <c r="B747" s="6"/>
      <c r="C747" s="6"/>
      <c r="D747" s="6"/>
      <c r="E747" s="448"/>
      <c r="F747" s="46"/>
      <c r="G747" s="46"/>
      <c r="H747" s="46"/>
      <c r="I747" s="6"/>
      <c r="J747" s="6"/>
      <c r="K747" s="6"/>
      <c r="L747" s="6"/>
      <c r="M747" s="6"/>
      <c r="N747" s="6"/>
      <c r="O747" s="6"/>
      <c r="P747" s="6"/>
      <c r="Q747" s="6"/>
      <c r="R747" s="6"/>
      <c r="S747" s="6"/>
      <c r="T747" s="6"/>
      <c r="U747" s="6"/>
      <c r="V747" s="6"/>
      <c r="W747" s="6"/>
      <c r="X747" s="6"/>
      <c r="Y747" s="6"/>
      <c r="Z747" s="6"/>
    </row>
    <row r="748" spans="1:26" ht="12.75">
      <c r="A748" s="6"/>
      <c r="B748" s="6"/>
      <c r="C748" s="6"/>
      <c r="D748" s="6"/>
      <c r="E748" s="448"/>
      <c r="F748" s="46"/>
      <c r="G748" s="46"/>
      <c r="H748" s="46"/>
      <c r="I748" s="6"/>
      <c r="J748" s="6"/>
      <c r="K748" s="6"/>
      <c r="L748" s="6"/>
      <c r="M748" s="6"/>
      <c r="N748" s="6"/>
      <c r="O748" s="6"/>
      <c r="P748" s="6"/>
      <c r="Q748" s="6"/>
      <c r="R748" s="6"/>
      <c r="S748" s="6"/>
      <c r="T748" s="6"/>
      <c r="U748" s="6"/>
      <c r="V748" s="6"/>
      <c r="W748" s="6"/>
      <c r="X748" s="6"/>
      <c r="Y748" s="6"/>
      <c r="Z748" s="6"/>
    </row>
    <row r="749" spans="1:26" ht="12.75">
      <c r="A749" s="6"/>
      <c r="B749" s="6"/>
      <c r="C749" s="6"/>
      <c r="D749" s="6"/>
      <c r="E749" s="448"/>
      <c r="F749" s="46"/>
      <c r="G749" s="46"/>
      <c r="H749" s="46"/>
      <c r="I749" s="6"/>
      <c r="J749" s="6"/>
      <c r="K749" s="6"/>
      <c r="L749" s="6"/>
      <c r="M749" s="6"/>
      <c r="N749" s="6"/>
      <c r="O749" s="6"/>
      <c r="P749" s="6"/>
      <c r="Q749" s="6"/>
      <c r="R749" s="6"/>
      <c r="S749" s="6"/>
      <c r="T749" s="6"/>
      <c r="U749" s="6"/>
      <c r="V749" s="6"/>
      <c r="W749" s="6"/>
      <c r="X749" s="6"/>
      <c r="Y749" s="6"/>
      <c r="Z749" s="6"/>
    </row>
    <row r="750" spans="1:26" ht="12.75">
      <c r="A750" s="6"/>
      <c r="B750" s="6"/>
      <c r="C750" s="6"/>
      <c r="D750" s="6"/>
      <c r="E750" s="448"/>
      <c r="F750" s="46"/>
      <c r="G750" s="46"/>
      <c r="H750" s="46"/>
      <c r="I750" s="6"/>
      <c r="J750" s="6"/>
      <c r="K750" s="6"/>
      <c r="L750" s="6"/>
      <c r="M750" s="6"/>
      <c r="N750" s="6"/>
      <c r="O750" s="6"/>
      <c r="P750" s="6"/>
      <c r="Q750" s="6"/>
      <c r="R750" s="6"/>
      <c r="S750" s="6"/>
      <c r="T750" s="6"/>
      <c r="U750" s="6"/>
      <c r="V750" s="6"/>
      <c r="W750" s="6"/>
      <c r="X750" s="6"/>
      <c r="Y750" s="6"/>
      <c r="Z750" s="6"/>
    </row>
  </sheetData>
  <hyperlinks>
    <hyperlink ref="A6" r:id="rId1"/>
    <hyperlink ref="B6" r:id="rId2"/>
    <hyperlink ref="A7" r:id="rId3"/>
    <hyperlink ref="B7" r:id="rId4"/>
    <hyperlink ref="A8" r:id="rId5"/>
    <hyperlink ref="B8" r:id="rId6"/>
    <hyperlink ref="A9" r:id="rId7"/>
    <hyperlink ref="B9" r:id="rId8"/>
    <hyperlink ref="A10" r:id="rId9"/>
    <hyperlink ref="B10" r:id="rId10"/>
    <hyperlink ref="A11" r:id="rId11"/>
    <hyperlink ref="B11" r:id="rId12"/>
    <hyperlink ref="A12" r:id="rId13"/>
    <hyperlink ref="B12" r:id="rId14"/>
    <hyperlink ref="A13" r:id="rId15"/>
    <hyperlink ref="B13" r:id="rId16"/>
    <hyperlink ref="A14" r:id="rId17"/>
    <hyperlink ref="B14" r:id="rId18"/>
    <hyperlink ref="A15" r:id="rId19"/>
    <hyperlink ref="B15" r:id="rId20"/>
    <hyperlink ref="A16" r:id="rId21"/>
    <hyperlink ref="B16" r:id="rId22"/>
    <hyperlink ref="A17" r:id="rId23"/>
    <hyperlink ref="B17" r:id="rId24"/>
    <hyperlink ref="A18" r:id="rId25"/>
    <hyperlink ref="B18" r:id="rId26"/>
    <hyperlink ref="A19" r:id="rId27"/>
    <hyperlink ref="B19" r:id="rId28"/>
    <hyperlink ref="A20" r:id="rId29"/>
    <hyperlink ref="B20" r:id="rId30"/>
    <hyperlink ref="A21" r:id="rId31"/>
    <hyperlink ref="B21" r:id="rId32"/>
    <hyperlink ref="A22" r:id="rId33"/>
    <hyperlink ref="B22" r:id="rId34"/>
    <hyperlink ref="A23" r:id="rId35"/>
    <hyperlink ref="B23" r:id="rId36"/>
    <hyperlink ref="A24" r:id="rId37"/>
    <hyperlink ref="B24" r:id="rId38"/>
    <hyperlink ref="A25" r:id="rId39"/>
    <hyperlink ref="B25" r:id="rId40"/>
    <hyperlink ref="A26" r:id="rId41"/>
    <hyperlink ref="B26" r:id="rId42"/>
    <hyperlink ref="A27" r:id="rId43"/>
    <hyperlink ref="B27" r:id="rId44"/>
    <hyperlink ref="A29" r:id="rId45"/>
    <hyperlink ref="B29" r:id="rId46"/>
    <hyperlink ref="A30" r:id="rId47"/>
    <hyperlink ref="B30" r:id="rId48"/>
    <hyperlink ref="A31" r:id="rId49"/>
    <hyperlink ref="B31" r:id="rId50"/>
    <hyperlink ref="A32" r:id="rId51"/>
    <hyperlink ref="B32" r:id="rId52"/>
    <hyperlink ref="A33" r:id="rId53"/>
    <hyperlink ref="B33" r:id="rId54"/>
    <hyperlink ref="A35" r:id="rId55"/>
    <hyperlink ref="B35" r:id="rId56"/>
    <hyperlink ref="A36" r:id="rId57"/>
    <hyperlink ref="B36" r:id="rId58"/>
    <hyperlink ref="A37" r:id="rId59"/>
    <hyperlink ref="B37" r:id="rId60"/>
    <hyperlink ref="A38" r:id="rId61"/>
    <hyperlink ref="B38" r:id="rId62"/>
    <hyperlink ref="A39" r:id="rId63"/>
    <hyperlink ref="B39" r:id="rId64"/>
    <hyperlink ref="A40" r:id="rId65"/>
    <hyperlink ref="B40" r:id="rId66"/>
    <hyperlink ref="A41" r:id="rId67"/>
    <hyperlink ref="B41" r:id="rId68"/>
    <hyperlink ref="A42" r:id="rId69"/>
    <hyperlink ref="B42" r:id="rId70"/>
    <hyperlink ref="A43" r:id="rId71"/>
    <hyperlink ref="B43" r:id="rId72"/>
    <hyperlink ref="A44" r:id="rId73"/>
    <hyperlink ref="B44" r:id="rId74"/>
    <hyperlink ref="A45" r:id="rId75"/>
    <hyperlink ref="B45" r:id="rId76"/>
    <hyperlink ref="A46" r:id="rId77"/>
    <hyperlink ref="B46" r:id="rId78"/>
    <hyperlink ref="A47" r:id="rId79"/>
    <hyperlink ref="B47" r:id="rId80"/>
    <hyperlink ref="A48" r:id="rId81"/>
    <hyperlink ref="B48" r:id="rId82"/>
    <hyperlink ref="A49" r:id="rId83"/>
    <hyperlink ref="B49" r:id="rId84"/>
    <hyperlink ref="A50" r:id="rId85"/>
    <hyperlink ref="B50" r:id="rId86"/>
    <hyperlink ref="A51" r:id="rId87"/>
    <hyperlink ref="B51" r:id="rId88"/>
    <hyperlink ref="A52" r:id="rId89"/>
    <hyperlink ref="B52" r:id="rId90"/>
    <hyperlink ref="A53" r:id="rId91"/>
    <hyperlink ref="B53" r:id="rId92"/>
    <hyperlink ref="A54" r:id="rId93"/>
    <hyperlink ref="B54" r:id="rId94"/>
    <hyperlink ref="A55" r:id="rId95"/>
    <hyperlink ref="B55" r:id="rId96"/>
    <hyperlink ref="A56" r:id="rId97"/>
    <hyperlink ref="B56" r:id="rId98"/>
    <hyperlink ref="A57" r:id="rId99"/>
    <hyperlink ref="B57" r:id="rId100"/>
    <hyperlink ref="A58" r:id="rId101"/>
    <hyperlink ref="B58" r:id="rId102"/>
    <hyperlink ref="A59" r:id="rId103"/>
    <hyperlink ref="B59" r:id="rId104"/>
    <hyperlink ref="A60" r:id="rId105"/>
    <hyperlink ref="B60" r:id="rId106"/>
    <hyperlink ref="A61" r:id="rId107"/>
    <hyperlink ref="B61" r:id="rId108"/>
    <hyperlink ref="A62" r:id="rId109"/>
    <hyperlink ref="B62" r:id="rId110"/>
    <hyperlink ref="A63" r:id="rId111"/>
    <hyperlink ref="B63" r:id="rId112"/>
    <hyperlink ref="A64" r:id="rId113"/>
    <hyperlink ref="B64" r:id="rId114"/>
    <hyperlink ref="A66" r:id="rId115"/>
    <hyperlink ref="B66" r:id="rId116"/>
    <hyperlink ref="A67" r:id="rId117"/>
    <hyperlink ref="B67" r:id="rId118"/>
    <hyperlink ref="A68" r:id="rId119"/>
    <hyperlink ref="B68" r:id="rId120"/>
    <hyperlink ref="A69" r:id="rId121"/>
    <hyperlink ref="B69" r:id="rId122"/>
    <hyperlink ref="B70" r:id="rId123"/>
    <hyperlink ref="A71" r:id="rId124"/>
    <hyperlink ref="B71" r:id="rId125"/>
    <hyperlink ref="A72" r:id="rId126"/>
    <hyperlink ref="B72" r:id="rId127"/>
    <hyperlink ref="A73" r:id="rId128"/>
    <hyperlink ref="B73" r:id="rId129"/>
    <hyperlink ref="A74" r:id="rId130"/>
    <hyperlink ref="B74" r:id="rId131"/>
    <hyperlink ref="A75" r:id="rId132"/>
    <hyperlink ref="B75" r:id="rId133"/>
    <hyperlink ref="A76" r:id="rId134"/>
    <hyperlink ref="B76" r:id="rId135"/>
    <hyperlink ref="A77" r:id="rId136"/>
    <hyperlink ref="B77" r:id="rId137"/>
    <hyperlink ref="A78" r:id="rId138"/>
    <hyperlink ref="B78" r:id="rId139"/>
    <hyperlink ref="A79" r:id="rId140"/>
    <hyperlink ref="B79" r:id="rId141"/>
    <hyperlink ref="A80" r:id="rId142"/>
    <hyperlink ref="B80" r:id="rId143"/>
    <hyperlink ref="A81" r:id="rId144"/>
    <hyperlink ref="B81" r:id="rId145"/>
    <hyperlink ref="A82" r:id="rId146"/>
    <hyperlink ref="B82" r:id="rId147"/>
    <hyperlink ref="A83" r:id="rId148"/>
    <hyperlink ref="B83" r:id="rId149"/>
    <hyperlink ref="A84" r:id="rId150"/>
    <hyperlink ref="B84" r:id="rId151"/>
    <hyperlink ref="A85" r:id="rId152"/>
    <hyperlink ref="B85" r:id="rId153"/>
    <hyperlink ref="A86" r:id="rId154"/>
    <hyperlink ref="B86" r:id="rId155"/>
    <hyperlink ref="A87" r:id="rId156"/>
    <hyperlink ref="B87" r:id="rId157"/>
    <hyperlink ref="A88" r:id="rId158"/>
    <hyperlink ref="B88" r:id="rId159"/>
    <hyperlink ref="A89" r:id="rId160"/>
    <hyperlink ref="B89" r:id="rId161"/>
    <hyperlink ref="A90" r:id="rId162"/>
    <hyperlink ref="B90" r:id="rId163"/>
    <hyperlink ref="A91" r:id="rId164"/>
    <hyperlink ref="B91" r:id="rId165"/>
    <hyperlink ref="A92" r:id="rId166"/>
    <hyperlink ref="B92" r:id="rId167"/>
    <hyperlink ref="A93" r:id="rId168"/>
    <hyperlink ref="B93" r:id="rId169"/>
    <hyperlink ref="A94" r:id="rId170"/>
    <hyperlink ref="B94" r:id="rId171"/>
    <hyperlink ref="A95" r:id="rId172"/>
    <hyperlink ref="B95" r:id="rId173"/>
    <hyperlink ref="B96" r:id="rId174"/>
    <hyperlink ref="A97" r:id="rId175"/>
    <hyperlink ref="B97" r:id="rId176"/>
    <hyperlink ref="A98" r:id="rId177"/>
    <hyperlink ref="B98" r:id="rId178"/>
    <hyperlink ref="A99" r:id="rId179"/>
    <hyperlink ref="B99" r:id="rId180"/>
    <hyperlink ref="A101" r:id="rId181"/>
    <hyperlink ref="B101" r:id="rId182"/>
    <hyperlink ref="A102" r:id="rId183"/>
    <hyperlink ref="B102" r:id="rId184"/>
    <hyperlink ref="A103" r:id="rId185"/>
    <hyperlink ref="B103" r:id="rId186"/>
    <hyperlink ref="A104" r:id="rId187"/>
    <hyperlink ref="B104" r:id="rId188"/>
    <hyperlink ref="A105" r:id="rId189"/>
    <hyperlink ref="B105" r:id="rId190"/>
    <hyperlink ref="A106" r:id="rId191"/>
    <hyperlink ref="B106" r:id="rId192"/>
    <hyperlink ref="A107" r:id="rId193"/>
    <hyperlink ref="B107" r:id="rId194"/>
    <hyperlink ref="A108" r:id="rId195"/>
    <hyperlink ref="B108" r:id="rId196"/>
    <hyperlink ref="A109" r:id="rId197"/>
    <hyperlink ref="B109" r:id="rId198"/>
    <hyperlink ref="A110" r:id="rId199"/>
    <hyperlink ref="B110" r:id="rId200"/>
    <hyperlink ref="A111" r:id="rId201"/>
    <hyperlink ref="B111" r:id="rId202"/>
    <hyperlink ref="A112" r:id="rId203"/>
    <hyperlink ref="B112" r:id="rId204"/>
    <hyperlink ref="A113" r:id="rId205"/>
    <hyperlink ref="B113" r:id="rId206"/>
    <hyperlink ref="A114" r:id="rId207"/>
    <hyperlink ref="B114" r:id="rId208"/>
    <hyperlink ref="A115" r:id="rId209"/>
    <hyperlink ref="B115" r:id="rId210"/>
    <hyperlink ref="A116" r:id="rId211"/>
    <hyperlink ref="B116" r:id="rId212"/>
    <hyperlink ref="A117"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9" r:id="rId334"/>
    <hyperlink ref="B179" r:id="rId335"/>
    <hyperlink ref="A180" r:id="rId336"/>
    <hyperlink ref="B180" r:id="rId337"/>
    <hyperlink ref="A181" r:id="rId338"/>
    <hyperlink ref="B181" r:id="rId339"/>
    <hyperlink ref="A182" r:id="rId340"/>
    <hyperlink ref="B182" r:id="rId341"/>
    <hyperlink ref="A183" r:id="rId342"/>
    <hyperlink ref="B183" r:id="rId343"/>
    <hyperlink ref="A184" r:id="rId344"/>
    <hyperlink ref="B184" r:id="rId345"/>
    <hyperlink ref="A185" r:id="rId346"/>
    <hyperlink ref="B185" r:id="rId347"/>
    <hyperlink ref="A186" r:id="rId348"/>
    <hyperlink ref="B186" r:id="rId349"/>
    <hyperlink ref="A188" r:id="rId350"/>
    <hyperlink ref="B188" r:id="rId351"/>
    <hyperlink ref="A189" r:id="rId352"/>
    <hyperlink ref="B189" r:id="rId353"/>
    <hyperlink ref="A190" r:id="rId354"/>
    <hyperlink ref="B190" r:id="rId355"/>
    <hyperlink ref="A191" r:id="rId356"/>
    <hyperlink ref="B191" r:id="rId357"/>
    <hyperlink ref="A192" r:id="rId358"/>
    <hyperlink ref="B192" r:id="rId359"/>
    <hyperlink ref="A193" r:id="rId360"/>
    <hyperlink ref="B193" r:id="rId361"/>
    <hyperlink ref="A194" r:id="rId362"/>
    <hyperlink ref="B194" r:id="rId363"/>
    <hyperlink ref="A195" r:id="rId364"/>
    <hyperlink ref="B195" r:id="rId365"/>
    <hyperlink ref="A196" r:id="rId366"/>
    <hyperlink ref="B196" r:id="rId367"/>
    <hyperlink ref="A197" r:id="rId368"/>
    <hyperlink ref="B197" r:id="rId369"/>
    <hyperlink ref="A198" r:id="rId370"/>
    <hyperlink ref="B198" r:id="rId371"/>
    <hyperlink ref="A199" r:id="rId372"/>
    <hyperlink ref="B199" r:id="rId373"/>
    <hyperlink ref="A200" r:id="rId374"/>
    <hyperlink ref="B200" r:id="rId375"/>
    <hyperlink ref="A201" r:id="rId376"/>
    <hyperlink ref="B201" r:id="rId377"/>
    <hyperlink ref="A202" r:id="rId378"/>
    <hyperlink ref="B202" r:id="rId379"/>
    <hyperlink ref="A203" r:id="rId380"/>
    <hyperlink ref="B203" r:id="rId381"/>
    <hyperlink ref="A204" r:id="rId382"/>
    <hyperlink ref="B204" r:id="rId383"/>
    <hyperlink ref="A205" r:id="rId384"/>
    <hyperlink ref="B205" r:id="rId385"/>
    <hyperlink ref="A206" r:id="rId386"/>
    <hyperlink ref="B206" r:id="rId387"/>
    <hyperlink ref="A207" r:id="rId388"/>
    <hyperlink ref="B207" r:id="rId389"/>
    <hyperlink ref="A208"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2" r:id="rId514"/>
    <hyperlink ref="B272"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3" r:id="rId553"/>
    <hyperlink ref="B293" r:id="rId554"/>
    <hyperlink ref="A294" r:id="rId555"/>
    <hyperlink ref="B294" r:id="rId556"/>
    <hyperlink ref="A295" r:id="rId557"/>
    <hyperlink ref="B295" r:id="rId558"/>
    <hyperlink ref="A296" r:id="rId559"/>
    <hyperlink ref="B296" r:id="rId560"/>
    <hyperlink ref="A297" r:id="rId561"/>
    <hyperlink ref="B297" r:id="rId562"/>
    <hyperlink ref="A298" r:id="rId563"/>
    <hyperlink ref="B298" r:id="rId564"/>
    <hyperlink ref="A299" r:id="rId565"/>
    <hyperlink ref="B299"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A306" r:id="rId577"/>
    <hyperlink ref="B306" r:id="rId578"/>
    <hyperlink ref="A307" r:id="rId579"/>
    <hyperlink ref="B307" r:id="rId580"/>
    <hyperlink ref="A308" r:id="rId581"/>
    <hyperlink ref="B308" r:id="rId582"/>
    <hyperlink ref="A309" r:id="rId583"/>
    <hyperlink ref="B309" r:id="rId584"/>
    <hyperlink ref="A310" r:id="rId585"/>
    <hyperlink ref="B310" r:id="rId586"/>
    <hyperlink ref="A311" r:id="rId587"/>
    <hyperlink ref="B311" r:id="rId588"/>
    <hyperlink ref="A312" r:id="rId589"/>
    <hyperlink ref="B312" r:id="rId590"/>
    <hyperlink ref="A313" r:id="rId591"/>
    <hyperlink ref="B313" r:id="rId592"/>
    <hyperlink ref="A314" r:id="rId593"/>
    <hyperlink ref="B314" r:id="rId594"/>
    <hyperlink ref="A315" r:id="rId595"/>
    <hyperlink ref="B315" r:id="rId596"/>
    <hyperlink ref="A316" r:id="rId597"/>
    <hyperlink ref="B316" r:id="rId598"/>
    <hyperlink ref="A317" r:id="rId599"/>
    <hyperlink ref="B317" r:id="rId600"/>
    <hyperlink ref="A318" r:id="rId601"/>
    <hyperlink ref="B318" r:id="rId602"/>
    <hyperlink ref="A320" r:id="rId603"/>
    <hyperlink ref="B320" r:id="rId604"/>
    <hyperlink ref="A321" r:id="rId605"/>
    <hyperlink ref="B321" r:id="rId606"/>
    <hyperlink ref="A322" r:id="rId607"/>
    <hyperlink ref="B322" r:id="rId608"/>
    <hyperlink ref="A323" r:id="rId609"/>
    <hyperlink ref="B323" r:id="rId610"/>
    <hyperlink ref="A324" r:id="rId611"/>
    <hyperlink ref="B324" r:id="rId612"/>
    <hyperlink ref="A325" r:id="rId613"/>
    <hyperlink ref="B325" r:id="rId614"/>
    <hyperlink ref="A326" r:id="rId615"/>
    <hyperlink ref="B326" r:id="rId616"/>
    <hyperlink ref="A327" r:id="rId617"/>
    <hyperlink ref="B327" r:id="rId618"/>
    <hyperlink ref="A328" r:id="rId619"/>
    <hyperlink ref="B328" r:id="rId620"/>
    <hyperlink ref="A329" r:id="rId621"/>
    <hyperlink ref="B329" r:id="rId622"/>
    <hyperlink ref="A330" r:id="rId623"/>
    <hyperlink ref="B330" r:id="rId624"/>
    <hyperlink ref="A331" r:id="rId625"/>
    <hyperlink ref="B331" r:id="rId626"/>
    <hyperlink ref="A332" r:id="rId627"/>
    <hyperlink ref="B332" r:id="rId628"/>
    <hyperlink ref="A333" r:id="rId629"/>
    <hyperlink ref="B333" r:id="rId630"/>
    <hyperlink ref="A334" r:id="rId631"/>
    <hyperlink ref="B334" r:id="rId632"/>
    <hyperlink ref="A335" r:id="rId633"/>
    <hyperlink ref="B335" r:id="rId634"/>
    <hyperlink ref="A336" r:id="rId635"/>
    <hyperlink ref="B336" r:id="rId636"/>
    <hyperlink ref="A337" r:id="rId637"/>
    <hyperlink ref="B337" r:id="rId638"/>
    <hyperlink ref="A338" r:id="rId639"/>
    <hyperlink ref="B338" r:id="rId640"/>
    <hyperlink ref="A339" r:id="rId641"/>
    <hyperlink ref="B339" r:id="rId642"/>
    <hyperlink ref="A340" r:id="rId643"/>
    <hyperlink ref="B340" r:id="rId644"/>
    <hyperlink ref="A341" r:id="rId645"/>
    <hyperlink ref="B341" r:id="rId646"/>
    <hyperlink ref="A342" r:id="rId647"/>
    <hyperlink ref="B342" r:id="rId648"/>
    <hyperlink ref="A343" r:id="rId649"/>
    <hyperlink ref="B343" r:id="rId650"/>
    <hyperlink ref="A344" r:id="rId651"/>
    <hyperlink ref="B344" r:id="rId652"/>
    <hyperlink ref="A345" r:id="rId653"/>
    <hyperlink ref="B345" r:id="rId654"/>
    <hyperlink ref="A346" r:id="rId655"/>
    <hyperlink ref="B346" r:id="rId656"/>
    <hyperlink ref="A347" r:id="rId657"/>
    <hyperlink ref="B347" r:id="rId658"/>
    <hyperlink ref="A348" r:id="rId659"/>
    <hyperlink ref="B348" r:id="rId660"/>
    <hyperlink ref="A349" r:id="rId661"/>
    <hyperlink ref="B349" r:id="rId662"/>
    <hyperlink ref="A350" r:id="rId663"/>
    <hyperlink ref="B350" r:id="rId664"/>
    <hyperlink ref="A351" r:id="rId665"/>
    <hyperlink ref="B351" r:id="rId666"/>
    <hyperlink ref="A352" r:id="rId667"/>
    <hyperlink ref="B352" r:id="rId668"/>
    <hyperlink ref="A353" r:id="rId669"/>
    <hyperlink ref="B353" r:id="rId670"/>
    <hyperlink ref="A354" r:id="rId671"/>
    <hyperlink ref="B354" r:id="rId672"/>
    <hyperlink ref="A355" r:id="rId673"/>
    <hyperlink ref="B355" r:id="rId674"/>
    <hyperlink ref="A356" r:id="rId675"/>
    <hyperlink ref="B356" r:id="rId676"/>
    <hyperlink ref="A357" r:id="rId677"/>
    <hyperlink ref="B357" r:id="rId678"/>
    <hyperlink ref="A358" r:id="rId679"/>
    <hyperlink ref="B358" r:id="rId680"/>
    <hyperlink ref="A359" r:id="rId681"/>
    <hyperlink ref="B359" r:id="rId682"/>
    <hyperlink ref="A360" r:id="rId683"/>
    <hyperlink ref="B360" r:id="rId684"/>
    <hyperlink ref="A361" r:id="rId685"/>
    <hyperlink ref="B361" r:id="rId686"/>
    <hyperlink ref="A362" r:id="rId687"/>
    <hyperlink ref="B362" r:id="rId688"/>
    <hyperlink ref="A363" r:id="rId689"/>
    <hyperlink ref="B363" r:id="rId690"/>
    <hyperlink ref="A364" r:id="rId691"/>
    <hyperlink ref="B364" r:id="rId692"/>
    <hyperlink ref="A365" r:id="rId693"/>
    <hyperlink ref="B365" r:id="rId694"/>
    <hyperlink ref="A366" r:id="rId695"/>
    <hyperlink ref="B366" r:id="rId696"/>
    <hyperlink ref="A367" r:id="rId697"/>
    <hyperlink ref="B367" r:id="rId698"/>
    <hyperlink ref="A368" r:id="rId699"/>
    <hyperlink ref="B368" r:id="rId700"/>
    <hyperlink ref="A369" r:id="rId701"/>
    <hyperlink ref="B369" r:id="rId702"/>
    <hyperlink ref="A370" r:id="rId703"/>
    <hyperlink ref="B370" r:id="rId704"/>
    <hyperlink ref="A371" r:id="rId705"/>
    <hyperlink ref="B371" r:id="rId706"/>
    <hyperlink ref="A372" r:id="rId707"/>
    <hyperlink ref="B372" r:id="rId708"/>
    <hyperlink ref="A373" r:id="rId709"/>
    <hyperlink ref="B373" r:id="rId710"/>
    <hyperlink ref="A374" r:id="rId711"/>
    <hyperlink ref="B374" r:id="rId712"/>
    <hyperlink ref="A375" r:id="rId713"/>
    <hyperlink ref="B375" r:id="rId714"/>
    <hyperlink ref="A376" r:id="rId715"/>
    <hyperlink ref="B376" r:id="rId716"/>
    <hyperlink ref="A377" r:id="rId717"/>
    <hyperlink ref="B377" r:id="rId718"/>
    <hyperlink ref="A378" r:id="rId719"/>
    <hyperlink ref="B378" r:id="rId720"/>
    <hyperlink ref="A379" r:id="rId721"/>
    <hyperlink ref="B379" r:id="rId722"/>
    <hyperlink ref="A380" r:id="rId723"/>
    <hyperlink ref="B380" r:id="rId724"/>
    <hyperlink ref="A381" r:id="rId725"/>
    <hyperlink ref="B381" r:id="rId726"/>
    <hyperlink ref="A382" r:id="rId727"/>
    <hyperlink ref="B382" r:id="rId728"/>
    <hyperlink ref="A383" r:id="rId729"/>
    <hyperlink ref="B383" r:id="rId730"/>
    <hyperlink ref="A384" r:id="rId731"/>
    <hyperlink ref="B384" r:id="rId732"/>
    <hyperlink ref="A385" r:id="rId733"/>
    <hyperlink ref="B385" r:id="rId734"/>
    <hyperlink ref="A386" r:id="rId735"/>
    <hyperlink ref="B386" r:id="rId736"/>
    <hyperlink ref="A387" r:id="rId737"/>
    <hyperlink ref="B387" r:id="rId738"/>
    <hyperlink ref="A388" r:id="rId739"/>
    <hyperlink ref="B388" r:id="rId740"/>
    <hyperlink ref="A389" r:id="rId741"/>
    <hyperlink ref="B389" r:id="rId742"/>
    <hyperlink ref="A390" r:id="rId743"/>
    <hyperlink ref="B390" r:id="rId744"/>
    <hyperlink ref="A391" r:id="rId745"/>
    <hyperlink ref="B391" r:id="rId746"/>
    <hyperlink ref="A393" r:id="rId747"/>
    <hyperlink ref="B393" r:id="rId748"/>
    <hyperlink ref="A395" r:id="rId749"/>
    <hyperlink ref="B395" r:id="rId750"/>
    <hyperlink ref="A396" r:id="rId751"/>
    <hyperlink ref="B396" r:id="rId752"/>
    <hyperlink ref="A397" r:id="rId753"/>
    <hyperlink ref="B397" r:id="rId754"/>
    <hyperlink ref="A398" r:id="rId755"/>
    <hyperlink ref="B398" r:id="rId756"/>
    <hyperlink ref="A399" r:id="rId757"/>
    <hyperlink ref="B399" r:id="rId758"/>
    <hyperlink ref="A400" r:id="rId759"/>
    <hyperlink ref="B400" r:id="rId760"/>
    <hyperlink ref="A401" r:id="rId761"/>
    <hyperlink ref="B401" r:id="rId762"/>
    <hyperlink ref="A402" r:id="rId763"/>
    <hyperlink ref="B402" r:id="rId764"/>
    <hyperlink ref="A403" r:id="rId765"/>
    <hyperlink ref="B403" r:id="rId766"/>
    <hyperlink ref="A404" r:id="rId767"/>
    <hyperlink ref="B404" r:id="rId768"/>
    <hyperlink ref="A405" r:id="rId769"/>
    <hyperlink ref="B405" r:id="rId770"/>
    <hyperlink ref="A406" r:id="rId771"/>
    <hyperlink ref="B406" r:id="rId772"/>
    <hyperlink ref="A407" r:id="rId773"/>
    <hyperlink ref="B407" r:id="rId774"/>
    <hyperlink ref="A408" r:id="rId775"/>
    <hyperlink ref="B408" r:id="rId776"/>
    <hyperlink ref="A409" r:id="rId777"/>
    <hyperlink ref="B409" r:id="rId778"/>
    <hyperlink ref="A410" r:id="rId779"/>
    <hyperlink ref="B410" r:id="rId780"/>
    <hyperlink ref="A411" r:id="rId781"/>
    <hyperlink ref="B411" r:id="rId782"/>
    <hyperlink ref="A412" r:id="rId783"/>
    <hyperlink ref="B412" r:id="rId784"/>
    <hyperlink ref="A413" r:id="rId785"/>
    <hyperlink ref="B413" r:id="rId786"/>
    <hyperlink ref="A414" r:id="rId787"/>
    <hyperlink ref="B414" r:id="rId788"/>
    <hyperlink ref="A415" r:id="rId789"/>
    <hyperlink ref="B415" r:id="rId790"/>
    <hyperlink ref="A416" r:id="rId791"/>
    <hyperlink ref="B416" r:id="rId792"/>
    <hyperlink ref="A417" r:id="rId793"/>
    <hyperlink ref="B417" r:id="rId794"/>
    <hyperlink ref="A418" r:id="rId795"/>
    <hyperlink ref="B418" r:id="rId796"/>
    <hyperlink ref="A419" r:id="rId797"/>
    <hyperlink ref="B419" r:id="rId798"/>
    <hyperlink ref="A420" r:id="rId799"/>
    <hyperlink ref="B420" r:id="rId800"/>
    <hyperlink ref="A421" r:id="rId801"/>
    <hyperlink ref="B421" r:id="rId802"/>
    <hyperlink ref="A422" r:id="rId803"/>
    <hyperlink ref="B422" r:id="rId804"/>
    <hyperlink ref="A423" r:id="rId805"/>
    <hyperlink ref="B423" r:id="rId806"/>
    <hyperlink ref="A424" r:id="rId807"/>
    <hyperlink ref="B424" r:id="rId808"/>
    <hyperlink ref="A425" r:id="rId809"/>
    <hyperlink ref="B425" r:id="rId810"/>
    <hyperlink ref="A426" r:id="rId811"/>
    <hyperlink ref="B426" r:id="rId812"/>
    <hyperlink ref="A427" r:id="rId813"/>
    <hyperlink ref="B427" r:id="rId814"/>
    <hyperlink ref="A428" r:id="rId815"/>
    <hyperlink ref="B428" r:id="rId816"/>
    <hyperlink ref="A429" r:id="rId817"/>
    <hyperlink ref="B429" r:id="rId818"/>
    <hyperlink ref="A431" r:id="rId819" display="https://focomx.focoma.org/artists/3420-0"/>
    <hyperlink ref="B431" r:id="rId820"/>
    <hyperlink ref="A432" r:id="rId821"/>
    <hyperlink ref="B432" r:id="rId822"/>
    <hyperlink ref="A433" r:id="rId823"/>
    <hyperlink ref="B433" r:id="rId824"/>
    <hyperlink ref="A434" r:id="rId825"/>
    <hyperlink ref="B434" r:id="rId826"/>
    <hyperlink ref="A435" r:id="rId827"/>
    <hyperlink ref="B435" r:id="rId828"/>
    <hyperlink ref="A436" r:id="rId829"/>
    <hyperlink ref="B436" r:id="rId830"/>
    <hyperlink ref="A437" r:id="rId831"/>
    <hyperlink ref="B437" r:id="rId832"/>
    <hyperlink ref="A438" r:id="rId833"/>
    <hyperlink ref="B438" r:id="rId834"/>
    <hyperlink ref="A439" r:id="rId835"/>
    <hyperlink ref="B439" r:id="rId836"/>
    <hyperlink ref="A440" r:id="rId837"/>
    <hyperlink ref="B440" r:id="rId838"/>
    <hyperlink ref="A441" r:id="rId839"/>
    <hyperlink ref="B441" r:id="rId840"/>
    <hyperlink ref="A442" r:id="rId841"/>
    <hyperlink ref="B442" r:id="rId842"/>
    <hyperlink ref="A443" r:id="rId843"/>
    <hyperlink ref="B443" r:id="rId844"/>
    <hyperlink ref="A444" r:id="rId845"/>
    <hyperlink ref="B444" r:id="rId846"/>
    <hyperlink ref="A445" r:id="rId847"/>
    <hyperlink ref="B445" r:id="rId848"/>
    <hyperlink ref="A446" r:id="rId849"/>
    <hyperlink ref="B446" r:id="rId850"/>
    <hyperlink ref="A447" r:id="rId851"/>
    <hyperlink ref="B447" r:id="rId852"/>
    <hyperlink ref="A448" r:id="rId853"/>
    <hyperlink ref="B448" r:id="rId854"/>
    <hyperlink ref="A449" r:id="rId855"/>
    <hyperlink ref="B449" r:id="rId856"/>
    <hyperlink ref="A450" r:id="rId857"/>
    <hyperlink ref="B450" r:id="rId858"/>
    <hyperlink ref="A451" r:id="rId859"/>
    <hyperlink ref="B451" r:id="rId860"/>
    <hyperlink ref="A452" r:id="rId861"/>
    <hyperlink ref="B452" r:id="rId862"/>
    <hyperlink ref="A453" r:id="rId863"/>
    <hyperlink ref="B453" r:id="rId864"/>
    <hyperlink ref="A454" r:id="rId865"/>
    <hyperlink ref="B454" r:id="rId866"/>
    <hyperlink ref="A455" r:id="rId867"/>
    <hyperlink ref="B455" r:id="rId868"/>
    <hyperlink ref="A456" r:id="rId869"/>
    <hyperlink ref="B456" r:id="rId870"/>
    <hyperlink ref="A457" r:id="rId871"/>
    <hyperlink ref="B457" r:id="rId872"/>
    <hyperlink ref="A458" r:id="rId873"/>
    <hyperlink ref="B458" r:id="rId874"/>
    <hyperlink ref="A459" r:id="rId875"/>
    <hyperlink ref="B459" r:id="rId876"/>
    <hyperlink ref="A460" r:id="rId877"/>
    <hyperlink ref="B460" r:id="rId878"/>
    <hyperlink ref="A461" r:id="rId879"/>
    <hyperlink ref="B461" r:id="rId880"/>
    <hyperlink ref="A462" r:id="rId881"/>
    <hyperlink ref="B462" r:id="rId882"/>
    <hyperlink ref="A463" r:id="rId883"/>
    <hyperlink ref="B463" r:id="rId884"/>
    <hyperlink ref="A464" r:id="rId885"/>
    <hyperlink ref="B464" r:id="rId886"/>
    <hyperlink ref="A465" r:id="rId887"/>
    <hyperlink ref="B465" r:id="rId888"/>
    <hyperlink ref="A466" r:id="rId889"/>
    <hyperlink ref="B466" r:id="rId890"/>
    <hyperlink ref="A467" r:id="rId891"/>
    <hyperlink ref="B467" r:id="rId892"/>
    <hyperlink ref="A468" r:id="rId893"/>
    <hyperlink ref="B468" r:id="rId894"/>
    <hyperlink ref="A469" r:id="rId895"/>
    <hyperlink ref="B469" r:id="rId896"/>
    <hyperlink ref="A470" r:id="rId897"/>
    <hyperlink ref="B470" r:id="rId898"/>
    <hyperlink ref="A471" r:id="rId899"/>
    <hyperlink ref="B471" r:id="rId900"/>
    <hyperlink ref="A472" r:id="rId901"/>
    <hyperlink ref="B472" r:id="rId902"/>
    <hyperlink ref="A473" r:id="rId903"/>
    <hyperlink ref="B473" r:id="rId904"/>
    <hyperlink ref="A474" r:id="rId905"/>
    <hyperlink ref="B474" r:id="rId906"/>
    <hyperlink ref="A475" r:id="rId907"/>
    <hyperlink ref="B475" r:id="rId908"/>
    <hyperlink ref="A476" r:id="rId909"/>
    <hyperlink ref="B476" r:id="rId910"/>
    <hyperlink ref="A477" r:id="rId911"/>
    <hyperlink ref="B477" r:id="rId912"/>
    <hyperlink ref="A478" r:id="rId913"/>
    <hyperlink ref="B478" r:id="rId914"/>
    <hyperlink ref="A479" r:id="rId915"/>
    <hyperlink ref="B479" r:id="rId916"/>
    <hyperlink ref="A480" r:id="rId917"/>
    <hyperlink ref="B480" r:id="rId918"/>
    <hyperlink ref="A481" r:id="rId919"/>
    <hyperlink ref="B481" r:id="rId920"/>
    <hyperlink ref="A482" r:id="rId921"/>
    <hyperlink ref="B482" r:id="rId922"/>
    <hyperlink ref="A483" r:id="rId923"/>
    <hyperlink ref="B483" r:id="rId924"/>
    <hyperlink ref="A484" r:id="rId925"/>
    <hyperlink ref="B484" r:id="rId926"/>
    <hyperlink ref="A485" r:id="rId927"/>
    <hyperlink ref="B485" r:id="rId928"/>
    <hyperlink ref="A486" r:id="rId929"/>
    <hyperlink ref="B486" r:id="rId930"/>
    <hyperlink ref="A487" r:id="rId931"/>
    <hyperlink ref="B487" r:id="rId932"/>
    <hyperlink ref="A488" r:id="rId933"/>
    <hyperlink ref="B488" r:id="rId934"/>
    <hyperlink ref="A490" r:id="rId935"/>
    <hyperlink ref="B490" r:id="rId936"/>
    <hyperlink ref="A492" r:id="rId937"/>
    <hyperlink ref="B492" r:id="rId938"/>
    <hyperlink ref="A493" r:id="rId939"/>
    <hyperlink ref="B493" r:id="rId940"/>
    <hyperlink ref="A494" r:id="rId941"/>
    <hyperlink ref="B494" r:id="rId942"/>
    <hyperlink ref="A495" r:id="rId943"/>
    <hyperlink ref="B495" r:id="rId944"/>
    <hyperlink ref="A496" r:id="rId945"/>
    <hyperlink ref="B496" r:id="rId946"/>
    <hyperlink ref="A497" r:id="rId947"/>
    <hyperlink ref="B497" r:id="rId948"/>
    <hyperlink ref="A498" r:id="rId949"/>
    <hyperlink ref="B498" r:id="rId950"/>
    <hyperlink ref="A499" r:id="rId951"/>
    <hyperlink ref="B499" r:id="rId952"/>
    <hyperlink ref="A500" r:id="rId953"/>
    <hyperlink ref="B500" r:id="rId954"/>
    <hyperlink ref="A501" r:id="rId955"/>
    <hyperlink ref="B501" r:id="rId956"/>
    <hyperlink ref="A502" r:id="rId957"/>
    <hyperlink ref="B502" r:id="rId958"/>
    <hyperlink ref="A503" r:id="rId959"/>
    <hyperlink ref="B503" r:id="rId960"/>
    <hyperlink ref="A504" r:id="rId961"/>
    <hyperlink ref="B504" r:id="rId962"/>
    <hyperlink ref="A505" r:id="rId963"/>
    <hyperlink ref="B505" r:id="rId964"/>
    <hyperlink ref="A506" r:id="rId965"/>
    <hyperlink ref="B506" r:id="rId966"/>
    <hyperlink ref="A507" r:id="rId967"/>
    <hyperlink ref="B507" r:id="rId968"/>
    <hyperlink ref="A508" r:id="rId969"/>
    <hyperlink ref="B508" r:id="rId970"/>
    <hyperlink ref="A510" r:id="rId971"/>
    <hyperlink ref="B510" r:id="rId972"/>
    <hyperlink ref="A511" r:id="rId973"/>
    <hyperlink ref="B511" r:id="rId974"/>
    <hyperlink ref="A512" r:id="rId975"/>
    <hyperlink ref="B512" r:id="rId976"/>
    <hyperlink ref="A513" r:id="rId977"/>
    <hyperlink ref="B513" r:id="rId978"/>
    <hyperlink ref="A514" r:id="rId979"/>
    <hyperlink ref="B514" r:id="rId980"/>
    <hyperlink ref="A515" r:id="rId981"/>
    <hyperlink ref="B515" r:id="rId982"/>
    <hyperlink ref="A516" r:id="rId983"/>
    <hyperlink ref="B516" r:id="rId984"/>
    <hyperlink ref="A517" r:id="rId985"/>
    <hyperlink ref="B517" r:id="rId986"/>
    <hyperlink ref="A518" r:id="rId987"/>
    <hyperlink ref="B518" r:id="rId988"/>
    <hyperlink ref="A519" r:id="rId989"/>
    <hyperlink ref="B519" r:id="rId990"/>
    <hyperlink ref="A520" r:id="rId991"/>
    <hyperlink ref="B520" r:id="rId992"/>
    <hyperlink ref="A521" r:id="rId993"/>
    <hyperlink ref="B521" r:id="rId994"/>
    <hyperlink ref="A522" r:id="rId995"/>
    <hyperlink ref="B522" r:id="rId996"/>
    <hyperlink ref="A523" r:id="rId997"/>
    <hyperlink ref="B523" r:id="rId998"/>
    <hyperlink ref="A524" r:id="rId999"/>
    <hyperlink ref="B524" r:id="rId1000"/>
    <hyperlink ref="A525" r:id="rId1001"/>
    <hyperlink ref="B525" r:id="rId1002"/>
    <hyperlink ref="A526" r:id="rId1003"/>
    <hyperlink ref="B526" r:id="rId1004"/>
    <hyperlink ref="A527" r:id="rId1005"/>
    <hyperlink ref="B527" r:id="rId1006"/>
    <hyperlink ref="A528" r:id="rId1007"/>
    <hyperlink ref="B528" r:id="rId1008"/>
    <hyperlink ref="A529" r:id="rId1009"/>
    <hyperlink ref="B529" r:id="rId1010"/>
    <hyperlink ref="A530" r:id="rId1011"/>
    <hyperlink ref="B530" r:id="rId1012"/>
    <hyperlink ref="A531" r:id="rId1013"/>
    <hyperlink ref="B531" r:id="rId1014"/>
    <hyperlink ref="A532" r:id="rId1015"/>
    <hyperlink ref="B532" r:id="rId1016"/>
    <hyperlink ref="A533" r:id="rId1017"/>
    <hyperlink ref="B533" r:id="rId1018"/>
    <hyperlink ref="A534" r:id="rId1019"/>
    <hyperlink ref="B534" r:id="rId1020"/>
    <hyperlink ref="A535" r:id="rId1021"/>
    <hyperlink ref="B535" r:id="rId1022"/>
    <hyperlink ref="A536" r:id="rId1023"/>
    <hyperlink ref="B536" r:id="rId1024"/>
    <hyperlink ref="A537" r:id="rId1025"/>
    <hyperlink ref="B537" r:id="rId1026"/>
    <hyperlink ref="A538" r:id="rId1027"/>
    <hyperlink ref="B538" r:id="rId1028"/>
    <hyperlink ref="A539" r:id="rId1029"/>
    <hyperlink ref="B539" r:id="rId1030"/>
    <hyperlink ref="A540" r:id="rId1031"/>
    <hyperlink ref="B540" r:id="rId1032"/>
    <hyperlink ref="A541" r:id="rId1033"/>
    <hyperlink ref="B541" r:id="rId1034"/>
    <hyperlink ref="A542" r:id="rId1035"/>
    <hyperlink ref="B542" r:id="rId1036"/>
    <hyperlink ref="A543" r:id="rId1037"/>
    <hyperlink ref="B543" r:id="rId1038"/>
    <hyperlink ref="A544" r:id="rId1039"/>
    <hyperlink ref="B544" r:id="rId1040"/>
    <hyperlink ref="A545" r:id="rId1041"/>
    <hyperlink ref="B545" r:id="rId1042"/>
    <hyperlink ref="A546" r:id="rId1043"/>
    <hyperlink ref="B546" r:id="rId1044"/>
    <hyperlink ref="A548" r:id="rId1045" display="https://focomx.focoma.org/artists/1234"/>
    <hyperlink ref="B548" r:id="rId1046"/>
    <hyperlink ref="A549" r:id="rId1047"/>
    <hyperlink ref="B549" r:id="rId1048"/>
    <hyperlink ref="A550" r:id="rId1049"/>
    <hyperlink ref="B550" r:id="rId1050"/>
    <hyperlink ref="A551" r:id="rId1051"/>
    <hyperlink ref="B551" r:id="rId1052"/>
    <hyperlink ref="A552" r:id="rId1053"/>
    <hyperlink ref="B552" r:id="rId1054"/>
    <hyperlink ref="A553" r:id="rId1055"/>
    <hyperlink ref="B553" r:id="rId1056"/>
    <hyperlink ref="A554" r:id="rId1057"/>
    <hyperlink ref="B554" r:id="rId1058"/>
    <hyperlink ref="A555" r:id="rId1059"/>
    <hyperlink ref="B555" r:id="rId1060"/>
    <hyperlink ref="A556" r:id="rId1061"/>
    <hyperlink ref="B556" r:id="rId1062"/>
    <hyperlink ref="A557" r:id="rId1063"/>
    <hyperlink ref="B557" r:id="rId1064"/>
    <hyperlink ref="A558" r:id="rId1065"/>
    <hyperlink ref="B558" r:id="rId1066"/>
    <hyperlink ref="A559" r:id="rId1067"/>
    <hyperlink ref="B559" r:id="rId1068"/>
    <hyperlink ref="A560" r:id="rId1069"/>
    <hyperlink ref="B560" r:id="rId1070"/>
    <hyperlink ref="A561" r:id="rId1071"/>
    <hyperlink ref="B561" r:id="rId1072"/>
    <hyperlink ref="A562" r:id="rId1073"/>
    <hyperlink ref="B562" r:id="rId1074"/>
    <hyperlink ref="A563" r:id="rId1075"/>
    <hyperlink ref="B563" r:id="rId1076"/>
    <hyperlink ref="A564" r:id="rId1077"/>
    <hyperlink ref="B564" r:id="rId1078"/>
    <hyperlink ref="A565" r:id="rId1079"/>
    <hyperlink ref="B565" r:id="rId1080"/>
    <hyperlink ref="A566" r:id="rId1081"/>
    <hyperlink ref="B566" r:id="rId1082"/>
    <hyperlink ref="A567" r:id="rId1083"/>
    <hyperlink ref="B567" r:id="rId1084"/>
    <hyperlink ref="A568" r:id="rId1085"/>
    <hyperlink ref="B568" r:id="rId1086"/>
    <hyperlink ref="A569" r:id="rId1087"/>
    <hyperlink ref="B569" r:id="rId1088"/>
    <hyperlink ref="A570" r:id="rId1089"/>
    <hyperlink ref="B570" r:id="rId1090"/>
    <hyperlink ref="A571" r:id="rId1091"/>
    <hyperlink ref="B571" r:id="rId1092"/>
    <hyperlink ref="A572" r:id="rId1093"/>
    <hyperlink ref="B572" r:id="rId1094"/>
    <hyperlink ref="A573" r:id="rId1095"/>
    <hyperlink ref="B573" r:id="rId1096"/>
    <hyperlink ref="A574" r:id="rId1097"/>
    <hyperlink ref="B574" r:id="rId1098"/>
    <hyperlink ref="A575" r:id="rId1099"/>
    <hyperlink ref="B575" r:id="rId1100"/>
    <hyperlink ref="A576" r:id="rId1101"/>
    <hyperlink ref="B576" r:id="rId1102"/>
    <hyperlink ref="A577" r:id="rId1103"/>
    <hyperlink ref="B577" r:id="rId1104"/>
    <hyperlink ref="A578" r:id="rId1105"/>
    <hyperlink ref="B578" r:id="rId1106"/>
    <hyperlink ref="A579" r:id="rId1107"/>
    <hyperlink ref="B579" r:id="rId1108"/>
    <hyperlink ref="A580" r:id="rId1109"/>
    <hyperlink ref="B580" r:id="rId1110"/>
    <hyperlink ref="A581" r:id="rId1111"/>
    <hyperlink ref="B581" r:id="rId1112"/>
    <hyperlink ref="A582" r:id="rId1113"/>
    <hyperlink ref="B582" r:id="rId1114"/>
    <hyperlink ref="A583" r:id="rId1115"/>
    <hyperlink ref="B583" r:id="rId1116"/>
    <hyperlink ref="A584" r:id="rId1117"/>
    <hyperlink ref="B584" r:id="rId1118"/>
    <hyperlink ref="A585" r:id="rId1119"/>
    <hyperlink ref="B585" r:id="rId1120"/>
    <hyperlink ref="A586" r:id="rId1121"/>
    <hyperlink ref="B586" r:id="rId1122"/>
    <hyperlink ref="A587" r:id="rId1123"/>
    <hyperlink ref="B587" r:id="rId1124"/>
    <hyperlink ref="A588" r:id="rId1125"/>
    <hyperlink ref="B588" r:id="rId1126"/>
    <hyperlink ref="A590" r:id="rId1127"/>
    <hyperlink ref="B590" r:id="rId1128"/>
    <hyperlink ref="A591" r:id="rId1129"/>
    <hyperlink ref="B591" r:id="rId1130"/>
    <hyperlink ref="A592" r:id="rId1131"/>
    <hyperlink ref="B592" r:id="rId1132"/>
    <hyperlink ref="A593" r:id="rId1133"/>
    <hyperlink ref="B593" r:id="rId1134"/>
    <hyperlink ref="A594" r:id="rId1135"/>
    <hyperlink ref="B594" r:id="rId1136"/>
    <hyperlink ref="A595" r:id="rId1137"/>
    <hyperlink ref="B595" r:id="rId1138"/>
    <hyperlink ref="A596" r:id="rId1139"/>
    <hyperlink ref="B596" r:id="rId1140"/>
    <hyperlink ref="A597" r:id="rId1141"/>
    <hyperlink ref="B597" r:id="rId1142"/>
    <hyperlink ref="A598" r:id="rId1143"/>
    <hyperlink ref="B598" r:id="rId1144"/>
    <hyperlink ref="A599" r:id="rId1145"/>
    <hyperlink ref="B599" r:id="rId1146"/>
    <hyperlink ref="A600" r:id="rId1147"/>
    <hyperlink ref="B600" r:id="rId1148"/>
    <hyperlink ref="A601" r:id="rId1149"/>
    <hyperlink ref="B601" r:id="rId1150"/>
    <hyperlink ref="A602" r:id="rId1151"/>
    <hyperlink ref="B602" r:id="rId1152"/>
    <hyperlink ref="A603" r:id="rId1153"/>
    <hyperlink ref="B603" r:id="rId1154"/>
    <hyperlink ref="A604" r:id="rId1155"/>
    <hyperlink ref="B604" r:id="rId1156"/>
    <hyperlink ref="A605" r:id="rId1157"/>
    <hyperlink ref="B605" r:id="rId1158"/>
    <hyperlink ref="A606" r:id="rId1159"/>
    <hyperlink ref="B606" r:id="rId1160"/>
    <hyperlink ref="A607" r:id="rId1161"/>
    <hyperlink ref="B607" r:id="rId1162"/>
    <hyperlink ref="A608" r:id="rId1163"/>
    <hyperlink ref="B608" r:id="rId1164"/>
    <hyperlink ref="A609" r:id="rId1165"/>
    <hyperlink ref="B609" r:id="rId1166"/>
    <hyperlink ref="A610" r:id="rId1167"/>
    <hyperlink ref="B610" r:id="rId1168"/>
    <hyperlink ref="A611" r:id="rId1169"/>
    <hyperlink ref="B611" r:id="rId1170"/>
    <hyperlink ref="A612" r:id="rId1171"/>
    <hyperlink ref="B612" r:id="rId1172"/>
    <hyperlink ref="A613" r:id="rId1173"/>
    <hyperlink ref="B613" r:id="rId1174"/>
    <hyperlink ref="A614" r:id="rId1175"/>
    <hyperlink ref="B614" r:id="rId1176"/>
    <hyperlink ref="A615" r:id="rId1177"/>
    <hyperlink ref="B615" r:id="rId1178"/>
    <hyperlink ref="A616" r:id="rId1179"/>
    <hyperlink ref="B616" r:id="rId1180"/>
    <hyperlink ref="A617" r:id="rId1181"/>
    <hyperlink ref="B617" r:id="rId1182"/>
    <hyperlink ref="A618" r:id="rId1183"/>
    <hyperlink ref="B618" r:id="rId1184"/>
    <hyperlink ref="A619" r:id="rId1185"/>
    <hyperlink ref="B619" r:id="rId1186"/>
    <hyperlink ref="A620" r:id="rId1187"/>
    <hyperlink ref="B620" r:id="rId1188"/>
    <hyperlink ref="A621" r:id="rId1189"/>
    <hyperlink ref="B621" r:id="rId1190"/>
    <hyperlink ref="A622" r:id="rId1191"/>
    <hyperlink ref="B622" r:id="rId1192"/>
    <hyperlink ref="A623" r:id="rId1193"/>
    <hyperlink ref="B623" r:id="rId1194"/>
    <hyperlink ref="A624" r:id="rId1195"/>
    <hyperlink ref="B624" r:id="rId1196"/>
    <hyperlink ref="A625" r:id="rId1197"/>
    <hyperlink ref="B625" r:id="rId1198"/>
    <hyperlink ref="A626" r:id="rId1199"/>
    <hyperlink ref="B626" r:id="rId1200"/>
    <hyperlink ref="A627" r:id="rId1201"/>
    <hyperlink ref="B627" r:id="rId1202"/>
    <hyperlink ref="A628" r:id="rId1203"/>
    <hyperlink ref="B628" r:id="rId1204"/>
    <hyperlink ref="A629" r:id="rId1205"/>
    <hyperlink ref="B629" r:id="rId1206"/>
    <hyperlink ref="A630" r:id="rId1207"/>
    <hyperlink ref="B630" r:id="rId1208"/>
    <hyperlink ref="A631" r:id="rId1209"/>
    <hyperlink ref="B631" r:id="rId1210"/>
    <hyperlink ref="A632" r:id="rId1211"/>
    <hyperlink ref="B632" r:id="rId1212"/>
    <hyperlink ref="A633" r:id="rId1213"/>
    <hyperlink ref="B633" r:id="rId1214"/>
    <hyperlink ref="A634" r:id="rId1215"/>
    <hyperlink ref="B634" r:id="rId1216"/>
    <hyperlink ref="A635" r:id="rId1217"/>
    <hyperlink ref="B635" r:id="rId1218"/>
    <hyperlink ref="A636" r:id="rId1219"/>
    <hyperlink ref="B636" r:id="rId1220"/>
    <hyperlink ref="A637" r:id="rId1221"/>
    <hyperlink ref="B637" r:id="rId1222"/>
    <hyperlink ref="A638" r:id="rId1223"/>
    <hyperlink ref="B638" r:id="rId1224"/>
    <hyperlink ref="A639" r:id="rId1225"/>
    <hyperlink ref="B639" r:id="rId1226"/>
    <hyperlink ref="A640" r:id="rId1227"/>
    <hyperlink ref="B640" r:id="rId1228"/>
    <hyperlink ref="A641" r:id="rId1229"/>
    <hyperlink ref="B641" r:id="rId1230"/>
    <hyperlink ref="A642" r:id="rId1231"/>
    <hyperlink ref="B642" r:id="rId1232"/>
    <hyperlink ref="A643" r:id="rId1233"/>
    <hyperlink ref="B643" r:id="rId1234"/>
    <hyperlink ref="A644" r:id="rId1235"/>
    <hyperlink ref="B644" r:id="rId1236"/>
    <hyperlink ref="A645" r:id="rId1237"/>
    <hyperlink ref="B645" r:id="rId1238"/>
    <hyperlink ref="A646" r:id="rId1239"/>
    <hyperlink ref="B646" r:id="rId1240"/>
    <hyperlink ref="A647" r:id="rId1241"/>
    <hyperlink ref="B647" r:id="rId1242"/>
    <hyperlink ref="A648" r:id="rId1243"/>
    <hyperlink ref="B648" r:id="rId1244"/>
    <hyperlink ref="A649" r:id="rId1245"/>
    <hyperlink ref="B649" r:id="rId1246"/>
    <hyperlink ref="A650" r:id="rId1247"/>
    <hyperlink ref="B650" r:id="rId1248"/>
    <hyperlink ref="A651" r:id="rId1249"/>
    <hyperlink ref="B651" r:id="rId1250"/>
    <hyperlink ref="A652" r:id="rId1251"/>
    <hyperlink ref="B652" r:id="rId1252"/>
    <hyperlink ref="A653" r:id="rId1253"/>
    <hyperlink ref="B653" r:id="rId1254"/>
    <hyperlink ref="A654" r:id="rId1255"/>
    <hyperlink ref="B654" r:id="rId1256"/>
    <hyperlink ref="A655" r:id="rId1257"/>
    <hyperlink ref="B655" r:id="rId1258"/>
    <hyperlink ref="A656" r:id="rId1259"/>
    <hyperlink ref="B656" r:id="rId1260"/>
    <hyperlink ref="A657" r:id="rId1261"/>
    <hyperlink ref="B657" r:id="rId1262"/>
    <hyperlink ref="A658" r:id="rId1263"/>
    <hyperlink ref="B658" r:id="rId1264"/>
    <hyperlink ref="A659" r:id="rId1265"/>
    <hyperlink ref="B659" r:id="rId1266"/>
    <hyperlink ref="A661" r:id="rId1267"/>
    <hyperlink ref="B661" r:id="rId1268"/>
    <hyperlink ref="A662" r:id="rId1269"/>
    <hyperlink ref="B662" r:id="rId1270"/>
    <hyperlink ref="A663" r:id="rId1271"/>
    <hyperlink ref="B663" r:id="rId1272"/>
    <hyperlink ref="A664" r:id="rId1273"/>
    <hyperlink ref="B664" r:id="rId1274"/>
    <hyperlink ref="A665" r:id="rId1275"/>
    <hyperlink ref="B665" r:id="rId1276"/>
    <hyperlink ref="A666" r:id="rId1277"/>
    <hyperlink ref="B666" r:id="rId1278"/>
    <hyperlink ref="A667" r:id="rId1279"/>
    <hyperlink ref="B667" r:id="rId1280"/>
    <hyperlink ref="A668" r:id="rId1281"/>
    <hyperlink ref="B668" r:id="rId1282"/>
    <hyperlink ref="A669" r:id="rId1283"/>
    <hyperlink ref="B669" r:id="rId1284"/>
    <hyperlink ref="A670" r:id="rId1285"/>
    <hyperlink ref="B670" r:id="rId1286"/>
    <hyperlink ref="A671" r:id="rId1287"/>
    <hyperlink ref="B671" r:id="rId1288"/>
    <hyperlink ref="A672" r:id="rId1289"/>
    <hyperlink ref="B672" r:id="rId1290"/>
    <hyperlink ref="A673" r:id="rId1291"/>
    <hyperlink ref="B673" r:id="rId1292"/>
    <hyperlink ref="A674" r:id="rId1293"/>
    <hyperlink ref="B674" r:id="rId1294"/>
    <hyperlink ref="A675" r:id="rId1295"/>
    <hyperlink ref="B675" r:id="rId1296"/>
    <hyperlink ref="A676" r:id="rId1297"/>
    <hyperlink ref="B676" r:id="rId1298"/>
    <hyperlink ref="A677" r:id="rId1299"/>
    <hyperlink ref="B677" r:id="rId1300"/>
    <hyperlink ref="A678" r:id="rId1301"/>
    <hyperlink ref="B678" r:id="rId1302"/>
    <hyperlink ref="A679" r:id="rId1303"/>
    <hyperlink ref="B679" r:id="rId1304"/>
    <hyperlink ref="A680" r:id="rId1305"/>
    <hyperlink ref="B680" r:id="rId1306"/>
    <hyperlink ref="A681" r:id="rId1307"/>
    <hyperlink ref="B681" r:id="rId1308"/>
    <hyperlink ref="A682" r:id="rId1309"/>
    <hyperlink ref="B682" r:id="rId1310"/>
    <hyperlink ref="A683" r:id="rId1311"/>
    <hyperlink ref="B683" r:id="rId1312"/>
    <hyperlink ref="A685" r:id="rId1313"/>
    <hyperlink ref="B685" r:id="rId1314"/>
    <hyperlink ref="A686" r:id="rId1315"/>
    <hyperlink ref="B686" r:id="rId1316"/>
    <hyperlink ref="A687" r:id="rId1317"/>
    <hyperlink ref="B687" r:id="rId1318"/>
    <hyperlink ref="A688" r:id="rId1319"/>
    <hyperlink ref="B688" r:id="rId1320"/>
    <hyperlink ref="A689" r:id="rId1321"/>
    <hyperlink ref="B689" r:id="rId1322"/>
    <hyperlink ref="A690" r:id="rId1323"/>
    <hyperlink ref="B690" r:id="rId1324"/>
    <hyperlink ref="A691" r:id="rId1325"/>
    <hyperlink ref="B691" r:id="rId1326"/>
    <hyperlink ref="A692" r:id="rId1327"/>
    <hyperlink ref="B692" r:id="rId1328"/>
    <hyperlink ref="A693" r:id="rId1329"/>
    <hyperlink ref="B693" r:id="rId1330"/>
    <hyperlink ref="A694" r:id="rId1331"/>
    <hyperlink ref="B694" r:id="rId1332"/>
    <hyperlink ref="A695" r:id="rId1333"/>
    <hyperlink ref="B695" r:id="rId1334"/>
    <hyperlink ref="A696" r:id="rId1335"/>
    <hyperlink ref="B696" r:id="rId1336"/>
    <hyperlink ref="A697" r:id="rId1337"/>
    <hyperlink ref="B697" r:id="rId1338"/>
    <hyperlink ref="A698" r:id="rId1339"/>
    <hyperlink ref="B698" r:id="rId1340"/>
    <hyperlink ref="A699" r:id="rId1341"/>
    <hyperlink ref="B699" r:id="rId1342"/>
    <hyperlink ref="A700" r:id="rId1343"/>
    <hyperlink ref="B700" r:id="rId1344"/>
    <hyperlink ref="A701" r:id="rId1345"/>
    <hyperlink ref="B701" r:id="rId1346"/>
    <hyperlink ref="A702" r:id="rId1347"/>
    <hyperlink ref="B702" r:id="rId1348"/>
    <hyperlink ref="A703" r:id="rId1349"/>
    <hyperlink ref="B703" r:id="rId1350"/>
    <hyperlink ref="A704" r:id="rId1351"/>
    <hyperlink ref="B704" r:id="rId1352"/>
    <hyperlink ref="A705" r:id="rId1353"/>
    <hyperlink ref="B705" r:id="rId1354"/>
    <hyperlink ref="A706" r:id="rId1355"/>
    <hyperlink ref="B706" r:id="rId1356"/>
    <hyperlink ref="A707" r:id="rId1357"/>
    <hyperlink ref="B707" r:id="rId1358"/>
    <hyperlink ref="A708" r:id="rId1359"/>
    <hyperlink ref="B708" r:id="rId1360"/>
    <hyperlink ref="A709" r:id="rId1361"/>
    <hyperlink ref="B709" r:id="rId1362"/>
    <hyperlink ref="A710" r:id="rId1363"/>
    <hyperlink ref="B710" r:id="rId1364"/>
    <hyperlink ref="A711" r:id="rId1365"/>
    <hyperlink ref="B711" r:id="rId1366"/>
    <hyperlink ref="A712" r:id="rId1367"/>
    <hyperlink ref="B712" r:id="rId1368"/>
    <hyperlink ref="A713" r:id="rId1369"/>
    <hyperlink ref="B713" r:id="rId1370"/>
    <hyperlink ref="A714" r:id="rId1371"/>
    <hyperlink ref="B714" r:id="rId1372"/>
    <hyperlink ref="A715" r:id="rId1373"/>
    <hyperlink ref="B715" r:id="rId1374"/>
    <hyperlink ref="A716" r:id="rId1375"/>
    <hyperlink ref="B716" r:id="rId1376"/>
    <hyperlink ref="A717" r:id="rId1377"/>
    <hyperlink ref="B717" r:id="rId1378"/>
    <hyperlink ref="A718" r:id="rId1379"/>
    <hyperlink ref="B718" r:id="rId1380"/>
    <hyperlink ref="A719" r:id="rId1381"/>
    <hyperlink ref="B719" r:id="rId1382"/>
    <hyperlink ref="A720" r:id="rId1383"/>
    <hyperlink ref="B720" r:id="rId1384"/>
    <hyperlink ref="A721" r:id="rId1385"/>
    <hyperlink ref="B721" r:id="rId1386"/>
    <hyperlink ref="A722" r:id="rId1387"/>
    <hyperlink ref="B722" r:id="rId1388"/>
    <hyperlink ref="A723" r:id="rId1389"/>
    <hyperlink ref="B723" r:id="rId1390"/>
    <hyperlink ref="A724" r:id="rId1391"/>
    <hyperlink ref="B724" r:id="rId1392"/>
    <hyperlink ref="A725" r:id="rId1393"/>
    <hyperlink ref="B725" r:id="rId1394"/>
    <hyperlink ref="A726" r:id="rId1395"/>
    <hyperlink ref="B726" r:id="rId1396"/>
    <hyperlink ref="A727" r:id="rId1397"/>
    <hyperlink ref="B727" r:id="rId1398"/>
    <hyperlink ref="A728" r:id="rId1399"/>
    <hyperlink ref="B728" r:id="rId1400"/>
    <hyperlink ref="A729" r:id="rId1401"/>
    <hyperlink ref="B729" r:id="rId1402"/>
    <hyperlink ref="A730" r:id="rId1403"/>
    <hyperlink ref="B730" r:id="rId1404"/>
    <hyperlink ref="A731" r:id="rId1405"/>
    <hyperlink ref="B731" r:id="rId1406"/>
    <hyperlink ref="A733" r:id="rId1407"/>
    <hyperlink ref="B733" r:id="rId1408"/>
    <hyperlink ref="A735" r:id="rId1409"/>
    <hyperlink ref="B735" r:id="rId1410"/>
  </hyperlinks>
  <printOptions horizontalCentered="1" gridLines="1"/>
  <pageMargins left="0.7" right="0.7" top="0.75" bottom="0.75" header="0" footer="0"/>
  <pageSetup scale="8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5"/>
  <sheetViews>
    <sheetView workbookViewId="0">
      <pane xSplit="1" ySplit="1" topLeftCell="B101" activePane="bottomRight" state="frozen"/>
      <selection pane="topRight" activeCell="B1" sqref="B1"/>
      <selection pane="bottomLeft" activeCell="A2" sqref="A2"/>
      <selection pane="bottomRight" activeCell="D79" sqref="D79"/>
    </sheetView>
  </sheetViews>
  <sheetFormatPr defaultColWidth="14.42578125" defaultRowHeight="15.75" customHeight="1"/>
  <cols>
    <col min="1" max="1" width="32" customWidth="1"/>
    <col min="2" max="2" width="28" customWidth="1"/>
    <col min="3" max="3" width="18.5703125" customWidth="1"/>
    <col min="5" max="5" width="31.28515625" customWidth="1"/>
    <col min="6" max="6" width="16.42578125" customWidth="1"/>
  </cols>
  <sheetData>
    <row r="1" spans="1:26" ht="15">
      <c r="A1" s="2" t="s">
        <v>0</v>
      </c>
      <c r="B1" s="2" t="s">
        <v>2</v>
      </c>
      <c r="C1" s="2" t="s">
        <v>3</v>
      </c>
      <c r="D1" s="2" t="s">
        <v>4</v>
      </c>
      <c r="E1" s="3" t="s">
        <v>5</v>
      </c>
      <c r="F1" s="4" t="s">
        <v>6</v>
      </c>
      <c r="G1" s="2" t="s">
        <v>7</v>
      </c>
      <c r="H1" s="6"/>
      <c r="I1" s="6"/>
      <c r="J1" s="6"/>
      <c r="K1" s="6"/>
      <c r="L1" s="6"/>
      <c r="M1" s="6"/>
      <c r="N1" s="6"/>
      <c r="O1" s="6"/>
      <c r="P1" s="6"/>
      <c r="Q1" s="6"/>
      <c r="R1" s="6"/>
      <c r="S1" s="6"/>
      <c r="T1" s="6"/>
      <c r="U1" s="6"/>
      <c r="V1" s="6"/>
      <c r="W1" s="6"/>
      <c r="X1" s="6"/>
      <c r="Y1" s="6"/>
      <c r="Z1" s="6"/>
    </row>
    <row r="2" spans="1:26" ht="15">
      <c r="A2" s="9" t="s">
        <v>8</v>
      </c>
      <c r="B2" s="11" t="s">
        <v>10</v>
      </c>
      <c r="C2" s="6"/>
      <c r="D2" s="6"/>
      <c r="E2" s="13" t="s">
        <v>11</v>
      </c>
      <c r="F2" s="6"/>
    </row>
    <row r="3" spans="1:26" ht="15">
      <c r="A3" s="9" t="s">
        <v>12</v>
      </c>
      <c r="B3" s="11" t="s">
        <v>10</v>
      </c>
      <c r="C3" s="6"/>
      <c r="D3" s="6"/>
      <c r="E3" s="13" t="s">
        <v>11</v>
      </c>
      <c r="F3" s="6"/>
    </row>
    <row r="4" spans="1:26" ht="15">
      <c r="A4" s="9" t="s">
        <v>13</v>
      </c>
      <c r="B4" s="11" t="s">
        <v>10</v>
      </c>
      <c r="C4" s="6"/>
      <c r="D4" s="6"/>
      <c r="E4" s="13" t="s">
        <v>11</v>
      </c>
      <c r="F4" s="6"/>
    </row>
    <row r="5" spans="1:26" ht="15">
      <c r="A5" s="15" t="s">
        <v>14</v>
      </c>
      <c r="B5" s="11" t="s">
        <v>10</v>
      </c>
      <c r="C5" s="6"/>
      <c r="D5" s="6"/>
      <c r="E5" s="13" t="s">
        <v>11</v>
      </c>
      <c r="F5" s="6"/>
    </row>
    <row r="6" spans="1:26" ht="15">
      <c r="A6" s="15" t="s">
        <v>15</v>
      </c>
      <c r="B6" s="11" t="s">
        <v>10</v>
      </c>
      <c r="C6" s="6"/>
      <c r="D6" s="6"/>
      <c r="E6" s="13" t="s">
        <v>11</v>
      </c>
      <c r="F6" s="6"/>
    </row>
    <row r="7" spans="1:26" ht="15">
      <c r="A7" s="15" t="s">
        <v>16</v>
      </c>
      <c r="B7" s="11" t="s">
        <v>10</v>
      </c>
      <c r="C7" s="6"/>
      <c r="D7" s="6"/>
      <c r="E7" s="13" t="s">
        <v>11</v>
      </c>
      <c r="F7" s="6"/>
    </row>
    <row r="8" spans="1:26" ht="16.5">
      <c r="A8" s="17" t="s">
        <v>17</v>
      </c>
      <c r="B8" s="19"/>
      <c r="C8" s="19"/>
      <c r="D8" s="19"/>
      <c r="E8" s="13"/>
      <c r="F8" s="6"/>
      <c r="G8" s="21"/>
      <c r="H8" s="6"/>
      <c r="I8" s="6"/>
      <c r="J8" s="6"/>
      <c r="K8" s="6"/>
      <c r="L8" s="6"/>
      <c r="M8" s="6"/>
      <c r="N8" s="6"/>
      <c r="O8" s="6"/>
      <c r="P8" s="6"/>
      <c r="Q8" s="6"/>
      <c r="R8" s="6"/>
      <c r="S8" s="6"/>
      <c r="T8" s="6"/>
      <c r="U8" s="6"/>
      <c r="V8" s="6"/>
      <c r="W8" s="6"/>
      <c r="X8" s="6"/>
      <c r="Y8" s="6"/>
      <c r="Z8" s="6"/>
    </row>
    <row r="9" spans="1:26" ht="16.5">
      <c r="A9" s="25" t="s">
        <v>22</v>
      </c>
      <c r="B9" s="28" t="s">
        <v>23</v>
      </c>
      <c r="C9" s="19" t="s">
        <v>24</v>
      </c>
      <c r="D9" s="19">
        <v>2014</v>
      </c>
      <c r="E9" s="13" t="s">
        <v>11</v>
      </c>
      <c r="F9" s="6"/>
      <c r="G9" s="21"/>
      <c r="H9" s="6"/>
      <c r="I9" s="6"/>
      <c r="J9" s="6"/>
      <c r="K9" s="6"/>
      <c r="L9" s="6"/>
      <c r="M9" s="6"/>
      <c r="N9" s="6"/>
      <c r="O9" s="6"/>
      <c r="P9" s="6"/>
      <c r="Q9" s="6"/>
      <c r="R9" s="6"/>
      <c r="S9" s="6"/>
      <c r="T9" s="6"/>
      <c r="U9" s="6"/>
      <c r="V9" s="6"/>
      <c r="W9" s="6"/>
      <c r="X9" s="6"/>
      <c r="Y9" s="6"/>
      <c r="Z9" s="6"/>
    </row>
    <row r="10" spans="1:26" ht="16.5">
      <c r="A10" s="25" t="s">
        <v>25</v>
      </c>
      <c r="B10" s="28" t="s">
        <v>27</v>
      </c>
      <c r="C10" s="19" t="s">
        <v>30</v>
      </c>
      <c r="D10" s="19">
        <v>2018</v>
      </c>
      <c r="E10" s="35" t="s">
        <v>31</v>
      </c>
      <c r="F10" s="6"/>
      <c r="G10" s="21"/>
      <c r="H10" s="6"/>
      <c r="I10" s="6"/>
      <c r="J10" s="6"/>
      <c r="K10" s="6"/>
      <c r="L10" s="6"/>
      <c r="M10" s="6"/>
      <c r="N10" s="6"/>
      <c r="O10" s="6"/>
      <c r="P10" s="6"/>
      <c r="Q10" s="6"/>
      <c r="R10" s="6"/>
      <c r="S10" s="6"/>
      <c r="T10" s="6"/>
      <c r="U10" s="6"/>
      <c r="V10" s="6"/>
      <c r="W10" s="6"/>
      <c r="X10" s="6"/>
      <c r="Y10" s="6"/>
      <c r="Z10" s="6"/>
    </row>
    <row r="11" spans="1:26" ht="16.5">
      <c r="A11" s="28" t="s">
        <v>33</v>
      </c>
      <c r="B11" s="28" t="s">
        <v>23</v>
      </c>
      <c r="C11" s="19" t="s">
        <v>37</v>
      </c>
      <c r="D11" s="19">
        <v>2015</v>
      </c>
      <c r="E11" s="13" t="s">
        <v>11</v>
      </c>
      <c r="F11" s="6"/>
      <c r="G11" s="21"/>
      <c r="H11" s="6"/>
      <c r="I11" s="6"/>
      <c r="J11" s="6"/>
      <c r="K11" s="6"/>
      <c r="L11" s="6"/>
      <c r="M11" s="6"/>
      <c r="N11" s="6"/>
      <c r="O11" s="6"/>
      <c r="P11" s="6"/>
      <c r="Q11" s="6"/>
      <c r="R11" s="6"/>
      <c r="S11" s="6"/>
      <c r="T11" s="6"/>
      <c r="U11" s="6"/>
      <c r="V11" s="6"/>
      <c r="W11" s="6"/>
      <c r="X11" s="6"/>
      <c r="Y11" s="6"/>
      <c r="Z11" s="6"/>
    </row>
    <row r="12" spans="1:26" ht="16.5">
      <c r="A12" s="28" t="s">
        <v>39</v>
      </c>
      <c r="B12" s="28" t="s">
        <v>41</v>
      </c>
      <c r="C12" s="19" t="s">
        <v>42</v>
      </c>
      <c r="D12" s="19">
        <v>2017</v>
      </c>
      <c r="E12" s="13" t="s">
        <v>43</v>
      </c>
      <c r="F12" s="11" t="s">
        <v>45</v>
      </c>
      <c r="G12" s="21"/>
      <c r="H12" s="6"/>
      <c r="I12" s="6"/>
      <c r="J12" s="6"/>
      <c r="K12" s="6"/>
      <c r="L12" s="6"/>
      <c r="M12" s="6"/>
      <c r="N12" s="6"/>
      <c r="O12" s="6"/>
      <c r="P12" s="6"/>
      <c r="Q12" s="6"/>
      <c r="R12" s="6"/>
      <c r="S12" s="6"/>
      <c r="T12" s="6"/>
      <c r="U12" s="6"/>
      <c r="V12" s="6"/>
      <c r="W12" s="6"/>
      <c r="X12" s="6"/>
      <c r="Y12" s="6"/>
      <c r="Z12" s="6"/>
    </row>
    <row r="13" spans="1:26" ht="16.5">
      <c r="A13" s="25" t="s">
        <v>46</v>
      </c>
      <c r="B13" s="28" t="s">
        <v>49</v>
      </c>
      <c r="C13" s="19" t="s">
        <v>52</v>
      </c>
      <c r="D13" s="19">
        <v>2014</v>
      </c>
      <c r="E13" s="13" t="s">
        <v>11</v>
      </c>
      <c r="F13" s="6"/>
      <c r="G13" s="21"/>
      <c r="H13" s="6"/>
      <c r="I13" s="6"/>
      <c r="J13" s="6"/>
      <c r="K13" s="6"/>
      <c r="L13" s="6"/>
      <c r="M13" s="6"/>
      <c r="N13" s="6"/>
      <c r="O13" s="6"/>
      <c r="P13" s="6"/>
      <c r="Q13" s="6"/>
      <c r="R13" s="6"/>
      <c r="S13" s="6"/>
      <c r="T13" s="6"/>
      <c r="U13" s="6"/>
      <c r="V13" s="6"/>
      <c r="W13" s="6"/>
      <c r="X13" s="6"/>
      <c r="Y13" s="6"/>
      <c r="Z13" s="6"/>
    </row>
    <row r="14" spans="1:26" ht="16.5">
      <c r="A14" s="28" t="s">
        <v>53</v>
      </c>
      <c r="B14" s="28" t="s">
        <v>54</v>
      </c>
      <c r="C14" s="19" t="s">
        <v>56</v>
      </c>
      <c r="D14" s="19">
        <v>2018</v>
      </c>
      <c r="E14" s="13" t="s">
        <v>11</v>
      </c>
      <c r="F14" s="11" t="s">
        <v>57</v>
      </c>
      <c r="G14" s="21"/>
      <c r="H14" s="6"/>
      <c r="I14" s="6"/>
      <c r="J14" s="6"/>
      <c r="K14" s="6"/>
      <c r="L14" s="6"/>
      <c r="M14" s="6"/>
      <c r="N14" s="6"/>
      <c r="O14" s="6"/>
      <c r="P14" s="6"/>
      <c r="Q14" s="6"/>
      <c r="R14" s="6"/>
      <c r="S14" s="6"/>
      <c r="T14" s="6"/>
      <c r="U14" s="6"/>
      <c r="V14" s="6"/>
      <c r="W14" s="6"/>
      <c r="X14" s="6"/>
      <c r="Y14" s="6"/>
      <c r="Z14" s="6"/>
    </row>
    <row r="15" spans="1:26" ht="16.5">
      <c r="A15" s="25" t="s">
        <v>58</v>
      </c>
      <c r="B15" s="28" t="s">
        <v>60</v>
      </c>
      <c r="C15" s="19" t="s">
        <v>62</v>
      </c>
      <c r="D15" s="19">
        <v>2013</v>
      </c>
      <c r="E15" s="13" t="s">
        <v>11</v>
      </c>
      <c r="F15" s="6"/>
      <c r="G15" s="21"/>
      <c r="H15" s="6"/>
      <c r="I15" s="6"/>
      <c r="J15" s="6"/>
      <c r="K15" s="6"/>
      <c r="L15" s="6"/>
      <c r="M15" s="6"/>
      <c r="N15" s="6"/>
      <c r="O15" s="6"/>
      <c r="P15" s="6"/>
      <c r="Q15" s="6"/>
      <c r="R15" s="6"/>
      <c r="S15" s="6"/>
      <c r="T15" s="6"/>
      <c r="U15" s="6"/>
      <c r="V15" s="6"/>
      <c r="W15" s="6"/>
      <c r="X15" s="6"/>
      <c r="Y15" s="6"/>
      <c r="Z15" s="6"/>
    </row>
    <row r="16" spans="1:26" ht="15">
      <c r="A16" s="9" t="s">
        <v>64</v>
      </c>
      <c r="B16" s="11" t="s">
        <v>10</v>
      </c>
      <c r="C16" s="6"/>
      <c r="D16" s="6"/>
      <c r="E16" s="13" t="s">
        <v>11</v>
      </c>
      <c r="F16" s="6"/>
    </row>
    <row r="17" spans="1:26" ht="16.5">
      <c r="A17" s="28" t="s">
        <v>65</v>
      </c>
      <c r="B17" s="28" t="s">
        <v>27</v>
      </c>
      <c r="C17" s="19" t="s">
        <v>68</v>
      </c>
      <c r="D17" s="19">
        <v>2017</v>
      </c>
      <c r="E17" s="13" t="s">
        <v>11</v>
      </c>
      <c r="F17" s="6"/>
      <c r="G17" s="21"/>
      <c r="H17" s="6"/>
      <c r="I17" s="6"/>
      <c r="J17" s="6"/>
      <c r="K17" s="6"/>
      <c r="L17" s="6"/>
      <c r="M17" s="6"/>
      <c r="N17" s="6"/>
      <c r="O17" s="6"/>
      <c r="P17" s="6"/>
      <c r="Q17" s="6"/>
      <c r="R17" s="6"/>
      <c r="S17" s="6"/>
      <c r="T17" s="6"/>
      <c r="U17" s="6"/>
      <c r="V17" s="6"/>
      <c r="W17" s="6"/>
      <c r="X17" s="6"/>
      <c r="Y17" s="6"/>
      <c r="Z17" s="6"/>
    </row>
    <row r="18" spans="1:26" ht="16.5">
      <c r="A18" s="25" t="s">
        <v>69</v>
      </c>
      <c r="B18" s="28" t="s">
        <v>71</v>
      </c>
      <c r="C18" s="19" t="s">
        <v>68</v>
      </c>
      <c r="D18" s="19">
        <v>2014</v>
      </c>
      <c r="E18" s="13" t="s">
        <v>11</v>
      </c>
      <c r="F18" s="6"/>
      <c r="G18" s="21"/>
      <c r="H18" s="6"/>
      <c r="I18" s="6"/>
      <c r="J18" s="6"/>
      <c r="K18" s="6"/>
      <c r="L18" s="6"/>
      <c r="M18" s="6"/>
      <c r="N18" s="6"/>
      <c r="O18" s="6"/>
      <c r="P18" s="6"/>
      <c r="Q18" s="6"/>
      <c r="R18" s="6"/>
      <c r="S18" s="6"/>
      <c r="T18" s="6"/>
      <c r="U18" s="6"/>
      <c r="V18" s="6"/>
      <c r="W18" s="6"/>
      <c r="X18" s="6"/>
      <c r="Y18" s="6"/>
      <c r="Z18" s="6"/>
    </row>
    <row r="19" spans="1:26" ht="16.5">
      <c r="A19" s="28" t="s">
        <v>74</v>
      </c>
      <c r="B19" s="28" t="s">
        <v>23</v>
      </c>
      <c r="C19" s="19" t="s">
        <v>37</v>
      </c>
      <c r="D19" s="19">
        <v>2003</v>
      </c>
      <c r="E19" s="13" t="s">
        <v>11</v>
      </c>
      <c r="F19" s="6"/>
      <c r="G19" s="21"/>
      <c r="H19" s="6"/>
      <c r="I19" s="6"/>
      <c r="J19" s="6"/>
      <c r="K19" s="6"/>
      <c r="L19" s="6"/>
      <c r="M19" s="6"/>
      <c r="N19" s="6"/>
      <c r="O19" s="6"/>
      <c r="P19" s="6"/>
      <c r="Q19" s="6"/>
      <c r="R19" s="6"/>
      <c r="S19" s="6"/>
      <c r="T19" s="6"/>
      <c r="U19" s="6"/>
      <c r="V19" s="6"/>
      <c r="W19" s="6"/>
      <c r="X19" s="6"/>
      <c r="Y19" s="6"/>
      <c r="Z19" s="6"/>
    </row>
    <row r="20" spans="1:26" ht="16.5">
      <c r="A20" s="28" t="s">
        <v>77</v>
      </c>
      <c r="B20" s="28" t="s">
        <v>80</v>
      </c>
      <c r="C20" s="19" t="s">
        <v>68</v>
      </c>
      <c r="D20" s="19">
        <v>1994</v>
      </c>
      <c r="E20" s="13" t="s">
        <v>11</v>
      </c>
      <c r="F20" s="6"/>
      <c r="G20" s="21"/>
      <c r="H20" s="6"/>
      <c r="I20" s="6"/>
      <c r="J20" s="6"/>
      <c r="K20" s="6"/>
      <c r="L20" s="6"/>
      <c r="M20" s="6"/>
      <c r="N20" s="6"/>
      <c r="O20" s="6"/>
      <c r="P20" s="6"/>
      <c r="Q20" s="6"/>
      <c r="R20" s="6"/>
      <c r="S20" s="6"/>
      <c r="T20" s="6"/>
      <c r="U20" s="6"/>
      <c r="V20" s="6"/>
      <c r="W20" s="6"/>
      <c r="X20" s="6"/>
      <c r="Y20" s="6"/>
      <c r="Z20" s="6"/>
    </row>
    <row r="21" spans="1:26" ht="16.5">
      <c r="A21" s="28" t="s">
        <v>81</v>
      </c>
      <c r="B21" s="28" t="s">
        <v>83</v>
      </c>
      <c r="C21" s="19" t="s">
        <v>87</v>
      </c>
      <c r="D21" s="19" t="s">
        <v>88</v>
      </c>
      <c r="E21" s="13" t="s">
        <v>11</v>
      </c>
      <c r="F21" s="6"/>
      <c r="G21" s="21"/>
      <c r="H21" s="6"/>
      <c r="I21" s="6"/>
      <c r="J21" s="6"/>
      <c r="K21" s="6"/>
      <c r="L21" s="6"/>
      <c r="M21" s="6"/>
      <c r="N21" s="6"/>
      <c r="O21" s="6"/>
      <c r="P21" s="6"/>
      <c r="Q21" s="6"/>
      <c r="R21" s="6"/>
      <c r="S21" s="6"/>
      <c r="T21" s="6"/>
      <c r="U21" s="6"/>
      <c r="V21" s="6"/>
      <c r="W21" s="6"/>
      <c r="X21" s="6"/>
      <c r="Y21" s="6"/>
      <c r="Z21" s="6"/>
    </row>
    <row r="22" spans="1:26" ht="16.5">
      <c r="A22" s="28" t="s">
        <v>89</v>
      </c>
      <c r="B22" s="28" t="s">
        <v>23</v>
      </c>
      <c r="C22" s="19" t="s">
        <v>95</v>
      </c>
      <c r="D22" s="19" t="s">
        <v>96</v>
      </c>
      <c r="E22" s="13" t="s">
        <v>11</v>
      </c>
      <c r="F22" s="6"/>
      <c r="G22" s="21"/>
      <c r="H22" s="6"/>
      <c r="I22" s="6"/>
      <c r="J22" s="6"/>
      <c r="K22" s="6"/>
      <c r="L22" s="6"/>
      <c r="M22" s="6"/>
      <c r="N22" s="6"/>
      <c r="O22" s="6"/>
      <c r="P22" s="6"/>
      <c r="Q22" s="6"/>
      <c r="R22" s="6"/>
      <c r="S22" s="6"/>
      <c r="T22" s="6"/>
      <c r="U22" s="6"/>
      <c r="V22" s="6"/>
      <c r="W22" s="6"/>
      <c r="X22" s="6"/>
      <c r="Y22" s="6"/>
      <c r="Z22" s="6"/>
    </row>
    <row r="23" spans="1:26" ht="16.5">
      <c r="A23" s="28" t="s">
        <v>98</v>
      </c>
      <c r="B23" s="28" t="s">
        <v>60</v>
      </c>
      <c r="C23" s="19" t="s">
        <v>62</v>
      </c>
      <c r="D23" s="19">
        <v>2011</v>
      </c>
      <c r="E23" s="13" t="s">
        <v>11</v>
      </c>
      <c r="F23" s="6"/>
      <c r="G23" s="21"/>
      <c r="H23" s="6"/>
      <c r="I23" s="6"/>
      <c r="J23" s="6"/>
      <c r="K23" s="6"/>
      <c r="L23" s="6"/>
      <c r="M23" s="6"/>
      <c r="N23" s="6"/>
      <c r="O23" s="6"/>
      <c r="P23" s="6"/>
      <c r="Q23" s="6"/>
      <c r="R23" s="6"/>
      <c r="S23" s="6"/>
      <c r="T23" s="6"/>
      <c r="U23" s="6"/>
      <c r="V23" s="6"/>
      <c r="W23" s="6"/>
      <c r="X23" s="6"/>
      <c r="Y23" s="6"/>
      <c r="Z23" s="6"/>
    </row>
    <row r="24" spans="1:26" ht="16.5">
      <c r="A24" s="28" t="s">
        <v>103</v>
      </c>
      <c r="B24" s="28" t="s">
        <v>107</v>
      </c>
      <c r="C24" s="19" t="s">
        <v>111</v>
      </c>
      <c r="D24" s="19">
        <v>2017</v>
      </c>
      <c r="E24" s="13" t="s">
        <v>11</v>
      </c>
      <c r="F24" s="6"/>
      <c r="G24" s="21"/>
      <c r="H24" s="6"/>
      <c r="I24" s="6"/>
      <c r="J24" s="6"/>
      <c r="K24" s="6"/>
      <c r="L24" s="6"/>
      <c r="M24" s="6"/>
      <c r="N24" s="6"/>
      <c r="O24" s="6"/>
      <c r="P24" s="6"/>
      <c r="Q24" s="6"/>
      <c r="R24" s="6"/>
      <c r="S24" s="6"/>
      <c r="T24" s="6"/>
      <c r="U24" s="6"/>
      <c r="V24" s="6"/>
      <c r="W24" s="6"/>
      <c r="X24" s="6"/>
      <c r="Y24" s="6"/>
      <c r="Z24" s="6"/>
    </row>
    <row r="25" spans="1:26" ht="16.5">
      <c r="A25" s="17" t="s">
        <v>112</v>
      </c>
      <c r="B25" s="19"/>
      <c r="C25" s="19"/>
      <c r="D25" s="19"/>
      <c r="E25" s="13" t="s">
        <v>11</v>
      </c>
      <c r="F25" s="6"/>
      <c r="G25" s="19" t="s">
        <v>113</v>
      </c>
      <c r="H25" s="6"/>
      <c r="I25" s="6"/>
      <c r="J25" s="6"/>
      <c r="K25" s="6"/>
      <c r="L25" s="6"/>
      <c r="M25" s="6"/>
      <c r="N25" s="6"/>
      <c r="O25" s="6"/>
      <c r="P25" s="6"/>
      <c r="Q25" s="6"/>
      <c r="R25" s="6"/>
      <c r="S25" s="6"/>
      <c r="T25" s="6"/>
      <c r="U25" s="6"/>
      <c r="V25" s="6"/>
      <c r="W25" s="6"/>
      <c r="X25" s="6"/>
      <c r="Y25" s="6"/>
      <c r="Z25" s="6"/>
    </row>
    <row r="26" spans="1:26" ht="16.5">
      <c r="A26" s="28" t="s">
        <v>114</v>
      </c>
      <c r="B26" s="28" t="s">
        <v>80</v>
      </c>
      <c r="C26" s="19" t="s">
        <v>30</v>
      </c>
      <c r="D26" s="19">
        <v>2010</v>
      </c>
      <c r="E26" s="13" t="s">
        <v>11</v>
      </c>
      <c r="F26" s="6"/>
      <c r="G26" s="21"/>
      <c r="H26" s="6"/>
      <c r="I26" s="6"/>
      <c r="J26" s="6"/>
      <c r="K26" s="6"/>
      <c r="L26" s="6"/>
      <c r="M26" s="6"/>
      <c r="N26" s="6"/>
      <c r="O26" s="6"/>
      <c r="P26" s="6"/>
      <c r="Q26" s="6"/>
      <c r="R26" s="6"/>
      <c r="S26" s="6"/>
      <c r="T26" s="6"/>
      <c r="U26" s="6"/>
      <c r="V26" s="6"/>
      <c r="W26" s="6"/>
      <c r="X26" s="6"/>
      <c r="Y26" s="6"/>
      <c r="Z26" s="6"/>
    </row>
    <row r="27" spans="1:26" ht="16.5">
      <c r="A27" s="28" t="s">
        <v>119</v>
      </c>
      <c r="B27" s="28" t="s">
        <v>23</v>
      </c>
      <c r="C27" s="19" t="s">
        <v>122</v>
      </c>
      <c r="D27" s="19">
        <v>2010</v>
      </c>
      <c r="E27" s="13" t="s">
        <v>11</v>
      </c>
      <c r="F27" s="6"/>
      <c r="G27" s="21"/>
      <c r="H27" s="6"/>
      <c r="I27" s="6"/>
      <c r="J27" s="6"/>
      <c r="K27" s="6"/>
      <c r="L27" s="6"/>
      <c r="M27" s="6"/>
      <c r="N27" s="6"/>
      <c r="O27" s="6"/>
      <c r="P27" s="6"/>
      <c r="Q27" s="6"/>
      <c r="R27" s="6"/>
      <c r="S27" s="6"/>
      <c r="T27" s="6"/>
      <c r="U27" s="6"/>
      <c r="V27" s="6"/>
      <c r="W27" s="6"/>
      <c r="X27" s="6"/>
      <c r="Y27" s="6"/>
      <c r="Z27" s="6"/>
    </row>
    <row r="28" spans="1:26" ht="16.5">
      <c r="A28" s="25" t="s">
        <v>123</v>
      </c>
      <c r="B28" s="28" t="s">
        <v>49</v>
      </c>
      <c r="C28" s="19" t="s">
        <v>126</v>
      </c>
      <c r="D28" s="19">
        <v>2014</v>
      </c>
      <c r="E28" s="13" t="s">
        <v>11</v>
      </c>
      <c r="F28" s="6"/>
      <c r="G28" s="21"/>
      <c r="H28" s="6"/>
      <c r="I28" s="6"/>
      <c r="J28" s="6"/>
      <c r="K28" s="6"/>
      <c r="L28" s="6"/>
      <c r="M28" s="6"/>
      <c r="N28" s="6"/>
      <c r="O28" s="6"/>
      <c r="P28" s="6"/>
      <c r="Q28" s="6"/>
      <c r="R28" s="6"/>
      <c r="S28" s="6"/>
      <c r="T28" s="6"/>
      <c r="U28" s="6"/>
      <c r="V28" s="6"/>
      <c r="W28" s="6"/>
      <c r="X28" s="6"/>
      <c r="Y28" s="6"/>
      <c r="Z28" s="6"/>
    </row>
    <row r="29" spans="1:26" ht="16.5">
      <c r="A29" s="28" t="s">
        <v>128</v>
      </c>
      <c r="B29" s="28" t="s">
        <v>129</v>
      </c>
      <c r="C29" s="19" t="s">
        <v>134</v>
      </c>
      <c r="D29" s="19">
        <v>1996</v>
      </c>
      <c r="E29" s="13" t="s">
        <v>11</v>
      </c>
      <c r="F29" s="6"/>
      <c r="G29" s="21"/>
      <c r="H29" s="6"/>
      <c r="I29" s="6"/>
      <c r="J29" s="6"/>
      <c r="K29" s="6"/>
      <c r="L29" s="6"/>
      <c r="M29" s="6"/>
      <c r="N29" s="6"/>
      <c r="O29" s="6"/>
      <c r="P29" s="6"/>
      <c r="Q29" s="6"/>
      <c r="R29" s="6"/>
      <c r="S29" s="6"/>
      <c r="T29" s="6"/>
      <c r="U29" s="6"/>
      <c r="V29" s="6"/>
      <c r="W29" s="6"/>
      <c r="X29" s="6"/>
      <c r="Y29" s="6"/>
      <c r="Z29" s="6"/>
    </row>
    <row r="30" spans="1:26" ht="16.5">
      <c r="A30" s="28" t="s">
        <v>137</v>
      </c>
      <c r="B30" s="28" t="s">
        <v>71</v>
      </c>
      <c r="C30" s="19" t="s">
        <v>37</v>
      </c>
      <c r="D30" s="19">
        <v>2014</v>
      </c>
      <c r="E30" s="13" t="s">
        <v>11</v>
      </c>
      <c r="F30" s="6"/>
      <c r="G30" s="21"/>
      <c r="H30" s="6"/>
      <c r="I30" s="6"/>
      <c r="J30" s="6"/>
      <c r="K30" s="6"/>
      <c r="L30" s="6"/>
      <c r="M30" s="6"/>
      <c r="N30" s="6"/>
      <c r="O30" s="6"/>
      <c r="P30" s="6"/>
      <c r="Q30" s="6"/>
      <c r="R30" s="6"/>
      <c r="S30" s="6"/>
      <c r="T30" s="6"/>
      <c r="U30" s="6"/>
      <c r="V30" s="6"/>
      <c r="W30" s="6"/>
      <c r="X30" s="6"/>
      <c r="Y30" s="6"/>
      <c r="Z30" s="6"/>
    </row>
    <row r="31" spans="1:26" ht="16.5">
      <c r="A31" s="25" t="s">
        <v>139</v>
      </c>
      <c r="B31" s="28" t="s">
        <v>140</v>
      </c>
      <c r="C31" s="19" t="s">
        <v>146</v>
      </c>
      <c r="D31" s="19">
        <v>2012</v>
      </c>
      <c r="E31" s="13" t="s">
        <v>11</v>
      </c>
      <c r="F31" s="6"/>
      <c r="G31" s="21"/>
      <c r="H31" s="6"/>
      <c r="I31" s="6"/>
      <c r="J31" s="6"/>
      <c r="K31" s="6"/>
      <c r="L31" s="6"/>
      <c r="M31" s="6"/>
      <c r="N31" s="6"/>
      <c r="O31" s="6"/>
      <c r="P31" s="6"/>
      <c r="Q31" s="6"/>
      <c r="R31" s="6"/>
      <c r="S31" s="6"/>
      <c r="T31" s="6"/>
      <c r="U31" s="6"/>
      <c r="V31" s="6"/>
      <c r="W31" s="6"/>
      <c r="X31" s="6"/>
      <c r="Y31" s="6"/>
      <c r="Z31" s="6"/>
    </row>
    <row r="32" spans="1:26" ht="16.5">
      <c r="A32" s="25" t="s">
        <v>147</v>
      </c>
      <c r="B32" s="28" t="s">
        <v>107</v>
      </c>
      <c r="C32" s="19" t="s">
        <v>37</v>
      </c>
      <c r="D32" s="19">
        <v>2017</v>
      </c>
      <c r="E32" s="13" t="s">
        <v>11</v>
      </c>
      <c r="F32" s="11" t="s">
        <v>150</v>
      </c>
      <c r="G32" s="21"/>
      <c r="H32" s="6"/>
      <c r="I32" s="6"/>
      <c r="J32" s="6"/>
      <c r="K32" s="6"/>
      <c r="L32" s="6"/>
      <c r="M32" s="6"/>
      <c r="N32" s="6"/>
      <c r="O32" s="6"/>
      <c r="P32" s="6"/>
      <c r="Q32" s="6"/>
      <c r="R32" s="6"/>
      <c r="S32" s="6"/>
      <c r="T32" s="6"/>
      <c r="U32" s="6"/>
      <c r="V32" s="6"/>
      <c r="W32" s="6"/>
      <c r="X32" s="6"/>
      <c r="Y32" s="6"/>
      <c r="Z32" s="6"/>
    </row>
    <row r="33" spans="1:26" ht="16.5">
      <c r="A33" s="28" t="s">
        <v>151</v>
      </c>
      <c r="B33" s="28" t="s">
        <v>80</v>
      </c>
      <c r="C33" s="19" t="s">
        <v>153</v>
      </c>
      <c r="D33" s="19">
        <v>2014</v>
      </c>
      <c r="E33" s="13" t="s">
        <v>11</v>
      </c>
      <c r="F33" s="6"/>
      <c r="G33" s="21"/>
      <c r="H33" s="6"/>
      <c r="I33" s="6"/>
      <c r="J33" s="6"/>
      <c r="K33" s="6"/>
      <c r="L33" s="6"/>
      <c r="M33" s="6"/>
      <c r="N33" s="6"/>
      <c r="O33" s="6"/>
      <c r="P33" s="6"/>
      <c r="Q33" s="6"/>
      <c r="R33" s="6"/>
      <c r="S33" s="6"/>
      <c r="T33" s="6"/>
      <c r="U33" s="6"/>
      <c r="V33" s="6"/>
      <c r="W33" s="6"/>
      <c r="X33" s="6"/>
      <c r="Y33" s="6"/>
      <c r="Z33" s="6"/>
    </row>
    <row r="34" spans="1:26" ht="16.5">
      <c r="A34" s="28" t="s">
        <v>155</v>
      </c>
      <c r="B34" s="28" t="s">
        <v>80</v>
      </c>
      <c r="C34" s="19" t="s">
        <v>30</v>
      </c>
      <c r="D34" s="19" t="s">
        <v>159</v>
      </c>
      <c r="E34" s="13" t="s">
        <v>11</v>
      </c>
      <c r="F34" s="11" t="s">
        <v>160</v>
      </c>
      <c r="G34" s="21"/>
      <c r="H34" s="6"/>
      <c r="I34" s="6"/>
      <c r="J34" s="6"/>
      <c r="K34" s="6"/>
      <c r="L34" s="6"/>
      <c r="M34" s="6"/>
      <c r="N34" s="6"/>
      <c r="O34" s="6"/>
      <c r="P34" s="6"/>
      <c r="Q34" s="6"/>
      <c r="R34" s="6"/>
      <c r="S34" s="6"/>
      <c r="T34" s="6"/>
      <c r="U34" s="6"/>
      <c r="V34" s="6"/>
      <c r="W34" s="6"/>
      <c r="X34" s="6"/>
      <c r="Y34" s="6"/>
      <c r="Z34" s="6"/>
    </row>
    <row r="35" spans="1:26" ht="16.5">
      <c r="A35" s="28" t="s">
        <v>162</v>
      </c>
      <c r="B35" s="28" t="s">
        <v>23</v>
      </c>
      <c r="C35" s="19" t="s">
        <v>166</v>
      </c>
      <c r="D35" s="19">
        <v>2016</v>
      </c>
      <c r="E35" s="13" t="s">
        <v>11</v>
      </c>
      <c r="F35" s="6"/>
      <c r="G35" s="21"/>
      <c r="H35" s="6"/>
      <c r="I35" s="6"/>
      <c r="J35" s="6"/>
      <c r="K35" s="6"/>
      <c r="L35" s="6"/>
      <c r="M35" s="6"/>
      <c r="N35" s="6"/>
      <c r="O35" s="6"/>
      <c r="P35" s="6"/>
      <c r="Q35" s="6"/>
      <c r="R35" s="6"/>
      <c r="S35" s="6"/>
      <c r="T35" s="6"/>
      <c r="U35" s="6"/>
      <c r="V35" s="6"/>
      <c r="W35" s="6"/>
      <c r="X35" s="6"/>
      <c r="Y35" s="6"/>
      <c r="Z35" s="6"/>
    </row>
    <row r="36" spans="1:26" ht="16.5">
      <c r="A36" s="17" t="s">
        <v>167</v>
      </c>
      <c r="B36" s="19"/>
      <c r="C36" s="19"/>
      <c r="D36" s="19"/>
      <c r="E36" s="13" t="s">
        <v>11</v>
      </c>
      <c r="F36" s="6"/>
      <c r="G36" s="19" t="s">
        <v>168</v>
      </c>
      <c r="H36" s="6"/>
      <c r="I36" s="6"/>
      <c r="J36" s="6"/>
      <c r="K36" s="6"/>
      <c r="L36" s="6"/>
      <c r="M36" s="6"/>
      <c r="N36" s="6"/>
      <c r="O36" s="6"/>
      <c r="P36" s="6"/>
      <c r="Q36" s="6"/>
      <c r="R36" s="6"/>
      <c r="S36" s="6"/>
      <c r="T36" s="6"/>
      <c r="U36" s="6"/>
      <c r="V36" s="6"/>
      <c r="W36" s="6"/>
      <c r="X36" s="6"/>
      <c r="Y36" s="6"/>
      <c r="Z36" s="6"/>
    </row>
    <row r="37" spans="1:26" ht="16.5">
      <c r="A37" s="25" t="s">
        <v>169</v>
      </c>
      <c r="B37" s="28" t="s">
        <v>129</v>
      </c>
      <c r="C37" s="19" t="s">
        <v>37</v>
      </c>
      <c r="D37" s="19">
        <v>2004</v>
      </c>
      <c r="E37" s="13" t="s">
        <v>11</v>
      </c>
      <c r="F37" s="6"/>
      <c r="G37" s="21"/>
      <c r="H37" s="6"/>
      <c r="I37" s="6"/>
      <c r="J37" s="6"/>
      <c r="K37" s="6"/>
      <c r="L37" s="6"/>
      <c r="M37" s="6"/>
      <c r="N37" s="6"/>
      <c r="O37" s="6"/>
      <c r="P37" s="6"/>
      <c r="Q37" s="6"/>
      <c r="R37" s="6"/>
      <c r="S37" s="6"/>
      <c r="T37" s="6"/>
      <c r="U37" s="6"/>
      <c r="V37" s="6"/>
      <c r="W37" s="6"/>
      <c r="X37" s="6"/>
      <c r="Y37" s="6"/>
      <c r="Z37" s="6"/>
    </row>
    <row r="38" spans="1:26" ht="16.5">
      <c r="A38" s="28" t="s">
        <v>172</v>
      </c>
      <c r="B38" s="28" t="s">
        <v>23</v>
      </c>
      <c r="C38" s="19" t="s">
        <v>37</v>
      </c>
      <c r="D38" s="19">
        <v>2012</v>
      </c>
      <c r="E38" s="13" t="s">
        <v>11</v>
      </c>
      <c r="F38" s="11" t="s">
        <v>174</v>
      </c>
      <c r="G38" s="21"/>
      <c r="H38" s="6"/>
      <c r="I38" s="6"/>
      <c r="J38" s="6"/>
      <c r="K38" s="6"/>
      <c r="L38" s="6"/>
      <c r="M38" s="6"/>
      <c r="N38" s="6"/>
      <c r="O38" s="6"/>
      <c r="P38" s="6"/>
      <c r="Q38" s="6"/>
      <c r="R38" s="6"/>
      <c r="S38" s="6"/>
      <c r="T38" s="6"/>
      <c r="U38" s="6"/>
      <c r="V38" s="6"/>
      <c r="W38" s="6"/>
      <c r="X38" s="6"/>
      <c r="Y38" s="6"/>
      <c r="Z38" s="6"/>
    </row>
    <row r="39" spans="1:26" ht="16.5">
      <c r="A39" s="25" t="s">
        <v>175</v>
      </c>
      <c r="B39" s="28" t="s">
        <v>129</v>
      </c>
      <c r="C39" s="19" t="s">
        <v>180</v>
      </c>
      <c r="D39" s="19">
        <v>2016</v>
      </c>
      <c r="E39" s="13" t="s">
        <v>11</v>
      </c>
      <c r="F39" s="11" t="s">
        <v>181</v>
      </c>
      <c r="G39" s="21"/>
      <c r="H39" s="6"/>
      <c r="I39" s="6"/>
      <c r="J39" s="6"/>
      <c r="K39" s="6"/>
      <c r="L39" s="6"/>
      <c r="M39" s="6"/>
      <c r="N39" s="6"/>
      <c r="O39" s="6"/>
      <c r="P39" s="6"/>
      <c r="Q39" s="6"/>
      <c r="R39" s="6"/>
      <c r="S39" s="6"/>
      <c r="T39" s="6"/>
      <c r="U39" s="6"/>
      <c r="V39" s="6"/>
      <c r="W39" s="6"/>
      <c r="X39" s="6"/>
      <c r="Y39" s="6"/>
      <c r="Z39" s="6"/>
    </row>
    <row r="40" spans="1:26" ht="16.5">
      <c r="A40" s="25" t="s">
        <v>182</v>
      </c>
      <c r="B40" s="28" t="s">
        <v>49</v>
      </c>
      <c r="C40" s="19" t="s">
        <v>95</v>
      </c>
      <c r="D40" s="19">
        <v>2015</v>
      </c>
      <c r="E40" s="13" t="s">
        <v>11</v>
      </c>
      <c r="F40" s="11" t="s">
        <v>185</v>
      </c>
      <c r="G40" s="21"/>
      <c r="H40" s="6"/>
      <c r="I40" s="6"/>
      <c r="J40" s="6"/>
      <c r="K40" s="6"/>
      <c r="L40" s="6"/>
      <c r="M40" s="6"/>
      <c r="N40" s="6"/>
      <c r="O40" s="6"/>
      <c r="P40" s="6"/>
      <c r="Q40" s="6"/>
      <c r="R40" s="6"/>
      <c r="S40" s="6"/>
      <c r="T40" s="6"/>
      <c r="U40" s="6"/>
      <c r="V40" s="6"/>
      <c r="W40" s="6"/>
      <c r="X40" s="6"/>
      <c r="Y40" s="6"/>
      <c r="Z40" s="6"/>
    </row>
    <row r="41" spans="1:26" ht="16.5">
      <c r="A41" s="28" t="s">
        <v>186</v>
      </c>
      <c r="B41" s="28" t="s">
        <v>83</v>
      </c>
      <c r="C41" s="19" t="s">
        <v>37</v>
      </c>
      <c r="D41" s="19">
        <v>2017</v>
      </c>
      <c r="E41" s="13" t="s">
        <v>11</v>
      </c>
      <c r="F41" s="11" t="s">
        <v>190</v>
      </c>
      <c r="G41" s="21"/>
      <c r="H41" s="6"/>
      <c r="I41" s="6"/>
      <c r="J41" s="6"/>
      <c r="K41" s="6"/>
      <c r="L41" s="6"/>
      <c r="M41" s="6"/>
      <c r="N41" s="6"/>
      <c r="O41" s="6"/>
      <c r="P41" s="6"/>
      <c r="Q41" s="6"/>
      <c r="R41" s="6"/>
      <c r="S41" s="6"/>
      <c r="T41" s="6"/>
      <c r="U41" s="6"/>
      <c r="V41" s="6"/>
      <c r="W41" s="6"/>
      <c r="X41" s="6"/>
      <c r="Y41" s="6"/>
      <c r="Z41" s="6"/>
    </row>
    <row r="42" spans="1:26" ht="16.5">
      <c r="A42" s="25" t="s">
        <v>191</v>
      </c>
      <c r="B42" s="28" t="s">
        <v>80</v>
      </c>
      <c r="C42" s="19" t="s">
        <v>192</v>
      </c>
      <c r="D42" s="19">
        <v>2014</v>
      </c>
      <c r="E42" s="35" t="s">
        <v>31</v>
      </c>
      <c r="F42" s="11" t="s">
        <v>194</v>
      </c>
      <c r="G42" s="21"/>
      <c r="H42" s="6"/>
      <c r="I42" s="6"/>
      <c r="J42" s="6"/>
      <c r="K42" s="6"/>
      <c r="L42" s="6"/>
      <c r="M42" s="6"/>
      <c r="N42" s="6"/>
      <c r="O42" s="6"/>
      <c r="P42" s="6"/>
      <c r="Q42" s="6"/>
      <c r="R42" s="6"/>
      <c r="S42" s="6"/>
      <c r="T42" s="6"/>
      <c r="U42" s="6"/>
      <c r="V42" s="6"/>
      <c r="W42" s="6"/>
      <c r="X42" s="6"/>
      <c r="Y42" s="6"/>
      <c r="Z42" s="6"/>
    </row>
    <row r="43" spans="1:26" ht="16.5">
      <c r="A43" s="25" t="s">
        <v>195</v>
      </c>
      <c r="B43" s="28" t="s">
        <v>140</v>
      </c>
      <c r="C43" s="19" t="s">
        <v>24</v>
      </c>
      <c r="D43" s="19">
        <v>2016</v>
      </c>
      <c r="E43" s="35" t="s">
        <v>31</v>
      </c>
      <c r="F43" s="11" t="s">
        <v>197</v>
      </c>
      <c r="G43" s="21"/>
      <c r="H43" s="6"/>
      <c r="I43" s="6"/>
      <c r="J43" s="6"/>
      <c r="K43" s="6"/>
      <c r="L43" s="6"/>
      <c r="M43" s="6"/>
      <c r="N43" s="6"/>
      <c r="O43" s="6"/>
      <c r="P43" s="6"/>
      <c r="Q43" s="6"/>
      <c r="R43" s="6"/>
      <c r="S43" s="6"/>
      <c r="T43" s="6"/>
      <c r="U43" s="6"/>
      <c r="V43" s="6"/>
      <c r="W43" s="6"/>
      <c r="X43" s="6"/>
      <c r="Y43" s="6"/>
      <c r="Z43" s="6"/>
    </row>
    <row r="44" spans="1:26" ht="16.5">
      <c r="A44" s="28" t="s">
        <v>198</v>
      </c>
      <c r="B44" s="28" t="s">
        <v>80</v>
      </c>
      <c r="C44" s="19" t="s">
        <v>62</v>
      </c>
      <c r="D44" s="19">
        <v>2018</v>
      </c>
      <c r="E44" s="13" t="s">
        <v>11</v>
      </c>
      <c r="F44" s="6"/>
      <c r="G44" s="21"/>
      <c r="H44" s="6"/>
      <c r="I44" s="6"/>
      <c r="J44" s="6"/>
      <c r="K44" s="6"/>
      <c r="L44" s="6"/>
      <c r="M44" s="6"/>
      <c r="N44" s="6"/>
      <c r="O44" s="6"/>
      <c r="P44" s="6"/>
      <c r="Q44" s="6"/>
      <c r="R44" s="6"/>
      <c r="S44" s="6"/>
      <c r="T44" s="6"/>
      <c r="U44" s="6"/>
      <c r="V44" s="6"/>
      <c r="W44" s="6"/>
      <c r="X44" s="6"/>
      <c r="Y44" s="6"/>
      <c r="Z44" s="6"/>
    </row>
    <row r="45" spans="1:26" ht="16.5">
      <c r="A45" s="25" t="s">
        <v>201</v>
      </c>
      <c r="B45" s="28" t="s">
        <v>23</v>
      </c>
      <c r="C45" s="19" t="s">
        <v>24</v>
      </c>
      <c r="D45" s="19" t="s">
        <v>204</v>
      </c>
      <c r="E45" s="13" t="s">
        <v>11</v>
      </c>
      <c r="F45" s="11" t="s">
        <v>205</v>
      </c>
      <c r="G45" s="21"/>
      <c r="H45" s="6"/>
      <c r="I45" s="6"/>
      <c r="J45" s="6"/>
      <c r="K45" s="6"/>
      <c r="L45" s="6"/>
      <c r="M45" s="6"/>
      <c r="N45" s="6"/>
      <c r="O45" s="6"/>
      <c r="P45" s="6"/>
      <c r="Q45" s="6"/>
      <c r="R45" s="6"/>
      <c r="S45" s="6"/>
      <c r="T45" s="6"/>
      <c r="U45" s="6"/>
      <c r="V45" s="6"/>
      <c r="W45" s="6"/>
      <c r="X45" s="6"/>
      <c r="Y45" s="6"/>
      <c r="Z45" s="6"/>
    </row>
    <row r="46" spans="1:26" ht="16.5">
      <c r="A46" s="28" t="s">
        <v>206</v>
      </c>
      <c r="B46" s="28" t="s">
        <v>23</v>
      </c>
      <c r="C46" s="19" t="s">
        <v>37</v>
      </c>
      <c r="D46" s="19">
        <v>2018</v>
      </c>
      <c r="E46" s="13" t="s">
        <v>11</v>
      </c>
      <c r="F46" s="6"/>
      <c r="G46" s="21"/>
      <c r="H46" s="6"/>
      <c r="I46" s="6"/>
      <c r="J46" s="6"/>
      <c r="K46" s="6"/>
      <c r="L46" s="6"/>
      <c r="M46" s="6"/>
      <c r="N46" s="6"/>
      <c r="O46" s="6"/>
      <c r="P46" s="6"/>
      <c r="Q46" s="6"/>
      <c r="R46" s="6"/>
      <c r="S46" s="6"/>
      <c r="T46" s="6"/>
      <c r="U46" s="6"/>
      <c r="V46" s="6"/>
      <c r="W46" s="6"/>
      <c r="X46" s="6"/>
      <c r="Y46" s="6"/>
      <c r="Z46" s="6"/>
    </row>
    <row r="47" spans="1:26" ht="16.5">
      <c r="A47" s="28" t="s">
        <v>209</v>
      </c>
      <c r="B47" s="28" t="s">
        <v>41</v>
      </c>
      <c r="C47" s="19" t="s">
        <v>213</v>
      </c>
      <c r="D47" s="19">
        <v>2015</v>
      </c>
      <c r="E47" s="13" t="s">
        <v>11</v>
      </c>
      <c r="F47" s="11" t="s">
        <v>215</v>
      </c>
      <c r="G47" s="21"/>
      <c r="H47" s="6"/>
      <c r="I47" s="6"/>
      <c r="J47" s="6"/>
      <c r="K47" s="6"/>
      <c r="L47" s="6"/>
      <c r="M47" s="6"/>
      <c r="N47" s="6"/>
      <c r="O47" s="6"/>
      <c r="P47" s="6"/>
      <c r="Q47" s="6"/>
      <c r="R47" s="6"/>
      <c r="S47" s="6"/>
      <c r="T47" s="6"/>
      <c r="U47" s="6"/>
      <c r="V47" s="6"/>
      <c r="W47" s="6"/>
      <c r="X47" s="6"/>
      <c r="Y47" s="6"/>
      <c r="Z47" s="6"/>
    </row>
    <row r="48" spans="1:26" ht="16.5">
      <c r="A48" s="25" t="s">
        <v>217</v>
      </c>
      <c r="B48" s="28" t="s">
        <v>41</v>
      </c>
      <c r="C48" s="19" t="s">
        <v>24</v>
      </c>
      <c r="D48" s="19">
        <v>2018</v>
      </c>
      <c r="E48" s="13" t="s">
        <v>11</v>
      </c>
      <c r="F48" s="6"/>
      <c r="G48" s="21"/>
      <c r="H48" s="6"/>
      <c r="I48" s="6"/>
      <c r="J48" s="6"/>
      <c r="K48" s="6"/>
      <c r="L48" s="6"/>
      <c r="M48" s="6"/>
      <c r="N48" s="6"/>
      <c r="O48" s="6"/>
      <c r="P48" s="6"/>
      <c r="Q48" s="6"/>
      <c r="R48" s="6"/>
      <c r="S48" s="6"/>
      <c r="T48" s="6"/>
      <c r="U48" s="6"/>
      <c r="V48" s="6"/>
      <c r="W48" s="6"/>
      <c r="X48" s="6"/>
      <c r="Y48" s="6"/>
      <c r="Z48" s="6"/>
    </row>
    <row r="49" spans="1:26" ht="16.5">
      <c r="A49" s="17" t="s">
        <v>222</v>
      </c>
      <c r="B49" s="19"/>
      <c r="C49" s="19"/>
      <c r="D49" s="19"/>
      <c r="E49" s="13" t="s">
        <v>11</v>
      </c>
      <c r="F49" s="6"/>
      <c r="G49" s="19" t="s">
        <v>223</v>
      </c>
      <c r="H49" s="6"/>
      <c r="I49" s="6"/>
      <c r="J49" s="6"/>
      <c r="K49" s="6"/>
      <c r="L49" s="6"/>
      <c r="M49" s="6"/>
      <c r="N49" s="6"/>
      <c r="O49" s="6"/>
      <c r="P49" s="6"/>
      <c r="Q49" s="6"/>
      <c r="R49" s="6"/>
      <c r="S49" s="6"/>
      <c r="T49" s="6"/>
      <c r="U49" s="6"/>
      <c r="V49" s="6"/>
      <c r="W49" s="6"/>
      <c r="X49" s="6"/>
      <c r="Y49" s="6"/>
      <c r="Z49" s="6"/>
    </row>
    <row r="50" spans="1:26" ht="16.5">
      <c r="A50" s="25" t="s">
        <v>225</v>
      </c>
      <c r="B50" s="28" t="s">
        <v>71</v>
      </c>
      <c r="C50" s="19" t="s">
        <v>24</v>
      </c>
      <c r="D50" s="19">
        <v>2005</v>
      </c>
      <c r="E50" s="13" t="s">
        <v>11</v>
      </c>
      <c r="F50" s="6"/>
      <c r="G50" s="21"/>
      <c r="H50" s="6"/>
      <c r="I50" s="6"/>
      <c r="J50" s="6"/>
      <c r="K50" s="6"/>
      <c r="L50" s="6"/>
      <c r="M50" s="6"/>
      <c r="N50" s="6"/>
      <c r="O50" s="6"/>
      <c r="P50" s="6"/>
      <c r="Q50" s="6"/>
      <c r="R50" s="6"/>
      <c r="S50" s="6"/>
      <c r="T50" s="6"/>
      <c r="U50" s="6"/>
      <c r="V50" s="6"/>
      <c r="W50" s="6"/>
      <c r="X50" s="6"/>
      <c r="Y50" s="6"/>
      <c r="Z50" s="6"/>
    </row>
    <row r="51" spans="1:26" ht="16.5">
      <c r="A51" s="25" t="s">
        <v>99</v>
      </c>
      <c r="B51" s="28" t="s">
        <v>66</v>
      </c>
      <c r="C51" s="19" t="s">
        <v>106</v>
      </c>
      <c r="D51" s="19">
        <v>2014</v>
      </c>
      <c r="E51" s="13" t="s">
        <v>11</v>
      </c>
      <c r="F51" s="11" t="s">
        <v>238</v>
      </c>
      <c r="G51" s="21"/>
      <c r="H51" s="6"/>
      <c r="I51" s="6"/>
      <c r="J51" s="6"/>
      <c r="K51" s="6"/>
      <c r="L51" s="6"/>
      <c r="M51" s="6"/>
      <c r="N51" s="6"/>
      <c r="O51" s="6"/>
      <c r="P51" s="6"/>
      <c r="Q51" s="6"/>
      <c r="R51" s="6"/>
      <c r="S51" s="6"/>
      <c r="T51" s="6"/>
      <c r="U51" s="6"/>
      <c r="V51" s="6"/>
      <c r="W51" s="6"/>
      <c r="X51" s="6"/>
      <c r="Y51" s="6"/>
      <c r="Z51" s="6"/>
    </row>
    <row r="52" spans="1:26" ht="16.5">
      <c r="A52" s="25" t="s">
        <v>239</v>
      </c>
      <c r="B52" s="28" t="s">
        <v>49</v>
      </c>
      <c r="C52" s="19" t="s">
        <v>37</v>
      </c>
      <c r="D52" s="19">
        <v>2018</v>
      </c>
      <c r="E52" s="13" t="s">
        <v>11</v>
      </c>
      <c r="F52" s="11" t="s">
        <v>243</v>
      </c>
      <c r="G52" s="21"/>
      <c r="H52" s="11" t="s">
        <v>244</v>
      </c>
      <c r="I52" s="6"/>
      <c r="J52" s="6"/>
      <c r="K52" s="6"/>
      <c r="L52" s="6"/>
      <c r="M52" s="6"/>
      <c r="N52" s="6"/>
      <c r="O52" s="6"/>
      <c r="P52" s="6"/>
      <c r="Q52" s="6"/>
      <c r="R52" s="6"/>
      <c r="S52" s="6"/>
      <c r="T52" s="6"/>
      <c r="U52" s="6"/>
      <c r="V52" s="6"/>
      <c r="W52" s="6"/>
      <c r="X52" s="6"/>
      <c r="Y52" s="6"/>
      <c r="Z52" s="6"/>
    </row>
    <row r="53" spans="1:26" ht="16.5">
      <c r="A53" s="25" t="s">
        <v>245</v>
      </c>
      <c r="B53" s="28" t="s">
        <v>41</v>
      </c>
      <c r="C53" s="19" t="s">
        <v>62</v>
      </c>
      <c r="D53" s="19">
        <v>2015</v>
      </c>
      <c r="E53" s="13" t="s">
        <v>11</v>
      </c>
      <c r="F53" s="6"/>
      <c r="G53" s="21"/>
      <c r="H53" s="6"/>
      <c r="I53" s="6"/>
      <c r="J53" s="6"/>
      <c r="K53" s="6"/>
      <c r="L53" s="6"/>
      <c r="M53" s="6"/>
      <c r="N53" s="6"/>
      <c r="O53" s="6"/>
      <c r="P53" s="6"/>
      <c r="Q53" s="6"/>
      <c r="R53" s="6"/>
      <c r="S53" s="6"/>
      <c r="T53" s="6"/>
      <c r="U53" s="6"/>
      <c r="V53" s="6"/>
      <c r="W53" s="6"/>
      <c r="X53" s="6"/>
      <c r="Y53" s="6"/>
      <c r="Z53" s="6"/>
    </row>
    <row r="54" spans="1:26" ht="16.5">
      <c r="A54" s="25" t="s">
        <v>249</v>
      </c>
      <c r="B54" s="28" t="s">
        <v>41</v>
      </c>
      <c r="C54" s="19" t="s">
        <v>68</v>
      </c>
      <c r="D54" s="19">
        <v>2013</v>
      </c>
      <c r="E54" s="13" t="s">
        <v>11</v>
      </c>
      <c r="F54" s="6"/>
      <c r="G54" s="21"/>
      <c r="H54" s="6"/>
      <c r="I54" s="6"/>
      <c r="J54" s="6"/>
      <c r="K54" s="6"/>
      <c r="L54" s="6"/>
      <c r="M54" s="6"/>
      <c r="N54" s="6"/>
      <c r="O54" s="6"/>
      <c r="P54" s="6"/>
      <c r="Q54" s="6"/>
      <c r="R54" s="6"/>
      <c r="S54" s="6"/>
      <c r="T54" s="6"/>
      <c r="U54" s="6"/>
      <c r="V54" s="6"/>
      <c r="W54" s="6"/>
      <c r="X54" s="6"/>
      <c r="Y54" s="6"/>
      <c r="Z54" s="6"/>
    </row>
    <row r="55" spans="1:26" ht="16.5">
      <c r="A55" s="25" t="s">
        <v>254</v>
      </c>
      <c r="B55" s="28" t="s">
        <v>80</v>
      </c>
      <c r="C55" s="19" t="s">
        <v>87</v>
      </c>
      <c r="D55" s="19">
        <v>2017</v>
      </c>
      <c r="E55" s="13" t="s">
        <v>11</v>
      </c>
      <c r="F55" s="6"/>
      <c r="G55" s="21"/>
      <c r="H55" s="6"/>
      <c r="I55" s="6"/>
      <c r="J55" s="6"/>
      <c r="K55" s="6"/>
      <c r="L55" s="6"/>
      <c r="M55" s="6"/>
      <c r="N55" s="6"/>
      <c r="O55" s="6"/>
      <c r="P55" s="6"/>
      <c r="Q55" s="6"/>
      <c r="R55" s="6"/>
      <c r="S55" s="6"/>
      <c r="T55" s="6"/>
      <c r="U55" s="6"/>
      <c r="V55" s="6"/>
      <c r="W55" s="6"/>
      <c r="X55" s="6"/>
      <c r="Y55" s="6"/>
      <c r="Z55" s="6"/>
    </row>
    <row r="56" spans="1:26" ht="16.5">
      <c r="A56" s="28" t="s">
        <v>255</v>
      </c>
      <c r="B56" s="28" t="s">
        <v>23</v>
      </c>
      <c r="C56" s="19" t="s">
        <v>261</v>
      </c>
      <c r="D56" s="19">
        <v>2016</v>
      </c>
      <c r="E56" s="13" t="s">
        <v>11</v>
      </c>
      <c r="F56" s="11" t="s">
        <v>262</v>
      </c>
      <c r="G56" s="21"/>
      <c r="H56" s="6"/>
      <c r="I56" s="6"/>
      <c r="J56" s="6"/>
      <c r="K56" s="6"/>
      <c r="L56" s="6"/>
      <c r="M56" s="6"/>
      <c r="N56" s="6"/>
      <c r="O56" s="6"/>
      <c r="P56" s="6"/>
      <c r="Q56" s="6"/>
      <c r="R56" s="6"/>
      <c r="S56" s="6"/>
      <c r="T56" s="6"/>
      <c r="U56" s="6"/>
      <c r="V56" s="6"/>
      <c r="W56" s="6"/>
      <c r="X56" s="6"/>
      <c r="Y56" s="6"/>
      <c r="Z56" s="6"/>
    </row>
    <row r="57" spans="1:26" ht="16.5">
      <c r="A57" s="25" t="s">
        <v>263</v>
      </c>
      <c r="B57" s="28" t="s">
        <v>41</v>
      </c>
      <c r="C57" s="19" t="s">
        <v>24</v>
      </c>
      <c r="D57" s="19">
        <v>2014</v>
      </c>
      <c r="E57" s="13" t="s">
        <v>11</v>
      </c>
      <c r="F57" s="6"/>
      <c r="G57" s="21"/>
      <c r="H57" s="6"/>
      <c r="I57" s="6"/>
      <c r="J57" s="6"/>
      <c r="K57" s="6"/>
      <c r="L57" s="6"/>
      <c r="M57" s="6"/>
      <c r="N57" s="6"/>
      <c r="O57" s="6"/>
      <c r="P57" s="6"/>
      <c r="Q57" s="6"/>
      <c r="R57" s="6"/>
      <c r="S57" s="6"/>
      <c r="T57" s="6"/>
      <c r="U57" s="6"/>
      <c r="V57" s="6"/>
      <c r="W57" s="6"/>
      <c r="X57" s="6"/>
      <c r="Y57" s="6"/>
      <c r="Z57" s="6"/>
    </row>
    <row r="58" spans="1:26" ht="16.5">
      <c r="A58" s="17" t="s">
        <v>101</v>
      </c>
      <c r="B58" s="19"/>
      <c r="C58" s="19"/>
      <c r="D58" s="19"/>
      <c r="E58" s="13" t="s">
        <v>11</v>
      </c>
      <c r="F58" s="6"/>
      <c r="G58" s="19" t="s">
        <v>113</v>
      </c>
      <c r="H58" s="6"/>
      <c r="I58" s="6"/>
      <c r="J58" s="6"/>
      <c r="K58" s="6"/>
      <c r="L58" s="6"/>
      <c r="M58" s="6"/>
      <c r="N58" s="6"/>
      <c r="O58" s="6"/>
      <c r="P58" s="6"/>
      <c r="Q58" s="6"/>
      <c r="R58" s="6"/>
      <c r="S58" s="6"/>
      <c r="T58" s="6"/>
      <c r="U58" s="6"/>
      <c r="V58" s="6"/>
      <c r="W58" s="6"/>
      <c r="X58" s="6"/>
      <c r="Y58" s="6"/>
      <c r="Z58" s="6"/>
    </row>
    <row r="59" spans="1:26" ht="16.5">
      <c r="A59" s="25" t="s">
        <v>271</v>
      </c>
      <c r="B59" s="28" t="s">
        <v>41</v>
      </c>
      <c r="C59" s="19" t="s">
        <v>24</v>
      </c>
      <c r="D59" s="19">
        <v>2006</v>
      </c>
      <c r="E59" s="13" t="s">
        <v>11</v>
      </c>
      <c r="F59" s="6"/>
      <c r="G59" s="21"/>
      <c r="H59" s="6"/>
      <c r="I59" s="6"/>
      <c r="J59" s="6"/>
      <c r="K59" s="6"/>
      <c r="L59" s="6"/>
      <c r="M59" s="6"/>
      <c r="N59" s="6"/>
      <c r="O59" s="6"/>
      <c r="P59" s="6"/>
      <c r="Q59" s="6"/>
      <c r="R59" s="6"/>
      <c r="S59" s="6"/>
      <c r="T59" s="6"/>
      <c r="U59" s="6"/>
      <c r="V59" s="6"/>
      <c r="W59" s="6"/>
      <c r="X59" s="6"/>
      <c r="Y59" s="6"/>
      <c r="Z59" s="6"/>
    </row>
    <row r="60" spans="1:26" ht="16.5">
      <c r="A60" s="25" t="s">
        <v>273</v>
      </c>
      <c r="B60" s="28" t="s">
        <v>49</v>
      </c>
      <c r="C60" s="19" t="s">
        <v>68</v>
      </c>
      <c r="D60" s="19">
        <v>2000</v>
      </c>
      <c r="E60" s="13" t="s">
        <v>11</v>
      </c>
      <c r="F60" s="6"/>
      <c r="G60" s="21"/>
      <c r="H60" s="6"/>
      <c r="I60" s="6"/>
      <c r="J60" s="6"/>
      <c r="K60" s="6"/>
      <c r="L60" s="6"/>
      <c r="M60" s="6"/>
      <c r="N60" s="6"/>
      <c r="O60" s="6"/>
      <c r="P60" s="6"/>
      <c r="Q60" s="6"/>
      <c r="R60" s="6"/>
      <c r="S60" s="6"/>
      <c r="T60" s="6"/>
      <c r="U60" s="6"/>
      <c r="V60" s="6"/>
      <c r="W60" s="6"/>
      <c r="X60" s="6"/>
      <c r="Y60" s="6"/>
      <c r="Z60" s="6"/>
    </row>
    <row r="61" spans="1:26" ht="16.5">
      <c r="A61" s="28" t="s">
        <v>276</v>
      </c>
      <c r="B61" s="28" t="s">
        <v>41</v>
      </c>
      <c r="C61" s="19" t="s">
        <v>87</v>
      </c>
      <c r="D61" s="19">
        <v>2014</v>
      </c>
      <c r="E61" s="13" t="s">
        <v>11</v>
      </c>
      <c r="F61" s="6"/>
      <c r="G61" s="21"/>
      <c r="H61" s="6"/>
      <c r="I61" s="6"/>
      <c r="J61" s="6"/>
      <c r="K61" s="6"/>
      <c r="L61" s="6"/>
      <c r="M61" s="6"/>
      <c r="N61" s="6"/>
      <c r="O61" s="6"/>
      <c r="P61" s="6"/>
      <c r="Q61" s="6"/>
      <c r="R61" s="6"/>
      <c r="S61" s="6"/>
      <c r="T61" s="6"/>
      <c r="U61" s="6"/>
      <c r="V61" s="6"/>
      <c r="W61" s="6"/>
      <c r="X61" s="6"/>
      <c r="Y61" s="6"/>
      <c r="Z61" s="6"/>
    </row>
    <row r="62" spans="1:26" ht="16.5">
      <c r="A62" s="28" t="s">
        <v>279</v>
      </c>
      <c r="B62" s="28" t="s">
        <v>23</v>
      </c>
      <c r="C62" s="19" t="s">
        <v>285</v>
      </c>
      <c r="D62" s="19">
        <v>2016</v>
      </c>
      <c r="E62" s="13" t="s">
        <v>11</v>
      </c>
      <c r="F62" s="6"/>
      <c r="G62" s="21"/>
      <c r="H62" s="6"/>
      <c r="I62" s="6"/>
      <c r="J62" s="6"/>
      <c r="K62" s="6"/>
      <c r="L62" s="6"/>
      <c r="M62" s="6"/>
      <c r="N62" s="6"/>
      <c r="O62" s="6"/>
      <c r="P62" s="6"/>
      <c r="Q62" s="6"/>
      <c r="R62" s="6"/>
      <c r="S62" s="6"/>
      <c r="T62" s="6"/>
      <c r="U62" s="6"/>
      <c r="V62" s="6"/>
      <c r="W62" s="6"/>
      <c r="X62" s="6"/>
      <c r="Y62" s="6"/>
      <c r="Z62" s="6"/>
    </row>
    <row r="63" spans="1:26" ht="16.5">
      <c r="A63" s="25" t="s">
        <v>286</v>
      </c>
      <c r="B63" s="28" t="s">
        <v>71</v>
      </c>
      <c r="C63" s="19" t="s">
        <v>292</v>
      </c>
      <c r="D63" s="19">
        <v>2017</v>
      </c>
      <c r="E63" s="13" t="s">
        <v>11</v>
      </c>
      <c r="F63" s="6"/>
      <c r="G63" s="21"/>
      <c r="H63" s="6"/>
      <c r="I63" s="6"/>
      <c r="J63" s="6"/>
      <c r="K63" s="6"/>
      <c r="L63" s="6"/>
      <c r="M63" s="6"/>
      <c r="N63" s="6"/>
      <c r="O63" s="6"/>
      <c r="P63" s="6"/>
      <c r="Q63" s="6"/>
      <c r="R63" s="6"/>
      <c r="S63" s="6"/>
      <c r="T63" s="6"/>
      <c r="U63" s="6"/>
      <c r="V63" s="6"/>
      <c r="W63" s="6"/>
      <c r="X63" s="6"/>
      <c r="Y63" s="6"/>
      <c r="Z63" s="6"/>
    </row>
    <row r="64" spans="1:26" ht="16.5">
      <c r="A64" s="28" t="s">
        <v>293</v>
      </c>
      <c r="B64" s="28" t="s">
        <v>49</v>
      </c>
      <c r="C64" s="19" t="s">
        <v>111</v>
      </c>
      <c r="D64" s="19">
        <v>2016</v>
      </c>
      <c r="E64" s="13" t="s">
        <v>11</v>
      </c>
      <c r="F64" s="11" t="s">
        <v>300</v>
      </c>
      <c r="G64" s="21"/>
      <c r="H64" s="6"/>
      <c r="I64" s="6"/>
      <c r="J64" s="6"/>
      <c r="K64" s="6"/>
      <c r="L64" s="6"/>
      <c r="M64" s="6"/>
      <c r="N64" s="6"/>
      <c r="O64" s="6"/>
      <c r="P64" s="6"/>
      <c r="Q64" s="6"/>
      <c r="R64" s="6"/>
      <c r="S64" s="6"/>
      <c r="T64" s="6"/>
      <c r="U64" s="6"/>
      <c r="V64" s="6"/>
      <c r="W64" s="6"/>
      <c r="X64" s="6"/>
      <c r="Y64" s="6"/>
      <c r="Z64" s="6"/>
    </row>
    <row r="65" spans="1:26" ht="16.5">
      <c r="A65" s="25" t="s">
        <v>301</v>
      </c>
      <c r="B65" s="28" t="s">
        <v>71</v>
      </c>
      <c r="C65" s="19" t="s">
        <v>37</v>
      </c>
      <c r="D65" s="19">
        <v>2009</v>
      </c>
      <c r="E65" s="13" t="s">
        <v>11</v>
      </c>
      <c r="F65" s="6"/>
      <c r="G65" s="21"/>
      <c r="H65" s="6"/>
      <c r="I65" s="6"/>
      <c r="J65" s="6"/>
      <c r="K65" s="6"/>
      <c r="L65" s="6"/>
      <c r="M65" s="6"/>
      <c r="N65" s="6"/>
      <c r="O65" s="6"/>
      <c r="P65" s="6"/>
      <c r="Q65" s="6"/>
      <c r="R65" s="6"/>
      <c r="S65" s="6"/>
      <c r="T65" s="6"/>
      <c r="U65" s="6"/>
      <c r="V65" s="6"/>
      <c r="W65" s="6"/>
      <c r="X65" s="6"/>
      <c r="Y65" s="6"/>
      <c r="Z65" s="6"/>
    </row>
    <row r="66" spans="1:26" ht="16.5">
      <c r="A66" s="25" t="s">
        <v>305</v>
      </c>
      <c r="B66" s="28" t="s">
        <v>41</v>
      </c>
      <c r="C66" s="19" t="s">
        <v>310</v>
      </c>
      <c r="D66" s="19">
        <v>2010</v>
      </c>
      <c r="E66" s="13" t="s">
        <v>11</v>
      </c>
      <c r="F66" s="11" t="s">
        <v>313</v>
      </c>
      <c r="G66" s="21"/>
      <c r="H66" s="6"/>
      <c r="I66" s="6"/>
      <c r="J66" s="6"/>
      <c r="K66" s="6"/>
      <c r="L66" s="6"/>
      <c r="M66" s="6"/>
      <c r="N66" s="6"/>
      <c r="O66" s="6"/>
      <c r="P66" s="6"/>
      <c r="Q66" s="6"/>
      <c r="R66" s="6"/>
      <c r="S66" s="6"/>
      <c r="T66" s="6"/>
      <c r="U66" s="6"/>
      <c r="V66" s="6"/>
      <c r="W66" s="6"/>
      <c r="X66" s="6"/>
      <c r="Y66" s="6"/>
      <c r="Z66" s="6"/>
    </row>
    <row r="67" spans="1:26" ht="16.5">
      <c r="A67" s="28" t="s">
        <v>314</v>
      </c>
      <c r="B67" s="28" t="s">
        <v>41</v>
      </c>
      <c r="C67" s="19" t="s">
        <v>42</v>
      </c>
      <c r="D67" s="19">
        <v>2012</v>
      </c>
      <c r="E67" s="13" t="s">
        <v>11</v>
      </c>
      <c r="F67" s="6"/>
      <c r="G67" s="21"/>
      <c r="H67" s="6"/>
      <c r="I67" s="6"/>
      <c r="J67" s="6"/>
      <c r="K67" s="6"/>
      <c r="L67" s="6"/>
      <c r="M67" s="6"/>
      <c r="N67" s="6"/>
      <c r="O67" s="6"/>
      <c r="P67" s="6"/>
      <c r="Q67" s="6"/>
      <c r="R67" s="6"/>
      <c r="S67" s="6"/>
      <c r="T67" s="6"/>
      <c r="U67" s="6"/>
      <c r="V67" s="6"/>
      <c r="W67" s="6"/>
      <c r="X67" s="6"/>
      <c r="Y67" s="6"/>
      <c r="Z67" s="6"/>
    </row>
    <row r="68" spans="1:26" ht="16.5">
      <c r="A68" s="25" t="s">
        <v>320</v>
      </c>
      <c r="B68" s="28" t="s">
        <v>140</v>
      </c>
      <c r="C68" s="19" t="s">
        <v>24</v>
      </c>
      <c r="D68" s="19">
        <v>2017</v>
      </c>
      <c r="E68" s="13" t="s">
        <v>11</v>
      </c>
      <c r="F68" s="6"/>
      <c r="G68" s="21"/>
      <c r="H68" s="6"/>
      <c r="I68" s="6"/>
      <c r="J68" s="6"/>
      <c r="K68" s="6"/>
      <c r="L68" s="6"/>
      <c r="M68" s="6"/>
      <c r="N68" s="6"/>
      <c r="O68" s="6"/>
      <c r="P68" s="6"/>
      <c r="Q68" s="6"/>
      <c r="R68" s="6"/>
      <c r="S68" s="6"/>
      <c r="T68" s="6"/>
      <c r="U68" s="6"/>
      <c r="V68" s="6"/>
      <c r="W68" s="6"/>
      <c r="X68" s="6"/>
      <c r="Y68" s="6"/>
      <c r="Z68" s="6"/>
    </row>
    <row r="69" spans="1:26" ht="16.5">
      <c r="A69" s="28" t="s">
        <v>324</v>
      </c>
      <c r="B69" s="28" t="s">
        <v>41</v>
      </c>
      <c r="C69" s="19" t="s">
        <v>329</v>
      </c>
      <c r="D69" s="19">
        <v>2017</v>
      </c>
      <c r="E69" s="13" t="s">
        <v>11</v>
      </c>
      <c r="F69" s="6"/>
      <c r="G69" s="21"/>
      <c r="H69" s="6"/>
      <c r="I69" s="6"/>
      <c r="J69" s="6"/>
      <c r="K69" s="6"/>
      <c r="L69" s="6"/>
      <c r="M69" s="6"/>
      <c r="N69" s="6"/>
      <c r="O69" s="6"/>
      <c r="P69" s="6"/>
      <c r="Q69" s="6"/>
      <c r="R69" s="6"/>
      <c r="S69" s="6"/>
      <c r="T69" s="6"/>
      <c r="U69" s="6"/>
      <c r="V69" s="6"/>
      <c r="W69" s="6"/>
      <c r="X69" s="6"/>
      <c r="Y69" s="6"/>
      <c r="Z69" s="6"/>
    </row>
    <row r="70" spans="1:26" ht="16.5">
      <c r="A70" s="28" t="s">
        <v>256</v>
      </c>
      <c r="B70" s="28" t="s">
        <v>23</v>
      </c>
      <c r="C70" s="19" t="s">
        <v>37</v>
      </c>
      <c r="D70" s="19">
        <v>2018</v>
      </c>
      <c r="E70" s="13" t="s">
        <v>11</v>
      </c>
      <c r="F70" s="6"/>
      <c r="G70" s="21"/>
      <c r="H70" s="6"/>
      <c r="I70" s="6"/>
      <c r="J70" s="6"/>
      <c r="K70" s="6"/>
      <c r="L70" s="6"/>
      <c r="M70" s="6"/>
      <c r="N70" s="6"/>
      <c r="O70" s="6"/>
      <c r="P70" s="6"/>
      <c r="Q70" s="6"/>
      <c r="R70" s="6"/>
      <c r="S70" s="6"/>
      <c r="T70" s="6"/>
      <c r="U70" s="6"/>
      <c r="V70" s="6"/>
      <c r="W70" s="6"/>
      <c r="X70" s="6"/>
      <c r="Y70" s="6"/>
      <c r="Z70" s="6"/>
    </row>
    <row r="71" spans="1:26" ht="16.5">
      <c r="A71" s="28" t="s">
        <v>337</v>
      </c>
      <c r="B71" s="28" t="s">
        <v>71</v>
      </c>
      <c r="C71" s="19" t="s">
        <v>37</v>
      </c>
      <c r="D71" s="19">
        <v>2010</v>
      </c>
      <c r="E71" s="13" t="s">
        <v>11</v>
      </c>
      <c r="F71" s="6"/>
      <c r="G71" s="21"/>
      <c r="H71" s="6"/>
      <c r="I71" s="6"/>
      <c r="J71" s="6"/>
      <c r="K71" s="6"/>
      <c r="L71" s="6"/>
      <c r="M71" s="6"/>
      <c r="N71" s="6"/>
      <c r="O71" s="6"/>
      <c r="P71" s="6"/>
      <c r="Q71" s="6"/>
      <c r="R71" s="6"/>
      <c r="S71" s="6"/>
      <c r="T71" s="6"/>
      <c r="U71" s="6"/>
      <c r="V71" s="6"/>
      <c r="W71" s="6"/>
      <c r="X71" s="6"/>
      <c r="Y71" s="6"/>
      <c r="Z71" s="6"/>
    </row>
    <row r="72" spans="1:26" ht="16.5">
      <c r="A72" s="17" t="s">
        <v>340</v>
      </c>
      <c r="B72" s="19"/>
      <c r="C72" s="19"/>
      <c r="D72" s="19"/>
      <c r="E72" s="13" t="s">
        <v>11</v>
      </c>
      <c r="F72" s="6"/>
      <c r="G72" s="19" t="s">
        <v>223</v>
      </c>
      <c r="H72" s="6"/>
      <c r="I72" s="6"/>
      <c r="J72" s="6"/>
      <c r="K72" s="6"/>
      <c r="L72" s="6"/>
      <c r="M72" s="6"/>
      <c r="N72" s="6"/>
      <c r="O72" s="6"/>
      <c r="P72" s="6"/>
      <c r="Q72" s="6"/>
      <c r="R72" s="6"/>
      <c r="S72" s="6"/>
      <c r="T72" s="6"/>
      <c r="U72" s="6"/>
      <c r="V72" s="6"/>
      <c r="W72" s="6"/>
      <c r="X72" s="6"/>
      <c r="Y72" s="6"/>
      <c r="Z72" s="6"/>
    </row>
    <row r="73" spans="1:26" ht="16.5">
      <c r="A73" s="28" t="s">
        <v>341</v>
      </c>
      <c r="B73" s="28" t="s">
        <v>23</v>
      </c>
      <c r="C73" s="19" t="s">
        <v>37</v>
      </c>
      <c r="D73" s="19">
        <v>2018</v>
      </c>
      <c r="E73" s="13" t="s">
        <v>11</v>
      </c>
      <c r="F73" s="6"/>
      <c r="G73" s="21"/>
      <c r="H73" s="6"/>
      <c r="I73" s="6"/>
      <c r="J73" s="6"/>
      <c r="K73" s="6"/>
      <c r="L73" s="6"/>
      <c r="M73" s="6"/>
      <c r="N73" s="6"/>
      <c r="O73" s="6"/>
      <c r="P73" s="6"/>
      <c r="Q73" s="6"/>
      <c r="R73" s="6"/>
      <c r="S73" s="6"/>
      <c r="T73" s="6"/>
      <c r="U73" s="6"/>
      <c r="V73" s="6"/>
      <c r="W73" s="6"/>
      <c r="X73" s="6"/>
      <c r="Y73" s="6"/>
      <c r="Z73" s="6"/>
    </row>
    <row r="74" spans="1:26" ht="15">
      <c r="A74" s="15" t="s">
        <v>345</v>
      </c>
      <c r="B74" s="11" t="s">
        <v>10</v>
      </c>
      <c r="C74" s="6"/>
      <c r="D74" s="6"/>
      <c r="E74" s="13" t="s">
        <v>11</v>
      </c>
      <c r="F74" s="6"/>
    </row>
    <row r="75" spans="1:26" ht="16.5">
      <c r="A75" s="28" t="s">
        <v>346</v>
      </c>
      <c r="B75" s="28" t="s">
        <v>80</v>
      </c>
      <c r="C75" s="19" t="s">
        <v>37</v>
      </c>
      <c r="D75" s="19">
        <v>2017</v>
      </c>
      <c r="E75" s="13" t="s">
        <v>11</v>
      </c>
      <c r="F75" s="6"/>
      <c r="G75" s="21"/>
      <c r="H75" s="6"/>
      <c r="I75" s="6"/>
      <c r="J75" s="6"/>
      <c r="K75" s="6"/>
      <c r="L75" s="6"/>
      <c r="M75" s="6"/>
      <c r="N75" s="6"/>
      <c r="O75" s="6"/>
      <c r="P75" s="6"/>
      <c r="Q75" s="6"/>
      <c r="R75" s="6"/>
      <c r="S75" s="6"/>
      <c r="T75" s="6"/>
      <c r="U75" s="6"/>
      <c r="V75" s="6"/>
      <c r="W75" s="6"/>
      <c r="X75" s="6"/>
      <c r="Y75" s="6"/>
      <c r="Z75" s="6"/>
    </row>
    <row r="76" spans="1:26" ht="16.5">
      <c r="A76" s="28" t="s">
        <v>350</v>
      </c>
      <c r="B76" s="28" t="s">
        <v>71</v>
      </c>
      <c r="C76" s="19" t="s">
        <v>355</v>
      </c>
      <c r="D76" s="19">
        <v>2014</v>
      </c>
      <c r="E76" s="13" t="s">
        <v>11</v>
      </c>
      <c r="F76" s="6"/>
      <c r="G76" s="21"/>
      <c r="H76" s="6"/>
      <c r="I76" s="6"/>
      <c r="J76" s="6"/>
      <c r="K76" s="6"/>
      <c r="L76" s="6"/>
      <c r="M76" s="6"/>
      <c r="N76" s="6"/>
      <c r="O76" s="6"/>
      <c r="P76" s="6"/>
      <c r="Q76" s="6"/>
      <c r="R76" s="6"/>
      <c r="S76" s="6"/>
      <c r="T76" s="6"/>
      <c r="U76" s="6"/>
      <c r="V76" s="6"/>
      <c r="W76" s="6"/>
      <c r="X76" s="6"/>
      <c r="Y76" s="6"/>
      <c r="Z76" s="6"/>
    </row>
    <row r="77" spans="1:26" ht="16.5">
      <c r="A77" s="25" t="s">
        <v>356</v>
      </c>
      <c r="B77" s="28" t="s">
        <v>71</v>
      </c>
      <c r="C77" s="19" t="s">
        <v>24</v>
      </c>
      <c r="D77" s="19">
        <v>2017</v>
      </c>
      <c r="E77" s="13" t="s">
        <v>11</v>
      </c>
      <c r="F77" s="6"/>
      <c r="G77" s="21"/>
      <c r="H77" s="6"/>
      <c r="I77" s="6"/>
      <c r="J77" s="6"/>
      <c r="K77" s="6"/>
      <c r="L77" s="6"/>
      <c r="M77" s="6"/>
      <c r="N77" s="6"/>
      <c r="O77" s="6"/>
      <c r="P77" s="6"/>
      <c r="Q77" s="6"/>
      <c r="R77" s="6"/>
      <c r="S77" s="6"/>
      <c r="T77" s="6"/>
      <c r="U77" s="6"/>
      <c r="V77" s="6"/>
      <c r="W77" s="6"/>
      <c r="X77" s="6"/>
      <c r="Y77" s="6"/>
      <c r="Z77" s="6"/>
    </row>
    <row r="78" spans="1:26" ht="16.5">
      <c r="A78" s="25" t="s">
        <v>361</v>
      </c>
      <c r="B78" s="28" t="s">
        <v>129</v>
      </c>
      <c r="C78" s="19" t="s">
        <v>37</v>
      </c>
      <c r="D78" s="19">
        <v>2016</v>
      </c>
      <c r="E78" s="13" t="s">
        <v>11</v>
      </c>
      <c r="F78" s="6"/>
      <c r="G78" s="21"/>
      <c r="H78" s="6"/>
      <c r="I78" s="6"/>
      <c r="J78" s="6"/>
      <c r="K78" s="6"/>
      <c r="L78" s="6"/>
      <c r="M78" s="6"/>
      <c r="N78" s="6"/>
      <c r="O78" s="6"/>
      <c r="P78" s="6"/>
      <c r="Q78" s="6"/>
      <c r="R78" s="6"/>
      <c r="S78" s="6"/>
      <c r="T78" s="6"/>
      <c r="U78" s="6"/>
      <c r="V78" s="6"/>
      <c r="W78" s="6"/>
      <c r="X78" s="6"/>
      <c r="Y78" s="6"/>
      <c r="Z78" s="6"/>
    </row>
    <row r="79" spans="1:26" ht="16.5">
      <c r="A79" s="25" t="s">
        <v>363</v>
      </c>
      <c r="B79" s="28" t="s">
        <v>83</v>
      </c>
      <c r="C79" s="19" t="s">
        <v>37</v>
      </c>
      <c r="D79" s="19">
        <v>2012</v>
      </c>
      <c r="E79" s="13" t="s">
        <v>11</v>
      </c>
      <c r="F79" s="6"/>
      <c r="G79" s="21"/>
      <c r="H79" s="6"/>
      <c r="I79" s="6"/>
      <c r="J79" s="6"/>
      <c r="K79" s="6"/>
      <c r="L79" s="6"/>
      <c r="M79" s="6"/>
      <c r="N79" s="6"/>
      <c r="O79" s="6"/>
      <c r="P79" s="6"/>
      <c r="Q79" s="6"/>
      <c r="R79" s="6"/>
      <c r="S79" s="6"/>
      <c r="T79" s="6"/>
      <c r="U79" s="6"/>
      <c r="V79" s="6"/>
      <c r="W79" s="6"/>
      <c r="X79" s="6"/>
      <c r="Y79" s="6"/>
      <c r="Z79" s="6"/>
    </row>
    <row r="80" spans="1:26" ht="16.5">
      <c r="A80" s="25" t="s">
        <v>367</v>
      </c>
      <c r="B80" s="28" t="s">
        <v>60</v>
      </c>
      <c r="C80" s="19" t="s">
        <v>371</v>
      </c>
      <c r="D80" s="19">
        <v>2004</v>
      </c>
      <c r="E80" s="13" t="s">
        <v>11</v>
      </c>
      <c r="F80" s="6"/>
      <c r="G80" s="21"/>
      <c r="H80" s="6"/>
      <c r="I80" s="6"/>
      <c r="J80" s="6"/>
      <c r="K80" s="6"/>
      <c r="L80" s="6"/>
      <c r="M80" s="6"/>
      <c r="N80" s="6"/>
      <c r="O80" s="6"/>
      <c r="P80" s="6"/>
      <c r="Q80" s="6"/>
      <c r="R80" s="6"/>
      <c r="S80" s="6"/>
      <c r="T80" s="6"/>
      <c r="U80" s="6"/>
      <c r="V80" s="6"/>
      <c r="W80" s="6"/>
      <c r="X80" s="6"/>
      <c r="Y80" s="6"/>
      <c r="Z80" s="6"/>
    </row>
    <row r="81" spans="1:26" ht="16.5">
      <c r="A81" s="28" t="s">
        <v>372</v>
      </c>
      <c r="B81" s="28" t="s">
        <v>23</v>
      </c>
      <c r="C81" s="19" t="s">
        <v>329</v>
      </c>
      <c r="D81" s="19">
        <v>2018</v>
      </c>
      <c r="E81" s="13" t="s">
        <v>11</v>
      </c>
      <c r="F81" s="11" t="s">
        <v>374</v>
      </c>
      <c r="G81" s="21"/>
      <c r="H81" s="6"/>
      <c r="I81" s="6"/>
      <c r="J81" s="6"/>
      <c r="K81" s="6"/>
      <c r="L81" s="6"/>
      <c r="M81" s="6"/>
      <c r="N81" s="6"/>
      <c r="O81" s="6"/>
      <c r="P81" s="6"/>
      <c r="Q81" s="6"/>
      <c r="R81" s="6"/>
      <c r="S81" s="6"/>
      <c r="T81" s="6"/>
      <c r="U81" s="6"/>
      <c r="V81" s="6"/>
      <c r="W81" s="6"/>
      <c r="X81" s="6"/>
      <c r="Y81" s="6"/>
      <c r="Z81" s="6"/>
    </row>
    <row r="82" spans="1:26" ht="16.5">
      <c r="A82" s="28" t="s">
        <v>303</v>
      </c>
      <c r="B82" s="28" t="s">
        <v>27</v>
      </c>
      <c r="C82" s="19" t="s">
        <v>379</v>
      </c>
      <c r="D82" s="19">
        <v>2015</v>
      </c>
      <c r="E82" s="13" t="s">
        <v>11</v>
      </c>
      <c r="F82" s="11" t="s">
        <v>380</v>
      </c>
      <c r="G82" s="21"/>
      <c r="H82" s="6"/>
      <c r="I82" s="6"/>
      <c r="J82" s="6"/>
      <c r="K82" s="6"/>
      <c r="L82" s="6"/>
      <c r="M82" s="6"/>
      <c r="N82" s="6"/>
      <c r="O82" s="6"/>
      <c r="P82" s="6"/>
      <c r="Q82" s="6"/>
      <c r="R82" s="6"/>
      <c r="S82" s="6"/>
      <c r="T82" s="6"/>
      <c r="U82" s="6"/>
      <c r="V82" s="6"/>
      <c r="W82" s="6"/>
      <c r="X82" s="6"/>
      <c r="Y82" s="6"/>
      <c r="Z82" s="6"/>
    </row>
    <row r="83" spans="1:26" ht="16.5">
      <c r="A83" s="25" t="s">
        <v>381</v>
      </c>
      <c r="B83" s="28" t="s">
        <v>23</v>
      </c>
      <c r="C83" s="19" t="s">
        <v>131</v>
      </c>
      <c r="D83" s="19">
        <v>2018</v>
      </c>
      <c r="E83" s="35" t="s">
        <v>31</v>
      </c>
      <c r="F83" s="11" t="s">
        <v>384</v>
      </c>
      <c r="G83" s="21"/>
      <c r="H83" s="6"/>
      <c r="I83" s="6"/>
      <c r="J83" s="6"/>
      <c r="K83" s="6"/>
      <c r="L83" s="6"/>
      <c r="M83" s="6"/>
      <c r="N83" s="6"/>
      <c r="O83" s="6"/>
      <c r="P83" s="6"/>
      <c r="Q83" s="6"/>
      <c r="R83" s="6"/>
      <c r="S83" s="6"/>
      <c r="T83" s="6"/>
      <c r="U83" s="6"/>
      <c r="V83" s="6"/>
      <c r="W83" s="6"/>
      <c r="X83" s="6"/>
      <c r="Y83" s="6"/>
      <c r="Z83" s="6"/>
    </row>
    <row r="84" spans="1:26" ht="16.5">
      <c r="A84" s="28" t="s">
        <v>385</v>
      </c>
      <c r="B84" s="28" t="s">
        <v>41</v>
      </c>
      <c r="C84" s="19" t="s">
        <v>30</v>
      </c>
      <c r="D84" s="19">
        <v>2012</v>
      </c>
      <c r="E84" s="13" t="s">
        <v>108</v>
      </c>
      <c r="F84" s="11" t="s">
        <v>388</v>
      </c>
      <c r="G84" s="21"/>
      <c r="H84" s="6"/>
      <c r="I84" s="6"/>
      <c r="J84" s="6"/>
      <c r="K84" s="6"/>
      <c r="L84" s="6"/>
      <c r="M84" s="6"/>
      <c r="N84" s="6"/>
      <c r="O84" s="6"/>
      <c r="P84" s="6"/>
      <c r="Q84" s="6"/>
      <c r="R84" s="6"/>
      <c r="S84" s="6"/>
      <c r="T84" s="6"/>
      <c r="U84" s="6"/>
      <c r="V84" s="6"/>
      <c r="W84" s="6"/>
      <c r="X84" s="6"/>
      <c r="Y84" s="6"/>
      <c r="Z84" s="6"/>
    </row>
    <row r="85" spans="1:26" ht="16.5">
      <c r="A85" s="25" t="s">
        <v>78</v>
      </c>
      <c r="B85" s="28" t="s">
        <v>80</v>
      </c>
      <c r="C85" s="19" t="s">
        <v>37</v>
      </c>
      <c r="D85" s="19">
        <v>2016</v>
      </c>
      <c r="E85" s="13" t="s">
        <v>108</v>
      </c>
      <c r="F85" s="6"/>
      <c r="G85" s="21"/>
      <c r="H85" s="6"/>
      <c r="I85" s="6"/>
      <c r="J85" s="6"/>
      <c r="K85" s="6"/>
      <c r="L85" s="6"/>
      <c r="M85" s="6"/>
      <c r="N85" s="6"/>
      <c r="O85" s="6"/>
      <c r="P85" s="6"/>
      <c r="Q85" s="6"/>
      <c r="R85" s="6"/>
      <c r="S85" s="6"/>
      <c r="T85" s="6"/>
      <c r="U85" s="6"/>
      <c r="V85" s="6"/>
      <c r="W85" s="6"/>
      <c r="X85" s="6"/>
      <c r="Y85" s="6"/>
      <c r="Z85" s="6"/>
    </row>
    <row r="86" spans="1:26" ht="16.5">
      <c r="A86" s="28" t="s">
        <v>392</v>
      </c>
      <c r="B86" s="28" t="s">
        <v>27</v>
      </c>
      <c r="C86" s="19" t="s">
        <v>394</v>
      </c>
      <c r="D86" s="19">
        <v>2016</v>
      </c>
      <c r="E86" s="13" t="s">
        <v>108</v>
      </c>
      <c r="F86" s="6"/>
      <c r="G86" s="21"/>
      <c r="H86" s="6"/>
      <c r="I86" s="6"/>
      <c r="J86" s="6"/>
      <c r="K86" s="6"/>
      <c r="L86" s="6"/>
      <c r="M86" s="6"/>
      <c r="N86" s="6"/>
      <c r="O86" s="6"/>
      <c r="P86" s="6"/>
      <c r="Q86" s="6"/>
      <c r="R86" s="6"/>
      <c r="S86" s="6"/>
      <c r="T86" s="6"/>
      <c r="U86" s="6"/>
      <c r="V86" s="6"/>
      <c r="W86" s="6"/>
      <c r="X86" s="6"/>
      <c r="Y86" s="6"/>
      <c r="Z86" s="6"/>
    </row>
    <row r="87" spans="1:26" ht="16.5">
      <c r="A87" s="25" t="s">
        <v>396</v>
      </c>
      <c r="B87" s="28" t="s">
        <v>27</v>
      </c>
      <c r="C87" s="19" t="s">
        <v>37</v>
      </c>
      <c r="D87" s="19">
        <v>2014</v>
      </c>
      <c r="E87" s="13" t="s">
        <v>108</v>
      </c>
      <c r="F87" s="6"/>
      <c r="G87" s="21"/>
      <c r="H87" s="6"/>
      <c r="I87" s="6"/>
      <c r="J87" s="6"/>
      <c r="K87" s="6"/>
      <c r="L87" s="6"/>
      <c r="M87" s="6"/>
      <c r="N87" s="6"/>
      <c r="O87" s="6"/>
      <c r="P87" s="6"/>
      <c r="Q87" s="6"/>
      <c r="R87" s="6"/>
      <c r="S87" s="6"/>
      <c r="T87" s="6"/>
      <c r="U87" s="6"/>
      <c r="V87" s="6"/>
      <c r="W87" s="6"/>
      <c r="X87" s="6"/>
      <c r="Y87" s="6"/>
      <c r="Z87" s="6"/>
    </row>
    <row r="88" spans="1:26" ht="16.5">
      <c r="A88" s="25" t="s">
        <v>397</v>
      </c>
      <c r="B88" s="28" t="s">
        <v>41</v>
      </c>
      <c r="C88" s="19" t="s">
        <v>24</v>
      </c>
      <c r="D88" s="19">
        <v>2017</v>
      </c>
      <c r="E88" s="13" t="s">
        <v>108</v>
      </c>
      <c r="F88" s="6"/>
      <c r="G88" s="21"/>
      <c r="H88" s="6"/>
      <c r="I88" s="6"/>
      <c r="J88" s="6"/>
      <c r="K88" s="6"/>
      <c r="L88" s="6"/>
      <c r="M88" s="6"/>
      <c r="N88" s="6"/>
      <c r="O88" s="6"/>
      <c r="P88" s="6"/>
      <c r="Q88" s="6"/>
      <c r="R88" s="6"/>
      <c r="S88" s="6"/>
      <c r="T88" s="6"/>
      <c r="U88" s="6"/>
      <c r="V88" s="6"/>
      <c r="W88" s="6"/>
      <c r="X88" s="6"/>
      <c r="Y88" s="6"/>
      <c r="Z88" s="6"/>
    </row>
    <row r="89" spans="1:26" ht="16.5">
      <c r="A89" s="224" t="s">
        <v>400</v>
      </c>
      <c r="B89" s="19"/>
      <c r="C89" s="19"/>
      <c r="D89" s="19"/>
      <c r="E89" s="13" t="s">
        <v>108</v>
      </c>
      <c r="F89" s="11"/>
      <c r="G89" s="225" t="s">
        <v>405</v>
      </c>
      <c r="H89" s="6"/>
      <c r="I89" s="6"/>
      <c r="J89" s="6"/>
      <c r="K89" s="6"/>
      <c r="L89" s="6"/>
      <c r="M89" s="6"/>
      <c r="N89" s="6"/>
      <c r="O89" s="6"/>
      <c r="P89" s="6"/>
      <c r="Q89" s="6"/>
      <c r="R89" s="6"/>
      <c r="S89" s="6"/>
      <c r="T89" s="6"/>
      <c r="U89" s="6"/>
      <c r="V89" s="6"/>
      <c r="W89" s="6"/>
      <c r="X89" s="6"/>
      <c r="Y89" s="6"/>
      <c r="Z89" s="6"/>
    </row>
    <row r="90" spans="1:26" ht="16.5">
      <c r="A90" s="28" t="s">
        <v>408</v>
      </c>
      <c r="B90" s="28" t="s">
        <v>83</v>
      </c>
      <c r="C90" s="19" t="s">
        <v>30</v>
      </c>
      <c r="D90" s="19">
        <v>2017</v>
      </c>
      <c r="E90" s="13" t="s">
        <v>412</v>
      </c>
      <c r="F90" s="11" t="s">
        <v>413</v>
      </c>
      <c r="G90" s="21"/>
      <c r="H90" s="6"/>
      <c r="I90" s="6"/>
      <c r="J90" s="6"/>
      <c r="K90" s="6"/>
      <c r="L90" s="6"/>
      <c r="M90" s="6"/>
      <c r="N90" s="6"/>
      <c r="O90" s="6"/>
      <c r="P90" s="6"/>
      <c r="Q90" s="6"/>
      <c r="R90" s="6"/>
      <c r="S90" s="6"/>
      <c r="T90" s="6"/>
      <c r="U90" s="6"/>
      <c r="V90" s="6"/>
      <c r="W90" s="6"/>
      <c r="X90" s="6"/>
      <c r="Y90" s="6"/>
      <c r="Z90" s="6"/>
    </row>
    <row r="91" spans="1:26" ht="16.5">
      <c r="A91" s="25" t="s">
        <v>414</v>
      </c>
      <c r="B91" s="28" t="s">
        <v>49</v>
      </c>
      <c r="C91" s="19" t="s">
        <v>62</v>
      </c>
      <c r="D91" s="19">
        <v>2016</v>
      </c>
      <c r="E91" s="13" t="s">
        <v>108</v>
      </c>
      <c r="F91" s="11" t="s">
        <v>417</v>
      </c>
      <c r="G91" s="21"/>
      <c r="H91" s="6"/>
      <c r="I91" s="6"/>
      <c r="J91" s="6"/>
      <c r="K91" s="6"/>
      <c r="L91" s="6"/>
      <c r="M91" s="6"/>
      <c r="N91" s="6"/>
      <c r="O91" s="6"/>
      <c r="P91" s="6"/>
      <c r="Q91" s="6"/>
      <c r="R91" s="6"/>
      <c r="S91" s="6"/>
      <c r="T91" s="6"/>
      <c r="U91" s="6"/>
      <c r="V91" s="6"/>
      <c r="W91" s="6"/>
      <c r="X91" s="6"/>
      <c r="Y91" s="6"/>
      <c r="Z91" s="6"/>
    </row>
    <row r="92" spans="1:26" ht="16.5">
      <c r="A92" s="28" t="s">
        <v>274</v>
      </c>
      <c r="B92" s="28" t="s">
        <v>23</v>
      </c>
      <c r="C92" s="19" t="s">
        <v>142</v>
      </c>
      <c r="D92" s="19">
        <v>2010</v>
      </c>
      <c r="E92" s="13" t="s">
        <v>108</v>
      </c>
      <c r="F92" s="11" t="s">
        <v>424</v>
      </c>
      <c r="G92" s="21"/>
      <c r="H92" s="6"/>
      <c r="I92" s="6"/>
      <c r="J92" s="6"/>
      <c r="K92" s="6"/>
      <c r="L92" s="6"/>
      <c r="M92" s="6"/>
      <c r="N92" s="6"/>
      <c r="O92" s="6"/>
      <c r="P92" s="6"/>
      <c r="Q92" s="6"/>
      <c r="R92" s="6"/>
      <c r="S92" s="6"/>
      <c r="T92" s="6"/>
      <c r="U92" s="6"/>
      <c r="V92" s="6"/>
      <c r="W92" s="6"/>
      <c r="X92" s="6"/>
      <c r="Y92" s="6"/>
      <c r="Z92" s="6"/>
    </row>
    <row r="93" spans="1:26" ht="16.5">
      <c r="A93" s="28" t="s">
        <v>425</v>
      </c>
      <c r="B93" s="28" t="s">
        <v>23</v>
      </c>
      <c r="C93" s="19" t="s">
        <v>432</v>
      </c>
      <c r="D93" s="19" t="s">
        <v>433</v>
      </c>
      <c r="E93" s="13" t="s">
        <v>108</v>
      </c>
      <c r="F93" s="6"/>
      <c r="G93" s="21"/>
      <c r="H93" s="6"/>
      <c r="I93" s="6"/>
      <c r="J93" s="6"/>
      <c r="K93" s="6"/>
      <c r="L93" s="6"/>
      <c r="M93" s="6"/>
      <c r="N93" s="6"/>
      <c r="O93" s="6"/>
      <c r="P93" s="6"/>
      <c r="Q93" s="6"/>
      <c r="R93" s="6"/>
      <c r="S93" s="6"/>
      <c r="T93" s="6"/>
      <c r="U93" s="6"/>
      <c r="V93" s="6"/>
      <c r="W93" s="6"/>
      <c r="X93" s="6"/>
      <c r="Y93" s="6"/>
      <c r="Z93" s="6"/>
    </row>
    <row r="94" spans="1:26" ht="16.5">
      <c r="A94" s="28" t="s">
        <v>434</v>
      </c>
      <c r="B94" s="28" t="s">
        <v>27</v>
      </c>
      <c r="C94" s="19" t="s">
        <v>37</v>
      </c>
      <c r="D94" s="19">
        <v>2016</v>
      </c>
      <c r="E94" s="13" t="s">
        <v>108</v>
      </c>
      <c r="F94" s="11" t="s">
        <v>440</v>
      </c>
      <c r="G94" s="21"/>
      <c r="H94" s="6"/>
      <c r="I94" s="6"/>
      <c r="J94" s="6"/>
      <c r="K94" s="6"/>
      <c r="L94" s="6"/>
      <c r="M94" s="6"/>
      <c r="N94" s="6"/>
      <c r="O94" s="6"/>
      <c r="P94" s="6"/>
      <c r="Q94" s="6"/>
      <c r="R94" s="6"/>
      <c r="S94" s="6"/>
      <c r="T94" s="6"/>
      <c r="U94" s="6"/>
      <c r="V94" s="6"/>
      <c r="W94" s="6"/>
      <c r="X94" s="6"/>
      <c r="Y94" s="6"/>
      <c r="Z94" s="6"/>
    </row>
    <row r="95" spans="1:26" ht="16.5">
      <c r="A95" s="28" t="s">
        <v>441</v>
      </c>
      <c r="B95" s="28" t="s">
        <v>71</v>
      </c>
      <c r="C95" s="19" t="s">
        <v>30</v>
      </c>
      <c r="D95" s="19">
        <v>2016</v>
      </c>
      <c r="E95" s="13" t="s">
        <v>108</v>
      </c>
      <c r="F95" s="6"/>
      <c r="G95" s="21"/>
      <c r="H95" s="6"/>
      <c r="I95" s="6"/>
      <c r="J95" s="6"/>
      <c r="K95" s="6"/>
      <c r="L95" s="6"/>
      <c r="M95" s="6"/>
      <c r="N95" s="6"/>
      <c r="O95" s="6"/>
      <c r="P95" s="6"/>
      <c r="Q95" s="6"/>
      <c r="R95" s="6"/>
      <c r="S95" s="6"/>
      <c r="T95" s="6"/>
      <c r="U95" s="6"/>
      <c r="V95" s="6"/>
      <c r="W95" s="6"/>
      <c r="X95" s="6"/>
      <c r="Y95" s="6"/>
      <c r="Z95" s="6"/>
    </row>
    <row r="96" spans="1:26" ht="16.5">
      <c r="A96" s="28" t="s">
        <v>447</v>
      </c>
      <c r="B96" s="28" t="s">
        <v>71</v>
      </c>
      <c r="C96" s="19" t="s">
        <v>62</v>
      </c>
      <c r="D96" s="19">
        <v>2018</v>
      </c>
      <c r="E96" s="13" t="s">
        <v>108</v>
      </c>
      <c r="F96" s="6"/>
      <c r="G96" s="21"/>
      <c r="H96" s="6"/>
      <c r="I96" s="6"/>
      <c r="J96" s="6"/>
      <c r="K96" s="6"/>
      <c r="L96" s="6"/>
      <c r="M96" s="6"/>
      <c r="N96" s="6"/>
      <c r="O96" s="6"/>
      <c r="P96" s="6"/>
      <c r="Q96" s="6"/>
      <c r="R96" s="6"/>
      <c r="S96" s="6"/>
      <c r="T96" s="6"/>
      <c r="U96" s="6"/>
      <c r="V96" s="6"/>
      <c r="W96" s="6"/>
      <c r="X96" s="6"/>
      <c r="Y96" s="6"/>
      <c r="Z96" s="6"/>
    </row>
    <row r="97" spans="1:26" ht="16.5">
      <c r="A97" s="28" t="s">
        <v>450</v>
      </c>
      <c r="B97" s="28" t="s">
        <v>27</v>
      </c>
      <c r="C97" s="19" t="s">
        <v>122</v>
      </c>
      <c r="D97" s="19">
        <v>2017</v>
      </c>
      <c r="E97" s="13" t="s">
        <v>108</v>
      </c>
      <c r="F97" s="6"/>
      <c r="G97" s="21"/>
      <c r="H97" s="6"/>
      <c r="I97" s="6"/>
      <c r="J97" s="6"/>
      <c r="K97" s="6"/>
      <c r="L97" s="6"/>
      <c r="M97" s="6"/>
      <c r="N97" s="6"/>
      <c r="O97" s="6"/>
      <c r="P97" s="6"/>
      <c r="Q97" s="6"/>
      <c r="R97" s="6"/>
      <c r="S97" s="6"/>
      <c r="T97" s="6"/>
      <c r="U97" s="6"/>
      <c r="V97" s="6"/>
      <c r="W97" s="6"/>
      <c r="X97" s="6"/>
      <c r="Y97" s="6"/>
      <c r="Z97" s="6"/>
    </row>
    <row r="98" spans="1:26" ht="16.5">
      <c r="A98" s="28" t="s">
        <v>454</v>
      </c>
      <c r="B98" s="28" t="s">
        <v>80</v>
      </c>
      <c r="C98" s="19" t="s">
        <v>62</v>
      </c>
      <c r="D98" s="19">
        <v>2015</v>
      </c>
      <c r="E98" s="13" t="s">
        <v>108</v>
      </c>
      <c r="F98" s="6"/>
      <c r="G98" s="21"/>
      <c r="H98" s="6"/>
      <c r="I98" s="6"/>
      <c r="J98" s="6"/>
      <c r="K98" s="6"/>
      <c r="L98" s="6"/>
      <c r="M98" s="6"/>
      <c r="N98" s="6"/>
      <c r="O98" s="6"/>
      <c r="P98" s="6"/>
      <c r="Q98" s="6"/>
      <c r="R98" s="6"/>
      <c r="S98" s="6"/>
      <c r="T98" s="6"/>
      <c r="U98" s="6"/>
      <c r="V98" s="6"/>
      <c r="W98" s="6"/>
      <c r="X98" s="6"/>
      <c r="Y98" s="6"/>
      <c r="Z98" s="6"/>
    </row>
    <row r="99" spans="1:26" ht="39">
      <c r="A99" s="25" t="s">
        <v>38</v>
      </c>
      <c r="B99" s="28" t="s">
        <v>23</v>
      </c>
      <c r="C99" s="19" t="s">
        <v>37</v>
      </c>
      <c r="D99" s="19">
        <v>2017</v>
      </c>
      <c r="E99" s="13" t="s">
        <v>460</v>
      </c>
      <c r="F99" s="6"/>
      <c r="G99" s="21"/>
      <c r="H99" s="6"/>
      <c r="I99" s="6"/>
      <c r="J99" s="6"/>
      <c r="K99" s="6"/>
      <c r="L99" s="6"/>
      <c r="M99" s="6"/>
      <c r="N99" s="6"/>
      <c r="O99" s="6"/>
      <c r="P99" s="6"/>
      <c r="Q99" s="6"/>
      <c r="R99" s="6"/>
      <c r="S99" s="6"/>
      <c r="T99" s="6"/>
      <c r="U99" s="6"/>
      <c r="V99" s="6"/>
      <c r="W99" s="6"/>
      <c r="X99" s="6"/>
      <c r="Y99" s="6"/>
      <c r="Z99" s="6"/>
    </row>
    <row r="100" spans="1:26" ht="16.5">
      <c r="A100" s="28" t="s">
        <v>461</v>
      </c>
      <c r="B100" s="28" t="s">
        <v>71</v>
      </c>
      <c r="C100" s="19" t="s">
        <v>24</v>
      </c>
      <c r="D100" s="19">
        <v>2017</v>
      </c>
      <c r="E100" s="13" t="s">
        <v>465</v>
      </c>
      <c r="F100" s="6"/>
      <c r="G100" s="21"/>
      <c r="H100" s="6"/>
      <c r="I100" s="6"/>
      <c r="J100" s="6"/>
      <c r="K100" s="6"/>
      <c r="L100" s="6"/>
      <c r="M100" s="6"/>
      <c r="N100" s="6"/>
      <c r="O100" s="6"/>
      <c r="P100" s="6"/>
      <c r="Q100" s="6"/>
      <c r="R100" s="6"/>
      <c r="S100" s="6"/>
      <c r="T100" s="6"/>
      <c r="U100" s="6"/>
      <c r="V100" s="6"/>
      <c r="W100" s="6"/>
      <c r="X100" s="6"/>
      <c r="Y100" s="6"/>
      <c r="Z100" s="6"/>
    </row>
    <row r="101" spans="1:26" ht="16.5">
      <c r="A101" s="17" t="s">
        <v>230</v>
      </c>
      <c r="B101" s="19"/>
      <c r="C101" s="19"/>
      <c r="D101" s="19"/>
      <c r="E101" s="13" t="s">
        <v>11</v>
      </c>
      <c r="F101" s="6"/>
      <c r="G101" s="19" t="s">
        <v>466</v>
      </c>
      <c r="H101" s="6"/>
      <c r="I101" s="6"/>
      <c r="J101" s="6"/>
      <c r="K101" s="6"/>
      <c r="L101" s="6"/>
      <c r="M101" s="6"/>
      <c r="N101" s="6"/>
      <c r="O101" s="6"/>
      <c r="P101" s="6"/>
      <c r="Q101" s="6"/>
      <c r="R101" s="6"/>
      <c r="S101" s="6"/>
      <c r="T101" s="6"/>
      <c r="U101" s="6"/>
      <c r="V101" s="6"/>
      <c r="W101" s="6"/>
      <c r="X101" s="6"/>
      <c r="Y101" s="6"/>
      <c r="Z101" s="6"/>
    </row>
    <row r="102" spans="1:26" ht="16.5">
      <c r="A102" s="25" t="s">
        <v>468</v>
      </c>
      <c r="B102" s="28" t="s">
        <v>49</v>
      </c>
      <c r="C102" s="19" t="s">
        <v>24</v>
      </c>
      <c r="D102" s="19">
        <v>2004</v>
      </c>
      <c r="E102" s="13" t="s">
        <v>11</v>
      </c>
      <c r="F102" s="6"/>
      <c r="G102" s="21"/>
      <c r="H102" s="6"/>
      <c r="I102" s="6"/>
      <c r="J102" s="6"/>
      <c r="K102" s="6"/>
      <c r="L102" s="6"/>
      <c r="M102" s="6"/>
      <c r="N102" s="6"/>
      <c r="O102" s="6"/>
      <c r="P102" s="6"/>
      <c r="Q102" s="6"/>
      <c r="R102" s="6"/>
      <c r="S102" s="6"/>
      <c r="T102" s="6"/>
      <c r="U102" s="6"/>
      <c r="V102" s="6"/>
      <c r="W102" s="6"/>
      <c r="X102" s="6"/>
      <c r="Y102" s="6"/>
      <c r="Z102" s="6"/>
    </row>
    <row r="103" spans="1:26" ht="16.5">
      <c r="A103" s="19" t="s">
        <v>473</v>
      </c>
      <c r="B103" s="19"/>
      <c r="C103" s="19"/>
      <c r="D103" s="19"/>
      <c r="E103" s="13" t="s">
        <v>11</v>
      </c>
      <c r="F103" s="6"/>
      <c r="G103" s="19" t="s">
        <v>466</v>
      </c>
      <c r="H103" s="6"/>
      <c r="I103" s="6"/>
      <c r="J103" s="6"/>
      <c r="K103" s="6"/>
      <c r="L103" s="6"/>
      <c r="M103" s="6"/>
      <c r="N103" s="6"/>
      <c r="O103" s="6"/>
      <c r="P103" s="6"/>
      <c r="Q103" s="6"/>
      <c r="R103" s="6"/>
      <c r="S103" s="6"/>
      <c r="T103" s="6"/>
      <c r="U103" s="6"/>
      <c r="V103" s="6"/>
      <c r="W103" s="6"/>
      <c r="X103" s="6"/>
      <c r="Y103" s="6"/>
      <c r="Z103" s="6"/>
    </row>
    <row r="104" spans="1:26" ht="16.5">
      <c r="A104" s="28" t="s">
        <v>474</v>
      </c>
      <c r="B104" s="28" t="s">
        <v>71</v>
      </c>
      <c r="C104" s="19" t="s">
        <v>477</v>
      </c>
      <c r="D104" s="19">
        <v>2015</v>
      </c>
      <c r="E104" s="13" t="s">
        <v>11</v>
      </c>
      <c r="F104" s="6"/>
      <c r="G104" s="21"/>
      <c r="H104" s="6"/>
      <c r="I104" s="6"/>
      <c r="J104" s="6"/>
      <c r="K104" s="6"/>
      <c r="L104" s="6"/>
      <c r="M104" s="6"/>
      <c r="N104" s="6"/>
      <c r="O104" s="6"/>
      <c r="P104" s="6"/>
      <c r="Q104" s="6"/>
      <c r="R104" s="6"/>
      <c r="S104" s="6"/>
      <c r="T104" s="6"/>
      <c r="U104" s="6"/>
      <c r="V104" s="6"/>
      <c r="W104" s="6"/>
      <c r="X104" s="6"/>
      <c r="Y104" s="6"/>
      <c r="Z104" s="6"/>
    </row>
    <row r="105" spans="1:26" ht="16.5">
      <c r="A105" s="28" t="s">
        <v>480</v>
      </c>
      <c r="B105" s="28" t="s">
        <v>54</v>
      </c>
      <c r="C105" s="19" t="s">
        <v>30</v>
      </c>
      <c r="D105" s="19">
        <v>2017</v>
      </c>
      <c r="E105" s="13" t="s">
        <v>11</v>
      </c>
      <c r="F105" s="11" t="s">
        <v>484</v>
      </c>
      <c r="G105" s="21"/>
      <c r="H105" s="6"/>
      <c r="I105" s="6"/>
      <c r="J105" s="6"/>
      <c r="K105" s="6"/>
      <c r="L105" s="6"/>
      <c r="M105" s="6"/>
      <c r="N105" s="6"/>
      <c r="O105" s="6"/>
      <c r="P105" s="6"/>
      <c r="Q105" s="6"/>
      <c r="R105" s="6"/>
      <c r="S105" s="6"/>
      <c r="T105" s="6"/>
      <c r="U105" s="6"/>
      <c r="V105" s="6"/>
      <c r="W105" s="6"/>
      <c r="X105" s="6"/>
      <c r="Y105" s="6"/>
      <c r="Z105" s="6"/>
    </row>
    <row r="106" spans="1:26" ht="16.5">
      <c r="A106" s="25" t="s">
        <v>485</v>
      </c>
      <c r="B106" s="28" t="s">
        <v>27</v>
      </c>
      <c r="C106" s="19" t="s">
        <v>24</v>
      </c>
      <c r="D106" s="19">
        <v>2008</v>
      </c>
      <c r="E106" s="13" t="s">
        <v>108</v>
      </c>
      <c r="F106" s="6"/>
      <c r="G106" s="21"/>
      <c r="H106" s="6"/>
      <c r="I106" s="6"/>
      <c r="J106" s="6"/>
      <c r="K106" s="6"/>
      <c r="L106" s="6"/>
      <c r="M106" s="6"/>
      <c r="N106" s="6"/>
      <c r="O106" s="6"/>
      <c r="P106" s="6"/>
      <c r="Q106" s="6"/>
      <c r="R106" s="6"/>
      <c r="S106" s="6"/>
      <c r="T106" s="6"/>
      <c r="U106" s="6"/>
      <c r="V106" s="6"/>
      <c r="W106" s="6"/>
      <c r="X106" s="6"/>
      <c r="Y106" s="6"/>
      <c r="Z106" s="6"/>
    </row>
    <row r="107" spans="1:26" ht="16.5">
      <c r="A107" s="28" t="s">
        <v>488</v>
      </c>
      <c r="B107" s="28" t="s">
        <v>80</v>
      </c>
      <c r="C107" s="19" t="s">
        <v>30</v>
      </c>
      <c r="D107" s="19">
        <v>2014</v>
      </c>
      <c r="E107" s="13" t="s">
        <v>11</v>
      </c>
      <c r="F107" s="6"/>
      <c r="G107" s="21"/>
      <c r="H107" s="6"/>
      <c r="I107" s="6"/>
      <c r="J107" s="6"/>
      <c r="K107" s="6"/>
      <c r="L107" s="6"/>
      <c r="M107" s="6"/>
      <c r="N107" s="6"/>
      <c r="O107" s="6"/>
      <c r="P107" s="6"/>
      <c r="Q107" s="6"/>
      <c r="R107" s="6"/>
      <c r="S107" s="6"/>
      <c r="T107" s="6"/>
      <c r="U107" s="6"/>
      <c r="V107" s="6"/>
      <c r="W107" s="6"/>
      <c r="X107" s="6"/>
      <c r="Y107" s="6"/>
      <c r="Z107" s="6"/>
    </row>
    <row r="108" spans="1:26" ht="16.5">
      <c r="A108" s="25" t="s">
        <v>489</v>
      </c>
      <c r="B108" s="28" t="s">
        <v>80</v>
      </c>
      <c r="C108" s="19" t="s">
        <v>492</v>
      </c>
      <c r="D108" s="19">
        <v>2018</v>
      </c>
      <c r="E108" s="13" t="s">
        <v>108</v>
      </c>
      <c r="F108" s="11" t="s">
        <v>493</v>
      </c>
      <c r="G108" s="21"/>
      <c r="H108" s="6"/>
      <c r="I108" s="6"/>
      <c r="J108" s="6"/>
      <c r="K108" s="6"/>
      <c r="L108" s="6"/>
      <c r="M108" s="6"/>
      <c r="N108" s="6"/>
      <c r="O108" s="6"/>
      <c r="P108" s="6"/>
      <c r="Q108" s="6"/>
      <c r="R108" s="6"/>
      <c r="S108" s="6"/>
      <c r="T108" s="6"/>
      <c r="U108" s="6"/>
      <c r="V108" s="6"/>
      <c r="W108" s="6"/>
      <c r="X108" s="6"/>
      <c r="Y108" s="6"/>
      <c r="Z108" s="6"/>
    </row>
    <row r="109" spans="1:26" ht="16.5">
      <c r="A109" s="28" t="s">
        <v>494</v>
      </c>
      <c r="B109" s="28" t="s">
        <v>27</v>
      </c>
      <c r="C109" s="19" t="s">
        <v>62</v>
      </c>
      <c r="D109" s="19">
        <v>2018</v>
      </c>
      <c r="E109" s="13" t="s">
        <v>11</v>
      </c>
      <c r="F109" s="6"/>
      <c r="G109" s="21"/>
      <c r="H109" s="6"/>
      <c r="I109" s="6"/>
      <c r="J109" s="6"/>
      <c r="K109" s="6"/>
      <c r="L109" s="6"/>
      <c r="M109" s="6"/>
      <c r="N109" s="6"/>
      <c r="O109" s="6"/>
      <c r="P109" s="6"/>
      <c r="Q109" s="6"/>
      <c r="R109" s="6"/>
      <c r="S109" s="6"/>
      <c r="T109" s="6"/>
      <c r="U109" s="6"/>
      <c r="V109" s="6"/>
      <c r="W109" s="6"/>
      <c r="X109" s="6"/>
      <c r="Y109" s="6"/>
      <c r="Z109" s="6"/>
    </row>
    <row r="110" spans="1:26" ht="16.5">
      <c r="A110" s="25" t="s">
        <v>496</v>
      </c>
      <c r="B110" s="28" t="s">
        <v>83</v>
      </c>
      <c r="C110" s="19" t="s">
        <v>95</v>
      </c>
      <c r="D110" s="19">
        <v>2013</v>
      </c>
      <c r="E110" s="13" t="s">
        <v>108</v>
      </c>
      <c r="F110" s="6"/>
      <c r="G110" s="21"/>
      <c r="H110" s="6"/>
      <c r="I110" s="6"/>
      <c r="J110" s="6"/>
      <c r="K110" s="6"/>
      <c r="L110" s="6"/>
      <c r="M110" s="6"/>
      <c r="N110" s="6"/>
      <c r="O110" s="6"/>
      <c r="P110" s="6"/>
      <c r="Q110" s="6"/>
      <c r="R110" s="6"/>
      <c r="S110" s="6"/>
      <c r="T110" s="6"/>
      <c r="U110" s="6"/>
      <c r="V110" s="6"/>
      <c r="W110" s="6"/>
      <c r="X110" s="6"/>
      <c r="Y110" s="6"/>
      <c r="Z110" s="6"/>
    </row>
    <row r="111" spans="1:26" ht="16.5">
      <c r="A111" s="28" t="s">
        <v>504</v>
      </c>
      <c r="B111" s="28" t="s">
        <v>41</v>
      </c>
      <c r="C111" s="19" t="s">
        <v>95</v>
      </c>
      <c r="D111" s="19">
        <v>2009</v>
      </c>
      <c r="E111" s="13" t="s">
        <v>108</v>
      </c>
      <c r="F111" s="6"/>
      <c r="G111" s="21"/>
      <c r="H111" s="6"/>
      <c r="I111" s="6"/>
      <c r="J111" s="6"/>
      <c r="K111" s="6"/>
      <c r="L111" s="6"/>
      <c r="M111" s="6"/>
      <c r="N111" s="6"/>
      <c r="O111" s="6"/>
      <c r="P111" s="6"/>
      <c r="Q111" s="6"/>
      <c r="R111" s="6"/>
      <c r="S111" s="6"/>
      <c r="T111" s="6"/>
      <c r="U111" s="6"/>
      <c r="V111" s="6"/>
      <c r="W111" s="6"/>
      <c r="X111" s="6"/>
      <c r="Y111" s="6"/>
      <c r="Z111" s="6"/>
    </row>
    <row r="112" spans="1:26" ht="16.5">
      <c r="A112" s="28" t="s">
        <v>511</v>
      </c>
      <c r="B112" s="28" t="s">
        <v>54</v>
      </c>
      <c r="C112" s="19" t="s">
        <v>514</v>
      </c>
      <c r="D112" s="19">
        <v>2007</v>
      </c>
      <c r="E112" s="13" t="s">
        <v>108</v>
      </c>
      <c r="F112" s="11" t="s">
        <v>515</v>
      </c>
      <c r="G112" s="21"/>
      <c r="H112" s="6"/>
      <c r="I112" s="6"/>
      <c r="J112" s="6"/>
      <c r="K112" s="6"/>
      <c r="L112" s="6"/>
      <c r="M112" s="6"/>
      <c r="N112" s="6"/>
      <c r="O112" s="6"/>
      <c r="P112" s="6"/>
      <c r="Q112" s="6"/>
      <c r="R112" s="6"/>
      <c r="S112" s="6"/>
      <c r="T112" s="6"/>
      <c r="U112" s="6"/>
      <c r="V112" s="6"/>
      <c r="W112" s="6"/>
      <c r="X112" s="6"/>
      <c r="Y112" s="6"/>
      <c r="Z112" s="6"/>
    </row>
    <row r="113" spans="1:26" ht="16.5">
      <c r="A113" s="28" t="s">
        <v>516</v>
      </c>
      <c r="B113" s="28" t="s">
        <v>80</v>
      </c>
      <c r="C113" s="19" t="s">
        <v>30</v>
      </c>
      <c r="D113" s="19">
        <v>2018</v>
      </c>
      <c r="E113" s="13" t="s">
        <v>108</v>
      </c>
      <c r="F113" s="11" t="s">
        <v>518</v>
      </c>
      <c r="G113" s="21"/>
      <c r="H113" s="6"/>
      <c r="I113" s="6"/>
      <c r="J113" s="6"/>
      <c r="K113" s="6"/>
      <c r="L113" s="6"/>
      <c r="M113" s="6"/>
      <c r="N113" s="6"/>
      <c r="O113" s="6"/>
      <c r="P113" s="6"/>
      <c r="Q113" s="6"/>
      <c r="R113" s="6"/>
      <c r="S113" s="6"/>
      <c r="T113" s="6"/>
      <c r="U113" s="6"/>
      <c r="V113" s="6"/>
      <c r="W113" s="6"/>
      <c r="X113" s="6"/>
      <c r="Y113" s="6"/>
      <c r="Z113" s="6"/>
    </row>
    <row r="114" spans="1:26" ht="16.5">
      <c r="A114" s="28" t="s">
        <v>519</v>
      </c>
      <c r="B114" s="28" t="s">
        <v>27</v>
      </c>
      <c r="C114" s="19" t="s">
        <v>24</v>
      </c>
      <c r="D114" s="19">
        <v>2015</v>
      </c>
      <c r="E114" s="13" t="s">
        <v>108</v>
      </c>
      <c r="F114" s="6"/>
      <c r="G114" s="21"/>
      <c r="H114" s="6"/>
      <c r="I114" s="6"/>
      <c r="J114" s="6"/>
      <c r="K114" s="6"/>
      <c r="L114" s="6"/>
      <c r="M114" s="6"/>
      <c r="N114" s="6"/>
      <c r="O114" s="6"/>
      <c r="P114" s="6"/>
      <c r="Q114" s="6"/>
      <c r="R114" s="6"/>
      <c r="S114" s="6"/>
      <c r="T114" s="6"/>
      <c r="U114" s="6"/>
      <c r="V114" s="6"/>
      <c r="W114" s="6"/>
      <c r="X114" s="6"/>
      <c r="Y114" s="6"/>
      <c r="Z114" s="6"/>
    </row>
    <row r="115" spans="1:26" ht="16.5">
      <c r="A115" s="25" t="s">
        <v>523</v>
      </c>
      <c r="B115" s="28" t="s">
        <v>41</v>
      </c>
      <c r="C115" s="19" t="s">
        <v>24</v>
      </c>
      <c r="D115" s="19">
        <v>2015</v>
      </c>
      <c r="E115" s="13" t="s">
        <v>108</v>
      </c>
      <c r="F115" s="6"/>
      <c r="G115" s="19">
        <v>5</v>
      </c>
      <c r="H115" s="6"/>
      <c r="I115" s="6"/>
      <c r="J115" s="6"/>
      <c r="K115" s="6"/>
      <c r="L115" s="6"/>
      <c r="M115" s="6"/>
      <c r="N115" s="6"/>
      <c r="O115" s="6"/>
      <c r="P115" s="6"/>
      <c r="Q115" s="6"/>
      <c r="R115" s="6"/>
      <c r="S115" s="6"/>
      <c r="T115" s="6"/>
      <c r="U115" s="6"/>
      <c r="V115" s="6"/>
      <c r="W115" s="6"/>
      <c r="X115" s="6"/>
      <c r="Y115" s="6"/>
      <c r="Z115" s="6"/>
    </row>
    <row r="116" spans="1:26" ht="16.5">
      <c r="A116" s="19" t="s">
        <v>527</v>
      </c>
      <c r="B116" s="19"/>
      <c r="C116" s="19"/>
      <c r="D116" s="19"/>
      <c r="E116" s="13" t="s">
        <v>11</v>
      </c>
      <c r="F116" s="11"/>
      <c r="G116" s="19" t="s">
        <v>168</v>
      </c>
      <c r="H116" s="6"/>
      <c r="I116" s="6"/>
      <c r="J116" s="6"/>
      <c r="K116" s="6"/>
      <c r="L116" s="6"/>
      <c r="M116" s="6"/>
      <c r="N116" s="6"/>
      <c r="O116" s="6"/>
      <c r="P116" s="6"/>
      <c r="Q116" s="6"/>
      <c r="R116" s="6"/>
      <c r="S116" s="6"/>
      <c r="T116" s="6"/>
      <c r="U116" s="6"/>
      <c r="V116" s="6"/>
      <c r="W116" s="6"/>
      <c r="X116" s="6"/>
      <c r="Y116" s="6"/>
      <c r="Z116" s="6"/>
    </row>
    <row r="117" spans="1:26" ht="16.5">
      <c r="A117" s="28" t="s">
        <v>528</v>
      </c>
      <c r="B117" s="28" t="s">
        <v>60</v>
      </c>
      <c r="C117" s="19" t="s">
        <v>37</v>
      </c>
      <c r="D117" s="19">
        <v>2018</v>
      </c>
      <c r="E117" s="13" t="s">
        <v>108</v>
      </c>
      <c r="F117" s="11" t="s">
        <v>531</v>
      </c>
      <c r="G117" s="21"/>
      <c r="H117" s="6"/>
      <c r="I117" s="6"/>
      <c r="J117" s="6"/>
      <c r="K117" s="6"/>
      <c r="L117" s="6"/>
      <c r="M117" s="6"/>
      <c r="N117" s="6"/>
      <c r="O117" s="6"/>
      <c r="P117" s="6"/>
      <c r="Q117" s="6"/>
      <c r="R117" s="6"/>
      <c r="S117" s="6"/>
      <c r="T117" s="6"/>
      <c r="U117" s="6"/>
      <c r="V117" s="6"/>
      <c r="W117" s="6"/>
      <c r="X117" s="6"/>
      <c r="Y117" s="6"/>
      <c r="Z117" s="6"/>
    </row>
    <row r="118" spans="1:26" ht="16.5">
      <c r="A118" s="25" t="s">
        <v>532</v>
      </c>
      <c r="B118" s="28" t="s">
        <v>23</v>
      </c>
      <c r="C118" s="19" t="s">
        <v>37</v>
      </c>
      <c r="D118" s="19">
        <v>2007</v>
      </c>
      <c r="E118" s="13" t="s">
        <v>108</v>
      </c>
      <c r="F118" s="11" t="s">
        <v>534</v>
      </c>
      <c r="G118" s="21"/>
      <c r="H118" s="6"/>
      <c r="I118" s="6"/>
      <c r="J118" s="6"/>
      <c r="K118" s="6"/>
      <c r="L118" s="6"/>
      <c r="M118" s="6"/>
      <c r="N118" s="6"/>
      <c r="O118" s="6"/>
      <c r="P118" s="6"/>
      <c r="Q118" s="6"/>
      <c r="R118" s="6"/>
      <c r="S118" s="6"/>
      <c r="T118" s="6"/>
      <c r="U118" s="6"/>
      <c r="V118" s="6"/>
      <c r="W118" s="6"/>
      <c r="X118" s="6"/>
      <c r="Y118" s="6"/>
      <c r="Z118" s="6"/>
    </row>
    <row r="119" spans="1:26" ht="16.5">
      <c r="A119" s="28" t="s">
        <v>535</v>
      </c>
      <c r="B119" s="28" t="s">
        <v>71</v>
      </c>
      <c r="C119" s="19" t="s">
        <v>540</v>
      </c>
      <c r="D119" s="19">
        <v>2016</v>
      </c>
      <c r="E119" s="13" t="s">
        <v>108</v>
      </c>
      <c r="F119" s="11" t="s">
        <v>541</v>
      </c>
      <c r="G119" s="21"/>
      <c r="H119" s="6"/>
      <c r="I119" s="6"/>
      <c r="J119" s="6"/>
      <c r="K119" s="6"/>
      <c r="L119" s="6"/>
      <c r="M119" s="6"/>
      <c r="N119" s="6"/>
      <c r="O119" s="6"/>
      <c r="P119" s="6"/>
      <c r="Q119" s="6"/>
      <c r="R119" s="6"/>
      <c r="S119" s="6"/>
      <c r="T119" s="6"/>
      <c r="U119" s="6"/>
      <c r="V119" s="6"/>
      <c r="W119" s="6"/>
      <c r="X119" s="6"/>
      <c r="Y119" s="6"/>
      <c r="Z119" s="6"/>
    </row>
    <row r="120" spans="1:26" ht="16.5">
      <c r="A120" s="25" t="s">
        <v>542</v>
      </c>
      <c r="B120" s="28" t="s">
        <v>41</v>
      </c>
      <c r="C120" s="19" t="s">
        <v>24</v>
      </c>
      <c r="D120" s="19">
        <v>2011</v>
      </c>
      <c r="E120" s="13" t="s">
        <v>108</v>
      </c>
      <c r="F120" s="6"/>
      <c r="G120" s="21"/>
      <c r="H120" s="6"/>
      <c r="I120" s="6"/>
      <c r="J120" s="6"/>
      <c r="K120" s="6"/>
      <c r="L120" s="6"/>
      <c r="M120" s="6"/>
      <c r="N120" s="6"/>
      <c r="O120" s="6"/>
      <c r="P120" s="6"/>
      <c r="Q120" s="6"/>
      <c r="R120" s="6"/>
      <c r="S120" s="6"/>
      <c r="T120" s="6"/>
      <c r="U120" s="6"/>
      <c r="V120" s="6"/>
      <c r="W120" s="6"/>
      <c r="X120" s="6"/>
      <c r="Y120" s="6"/>
      <c r="Z120" s="6"/>
    </row>
    <row r="121" spans="1:26" ht="16.5">
      <c r="A121" s="25" t="s">
        <v>547</v>
      </c>
      <c r="B121" s="28" t="s">
        <v>83</v>
      </c>
      <c r="C121" s="19" t="s">
        <v>550</v>
      </c>
      <c r="D121" s="19">
        <v>2016</v>
      </c>
      <c r="E121" s="13" t="s">
        <v>108</v>
      </c>
      <c r="F121" s="6"/>
      <c r="G121" s="21"/>
      <c r="H121" s="6"/>
      <c r="I121" s="6"/>
      <c r="J121" s="6"/>
      <c r="K121" s="6"/>
      <c r="L121" s="6"/>
      <c r="M121" s="6"/>
      <c r="N121" s="6"/>
      <c r="O121" s="6"/>
      <c r="P121" s="6"/>
      <c r="Q121" s="6"/>
      <c r="R121" s="6"/>
      <c r="S121" s="6"/>
      <c r="T121" s="6"/>
      <c r="U121" s="6"/>
      <c r="V121" s="6"/>
      <c r="W121" s="6"/>
      <c r="X121" s="6"/>
      <c r="Y121" s="6"/>
      <c r="Z121" s="6"/>
    </row>
    <row r="122" spans="1:26" ht="16.5">
      <c r="A122" s="28" t="s">
        <v>551</v>
      </c>
      <c r="B122" s="28" t="s">
        <v>49</v>
      </c>
      <c r="C122" s="19" t="s">
        <v>37</v>
      </c>
      <c r="D122" s="19">
        <v>2017</v>
      </c>
      <c r="E122" s="13" t="s">
        <v>108</v>
      </c>
      <c r="F122" s="6"/>
      <c r="G122" s="21"/>
      <c r="H122" s="6"/>
      <c r="I122" s="6"/>
      <c r="J122" s="6"/>
      <c r="K122" s="6"/>
      <c r="L122" s="6"/>
      <c r="M122" s="6"/>
      <c r="N122" s="6"/>
      <c r="O122" s="6"/>
      <c r="P122" s="6"/>
      <c r="Q122" s="6"/>
      <c r="R122" s="6"/>
      <c r="S122" s="6"/>
      <c r="T122" s="6"/>
      <c r="U122" s="6"/>
      <c r="V122" s="6"/>
      <c r="W122" s="6"/>
      <c r="X122" s="6"/>
      <c r="Y122" s="6"/>
      <c r="Z122" s="6"/>
    </row>
    <row r="123" spans="1:26" ht="16.5">
      <c r="A123" s="28" t="s">
        <v>555</v>
      </c>
      <c r="B123" s="28" t="s">
        <v>41</v>
      </c>
      <c r="C123" s="19" t="s">
        <v>30</v>
      </c>
      <c r="D123" s="19">
        <v>2016</v>
      </c>
      <c r="E123" s="13" t="s">
        <v>108</v>
      </c>
      <c r="F123" s="6"/>
      <c r="G123" s="21"/>
      <c r="H123" s="6"/>
      <c r="I123" s="6"/>
      <c r="J123" s="6"/>
      <c r="K123" s="6"/>
      <c r="L123" s="6"/>
      <c r="M123" s="6"/>
      <c r="N123" s="6"/>
      <c r="O123" s="6"/>
      <c r="P123" s="6"/>
      <c r="Q123" s="6"/>
      <c r="R123" s="6"/>
      <c r="S123" s="6"/>
      <c r="T123" s="6"/>
      <c r="U123" s="6"/>
      <c r="V123" s="6"/>
      <c r="W123" s="6"/>
      <c r="X123" s="6"/>
      <c r="Y123" s="6"/>
      <c r="Z123" s="6"/>
    </row>
    <row r="124" spans="1:26" ht="16.5">
      <c r="A124" s="28" t="s">
        <v>559</v>
      </c>
      <c r="B124" s="28" t="s">
        <v>23</v>
      </c>
      <c r="C124" s="19" t="s">
        <v>122</v>
      </c>
      <c r="D124" s="19">
        <v>2012</v>
      </c>
      <c r="E124" s="13" t="s">
        <v>108</v>
      </c>
      <c r="F124" s="11" t="s">
        <v>561</v>
      </c>
      <c r="G124" s="21"/>
      <c r="H124" s="6"/>
      <c r="I124" s="6"/>
      <c r="J124" s="6"/>
      <c r="K124" s="6"/>
      <c r="L124" s="6"/>
      <c r="M124" s="6"/>
      <c r="N124" s="6"/>
      <c r="O124" s="6"/>
      <c r="P124" s="6"/>
      <c r="Q124" s="6"/>
      <c r="R124" s="6"/>
      <c r="S124" s="6"/>
      <c r="T124" s="6"/>
      <c r="U124" s="6"/>
      <c r="V124" s="6"/>
      <c r="W124" s="6"/>
      <c r="X124" s="6"/>
      <c r="Y124" s="6"/>
      <c r="Z124" s="6"/>
    </row>
    <row r="125" spans="1:26" ht="16.5">
      <c r="A125" s="25" t="s">
        <v>562</v>
      </c>
      <c r="B125" s="28" t="s">
        <v>54</v>
      </c>
      <c r="C125" s="19" t="s">
        <v>24</v>
      </c>
      <c r="D125" s="19">
        <v>2013</v>
      </c>
      <c r="E125" s="13" t="s">
        <v>108</v>
      </c>
      <c r="F125" s="6"/>
      <c r="G125" s="21"/>
      <c r="H125" s="6"/>
      <c r="I125" s="6"/>
      <c r="J125" s="6"/>
      <c r="K125" s="6"/>
      <c r="L125" s="6"/>
      <c r="M125" s="6"/>
      <c r="N125" s="6"/>
      <c r="O125" s="6"/>
      <c r="P125" s="6"/>
      <c r="Q125" s="6"/>
      <c r="R125" s="6"/>
      <c r="S125" s="6"/>
      <c r="T125" s="6"/>
      <c r="U125" s="6"/>
      <c r="V125" s="6"/>
      <c r="W125" s="6"/>
      <c r="X125" s="6"/>
      <c r="Y125" s="6"/>
      <c r="Z125" s="6"/>
    </row>
    <row r="126" spans="1:26" ht="16.5">
      <c r="A126" s="25" t="s">
        <v>566</v>
      </c>
      <c r="B126" s="28" t="s">
        <v>129</v>
      </c>
      <c r="C126" s="19" t="s">
        <v>24</v>
      </c>
      <c r="D126" s="19">
        <v>2016</v>
      </c>
      <c r="E126" s="13" t="s">
        <v>108</v>
      </c>
      <c r="F126" s="11" t="s">
        <v>568</v>
      </c>
      <c r="G126" s="21"/>
      <c r="H126" s="6"/>
      <c r="I126" s="6"/>
      <c r="J126" s="6"/>
      <c r="K126" s="6"/>
      <c r="L126" s="6"/>
      <c r="M126" s="6"/>
      <c r="N126" s="6"/>
      <c r="O126" s="6"/>
      <c r="P126" s="6"/>
      <c r="Q126" s="6"/>
      <c r="R126" s="6"/>
      <c r="S126" s="6"/>
      <c r="T126" s="6"/>
      <c r="U126" s="6"/>
      <c r="V126" s="6"/>
      <c r="W126" s="6"/>
      <c r="X126" s="6"/>
      <c r="Y126" s="6"/>
      <c r="Z126" s="6"/>
    </row>
    <row r="127" spans="1:26" ht="16.5">
      <c r="A127" s="28" t="s">
        <v>571</v>
      </c>
      <c r="B127" s="28" t="s">
        <v>27</v>
      </c>
      <c r="C127" s="19" t="s">
        <v>573</v>
      </c>
      <c r="D127" s="19">
        <v>2016</v>
      </c>
      <c r="E127" s="13" t="s">
        <v>108</v>
      </c>
      <c r="F127" s="6"/>
      <c r="G127" s="21"/>
      <c r="H127" s="6"/>
      <c r="I127" s="6"/>
      <c r="J127" s="6"/>
      <c r="K127" s="6"/>
      <c r="L127" s="6"/>
      <c r="M127" s="6"/>
      <c r="N127" s="6"/>
      <c r="O127" s="6"/>
      <c r="P127" s="6"/>
      <c r="Q127" s="6"/>
      <c r="R127" s="6"/>
      <c r="S127" s="6"/>
      <c r="T127" s="6"/>
      <c r="U127" s="6"/>
      <c r="V127" s="6"/>
      <c r="W127" s="6"/>
      <c r="X127" s="6"/>
      <c r="Y127" s="6"/>
      <c r="Z127" s="6"/>
    </row>
    <row r="128" spans="1:26" ht="16.5">
      <c r="A128" s="28" t="s">
        <v>575</v>
      </c>
      <c r="B128" s="28" t="s">
        <v>80</v>
      </c>
      <c r="C128" s="19" t="s">
        <v>579</v>
      </c>
      <c r="D128" s="19">
        <v>2019</v>
      </c>
      <c r="E128" s="13" t="s">
        <v>108</v>
      </c>
      <c r="F128" s="6"/>
      <c r="G128" s="21"/>
      <c r="H128" s="6"/>
      <c r="I128" s="6"/>
      <c r="J128" s="6"/>
      <c r="K128" s="6"/>
      <c r="L128" s="6"/>
      <c r="M128" s="6"/>
      <c r="N128" s="6"/>
      <c r="O128" s="6"/>
      <c r="P128" s="6"/>
      <c r="Q128" s="6"/>
      <c r="R128" s="6"/>
      <c r="S128" s="6"/>
      <c r="T128" s="6"/>
      <c r="U128" s="6"/>
      <c r="V128" s="6"/>
      <c r="W128" s="6"/>
      <c r="X128" s="6"/>
      <c r="Y128" s="6"/>
      <c r="Z128" s="6"/>
    </row>
    <row r="129" spans="1:26" ht="16.5">
      <c r="A129" s="28" t="s">
        <v>580</v>
      </c>
      <c r="B129" s="28" t="s">
        <v>107</v>
      </c>
      <c r="C129" s="19" t="s">
        <v>584</v>
      </c>
      <c r="D129" s="19">
        <v>1999</v>
      </c>
      <c r="E129" s="13" t="s">
        <v>108</v>
      </c>
      <c r="F129" s="11" t="s">
        <v>378</v>
      </c>
      <c r="G129" s="21"/>
      <c r="H129" s="6"/>
      <c r="I129" s="6"/>
      <c r="J129" s="6"/>
      <c r="K129" s="6"/>
      <c r="L129" s="6"/>
      <c r="M129" s="6"/>
      <c r="N129" s="6"/>
      <c r="O129" s="6"/>
      <c r="P129" s="6"/>
      <c r="Q129" s="6"/>
      <c r="R129" s="6"/>
      <c r="S129" s="6"/>
      <c r="T129" s="6"/>
      <c r="U129" s="6"/>
      <c r="V129" s="6"/>
      <c r="W129" s="6"/>
      <c r="X129" s="6"/>
      <c r="Y129" s="6"/>
      <c r="Z129" s="6"/>
    </row>
    <row r="130" spans="1:26" ht="16.5">
      <c r="A130" s="25" t="s">
        <v>586</v>
      </c>
      <c r="B130" s="28" t="s">
        <v>140</v>
      </c>
      <c r="C130" s="19" t="s">
        <v>589</v>
      </c>
      <c r="D130" s="19">
        <v>2017</v>
      </c>
      <c r="E130" s="13" t="s">
        <v>108</v>
      </c>
      <c r="F130" s="6"/>
      <c r="G130" s="21"/>
      <c r="H130" s="6"/>
      <c r="I130" s="6"/>
      <c r="J130" s="6"/>
      <c r="K130" s="6"/>
      <c r="L130" s="6"/>
      <c r="M130" s="6"/>
      <c r="N130" s="6"/>
      <c r="O130" s="6"/>
      <c r="P130" s="6"/>
      <c r="Q130" s="6"/>
      <c r="R130" s="6"/>
      <c r="S130" s="6"/>
      <c r="T130" s="6"/>
      <c r="U130" s="6"/>
      <c r="V130" s="6"/>
      <c r="W130" s="6"/>
      <c r="X130" s="6"/>
      <c r="Y130" s="6"/>
      <c r="Z130" s="6"/>
    </row>
    <row r="131" spans="1:26" ht="16.5">
      <c r="A131" s="25" t="s">
        <v>537</v>
      </c>
      <c r="B131" s="28" t="s">
        <v>49</v>
      </c>
      <c r="C131" s="19" t="s">
        <v>95</v>
      </c>
      <c r="D131" s="19">
        <v>2009</v>
      </c>
      <c r="E131" s="13" t="s">
        <v>108</v>
      </c>
      <c r="F131" s="11" t="s">
        <v>593</v>
      </c>
      <c r="G131" s="21"/>
      <c r="H131" s="6"/>
      <c r="I131" s="6"/>
      <c r="J131" s="6"/>
      <c r="K131" s="6"/>
      <c r="L131" s="6"/>
      <c r="M131" s="6"/>
      <c r="N131" s="6"/>
      <c r="O131" s="6"/>
      <c r="P131" s="6"/>
      <c r="Q131" s="6"/>
      <c r="R131" s="6"/>
      <c r="S131" s="6"/>
      <c r="T131" s="6"/>
      <c r="U131" s="6"/>
      <c r="V131" s="6"/>
      <c r="W131" s="6"/>
      <c r="X131" s="6"/>
      <c r="Y131" s="6"/>
      <c r="Z131" s="6"/>
    </row>
    <row r="132" spans="1:26" ht="16.5">
      <c r="A132" s="28" t="s">
        <v>594</v>
      </c>
      <c r="B132" s="28" t="s">
        <v>107</v>
      </c>
      <c r="C132" s="19" t="s">
        <v>24</v>
      </c>
      <c r="D132" s="19">
        <v>2009</v>
      </c>
      <c r="E132" s="13" t="s">
        <v>108</v>
      </c>
      <c r="F132" s="11" t="s">
        <v>378</v>
      </c>
      <c r="G132" s="21"/>
      <c r="H132" s="6"/>
      <c r="I132" s="6"/>
      <c r="J132" s="6"/>
      <c r="K132" s="6"/>
      <c r="L132" s="6"/>
      <c r="M132" s="6"/>
      <c r="N132" s="6"/>
      <c r="O132" s="6"/>
      <c r="P132" s="6"/>
      <c r="Q132" s="6"/>
      <c r="R132" s="6"/>
      <c r="S132" s="6"/>
      <c r="T132" s="6"/>
      <c r="U132" s="6"/>
      <c r="V132" s="6"/>
      <c r="W132" s="6"/>
      <c r="X132" s="6"/>
      <c r="Y132" s="6"/>
      <c r="Z132" s="6"/>
    </row>
    <row r="133" spans="1:26" ht="16.5">
      <c r="A133" s="28" t="s">
        <v>596</v>
      </c>
      <c r="B133" s="28" t="s">
        <v>140</v>
      </c>
      <c r="C133" s="19" t="s">
        <v>599</v>
      </c>
      <c r="D133" s="19">
        <v>2000</v>
      </c>
      <c r="E133" s="13" t="s">
        <v>108</v>
      </c>
      <c r="F133" s="11" t="s">
        <v>378</v>
      </c>
      <c r="G133" s="21"/>
      <c r="H133" s="6"/>
      <c r="I133" s="6"/>
      <c r="J133" s="6"/>
      <c r="K133" s="6"/>
      <c r="L133" s="6"/>
      <c r="M133" s="6"/>
      <c r="N133" s="6"/>
      <c r="O133" s="6"/>
      <c r="P133" s="6"/>
      <c r="Q133" s="6"/>
      <c r="R133" s="6"/>
      <c r="S133" s="6"/>
      <c r="T133" s="6"/>
      <c r="U133" s="6"/>
      <c r="V133" s="6"/>
      <c r="W133" s="6"/>
      <c r="X133" s="6"/>
      <c r="Y133" s="6"/>
      <c r="Z133" s="6"/>
    </row>
    <row r="134" spans="1:26" ht="16.5">
      <c r="A134" s="28" t="s">
        <v>600</v>
      </c>
      <c r="B134" s="28" t="s">
        <v>107</v>
      </c>
      <c r="C134" s="19" t="s">
        <v>68</v>
      </c>
      <c r="D134" s="19">
        <v>2009</v>
      </c>
      <c r="E134" s="13" t="s">
        <v>108</v>
      </c>
      <c r="F134" s="11" t="s">
        <v>378</v>
      </c>
      <c r="G134" s="21"/>
      <c r="H134" s="6"/>
      <c r="I134" s="6"/>
      <c r="J134" s="6"/>
      <c r="K134" s="6"/>
      <c r="L134" s="6"/>
      <c r="M134" s="6"/>
      <c r="N134" s="6"/>
      <c r="O134" s="6"/>
      <c r="P134" s="6"/>
      <c r="Q134" s="6"/>
      <c r="R134" s="6"/>
      <c r="S134" s="6"/>
      <c r="T134" s="6"/>
      <c r="U134" s="6"/>
      <c r="V134" s="6"/>
      <c r="W134" s="6"/>
      <c r="X134" s="6"/>
      <c r="Y134" s="6"/>
      <c r="Z134" s="6"/>
    </row>
    <row r="135" spans="1:26" ht="12.75">
      <c r="A135" s="278" t="s">
        <v>602</v>
      </c>
      <c r="B135" s="6"/>
      <c r="C135" s="6"/>
      <c r="D135" s="6"/>
      <c r="E135" s="13" t="s">
        <v>11</v>
      </c>
      <c r="F135" s="6"/>
      <c r="G135" s="225" t="s">
        <v>405</v>
      </c>
      <c r="H135" s="6"/>
      <c r="I135" s="6"/>
      <c r="J135" s="6"/>
      <c r="K135" s="6"/>
      <c r="L135" s="6"/>
      <c r="M135" s="6"/>
      <c r="N135" s="6"/>
      <c r="O135" s="6"/>
      <c r="P135" s="6"/>
      <c r="Q135" s="6"/>
      <c r="R135" s="6"/>
      <c r="S135" s="6"/>
      <c r="T135" s="6"/>
      <c r="U135" s="6"/>
      <c r="V135" s="6"/>
      <c r="W135" s="6"/>
      <c r="X135" s="6"/>
      <c r="Y135" s="6"/>
      <c r="Z135" s="6"/>
    </row>
    <row r="136" spans="1:26" ht="16.5">
      <c r="A136" s="28" t="s">
        <v>603</v>
      </c>
      <c r="B136" s="28" t="s">
        <v>107</v>
      </c>
      <c r="C136" s="19" t="s">
        <v>24</v>
      </c>
      <c r="D136" s="19">
        <v>2013</v>
      </c>
      <c r="E136" s="13" t="s">
        <v>108</v>
      </c>
      <c r="F136" s="11" t="s">
        <v>378</v>
      </c>
      <c r="G136" s="21"/>
      <c r="H136" s="6"/>
      <c r="I136" s="6"/>
      <c r="J136" s="6"/>
      <c r="K136" s="6"/>
      <c r="L136" s="6"/>
      <c r="M136" s="6"/>
      <c r="N136" s="6"/>
      <c r="O136" s="6"/>
      <c r="P136" s="6"/>
      <c r="Q136" s="6"/>
      <c r="R136" s="6"/>
      <c r="S136" s="6"/>
      <c r="T136" s="6"/>
      <c r="U136" s="6"/>
      <c r="V136" s="6"/>
      <c r="W136" s="6"/>
      <c r="X136" s="6"/>
      <c r="Y136" s="6"/>
      <c r="Z136" s="6"/>
    </row>
    <row r="137" spans="1:26" ht="16.5">
      <c r="A137" s="28" t="s">
        <v>606</v>
      </c>
      <c r="B137" s="28" t="s">
        <v>107</v>
      </c>
      <c r="C137" s="19" t="s">
        <v>37</v>
      </c>
      <c r="D137" s="19">
        <v>2017</v>
      </c>
      <c r="E137" s="13" t="s">
        <v>108</v>
      </c>
      <c r="F137" s="11" t="s">
        <v>378</v>
      </c>
      <c r="G137" s="21"/>
      <c r="H137" s="6"/>
      <c r="I137" s="6"/>
      <c r="J137" s="6"/>
      <c r="K137" s="6"/>
      <c r="L137" s="6"/>
      <c r="M137" s="6"/>
      <c r="N137" s="6"/>
      <c r="O137" s="6"/>
      <c r="P137" s="6"/>
      <c r="Q137" s="6"/>
      <c r="R137" s="6"/>
      <c r="S137" s="6"/>
      <c r="T137" s="6"/>
      <c r="U137" s="6"/>
      <c r="V137" s="6"/>
      <c r="W137" s="6"/>
      <c r="X137" s="6"/>
      <c r="Y137" s="6"/>
      <c r="Z137" s="6"/>
    </row>
    <row r="138" spans="1:26" ht="16.5">
      <c r="A138" s="28" t="s">
        <v>608</v>
      </c>
      <c r="B138" s="28" t="s">
        <v>80</v>
      </c>
      <c r="C138" s="19" t="s">
        <v>611</v>
      </c>
      <c r="D138" s="19">
        <v>2016</v>
      </c>
      <c r="E138" s="13" t="s">
        <v>108</v>
      </c>
      <c r="F138" s="11" t="s">
        <v>612</v>
      </c>
      <c r="G138" s="21"/>
      <c r="H138" s="6"/>
      <c r="I138" s="6"/>
      <c r="J138" s="6"/>
      <c r="K138" s="6"/>
      <c r="L138" s="6"/>
      <c r="M138" s="6"/>
      <c r="N138" s="6"/>
      <c r="O138" s="6"/>
      <c r="P138" s="6"/>
      <c r="Q138" s="6"/>
      <c r="R138" s="6"/>
      <c r="S138" s="6"/>
      <c r="T138" s="6"/>
      <c r="U138" s="6"/>
      <c r="V138" s="6"/>
      <c r="W138" s="6"/>
      <c r="X138" s="6"/>
      <c r="Y138" s="6"/>
      <c r="Z138" s="6"/>
    </row>
    <row r="139" spans="1:26" ht="16.5">
      <c r="A139" s="28" t="s">
        <v>613</v>
      </c>
      <c r="B139" s="28" t="s">
        <v>80</v>
      </c>
      <c r="C139" s="19" t="s">
        <v>62</v>
      </c>
      <c r="D139" s="19">
        <v>2015</v>
      </c>
      <c r="E139" s="13" t="s">
        <v>108</v>
      </c>
      <c r="F139" s="6"/>
      <c r="G139" s="21"/>
      <c r="H139" s="6"/>
      <c r="I139" s="6"/>
      <c r="J139" s="6"/>
      <c r="K139" s="6"/>
      <c r="L139" s="6"/>
      <c r="M139" s="6"/>
      <c r="N139" s="6"/>
      <c r="O139" s="6"/>
      <c r="P139" s="6"/>
      <c r="Q139" s="6"/>
      <c r="R139" s="6"/>
      <c r="S139" s="6"/>
      <c r="T139" s="6"/>
      <c r="U139" s="6"/>
      <c r="V139" s="6"/>
      <c r="W139" s="6"/>
      <c r="X139" s="6"/>
      <c r="Y139" s="6"/>
      <c r="Z139" s="6"/>
    </row>
    <row r="140" spans="1:26" ht="16.5">
      <c r="A140" s="17" t="s">
        <v>618</v>
      </c>
      <c r="B140" s="19"/>
      <c r="C140" s="19"/>
      <c r="D140" s="19"/>
      <c r="E140" s="13" t="s">
        <v>108</v>
      </c>
      <c r="F140" s="6"/>
      <c r="G140" s="225" t="s">
        <v>405</v>
      </c>
      <c r="H140" s="6"/>
      <c r="I140" s="6"/>
      <c r="J140" s="6"/>
      <c r="K140" s="6"/>
      <c r="L140" s="6"/>
      <c r="M140" s="6"/>
      <c r="N140" s="6"/>
      <c r="O140" s="6"/>
      <c r="P140" s="6"/>
      <c r="Q140" s="6"/>
      <c r="R140" s="6"/>
      <c r="S140" s="6"/>
      <c r="T140" s="6"/>
      <c r="U140" s="6"/>
      <c r="V140" s="6"/>
      <c r="W140" s="6"/>
      <c r="X140" s="6"/>
      <c r="Y140" s="6"/>
      <c r="Z140" s="6"/>
    </row>
    <row r="141" spans="1:26" ht="16.5">
      <c r="A141" s="25" t="s">
        <v>619</v>
      </c>
      <c r="B141" s="28" t="s">
        <v>41</v>
      </c>
      <c r="C141" s="19" t="s">
        <v>37</v>
      </c>
      <c r="D141" s="19">
        <v>2014</v>
      </c>
      <c r="E141" s="13" t="s">
        <v>108</v>
      </c>
      <c r="F141" s="6"/>
      <c r="G141" s="21"/>
      <c r="H141" s="6"/>
      <c r="I141" s="6"/>
      <c r="J141" s="6"/>
      <c r="K141" s="6"/>
      <c r="L141" s="6"/>
      <c r="M141" s="6"/>
      <c r="N141" s="6"/>
      <c r="O141" s="6"/>
      <c r="P141" s="6"/>
      <c r="Q141" s="6"/>
      <c r="R141" s="6"/>
      <c r="S141" s="6"/>
      <c r="T141" s="6"/>
      <c r="U141" s="6"/>
      <c r="V141" s="6"/>
      <c r="W141" s="6"/>
      <c r="X141" s="6"/>
      <c r="Y141" s="6"/>
      <c r="Z141" s="6"/>
    </row>
    <row r="142" spans="1:26" ht="16.5">
      <c r="A142" s="28" t="s">
        <v>624</v>
      </c>
      <c r="B142" s="28" t="s">
        <v>27</v>
      </c>
      <c r="C142" s="19" t="s">
        <v>62</v>
      </c>
      <c r="D142" s="19">
        <v>2018</v>
      </c>
      <c r="E142" s="13" t="s">
        <v>108</v>
      </c>
      <c r="F142" s="6"/>
      <c r="G142" s="21"/>
      <c r="H142" s="6"/>
      <c r="I142" s="6"/>
      <c r="J142" s="6"/>
      <c r="K142" s="6"/>
      <c r="L142" s="6"/>
      <c r="M142" s="6"/>
      <c r="N142" s="6"/>
      <c r="O142" s="6"/>
      <c r="P142" s="6"/>
      <c r="Q142" s="6"/>
      <c r="R142" s="6"/>
      <c r="S142" s="6"/>
      <c r="T142" s="6"/>
      <c r="U142" s="6"/>
      <c r="V142" s="6"/>
      <c r="W142" s="6"/>
      <c r="X142" s="6"/>
      <c r="Y142" s="6"/>
      <c r="Z142" s="6"/>
    </row>
    <row r="143" spans="1:26" ht="12.75">
      <c r="A143" s="11" t="s">
        <v>627</v>
      </c>
      <c r="B143" s="6"/>
      <c r="C143" s="6"/>
      <c r="D143" s="6"/>
      <c r="E143" s="13" t="s">
        <v>11</v>
      </c>
      <c r="F143" s="6"/>
      <c r="G143" s="6"/>
      <c r="H143" s="6"/>
      <c r="I143" s="6"/>
      <c r="J143" s="6"/>
      <c r="K143" s="6"/>
      <c r="L143" s="6"/>
      <c r="M143" s="6"/>
      <c r="N143" s="6"/>
      <c r="O143" s="6"/>
      <c r="P143" s="6"/>
      <c r="Q143" s="6"/>
      <c r="R143" s="6"/>
      <c r="S143" s="6"/>
      <c r="T143" s="6"/>
      <c r="U143" s="6"/>
      <c r="V143" s="6"/>
      <c r="W143" s="6"/>
      <c r="X143" s="6"/>
      <c r="Y143" s="6"/>
      <c r="Z143" s="6"/>
    </row>
    <row r="144" spans="1:26" ht="16.5">
      <c r="A144" s="25" t="s">
        <v>117</v>
      </c>
      <c r="B144" s="28" t="s">
        <v>66</v>
      </c>
      <c r="C144" s="19" t="s">
        <v>62</v>
      </c>
      <c r="D144" s="19">
        <v>2012</v>
      </c>
      <c r="E144" s="13" t="s">
        <v>108</v>
      </c>
      <c r="F144" s="6"/>
      <c r="G144" s="21"/>
      <c r="H144" s="6"/>
      <c r="I144" s="6"/>
      <c r="J144" s="6"/>
      <c r="K144" s="6"/>
      <c r="L144" s="6"/>
      <c r="M144" s="6"/>
      <c r="N144" s="6"/>
      <c r="O144" s="6"/>
      <c r="P144" s="6"/>
      <c r="Q144" s="6"/>
      <c r="R144" s="6"/>
      <c r="S144" s="6"/>
      <c r="T144" s="6"/>
      <c r="U144" s="6"/>
      <c r="V144" s="6"/>
      <c r="W144" s="6"/>
      <c r="X144" s="6"/>
      <c r="Y144" s="6"/>
      <c r="Z144" s="6"/>
    </row>
    <row r="146" spans="1:26" ht="16.5">
      <c r="A146" s="28" t="s">
        <v>631</v>
      </c>
      <c r="B146" s="28" t="s">
        <v>80</v>
      </c>
      <c r="C146" s="19" t="s">
        <v>68</v>
      </c>
      <c r="D146" s="19">
        <v>2018</v>
      </c>
      <c r="E146" s="13" t="s">
        <v>108</v>
      </c>
      <c r="F146" s="11" t="s">
        <v>635</v>
      </c>
      <c r="G146" s="21"/>
      <c r="H146" s="6"/>
      <c r="I146" s="6"/>
      <c r="J146" s="6"/>
      <c r="K146" s="6"/>
      <c r="L146" s="6"/>
      <c r="M146" s="6"/>
      <c r="N146" s="6"/>
      <c r="O146" s="6"/>
      <c r="P146" s="6"/>
      <c r="Q146" s="6"/>
      <c r="R146" s="6"/>
      <c r="S146" s="6"/>
      <c r="T146" s="6"/>
      <c r="U146" s="6"/>
      <c r="V146" s="6"/>
      <c r="W146" s="6"/>
      <c r="X146" s="6"/>
      <c r="Y146" s="6"/>
      <c r="Z146" s="6"/>
    </row>
    <row r="147" spans="1:26" ht="16.5">
      <c r="A147" s="28" t="s">
        <v>636</v>
      </c>
      <c r="B147" s="28" t="s">
        <v>71</v>
      </c>
      <c r="C147" s="19" t="s">
        <v>62</v>
      </c>
      <c r="D147" s="19" t="s">
        <v>641</v>
      </c>
      <c r="E147" s="13" t="s">
        <v>108</v>
      </c>
      <c r="F147" s="6"/>
      <c r="G147" s="21"/>
      <c r="H147" s="6"/>
      <c r="I147" s="6"/>
      <c r="J147" s="6"/>
      <c r="K147" s="6"/>
      <c r="L147" s="6"/>
      <c r="M147" s="6"/>
      <c r="N147" s="6"/>
      <c r="O147" s="6"/>
      <c r="P147" s="6"/>
      <c r="Q147" s="6"/>
      <c r="R147" s="6"/>
      <c r="S147" s="6"/>
      <c r="T147" s="6"/>
      <c r="U147" s="6"/>
      <c r="V147" s="6"/>
      <c r="W147" s="6"/>
      <c r="X147" s="6"/>
      <c r="Y147" s="6"/>
      <c r="Z147" s="6"/>
    </row>
    <row r="148" spans="1:26" ht="19.5" customHeight="1">
      <c r="A148" s="17" t="s">
        <v>642</v>
      </c>
      <c r="B148" s="19"/>
      <c r="C148" s="19"/>
      <c r="D148" s="19"/>
      <c r="E148" s="13" t="s">
        <v>11</v>
      </c>
      <c r="F148" s="6"/>
      <c r="G148" s="19" t="s">
        <v>466</v>
      </c>
      <c r="H148" s="6"/>
      <c r="I148" s="6"/>
      <c r="J148" s="6"/>
      <c r="K148" s="6"/>
      <c r="L148" s="6"/>
      <c r="M148" s="6"/>
      <c r="N148" s="6"/>
      <c r="O148" s="6"/>
      <c r="P148" s="6"/>
      <c r="Q148" s="6"/>
      <c r="R148" s="6"/>
      <c r="S148" s="6"/>
      <c r="T148" s="6"/>
      <c r="U148" s="6"/>
      <c r="V148" s="6"/>
      <c r="W148" s="6"/>
      <c r="X148" s="6"/>
      <c r="Y148" s="6"/>
      <c r="Z148" s="6"/>
    </row>
    <row r="149" spans="1:26" ht="19.5" customHeight="1">
      <c r="A149" s="28" t="s">
        <v>643</v>
      </c>
      <c r="B149" s="28" t="s">
        <v>23</v>
      </c>
      <c r="C149" s="19" t="s">
        <v>646</v>
      </c>
      <c r="D149" s="19">
        <v>2016</v>
      </c>
      <c r="E149" s="13" t="s">
        <v>647</v>
      </c>
      <c r="F149" s="6"/>
      <c r="G149" s="21"/>
      <c r="H149" s="6"/>
      <c r="I149" s="6"/>
      <c r="J149" s="6"/>
      <c r="K149" s="6"/>
      <c r="L149" s="6"/>
      <c r="M149" s="6"/>
      <c r="N149" s="6"/>
      <c r="O149" s="6"/>
      <c r="P149" s="6"/>
      <c r="Q149" s="6"/>
      <c r="R149" s="6"/>
      <c r="S149" s="6"/>
      <c r="T149" s="6"/>
      <c r="U149" s="6"/>
      <c r="V149" s="6"/>
      <c r="W149" s="6"/>
      <c r="X149" s="6"/>
      <c r="Y149" s="6"/>
      <c r="Z149" s="6"/>
    </row>
    <row r="150" spans="1:26" ht="16.5">
      <c r="A150" s="25" t="s">
        <v>648</v>
      </c>
      <c r="B150" s="28" t="s">
        <v>23</v>
      </c>
      <c r="C150" s="19" t="s">
        <v>390</v>
      </c>
      <c r="D150" s="19">
        <v>2009</v>
      </c>
      <c r="E150" s="13" t="s">
        <v>647</v>
      </c>
      <c r="F150" s="6"/>
      <c r="G150" s="21"/>
      <c r="H150" s="6"/>
      <c r="I150" s="6"/>
      <c r="J150" s="6"/>
      <c r="K150" s="6"/>
      <c r="L150" s="6"/>
      <c r="M150" s="6"/>
      <c r="N150" s="6"/>
      <c r="O150" s="6"/>
      <c r="P150" s="6"/>
      <c r="Q150" s="6"/>
      <c r="R150" s="6"/>
      <c r="S150" s="6"/>
      <c r="T150" s="6"/>
      <c r="U150" s="6"/>
      <c r="V150" s="6"/>
      <c r="W150" s="6"/>
      <c r="X150" s="6"/>
      <c r="Y150" s="6"/>
      <c r="Z150" s="6"/>
    </row>
    <row r="151" spans="1:26" ht="16.5">
      <c r="A151" s="28" t="s">
        <v>652</v>
      </c>
      <c r="B151" s="28" t="s">
        <v>23</v>
      </c>
      <c r="C151" s="19" t="s">
        <v>658</v>
      </c>
      <c r="D151" s="19">
        <v>2010</v>
      </c>
      <c r="E151" s="13" t="s">
        <v>659</v>
      </c>
      <c r="F151" s="6"/>
      <c r="G151" s="21"/>
      <c r="H151" s="6"/>
      <c r="I151" s="6"/>
      <c r="J151" s="6"/>
      <c r="K151" s="6"/>
      <c r="L151" s="6"/>
      <c r="M151" s="6"/>
      <c r="N151" s="6"/>
      <c r="O151" s="6"/>
      <c r="P151" s="6"/>
      <c r="Q151" s="6"/>
      <c r="R151" s="6"/>
      <c r="S151" s="6"/>
      <c r="T151" s="6"/>
      <c r="U151" s="6"/>
      <c r="V151" s="6"/>
      <c r="W151" s="6"/>
      <c r="X151" s="6"/>
      <c r="Y151" s="6"/>
      <c r="Z151" s="6"/>
    </row>
    <row r="152" spans="1:26" ht="16.5">
      <c r="A152" s="25" t="s">
        <v>322</v>
      </c>
      <c r="B152" s="28" t="s">
        <v>23</v>
      </c>
      <c r="C152" s="19" t="s">
        <v>327</v>
      </c>
      <c r="D152" s="19">
        <v>2015</v>
      </c>
      <c r="E152" s="13" t="s">
        <v>11</v>
      </c>
      <c r="F152" s="6"/>
      <c r="G152" s="21"/>
      <c r="H152" s="6"/>
      <c r="I152" s="6"/>
      <c r="J152" s="6"/>
      <c r="K152" s="6"/>
      <c r="L152" s="6"/>
      <c r="M152" s="6"/>
      <c r="N152" s="6"/>
      <c r="O152" s="6"/>
      <c r="P152" s="6"/>
      <c r="Q152" s="6"/>
      <c r="R152" s="6"/>
      <c r="S152" s="6"/>
      <c r="T152" s="6"/>
      <c r="U152" s="6"/>
      <c r="V152" s="6"/>
      <c r="W152" s="6"/>
      <c r="X152" s="6"/>
      <c r="Y152" s="6"/>
      <c r="Z152" s="6"/>
    </row>
    <row r="153" spans="1:26" ht="16.5">
      <c r="A153" s="28" t="s">
        <v>665</v>
      </c>
      <c r="B153" s="28" t="s">
        <v>27</v>
      </c>
      <c r="C153" s="19" t="s">
        <v>62</v>
      </c>
      <c r="D153" s="19">
        <v>2015</v>
      </c>
      <c r="E153" s="13" t="s">
        <v>11</v>
      </c>
      <c r="F153" s="11" t="s">
        <v>668</v>
      </c>
      <c r="G153" s="21"/>
      <c r="H153" s="6"/>
      <c r="I153" s="6"/>
      <c r="J153" s="6"/>
      <c r="K153" s="6"/>
      <c r="L153" s="6"/>
      <c r="M153" s="6"/>
      <c r="N153" s="6"/>
      <c r="O153" s="6"/>
      <c r="P153" s="6"/>
      <c r="Q153" s="6"/>
      <c r="R153" s="6"/>
      <c r="S153" s="6"/>
      <c r="T153" s="6"/>
      <c r="U153" s="6"/>
      <c r="V153" s="6"/>
      <c r="W153" s="6"/>
      <c r="X153" s="6"/>
      <c r="Y153" s="6"/>
      <c r="Z153" s="6"/>
    </row>
    <row r="154" spans="1:26" ht="26.25">
      <c r="A154" s="28" t="s">
        <v>669</v>
      </c>
      <c r="B154" s="28" t="s">
        <v>27</v>
      </c>
      <c r="C154" s="19" t="s">
        <v>87</v>
      </c>
      <c r="D154" s="19">
        <v>2015</v>
      </c>
      <c r="E154" s="13" t="s">
        <v>673</v>
      </c>
      <c r="F154" s="6"/>
      <c r="G154" s="21"/>
      <c r="H154" s="6"/>
      <c r="I154" s="6"/>
      <c r="J154" s="6"/>
      <c r="K154" s="6"/>
      <c r="L154" s="6"/>
      <c r="M154" s="6"/>
      <c r="N154" s="6"/>
      <c r="O154" s="6"/>
      <c r="P154" s="6"/>
      <c r="Q154" s="6"/>
      <c r="R154" s="6"/>
      <c r="S154" s="6"/>
      <c r="T154" s="6"/>
      <c r="U154" s="6"/>
      <c r="V154" s="6"/>
      <c r="W154" s="6"/>
      <c r="X154" s="6"/>
      <c r="Y154" s="6"/>
      <c r="Z154" s="6"/>
    </row>
    <row r="155" spans="1:26" ht="16.5">
      <c r="A155" s="25" t="s">
        <v>674</v>
      </c>
      <c r="B155" s="28" t="s">
        <v>71</v>
      </c>
      <c r="C155" s="19" t="s">
        <v>142</v>
      </c>
      <c r="D155" s="19">
        <v>2014</v>
      </c>
      <c r="E155" s="13" t="s">
        <v>108</v>
      </c>
      <c r="F155" s="6"/>
      <c r="G155" s="21"/>
      <c r="H155" s="6"/>
      <c r="I155" s="6"/>
      <c r="J155" s="6"/>
      <c r="K155" s="6"/>
      <c r="L155" s="6"/>
      <c r="M155" s="6"/>
      <c r="N155" s="6"/>
      <c r="O155" s="6"/>
      <c r="P155" s="6"/>
      <c r="Q155" s="6"/>
      <c r="R155" s="6"/>
      <c r="S155" s="6"/>
      <c r="T155" s="6"/>
      <c r="U155" s="6"/>
      <c r="V155" s="6"/>
      <c r="W155" s="6"/>
      <c r="X155" s="6"/>
      <c r="Y155" s="6"/>
      <c r="Z155" s="6"/>
    </row>
    <row r="156" spans="1:26" ht="16.5">
      <c r="A156" s="28" t="s">
        <v>678</v>
      </c>
      <c r="B156" s="28" t="s">
        <v>23</v>
      </c>
      <c r="C156" s="19" t="s">
        <v>24</v>
      </c>
      <c r="D156" s="19">
        <v>2008</v>
      </c>
      <c r="E156" s="13" t="s">
        <v>108</v>
      </c>
      <c r="F156" s="6"/>
      <c r="G156" s="21"/>
      <c r="H156" s="6"/>
      <c r="I156" s="6"/>
      <c r="J156" s="6"/>
      <c r="K156" s="6"/>
      <c r="L156" s="6"/>
      <c r="M156" s="6"/>
      <c r="N156" s="6"/>
      <c r="O156" s="6"/>
      <c r="P156" s="6"/>
      <c r="Q156" s="6"/>
      <c r="R156" s="6"/>
      <c r="S156" s="6"/>
      <c r="T156" s="6"/>
      <c r="U156" s="6"/>
      <c r="V156" s="6"/>
      <c r="W156" s="6"/>
      <c r="X156" s="6"/>
      <c r="Y156" s="6"/>
      <c r="Z156" s="6"/>
    </row>
    <row r="157" spans="1:26" ht="16.5">
      <c r="A157" s="25" t="s">
        <v>499</v>
      </c>
      <c r="B157" s="28" t="s">
        <v>71</v>
      </c>
      <c r="C157" s="19" t="s">
        <v>131</v>
      </c>
      <c r="D157" s="19" t="s">
        <v>683</v>
      </c>
      <c r="E157" s="13" t="s">
        <v>108</v>
      </c>
      <c r="F157" s="6"/>
      <c r="G157" s="21"/>
      <c r="H157" s="6"/>
      <c r="I157" s="6"/>
      <c r="J157" s="6"/>
      <c r="K157" s="6"/>
      <c r="L157" s="6"/>
      <c r="M157" s="6"/>
      <c r="N157" s="6"/>
      <c r="O157" s="6"/>
      <c r="P157" s="6"/>
      <c r="Q157" s="6"/>
      <c r="R157" s="6"/>
      <c r="S157" s="6"/>
      <c r="T157" s="6"/>
      <c r="U157" s="6"/>
      <c r="V157" s="6"/>
      <c r="W157" s="6"/>
      <c r="X157" s="6"/>
      <c r="Y157" s="6"/>
      <c r="Z157" s="6"/>
    </row>
    <row r="158" spans="1:26" ht="16.5">
      <c r="A158" s="28" t="s">
        <v>685</v>
      </c>
      <c r="B158" s="28" t="s">
        <v>71</v>
      </c>
      <c r="C158" s="19" t="s">
        <v>68</v>
      </c>
      <c r="D158" s="19">
        <v>2010</v>
      </c>
      <c r="E158" s="13" t="s">
        <v>108</v>
      </c>
      <c r="F158" s="6"/>
      <c r="G158" s="21"/>
      <c r="H158" s="6"/>
      <c r="I158" s="6"/>
      <c r="J158" s="6"/>
      <c r="K158" s="6"/>
      <c r="L158" s="6"/>
      <c r="M158" s="6"/>
      <c r="N158" s="6"/>
      <c r="O158" s="6"/>
      <c r="P158" s="6"/>
      <c r="Q158" s="6"/>
      <c r="R158" s="6"/>
      <c r="S158" s="6"/>
      <c r="T158" s="6"/>
      <c r="U158" s="6"/>
      <c r="V158" s="6"/>
      <c r="W158" s="6"/>
      <c r="X158" s="6"/>
      <c r="Y158" s="6"/>
      <c r="Z158" s="6"/>
    </row>
    <row r="159" spans="1:26" ht="16.5">
      <c r="A159" s="303" t="s">
        <v>687</v>
      </c>
      <c r="B159" s="28" t="s">
        <v>23</v>
      </c>
      <c r="C159" s="19" t="s">
        <v>24</v>
      </c>
      <c r="D159" s="19">
        <v>2016</v>
      </c>
      <c r="E159" s="13" t="s">
        <v>108</v>
      </c>
      <c r="F159" s="6"/>
      <c r="G159" s="21"/>
      <c r="H159" s="6"/>
      <c r="I159" s="6"/>
      <c r="J159" s="6"/>
      <c r="K159" s="6"/>
      <c r="L159" s="6"/>
      <c r="M159" s="6"/>
      <c r="N159" s="6"/>
      <c r="O159" s="6"/>
      <c r="P159" s="6"/>
      <c r="Q159" s="6"/>
      <c r="R159" s="6"/>
      <c r="S159" s="6"/>
      <c r="T159" s="6"/>
      <c r="U159" s="6"/>
      <c r="V159" s="6"/>
      <c r="W159" s="6"/>
      <c r="X159" s="6"/>
      <c r="Y159" s="6"/>
      <c r="Z159" s="6"/>
    </row>
    <row r="160" spans="1:26" ht="16.5">
      <c r="A160" s="17" t="s">
        <v>691</v>
      </c>
      <c r="B160" s="19"/>
      <c r="C160" s="19"/>
      <c r="D160" s="19"/>
      <c r="E160" s="13" t="s">
        <v>108</v>
      </c>
      <c r="F160" s="6"/>
      <c r="G160" s="225" t="s">
        <v>405</v>
      </c>
      <c r="H160" s="6"/>
      <c r="I160" s="6"/>
      <c r="J160" s="6"/>
      <c r="K160" s="6"/>
      <c r="L160" s="6"/>
      <c r="M160" s="6"/>
      <c r="N160" s="6"/>
      <c r="O160" s="6"/>
      <c r="P160" s="6"/>
      <c r="Q160" s="6"/>
      <c r="R160" s="6"/>
      <c r="S160" s="6"/>
      <c r="T160" s="6"/>
      <c r="U160" s="6"/>
      <c r="V160" s="6"/>
      <c r="W160" s="6"/>
      <c r="X160" s="6"/>
      <c r="Y160" s="6"/>
      <c r="Z160" s="6"/>
    </row>
    <row r="161" spans="1:26" ht="26.25">
      <c r="A161" s="25" t="s">
        <v>692</v>
      </c>
      <c r="B161" s="28" t="s">
        <v>41</v>
      </c>
      <c r="C161" s="19" t="s">
        <v>62</v>
      </c>
      <c r="D161" s="19">
        <v>2016</v>
      </c>
      <c r="E161" s="13" t="s">
        <v>695</v>
      </c>
      <c r="F161" s="6"/>
      <c r="G161" s="21"/>
      <c r="H161" s="6"/>
      <c r="I161" s="6"/>
      <c r="J161" s="6"/>
      <c r="K161" s="6"/>
      <c r="L161" s="6"/>
      <c r="M161" s="6"/>
      <c r="N161" s="6"/>
      <c r="O161" s="6"/>
      <c r="P161" s="6"/>
      <c r="Q161" s="6"/>
      <c r="R161" s="6"/>
      <c r="S161" s="6"/>
      <c r="T161" s="6"/>
      <c r="U161" s="6"/>
      <c r="V161" s="6"/>
      <c r="W161" s="6"/>
      <c r="X161" s="6"/>
      <c r="Y161" s="6"/>
      <c r="Z161" s="6"/>
    </row>
    <row r="162" spans="1:26" ht="16.5">
      <c r="A162" s="17" t="s">
        <v>697</v>
      </c>
      <c r="B162" s="19"/>
      <c r="C162" s="19"/>
      <c r="D162" s="19"/>
      <c r="E162" s="13" t="s">
        <v>108</v>
      </c>
      <c r="F162" s="11" t="s">
        <v>698</v>
      </c>
      <c r="G162" s="225" t="s">
        <v>405</v>
      </c>
      <c r="H162" s="6"/>
      <c r="I162" s="6"/>
      <c r="J162" s="6"/>
      <c r="K162" s="6"/>
      <c r="L162" s="6"/>
      <c r="M162" s="6"/>
      <c r="N162" s="6"/>
      <c r="O162" s="6"/>
      <c r="P162" s="6"/>
      <c r="Q162" s="6"/>
      <c r="R162" s="6"/>
      <c r="S162" s="6"/>
      <c r="T162" s="6"/>
      <c r="U162" s="6"/>
      <c r="V162" s="6"/>
      <c r="W162" s="6"/>
      <c r="X162" s="6"/>
      <c r="Y162" s="6"/>
      <c r="Z162" s="6"/>
    </row>
    <row r="163" spans="1:26" ht="16.5">
      <c r="A163" s="25" t="s">
        <v>699</v>
      </c>
      <c r="B163" s="28" t="s">
        <v>107</v>
      </c>
      <c r="C163" s="19" t="s">
        <v>30</v>
      </c>
      <c r="D163" s="19">
        <v>2013</v>
      </c>
      <c r="E163" s="13" t="s">
        <v>702</v>
      </c>
      <c r="F163" s="6"/>
      <c r="G163" s="21"/>
      <c r="H163" s="6"/>
      <c r="I163" s="6"/>
      <c r="J163" s="6"/>
      <c r="K163" s="6"/>
      <c r="L163" s="6"/>
      <c r="M163" s="6"/>
      <c r="N163" s="6"/>
      <c r="O163" s="6"/>
      <c r="P163" s="6"/>
      <c r="Q163" s="6"/>
      <c r="R163" s="6"/>
      <c r="S163" s="6"/>
      <c r="T163" s="6"/>
      <c r="U163" s="6"/>
      <c r="V163" s="6"/>
      <c r="W163" s="6"/>
      <c r="X163" s="6"/>
      <c r="Y163" s="6"/>
      <c r="Z163" s="6"/>
    </row>
    <row r="164" spans="1:26" ht="16.5">
      <c r="A164" s="25" t="s">
        <v>703</v>
      </c>
      <c r="B164" s="28" t="s">
        <v>80</v>
      </c>
      <c r="C164" s="19" t="s">
        <v>62</v>
      </c>
      <c r="D164" s="19">
        <v>2009</v>
      </c>
      <c r="E164" s="13" t="s">
        <v>108</v>
      </c>
      <c r="F164" s="6"/>
      <c r="G164" s="21"/>
      <c r="H164" s="6"/>
      <c r="I164" s="6"/>
      <c r="J164" s="6"/>
      <c r="K164" s="6"/>
      <c r="L164" s="6"/>
      <c r="M164" s="6"/>
      <c r="N164" s="6"/>
      <c r="O164" s="6"/>
      <c r="P164" s="6"/>
      <c r="Q164" s="6"/>
      <c r="R164" s="6"/>
      <c r="S164" s="6"/>
      <c r="T164" s="6"/>
      <c r="U164" s="6"/>
      <c r="V164" s="6"/>
      <c r="W164" s="6"/>
      <c r="X164" s="6"/>
      <c r="Y164" s="6"/>
      <c r="Z164" s="6"/>
    </row>
    <row r="165" spans="1:26" ht="16.5">
      <c r="A165" s="25" t="s">
        <v>709</v>
      </c>
      <c r="B165" s="28" t="s">
        <v>66</v>
      </c>
      <c r="C165" s="19" t="s">
        <v>24</v>
      </c>
      <c r="D165" s="19">
        <v>2005</v>
      </c>
      <c r="E165" s="13" t="s">
        <v>108</v>
      </c>
      <c r="F165" s="6"/>
      <c r="G165" s="21"/>
      <c r="H165" s="6"/>
      <c r="I165" s="6"/>
      <c r="J165" s="6"/>
      <c r="K165" s="6"/>
      <c r="L165" s="6"/>
      <c r="M165" s="6"/>
      <c r="N165" s="6"/>
      <c r="O165" s="6"/>
      <c r="P165" s="6"/>
      <c r="Q165" s="6"/>
      <c r="R165" s="6"/>
      <c r="S165" s="6"/>
      <c r="T165" s="6"/>
      <c r="U165" s="6"/>
      <c r="V165" s="6"/>
      <c r="W165" s="6"/>
      <c r="X165" s="6"/>
      <c r="Y165" s="6"/>
      <c r="Z165" s="6"/>
    </row>
    <row r="166" spans="1:26" ht="16.5">
      <c r="A166" s="28" t="s">
        <v>714</v>
      </c>
      <c r="B166" s="28" t="s">
        <v>80</v>
      </c>
      <c r="C166" s="19" t="s">
        <v>62</v>
      </c>
      <c r="D166" s="19">
        <v>2016</v>
      </c>
      <c r="E166" s="13" t="s">
        <v>715</v>
      </c>
      <c r="F166" s="6"/>
      <c r="G166" s="21"/>
      <c r="H166" s="6"/>
      <c r="I166" s="6"/>
      <c r="J166" s="6"/>
      <c r="K166" s="6"/>
      <c r="L166" s="6"/>
      <c r="M166" s="6"/>
      <c r="N166" s="6"/>
      <c r="O166" s="6"/>
      <c r="P166" s="6"/>
      <c r="Q166" s="6"/>
      <c r="R166" s="6"/>
      <c r="S166" s="6"/>
      <c r="T166" s="6"/>
      <c r="U166" s="6"/>
      <c r="V166" s="6"/>
      <c r="W166" s="6"/>
      <c r="X166" s="6"/>
      <c r="Y166" s="6"/>
      <c r="Z166" s="6"/>
    </row>
    <row r="167" spans="1:26" ht="16.5">
      <c r="A167" s="28" t="s">
        <v>717</v>
      </c>
      <c r="B167" s="28" t="s">
        <v>80</v>
      </c>
      <c r="C167" s="19" t="s">
        <v>398</v>
      </c>
      <c r="D167" s="19">
        <v>2015</v>
      </c>
      <c r="E167" s="13" t="s">
        <v>719</v>
      </c>
      <c r="F167" s="6"/>
      <c r="G167" s="21"/>
      <c r="H167" s="6"/>
      <c r="I167" s="6"/>
      <c r="J167" s="6"/>
      <c r="K167" s="6"/>
      <c r="L167" s="6"/>
      <c r="M167" s="6"/>
      <c r="N167" s="6"/>
      <c r="O167" s="6"/>
      <c r="P167" s="6"/>
      <c r="Q167" s="6"/>
      <c r="R167" s="6"/>
      <c r="S167" s="6"/>
      <c r="T167" s="6"/>
      <c r="U167" s="6"/>
      <c r="V167" s="6"/>
      <c r="W167" s="6"/>
      <c r="X167" s="6"/>
      <c r="Y167" s="6"/>
      <c r="Z167" s="6"/>
    </row>
    <row r="168" spans="1:26" ht="16.5">
      <c r="A168" s="17" t="s">
        <v>720</v>
      </c>
      <c r="B168" s="19"/>
      <c r="C168" s="19"/>
      <c r="D168" s="19"/>
      <c r="E168" s="13" t="s">
        <v>11</v>
      </c>
      <c r="F168" s="6"/>
      <c r="G168" s="225" t="s">
        <v>405</v>
      </c>
      <c r="H168" s="6"/>
      <c r="I168" s="6"/>
      <c r="J168" s="6"/>
      <c r="K168" s="6"/>
      <c r="L168" s="6"/>
      <c r="M168" s="6"/>
      <c r="N168" s="6"/>
      <c r="O168" s="6"/>
      <c r="P168" s="6"/>
      <c r="Q168" s="6"/>
      <c r="R168" s="6"/>
      <c r="S168" s="6"/>
      <c r="T168" s="6"/>
      <c r="U168" s="6"/>
      <c r="V168" s="6"/>
      <c r="W168" s="6"/>
      <c r="X168" s="6"/>
      <c r="Y168" s="6"/>
      <c r="Z168" s="6"/>
    </row>
    <row r="169" spans="1:26" ht="26.25">
      <c r="A169" s="28" t="s">
        <v>721</v>
      </c>
      <c r="B169" s="28" t="s">
        <v>71</v>
      </c>
      <c r="C169" s="19" t="s">
        <v>30</v>
      </c>
      <c r="D169" s="19">
        <v>2014</v>
      </c>
      <c r="E169" s="13" t="s">
        <v>723</v>
      </c>
      <c r="F169" s="6"/>
      <c r="G169" s="21"/>
      <c r="H169" s="6"/>
      <c r="I169" s="6"/>
      <c r="J169" s="6"/>
      <c r="K169" s="6"/>
      <c r="L169" s="6"/>
      <c r="M169" s="6"/>
      <c r="N169" s="6"/>
      <c r="O169" s="6"/>
      <c r="P169" s="6"/>
      <c r="Q169" s="6"/>
      <c r="R169" s="6"/>
      <c r="S169" s="6"/>
      <c r="T169" s="6"/>
      <c r="U169" s="6"/>
      <c r="V169" s="6"/>
      <c r="W169" s="6"/>
      <c r="X169" s="6"/>
      <c r="Y169" s="6"/>
      <c r="Z169" s="6"/>
    </row>
    <row r="170" spans="1:26" ht="26.25">
      <c r="A170" s="28" t="s">
        <v>724</v>
      </c>
      <c r="B170" s="28" t="s">
        <v>27</v>
      </c>
      <c r="C170" s="19" t="s">
        <v>30</v>
      </c>
      <c r="D170" s="19">
        <v>2015</v>
      </c>
      <c r="E170" s="13" t="s">
        <v>729</v>
      </c>
      <c r="F170" s="6"/>
      <c r="G170" s="21"/>
      <c r="H170" s="6"/>
      <c r="I170" s="6"/>
      <c r="J170" s="6"/>
      <c r="K170" s="6"/>
      <c r="L170" s="6"/>
      <c r="M170" s="6"/>
      <c r="N170" s="6"/>
      <c r="O170" s="6"/>
      <c r="P170" s="6"/>
      <c r="Q170" s="6"/>
      <c r="R170" s="6"/>
      <c r="S170" s="6"/>
      <c r="T170" s="6"/>
      <c r="U170" s="6"/>
      <c r="V170" s="6"/>
      <c r="W170" s="6"/>
      <c r="X170" s="6"/>
      <c r="Y170" s="6"/>
      <c r="Z170" s="6"/>
    </row>
    <row r="171" spans="1:26" ht="16.5">
      <c r="A171" s="17" t="s">
        <v>439</v>
      </c>
      <c r="B171" s="19"/>
      <c r="C171" s="19"/>
      <c r="D171" s="19"/>
      <c r="E171" s="13" t="s">
        <v>11</v>
      </c>
      <c r="F171" s="6"/>
      <c r="G171" s="19" t="s">
        <v>730</v>
      </c>
      <c r="H171" s="6"/>
      <c r="I171" s="6"/>
      <c r="J171" s="6"/>
      <c r="K171" s="6"/>
      <c r="L171" s="6"/>
      <c r="M171" s="6"/>
      <c r="N171" s="6"/>
      <c r="O171" s="6"/>
      <c r="P171" s="6"/>
      <c r="Q171" s="6"/>
      <c r="R171" s="6"/>
      <c r="S171" s="6"/>
      <c r="T171" s="6"/>
      <c r="U171" s="6"/>
      <c r="V171" s="6"/>
      <c r="W171" s="6"/>
      <c r="X171" s="6"/>
      <c r="Y171" s="6"/>
      <c r="Z171" s="6"/>
    </row>
    <row r="172" spans="1:26" ht="16.5">
      <c r="A172" s="25" t="s">
        <v>732</v>
      </c>
      <c r="B172" s="28" t="s">
        <v>107</v>
      </c>
      <c r="C172" s="19" t="s">
        <v>589</v>
      </c>
      <c r="D172" s="19">
        <v>2012</v>
      </c>
      <c r="E172" s="13" t="s">
        <v>108</v>
      </c>
      <c r="F172" s="6"/>
      <c r="G172" s="21"/>
      <c r="H172" s="6"/>
      <c r="I172" s="6"/>
      <c r="J172" s="6"/>
      <c r="K172" s="6"/>
      <c r="L172" s="6"/>
      <c r="M172" s="6"/>
      <c r="N172" s="6"/>
      <c r="O172" s="6"/>
      <c r="P172" s="6"/>
      <c r="Q172" s="6"/>
      <c r="R172" s="6"/>
      <c r="S172" s="6"/>
      <c r="T172" s="6"/>
      <c r="U172" s="6"/>
      <c r="V172" s="6"/>
      <c r="W172" s="6"/>
      <c r="X172" s="6"/>
      <c r="Y172" s="6"/>
      <c r="Z172" s="6"/>
    </row>
    <row r="173" spans="1:26" ht="16.5">
      <c r="A173" s="25" t="s">
        <v>237</v>
      </c>
      <c r="B173" s="28" t="s">
        <v>41</v>
      </c>
      <c r="C173" s="19" t="s">
        <v>329</v>
      </c>
      <c r="D173" s="19">
        <v>2013</v>
      </c>
      <c r="E173" s="13" t="s">
        <v>108</v>
      </c>
      <c r="F173" s="6"/>
      <c r="G173" s="21"/>
      <c r="H173" s="6"/>
      <c r="I173" s="6"/>
      <c r="J173" s="6"/>
      <c r="K173" s="6"/>
      <c r="L173" s="6"/>
      <c r="M173" s="6"/>
      <c r="N173" s="6"/>
      <c r="O173" s="6"/>
      <c r="P173" s="6"/>
      <c r="Q173" s="6"/>
      <c r="R173" s="6"/>
      <c r="S173" s="6"/>
      <c r="T173" s="6"/>
      <c r="U173" s="6"/>
      <c r="V173" s="6"/>
      <c r="W173" s="6"/>
      <c r="X173" s="6"/>
      <c r="Y173" s="6"/>
      <c r="Z173" s="6"/>
    </row>
    <row r="174" spans="1:26" ht="16.5">
      <c r="A174" s="25" t="s">
        <v>728</v>
      </c>
      <c r="B174" s="28" t="s">
        <v>49</v>
      </c>
      <c r="C174" s="19" t="s">
        <v>24</v>
      </c>
      <c r="D174" s="19">
        <v>2011</v>
      </c>
      <c r="E174" s="13" t="s">
        <v>108</v>
      </c>
      <c r="F174" s="6"/>
      <c r="G174" s="21"/>
      <c r="H174" s="6"/>
      <c r="I174" s="6"/>
      <c r="J174" s="6"/>
      <c r="K174" s="6"/>
      <c r="L174" s="6"/>
      <c r="M174" s="6"/>
      <c r="N174" s="6"/>
      <c r="O174" s="6"/>
      <c r="P174" s="6"/>
      <c r="Q174" s="6"/>
      <c r="R174" s="6"/>
      <c r="S174" s="6"/>
      <c r="T174" s="6"/>
      <c r="U174" s="6"/>
      <c r="V174" s="6"/>
      <c r="W174" s="6"/>
      <c r="X174" s="6"/>
      <c r="Y174" s="6"/>
      <c r="Z174" s="6"/>
    </row>
    <row r="175" spans="1:26" ht="16.5">
      <c r="A175" s="28" t="s">
        <v>741</v>
      </c>
      <c r="B175" s="28" t="s">
        <v>27</v>
      </c>
      <c r="C175" s="19" t="s">
        <v>398</v>
      </c>
      <c r="D175" s="19">
        <v>2017</v>
      </c>
      <c r="E175" s="13" t="s">
        <v>719</v>
      </c>
      <c r="F175" s="6"/>
      <c r="G175" s="21"/>
      <c r="H175" s="6"/>
      <c r="I175" s="6"/>
      <c r="J175" s="6"/>
      <c r="K175" s="6"/>
      <c r="L175" s="6"/>
      <c r="M175" s="6"/>
      <c r="N175" s="6"/>
      <c r="O175" s="6"/>
      <c r="P175" s="6"/>
      <c r="Q175" s="6"/>
      <c r="R175" s="6"/>
      <c r="S175" s="6"/>
      <c r="T175" s="6"/>
      <c r="U175" s="6"/>
      <c r="V175" s="6"/>
      <c r="W175" s="6"/>
      <c r="X175" s="6"/>
      <c r="Y175" s="6"/>
      <c r="Z175" s="6"/>
    </row>
    <row r="176" spans="1:26" ht="16.5">
      <c r="A176" s="28" t="s">
        <v>747</v>
      </c>
      <c r="B176" s="28" t="s">
        <v>27</v>
      </c>
      <c r="C176" s="19" t="s">
        <v>24</v>
      </c>
      <c r="D176" s="19">
        <v>2018</v>
      </c>
      <c r="E176" s="13" t="s">
        <v>108</v>
      </c>
      <c r="F176" s="6"/>
      <c r="G176" s="21"/>
      <c r="H176" s="6"/>
      <c r="I176" s="6"/>
      <c r="J176" s="6"/>
      <c r="K176" s="6"/>
      <c r="L176" s="6"/>
      <c r="M176" s="6"/>
      <c r="N176" s="6"/>
      <c r="O176" s="6"/>
      <c r="P176" s="6"/>
      <c r="Q176" s="6"/>
      <c r="R176" s="6"/>
      <c r="S176" s="6"/>
      <c r="T176" s="6"/>
      <c r="U176" s="6"/>
      <c r="V176" s="6"/>
      <c r="W176" s="6"/>
      <c r="X176" s="6"/>
      <c r="Y176" s="6"/>
      <c r="Z176" s="6"/>
    </row>
    <row r="177" spans="1:26" ht="16.5">
      <c r="A177" s="25" t="s">
        <v>748</v>
      </c>
      <c r="B177" s="28" t="s">
        <v>41</v>
      </c>
      <c r="C177" s="19" t="s">
        <v>87</v>
      </c>
      <c r="D177" s="19">
        <v>2010</v>
      </c>
      <c r="E177" s="13" t="s">
        <v>108</v>
      </c>
      <c r="F177" s="6"/>
      <c r="G177" s="21"/>
      <c r="H177" s="6"/>
      <c r="I177" s="6"/>
      <c r="J177" s="6"/>
      <c r="K177" s="6"/>
      <c r="L177" s="6"/>
      <c r="M177" s="6"/>
      <c r="N177" s="6"/>
      <c r="O177" s="6"/>
      <c r="P177" s="6"/>
      <c r="Q177" s="6"/>
      <c r="R177" s="6"/>
      <c r="S177" s="6"/>
      <c r="T177" s="6"/>
      <c r="U177" s="6"/>
      <c r="V177" s="6"/>
      <c r="W177" s="6"/>
      <c r="X177" s="6"/>
      <c r="Y177" s="6"/>
      <c r="Z177" s="6"/>
    </row>
    <row r="178" spans="1:26" ht="16.5">
      <c r="A178" s="28" t="s">
        <v>752</v>
      </c>
      <c r="B178" s="28" t="s">
        <v>60</v>
      </c>
      <c r="C178" s="19" t="s">
        <v>30</v>
      </c>
      <c r="D178" s="19">
        <v>2013</v>
      </c>
      <c r="E178" s="13" t="s">
        <v>11</v>
      </c>
      <c r="F178" s="6"/>
      <c r="G178" s="21"/>
      <c r="H178" s="6"/>
      <c r="I178" s="6"/>
      <c r="J178" s="6"/>
      <c r="K178" s="6"/>
      <c r="L178" s="6"/>
      <c r="M178" s="6"/>
      <c r="N178" s="6"/>
      <c r="O178" s="6"/>
      <c r="P178" s="6"/>
      <c r="Q178" s="6"/>
      <c r="R178" s="6"/>
      <c r="S178" s="6"/>
      <c r="T178" s="6"/>
      <c r="U178" s="6"/>
      <c r="V178" s="6"/>
      <c r="W178" s="6"/>
      <c r="X178" s="6"/>
      <c r="Y178" s="6"/>
      <c r="Z178" s="6"/>
    </row>
    <row r="179" spans="1:26" ht="16.5">
      <c r="A179" s="25" t="s">
        <v>756</v>
      </c>
      <c r="B179" s="28" t="s">
        <v>140</v>
      </c>
      <c r="C179" s="19" t="s">
        <v>24</v>
      </c>
      <c r="D179" s="19">
        <v>2010</v>
      </c>
      <c r="E179" s="13" t="s">
        <v>108</v>
      </c>
      <c r="F179" s="6"/>
      <c r="G179" s="21"/>
      <c r="H179" s="6"/>
      <c r="I179" s="6"/>
      <c r="J179" s="6"/>
      <c r="K179" s="6"/>
      <c r="L179" s="6"/>
      <c r="M179" s="6"/>
      <c r="N179" s="6"/>
      <c r="O179" s="6"/>
      <c r="P179" s="6"/>
      <c r="Q179" s="6"/>
      <c r="R179" s="6"/>
      <c r="S179" s="6"/>
      <c r="T179" s="6"/>
      <c r="U179" s="6"/>
      <c r="V179" s="6"/>
      <c r="W179" s="6"/>
      <c r="X179" s="6"/>
      <c r="Y179" s="6"/>
      <c r="Z179" s="6"/>
    </row>
    <row r="180" spans="1:26" ht="16.5">
      <c r="A180" s="25" t="s">
        <v>760</v>
      </c>
      <c r="B180" s="28" t="s">
        <v>27</v>
      </c>
      <c r="C180" s="19" t="s">
        <v>62</v>
      </c>
      <c r="D180" s="322">
        <v>41974</v>
      </c>
      <c r="E180" s="13" t="s">
        <v>108</v>
      </c>
      <c r="F180" s="6"/>
      <c r="G180" s="21"/>
      <c r="H180" s="6"/>
      <c r="I180" s="6"/>
      <c r="J180" s="6"/>
      <c r="K180" s="6"/>
      <c r="L180" s="6"/>
      <c r="M180" s="6"/>
      <c r="N180" s="6"/>
      <c r="O180" s="6"/>
      <c r="P180" s="6"/>
      <c r="Q180" s="6"/>
      <c r="R180" s="6"/>
      <c r="S180" s="6"/>
      <c r="T180" s="6"/>
      <c r="U180" s="6"/>
      <c r="V180" s="6"/>
      <c r="W180" s="6"/>
      <c r="X180" s="6"/>
      <c r="Y180" s="6"/>
      <c r="Z180" s="6"/>
    </row>
    <row r="181" spans="1:26" ht="16.5">
      <c r="A181" s="25" t="s">
        <v>765</v>
      </c>
      <c r="B181" s="28" t="s">
        <v>83</v>
      </c>
      <c r="C181" s="19" t="s">
        <v>24</v>
      </c>
      <c r="D181" s="19">
        <v>2012</v>
      </c>
      <c r="E181" s="13" t="s">
        <v>108</v>
      </c>
      <c r="F181" s="6"/>
      <c r="G181" s="21"/>
      <c r="H181" s="6"/>
      <c r="I181" s="6"/>
      <c r="J181" s="6"/>
      <c r="K181" s="6"/>
      <c r="L181" s="6"/>
      <c r="M181" s="6"/>
      <c r="N181" s="6"/>
      <c r="O181" s="6"/>
      <c r="P181" s="6"/>
      <c r="Q181" s="6"/>
      <c r="R181" s="6"/>
      <c r="S181" s="6"/>
      <c r="T181" s="6"/>
      <c r="U181" s="6"/>
      <c r="V181" s="6"/>
      <c r="W181" s="6"/>
      <c r="X181" s="6"/>
      <c r="Y181" s="6"/>
      <c r="Z181" s="6"/>
    </row>
    <row r="182" spans="1:26" ht="16.5">
      <c r="A182" s="25" t="s">
        <v>768</v>
      </c>
      <c r="B182" s="28" t="s">
        <v>54</v>
      </c>
      <c r="C182" s="19" t="s">
        <v>771</v>
      </c>
      <c r="D182" s="19">
        <v>1999</v>
      </c>
      <c r="E182" s="13" t="s">
        <v>108</v>
      </c>
      <c r="F182" s="6"/>
      <c r="G182" s="21"/>
      <c r="H182" s="6"/>
      <c r="I182" s="6"/>
      <c r="J182" s="6"/>
      <c r="K182" s="6"/>
      <c r="L182" s="6"/>
      <c r="M182" s="6"/>
      <c r="N182" s="6"/>
      <c r="O182" s="6"/>
      <c r="P182" s="6"/>
      <c r="Q182" s="6"/>
      <c r="R182" s="6"/>
      <c r="S182" s="6"/>
      <c r="T182" s="6"/>
      <c r="U182" s="6"/>
      <c r="V182" s="6"/>
      <c r="W182" s="6"/>
      <c r="X182" s="6"/>
      <c r="Y182" s="6"/>
      <c r="Z182" s="6"/>
    </row>
    <row r="183" spans="1:26" ht="16.5">
      <c r="A183" s="28" t="s">
        <v>772</v>
      </c>
      <c r="B183" s="28" t="s">
        <v>23</v>
      </c>
      <c r="C183" s="19" t="s">
        <v>24</v>
      </c>
      <c r="D183" s="19">
        <v>2000</v>
      </c>
      <c r="E183" s="13" t="s">
        <v>11</v>
      </c>
      <c r="F183" s="11" t="s">
        <v>776</v>
      </c>
      <c r="G183" s="21"/>
      <c r="H183" s="6"/>
      <c r="I183" s="6"/>
      <c r="J183" s="6"/>
      <c r="K183" s="6"/>
      <c r="L183" s="6"/>
      <c r="M183" s="6"/>
      <c r="N183" s="6"/>
      <c r="O183" s="6"/>
      <c r="P183" s="6"/>
      <c r="Q183" s="6"/>
      <c r="R183" s="6"/>
      <c r="S183" s="6"/>
      <c r="T183" s="6"/>
      <c r="U183" s="6"/>
      <c r="V183" s="6"/>
      <c r="W183" s="6"/>
      <c r="X183" s="6"/>
      <c r="Y183" s="6"/>
      <c r="Z183" s="6"/>
    </row>
    <row r="184" spans="1:26" ht="16.5">
      <c r="A184" s="25" t="s">
        <v>777</v>
      </c>
      <c r="B184" s="28" t="s">
        <v>80</v>
      </c>
      <c r="C184" s="19" t="s">
        <v>24</v>
      </c>
      <c r="D184" s="19">
        <v>2017</v>
      </c>
      <c r="E184" s="13" t="s">
        <v>108</v>
      </c>
      <c r="F184" s="6"/>
      <c r="G184" s="21"/>
      <c r="H184" s="6"/>
      <c r="I184" s="6"/>
      <c r="J184" s="6"/>
      <c r="K184" s="6"/>
      <c r="L184" s="6"/>
      <c r="M184" s="6"/>
      <c r="N184" s="6"/>
      <c r="O184" s="6"/>
      <c r="P184" s="6"/>
      <c r="Q184" s="6"/>
      <c r="R184" s="6"/>
      <c r="S184" s="6"/>
      <c r="T184" s="6"/>
      <c r="U184" s="6"/>
      <c r="V184" s="6"/>
      <c r="W184" s="6"/>
      <c r="X184" s="6"/>
      <c r="Y184" s="6"/>
      <c r="Z184" s="6"/>
    </row>
    <row r="185" spans="1:26" ht="16.5">
      <c r="A185" s="25" t="s">
        <v>284</v>
      </c>
      <c r="B185" s="28" t="s">
        <v>41</v>
      </c>
      <c r="C185" s="19" t="s">
        <v>786</v>
      </c>
      <c r="D185" s="19">
        <v>2003</v>
      </c>
      <c r="E185" s="13" t="s">
        <v>108</v>
      </c>
      <c r="F185" s="6"/>
      <c r="G185" s="21"/>
      <c r="H185" s="6"/>
      <c r="I185" s="6"/>
      <c r="J185" s="6"/>
      <c r="K185" s="6"/>
      <c r="L185" s="6"/>
      <c r="M185" s="6"/>
      <c r="N185" s="6"/>
      <c r="O185" s="6"/>
      <c r="P185" s="6"/>
      <c r="Q185" s="6"/>
      <c r="R185" s="6"/>
      <c r="S185" s="6"/>
      <c r="T185" s="6"/>
      <c r="U185" s="6"/>
      <c r="V185" s="6"/>
      <c r="W185" s="6"/>
      <c r="X185" s="6"/>
      <c r="Y185" s="6"/>
      <c r="Z185" s="6"/>
    </row>
    <row r="186" spans="1:26" ht="16.5">
      <c r="A186" s="28" t="s">
        <v>787</v>
      </c>
      <c r="B186" s="28" t="s">
        <v>107</v>
      </c>
      <c r="C186" s="19" t="s">
        <v>790</v>
      </c>
      <c r="D186" s="19">
        <v>2015</v>
      </c>
      <c r="E186" s="13" t="s">
        <v>108</v>
      </c>
      <c r="F186" s="6"/>
      <c r="G186" s="21"/>
      <c r="H186" s="6"/>
      <c r="I186" s="6"/>
      <c r="J186" s="6"/>
      <c r="K186" s="6"/>
      <c r="L186" s="6"/>
      <c r="M186" s="6"/>
      <c r="N186" s="6"/>
      <c r="O186" s="6"/>
      <c r="P186" s="6"/>
      <c r="Q186" s="6"/>
      <c r="R186" s="6"/>
      <c r="S186" s="6"/>
      <c r="T186" s="6"/>
      <c r="U186" s="6"/>
      <c r="V186" s="6"/>
      <c r="W186" s="6"/>
      <c r="X186" s="6"/>
      <c r="Y186" s="6"/>
      <c r="Z186" s="6"/>
    </row>
    <row r="187" spans="1:26" ht="16.5">
      <c r="A187" s="25" t="s">
        <v>791</v>
      </c>
      <c r="B187" s="28" t="s">
        <v>41</v>
      </c>
      <c r="C187" s="19" t="s">
        <v>795</v>
      </c>
      <c r="D187" s="19">
        <v>2008</v>
      </c>
      <c r="E187" s="13" t="s">
        <v>11</v>
      </c>
      <c r="F187" s="6"/>
      <c r="G187" s="21"/>
      <c r="H187" s="6"/>
      <c r="I187" s="6"/>
      <c r="J187" s="6"/>
      <c r="K187" s="6"/>
      <c r="L187" s="6"/>
      <c r="M187" s="6"/>
      <c r="N187" s="6"/>
      <c r="O187" s="6"/>
      <c r="P187" s="6"/>
      <c r="Q187" s="6"/>
      <c r="R187" s="6"/>
      <c r="S187" s="6"/>
      <c r="T187" s="6"/>
      <c r="U187" s="6"/>
      <c r="V187" s="6"/>
      <c r="W187" s="6"/>
      <c r="X187" s="6"/>
      <c r="Y187" s="6"/>
      <c r="Z187" s="6"/>
    </row>
    <row r="188" spans="1:26" ht="16.5">
      <c r="A188" s="25" t="s">
        <v>133</v>
      </c>
      <c r="B188" s="28" t="s">
        <v>66</v>
      </c>
      <c r="C188" s="19" t="s">
        <v>30</v>
      </c>
      <c r="D188" s="19">
        <v>2009</v>
      </c>
      <c r="E188" s="13" t="s">
        <v>11</v>
      </c>
      <c r="F188" s="6"/>
      <c r="G188" s="21"/>
      <c r="H188" s="6"/>
      <c r="I188" s="6"/>
      <c r="J188" s="6"/>
      <c r="K188" s="6"/>
      <c r="L188" s="6"/>
      <c r="M188" s="6"/>
      <c r="N188" s="6"/>
      <c r="O188" s="6"/>
      <c r="P188" s="6"/>
      <c r="Q188" s="6"/>
      <c r="R188" s="6"/>
      <c r="S188" s="6"/>
      <c r="T188" s="6"/>
      <c r="U188" s="6"/>
      <c r="V188" s="6"/>
      <c r="W188" s="6"/>
      <c r="X188" s="6"/>
      <c r="Y188" s="6"/>
      <c r="Z188" s="6"/>
    </row>
    <row r="189" spans="1:26" ht="16.5">
      <c r="A189" s="28" t="s">
        <v>801</v>
      </c>
      <c r="B189" s="28" t="s">
        <v>129</v>
      </c>
      <c r="C189" s="19" t="s">
        <v>589</v>
      </c>
      <c r="D189" s="19">
        <v>2013</v>
      </c>
      <c r="E189" s="13" t="s">
        <v>804</v>
      </c>
      <c r="F189" s="6"/>
      <c r="G189" s="19" t="s">
        <v>805</v>
      </c>
      <c r="H189" s="6"/>
      <c r="I189" s="6"/>
      <c r="J189" s="6"/>
      <c r="K189" s="6"/>
      <c r="L189" s="6"/>
      <c r="M189" s="6"/>
      <c r="N189" s="6"/>
      <c r="O189" s="6"/>
      <c r="P189" s="6"/>
      <c r="Q189" s="6"/>
      <c r="R189" s="6"/>
      <c r="S189" s="6"/>
      <c r="T189" s="6"/>
      <c r="U189" s="6"/>
      <c r="V189" s="6"/>
      <c r="W189" s="6"/>
      <c r="X189" s="6"/>
      <c r="Y189" s="6"/>
      <c r="Z189" s="6"/>
    </row>
    <row r="190" spans="1:26" ht="16.5">
      <c r="A190" s="25" t="s">
        <v>522</v>
      </c>
      <c r="B190" s="28" t="s">
        <v>49</v>
      </c>
      <c r="C190" s="19" t="s">
        <v>24</v>
      </c>
      <c r="D190" s="19">
        <v>2016</v>
      </c>
      <c r="E190" s="13" t="s">
        <v>11</v>
      </c>
      <c r="F190" s="6"/>
      <c r="G190" s="21"/>
      <c r="H190" s="6"/>
      <c r="I190" s="6"/>
      <c r="J190" s="6"/>
      <c r="K190" s="6"/>
      <c r="L190" s="6"/>
      <c r="M190" s="6"/>
      <c r="N190" s="6"/>
      <c r="O190" s="6"/>
      <c r="P190" s="6"/>
      <c r="Q190" s="6"/>
      <c r="R190" s="6"/>
      <c r="S190" s="6"/>
      <c r="T190" s="6"/>
      <c r="U190" s="6"/>
      <c r="V190" s="6"/>
      <c r="W190" s="6"/>
      <c r="X190" s="6"/>
      <c r="Y190" s="6"/>
      <c r="Z190" s="6"/>
    </row>
    <row r="191" spans="1:26" ht="16.5">
      <c r="A191" s="17" t="s">
        <v>811</v>
      </c>
      <c r="B191" s="19"/>
      <c r="C191" s="19"/>
      <c r="D191" s="19"/>
      <c r="E191" s="13" t="s">
        <v>11</v>
      </c>
      <c r="F191" s="6"/>
      <c r="G191" s="19" t="s">
        <v>10</v>
      </c>
      <c r="H191" s="6"/>
      <c r="I191" s="6"/>
      <c r="J191" s="6"/>
      <c r="K191" s="6"/>
      <c r="L191" s="6"/>
      <c r="M191" s="6"/>
      <c r="N191" s="6"/>
      <c r="O191" s="6"/>
      <c r="P191" s="6"/>
      <c r="Q191" s="6"/>
      <c r="R191" s="6"/>
      <c r="S191" s="6"/>
      <c r="T191" s="6"/>
      <c r="U191" s="6"/>
      <c r="V191" s="6"/>
      <c r="W191" s="6"/>
      <c r="X191" s="6"/>
      <c r="Y191" s="6"/>
      <c r="Z191" s="6"/>
    </row>
    <row r="192" spans="1:26" ht="16.5">
      <c r="A192" s="25" t="s">
        <v>812</v>
      </c>
      <c r="B192" s="28" t="s">
        <v>49</v>
      </c>
      <c r="C192" s="19" t="s">
        <v>68</v>
      </c>
      <c r="D192" s="19">
        <v>2015</v>
      </c>
      <c r="E192" s="13" t="s">
        <v>108</v>
      </c>
      <c r="F192" s="6"/>
      <c r="G192" s="21"/>
      <c r="H192" s="6"/>
      <c r="I192" s="6"/>
      <c r="J192" s="6"/>
      <c r="K192" s="6"/>
      <c r="L192" s="6"/>
      <c r="M192" s="6"/>
      <c r="N192" s="6"/>
      <c r="O192" s="6"/>
      <c r="P192" s="6"/>
      <c r="Q192" s="6"/>
      <c r="R192" s="6"/>
      <c r="S192" s="6"/>
      <c r="T192" s="6"/>
      <c r="U192" s="6"/>
      <c r="V192" s="6"/>
      <c r="W192" s="6"/>
      <c r="X192" s="6"/>
      <c r="Y192" s="6"/>
      <c r="Z192" s="6"/>
    </row>
    <row r="193" spans="1:26" ht="16.5">
      <c r="A193" s="25" t="s">
        <v>817</v>
      </c>
      <c r="B193" s="28" t="s">
        <v>41</v>
      </c>
      <c r="C193" s="19" t="s">
        <v>62</v>
      </c>
      <c r="D193" s="19">
        <v>2014</v>
      </c>
      <c r="E193" s="13" t="s">
        <v>108</v>
      </c>
      <c r="F193" s="6"/>
      <c r="G193" s="21"/>
      <c r="H193" s="6"/>
      <c r="I193" s="6"/>
      <c r="J193" s="6"/>
      <c r="K193" s="6"/>
      <c r="L193" s="6"/>
      <c r="M193" s="6"/>
      <c r="N193" s="6"/>
      <c r="O193" s="6"/>
      <c r="P193" s="6"/>
      <c r="Q193" s="6"/>
      <c r="R193" s="6"/>
      <c r="S193" s="6"/>
      <c r="T193" s="6"/>
      <c r="U193" s="6"/>
      <c r="V193" s="6"/>
      <c r="W193" s="6"/>
      <c r="X193" s="6"/>
      <c r="Y193" s="6"/>
      <c r="Z193" s="6"/>
    </row>
    <row r="194" spans="1:26" ht="16.5">
      <c r="A194" s="341" t="s">
        <v>823</v>
      </c>
      <c r="B194" s="28" t="s">
        <v>66</v>
      </c>
      <c r="C194" s="19" t="s">
        <v>87</v>
      </c>
      <c r="D194" s="19">
        <v>2015</v>
      </c>
      <c r="E194" s="13" t="s">
        <v>108</v>
      </c>
      <c r="F194" s="6"/>
      <c r="G194" s="21"/>
      <c r="H194" s="6"/>
      <c r="I194" s="6"/>
      <c r="J194" s="6"/>
      <c r="K194" s="6"/>
      <c r="L194" s="6"/>
      <c r="M194" s="6"/>
      <c r="N194" s="6"/>
      <c r="O194" s="6"/>
      <c r="P194" s="6"/>
      <c r="Q194" s="6"/>
      <c r="R194" s="6"/>
      <c r="S194" s="6"/>
      <c r="T194" s="6"/>
      <c r="U194" s="6"/>
      <c r="V194" s="6"/>
      <c r="W194" s="6"/>
      <c r="X194" s="6"/>
      <c r="Y194" s="6"/>
      <c r="Z194" s="6"/>
    </row>
    <row r="195" spans="1:26" ht="16.5">
      <c r="A195" s="25" t="s">
        <v>831</v>
      </c>
      <c r="B195" s="28" t="s">
        <v>66</v>
      </c>
      <c r="C195" s="19" t="s">
        <v>835</v>
      </c>
      <c r="D195" s="19">
        <v>2017</v>
      </c>
      <c r="E195" s="13" t="s">
        <v>11</v>
      </c>
      <c r="F195" s="6"/>
      <c r="G195" s="21"/>
      <c r="H195" s="6"/>
      <c r="I195" s="6"/>
      <c r="J195" s="6"/>
      <c r="K195" s="6"/>
      <c r="L195" s="6"/>
      <c r="M195" s="6"/>
      <c r="N195" s="6"/>
      <c r="O195" s="6"/>
      <c r="P195" s="6"/>
      <c r="Q195" s="6"/>
      <c r="R195" s="6"/>
      <c r="S195" s="6"/>
      <c r="T195" s="6"/>
      <c r="U195" s="6"/>
      <c r="V195" s="6"/>
      <c r="W195" s="6"/>
      <c r="X195" s="6"/>
      <c r="Y195" s="6"/>
      <c r="Z195" s="6"/>
    </row>
    <row r="196" spans="1:26" ht="16.5">
      <c r="A196" s="25" t="s">
        <v>836</v>
      </c>
      <c r="B196" s="28" t="s">
        <v>71</v>
      </c>
      <c r="C196" s="19" t="s">
        <v>24</v>
      </c>
      <c r="D196" s="19">
        <v>2018</v>
      </c>
      <c r="E196" s="13" t="s">
        <v>11</v>
      </c>
      <c r="F196" s="6"/>
      <c r="G196" s="21"/>
      <c r="H196" s="6"/>
      <c r="I196" s="6"/>
      <c r="J196" s="6"/>
      <c r="K196" s="6"/>
      <c r="L196" s="6"/>
      <c r="M196" s="6"/>
      <c r="N196" s="6"/>
      <c r="O196" s="6"/>
      <c r="P196" s="6"/>
      <c r="Q196" s="6"/>
      <c r="R196" s="6"/>
      <c r="S196" s="6"/>
      <c r="T196" s="6"/>
      <c r="U196" s="6"/>
      <c r="V196" s="6"/>
      <c r="W196" s="6"/>
      <c r="X196" s="6"/>
      <c r="Y196" s="6"/>
      <c r="Z196" s="6"/>
    </row>
    <row r="197" spans="1:26" ht="16.5">
      <c r="A197" s="25" t="s">
        <v>267</v>
      </c>
      <c r="B197" s="28" t="s">
        <v>49</v>
      </c>
      <c r="C197" s="19" t="s">
        <v>30</v>
      </c>
      <c r="D197" s="19">
        <v>2015</v>
      </c>
      <c r="E197" s="13" t="s">
        <v>11</v>
      </c>
      <c r="F197" s="6"/>
      <c r="G197" s="21"/>
      <c r="H197" s="6"/>
      <c r="I197" s="6"/>
      <c r="J197" s="6"/>
      <c r="K197" s="6"/>
      <c r="L197" s="6"/>
      <c r="M197" s="6"/>
      <c r="N197" s="6"/>
      <c r="O197" s="6"/>
      <c r="P197" s="6"/>
      <c r="Q197" s="6"/>
      <c r="R197" s="6"/>
      <c r="S197" s="6"/>
      <c r="T197" s="6"/>
      <c r="U197" s="6"/>
      <c r="V197" s="6"/>
      <c r="W197" s="6"/>
      <c r="X197" s="6"/>
      <c r="Y197" s="6"/>
      <c r="Z197" s="6"/>
    </row>
    <row r="198" spans="1:26" ht="16.5">
      <c r="A198" s="25" t="s">
        <v>339</v>
      </c>
      <c r="B198" s="28" t="s">
        <v>54</v>
      </c>
      <c r="C198" s="19" t="s">
        <v>24</v>
      </c>
      <c r="D198" s="19">
        <v>2010</v>
      </c>
      <c r="E198" s="13" t="s">
        <v>11</v>
      </c>
      <c r="F198" s="6"/>
      <c r="G198" s="21"/>
      <c r="H198" s="6"/>
      <c r="I198" s="6"/>
      <c r="J198" s="6"/>
      <c r="K198" s="6"/>
      <c r="L198" s="6"/>
      <c r="M198" s="6"/>
      <c r="N198" s="6"/>
      <c r="O198" s="6"/>
      <c r="P198" s="6"/>
      <c r="Q198" s="6"/>
      <c r="R198" s="6"/>
      <c r="S198" s="6"/>
      <c r="T198" s="6"/>
      <c r="U198" s="6"/>
      <c r="V198" s="6"/>
      <c r="W198" s="6"/>
      <c r="X198" s="6"/>
      <c r="Y198" s="6"/>
      <c r="Z198" s="6"/>
    </row>
    <row r="199" spans="1:26" ht="16.5">
      <c r="A199" s="28" t="s">
        <v>850</v>
      </c>
      <c r="B199" s="28" t="s">
        <v>41</v>
      </c>
      <c r="C199" s="19" t="s">
        <v>62</v>
      </c>
      <c r="D199" s="19">
        <v>2010</v>
      </c>
      <c r="E199" s="13" t="s">
        <v>11</v>
      </c>
      <c r="F199" s="6"/>
      <c r="G199" s="21"/>
      <c r="H199" s="6"/>
      <c r="I199" s="6"/>
      <c r="J199" s="6"/>
      <c r="K199" s="6"/>
      <c r="L199" s="6"/>
      <c r="M199" s="6"/>
      <c r="N199" s="6"/>
      <c r="O199" s="6"/>
      <c r="P199" s="6"/>
      <c r="Q199" s="6"/>
      <c r="R199" s="6"/>
      <c r="S199" s="6"/>
      <c r="T199" s="6"/>
      <c r="U199" s="6"/>
      <c r="V199" s="6"/>
      <c r="W199" s="6"/>
      <c r="X199" s="6"/>
      <c r="Y199" s="6"/>
      <c r="Z199" s="6"/>
    </row>
    <row r="200" spans="1:26" ht="12.75">
      <c r="A200" s="278" t="s">
        <v>852</v>
      </c>
      <c r="B200" s="6"/>
      <c r="C200" s="6"/>
      <c r="D200" s="6"/>
      <c r="E200" s="13" t="s">
        <v>11</v>
      </c>
      <c r="F200" s="6"/>
      <c r="G200" s="11" t="s">
        <v>853</v>
      </c>
      <c r="H200" s="6"/>
      <c r="I200" s="6"/>
      <c r="J200" s="6"/>
      <c r="K200" s="6"/>
      <c r="L200" s="6"/>
      <c r="M200" s="6"/>
      <c r="N200" s="6"/>
      <c r="O200" s="6"/>
      <c r="P200" s="6"/>
      <c r="Q200" s="6"/>
      <c r="R200" s="6"/>
      <c r="S200" s="6"/>
      <c r="T200" s="6"/>
      <c r="U200" s="6"/>
      <c r="V200" s="6"/>
      <c r="W200" s="6"/>
      <c r="X200" s="6"/>
      <c r="Y200" s="6"/>
      <c r="Z200" s="6"/>
    </row>
    <row r="201" spans="1:26" ht="16.5">
      <c r="A201" s="25" t="s">
        <v>854</v>
      </c>
      <c r="B201" s="28" t="s">
        <v>80</v>
      </c>
      <c r="C201" s="19" t="s">
        <v>30</v>
      </c>
      <c r="D201" s="19">
        <v>2017</v>
      </c>
      <c r="E201" s="13" t="s">
        <v>11</v>
      </c>
      <c r="F201" s="6"/>
      <c r="G201" s="21"/>
      <c r="H201" s="6"/>
      <c r="I201" s="6"/>
      <c r="J201" s="6"/>
      <c r="K201" s="6"/>
      <c r="L201" s="6"/>
      <c r="M201" s="6"/>
      <c r="N201" s="6"/>
      <c r="O201" s="6"/>
      <c r="P201" s="6"/>
      <c r="Q201" s="6"/>
      <c r="R201" s="6"/>
      <c r="S201" s="6"/>
      <c r="T201" s="6"/>
      <c r="U201" s="6"/>
      <c r="V201" s="6"/>
      <c r="W201" s="6"/>
      <c r="X201" s="6"/>
      <c r="Y201" s="6"/>
      <c r="Z201" s="6"/>
    </row>
    <row r="202" spans="1:26" ht="16.5">
      <c r="A202" s="25" t="s">
        <v>859</v>
      </c>
      <c r="B202" s="28" t="s">
        <v>41</v>
      </c>
      <c r="C202" s="19" t="s">
        <v>24</v>
      </c>
      <c r="D202" s="19">
        <v>2017</v>
      </c>
      <c r="E202" s="13" t="s">
        <v>11</v>
      </c>
      <c r="F202" s="6"/>
      <c r="G202" s="21"/>
      <c r="H202" s="6"/>
      <c r="I202" s="6"/>
      <c r="J202" s="6"/>
      <c r="K202" s="6"/>
      <c r="L202" s="6"/>
      <c r="M202" s="6"/>
      <c r="N202" s="6"/>
      <c r="O202" s="6"/>
      <c r="P202" s="6"/>
      <c r="Q202" s="6"/>
      <c r="R202" s="6"/>
      <c r="S202" s="6"/>
      <c r="T202" s="6"/>
      <c r="U202" s="6"/>
      <c r="V202" s="6"/>
      <c r="W202" s="6"/>
      <c r="X202" s="6"/>
      <c r="Y202" s="6"/>
      <c r="Z202" s="6"/>
    </row>
    <row r="203" spans="1:26" ht="16.5">
      <c r="A203" s="25" t="s">
        <v>863</v>
      </c>
      <c r="B203" s="28" t="s">
        <v>83</v>
      </c>
      <c r="C203" s="19" t="s">
        <v>24</v>
      </c>
      <c r="D203" s="19">
        <v>2015</v>
      </c>
      <c r="E203" s="13" t="s">
        <v>11</v>
      </c>
      <c r="F203" s="6"/>
      <c r="G203" s="21"/>
      <c r="H203" s="6"/>
      <c r="I203" s="6"/>
      <c r="J203" s="6"/>
      <c r="K203" s="6"/>
      <c r="L203" s="6"/>
      <c r="M203" s="6"/>
      <c r="N203" s="6"/>
      <c r="O203" s="6"/>
      <c r="P203" s="6"/>
      <c r="Q203" s="6"/>
      <c r="R203" s="6"/>
      <c r="S203" s="6"/>
      <c r="T203" s="6"/>
      <c r="U203" s="6"/>
      <c r="V203" s="6"/>
      <c r="W203" s="6"/>
      <c r="X203" s="6"/>
      <c r="Y203" s="6"/>
      <c r="Z203" s="6"/>
    </row>
    <row r="204" spans="1:26" ht="16.5">
      <c r="A204" s="28" t="s">
        <v>867</v>
      </c>
      <c r="B204" s="28" t="s">
        <v>80</v>
      </c>
      <c r="C204" s="19" t="s">
        <v>62</v>
      </c>
      <c r="D204" s="19">
        <v>2015</v>
      </c>
      <c r="E204" s="13" t="s">
        <v>11</v>
      </c>
      <c r="F204" s="6"/>
      <c r="G204" s="21"/>
      <c r="H204" s="6"/>
      <c r="I204" s="6"/>
      <c r="J204" s="6"/>
      <c r="K204" s="6"/>
      <c r="L204" s="6"/>
      <c r="M204" s="6"/>
      <c r="N204" s="6"/>
      <c r="O204" s="6"/>
      <c r="P204" s="6"/>
      <c r="Q204" s="6"/>
      <c r="R204" s="6"/>
      <c r="S204" s="6"/>
      <c r="T204" s="6"/>
      <c r="U204" s="6"/>
      <c r="V204" s="6"/>
      <c r="W204" s="6"/>
      <c r="X204" s="6"/>
      <c r="Y204" s="6"/>
      <c r="Z204" s="6"/>
    </row>
    <row r="205" spans="1:26" ht="16.5">
      <c r="A205" s="25" t="s">
        <v>874</v>
      </c>
      <c r="B205" s="28" t="s">
        <v>41</v>
      </c>
      <c r="C205" s="19" t="s">
        <v>878</v>
      </c>
      <c r="D205" s="19">
        <v>2016</v>
      </c>
      <c r="E205" s="13" t="s">
        <v>11</v>
      </c>
      <c r="F205" s="6"/>
      <c r="G205" s="21"/>
      <c r="H205" s="6"/>
      <c r="I205" s="6"/>
      <c r="J205" s="6"/>
      <c r="K205" s="6"/>
      <c r="L205" s="6"/>
      <c r="M205" s="6"/>
      <c r="N205" s="6"/>
      <c r="O205" s="6"/>
      <c r="P205" s="6"/>
      <c r="Q205" s="6"/>
      <c r="R205" s="6"/>
      <c r="S205" s="6"/>
      <c r="T205" s="6"/>
      <c r="U205" s="6"/>
      <c r="V205" s="6"/>
      <c r="W205" s="6"/>
      <c r="X205" s="6"/>
      <c r="Y205" s="6"/>
      <c r="Z205" s="6"/>
    </row>
    <row r="206" spans="1:26" ht="16.5">
      <c r="A206" s="25" t="s">
        <v>879</v>
      </c>
      <c r="B206" s="28" t="s">
        <v>23</v>
      </c>
      <c r="C206" s="19" t="s">
        <v>37</v>
      </c>
      <c r="D206" s="19">
        <v>2018</v>
      </c>
      <c r="E206" s="13" t="s">
        <v>11</v>
      </c>
      <c r="F206" s="6"/>
      <c r="G206" s="21"/>
      <c r="H206" s="6"/>
      <c r="I206" s="6"/>
      <c r="J206" s="6"/>
      <c r="K206" s="6"/>
      <c r="L206" s="6"/>
      <c r="M206" s="6"/>
      <c r="N206" s="6"/>
      <c r="O206" s="6"/>
      <c r="P206" s="6"/>
      <c r="Q206" s="6"/>
      <c r="R206" s="6"/>
      <c r="S206" s="6"/>
      <c r="T206" s="6"/>
      <c r="U206" s="6"/>
      <c r="V206" s="6"/>
      <c r="W206" s="6"/>
      <c r="X206" s="6"/>
      <c r="Y206" s="6"/>
      <c r="Z206" s="6"/>
    </row>
    <row r="207" spans="1:26" ht="16.5">
      <c r="A207" s="28" t="s">
        <v>884</v>
      </c>
      <c r="B207" s="28" t="s">
        <v>41</v>
      </c>
      <c r="C207" s="19" t="s">
        <v>30</v>
      </c>
      <c r="D207" s="19">
        <v>2015</v>
      </c>
      <c r="E207" s="13" t="s">
        <v>11</v>
      </c>
      <c r="F207" s="6"/>
      <c r="G207" s="21"/>
      <c r="H207" s="6"/>
      <c r="I207" s="6"/>
      <c r="J207" s="6"/>
      <c r="K207" s="6"/>
      <c r="L207" s="6"/>
      <c r="M207" s="6"/>
      <c r="N207" s="6"/>
      <c r="O207" s="6"/>
      <c r="P207" s="6"/>
      <c r="Q207" s="6"/>
      <c r="R207" s="6"/>
      <c r="S207" s="6"/>
      <c r="T207" s="6"/>
      <c r="U207" s="6"/>
      <c r="V207" s="6"/>
      <c r="W207" s="6"/>
      <c r="X207" s="6"/>
      <c r="Y207" s="6"/>
      <c r="Z207" s="6"/>
    </row>
    <row r="208" spans="1:26" ht="16.5">
      <c r="A208" s="25" t="s">
        <v>663</v>
      </c>
      <c r="B208" s="28" t="s">
        <v>80</v>
      </c>
      <c r="C208" s="19" t="s">
        <v>365</v>
      </c>
      <c r="D208" s="19" t="s">
        <v>888</v>
      </c>
      <c r="E208" s="13" t="s">
        <v>11</v>
      </c>
      <c r="F208" s="6"/>
      <c r="G208" s="21"/>
      <c r="H208" s="6"/>
      <c r="I208" s="6"/>
      <c r="J208" s="6"/>
      <c r="K208" s="6"/>
      <c r="L208" s="6"/>
      <c r="M208" s="6"/>
      <c r="N208" s="6"/>
      <c r="O208" s="6"/>
      <c r="P208" s="6"/>
      <c r="Q208" s="6"/>
      <c r="R208" s="6"/>
      <c r="S208" s="6"/>
      <c r="T208" s="6"/>
      <c r="U208" s="6"/>
      <c r="V208" s="6"/>
      <c r="W208" s="6"/>
      <c r="X208" s="6"/>
      <c r="Y208" s="6"/>
      <c r="Z208" s="6"/>
    </row>
    <row r="209" spans="1:26" ht="16.5">
      <c r="A209" s="25" t="s">
        <v>288</v>
      </c>
      <c r="B209" s="28" t="s">
        <v>27</v>
      </c>
      <c r="C209" s="19" t="s">
        <v>894</v>
      </c>
      <c r="D209" s="19">
        <v>2014</v>
      </c>
      <c r="E209" s="13" t="s">
        <v>11</v>
      </c>
      <c r="F209" s="6"/>
      <c r="G209" s="19">
        <v>6</v>
      </c>
      <c r="H209" s="6"/>
      <c r="I209" s="6"/>
      <c r="J209" s="6"/>
      <c r="K209" s="6"/>
      <c r="L209" s="6"/>
      <c r="M209" s="6"/>
      <c r="N209" s="6"/>
      <c r="O209" s="6"/>
      <c r="P209" s="6"/>
      <c r="Q209" s="6"/>
      <c r="R209" s="6"/>
      <c r="S209" s="6"/>
      <c r="T209" s="6"/>
      <c r="U209" s="6"/>
      <c r="V209" s="6"/>
      <c r="W209" s="6"/>
      <c r="X209" s="6"/>
      <c r="Y209" s="6"/>
      <c r="Z209" s="6"/>
    </row>
    <row r="210" spans="1:26" ht="16.5">
      <c r="A210" s="25" t="s">
        <v>895</v>
      </c>
      <c r="B210" s="28" t="s">
        <v>41</v>
      </c>
      <c r="C210" s="19" t="s">
        <v>24</v>
      </c>
      <c r="D210" s="19">
        <v>2014</v>
      </c>
      <c r="E210" s="13" t="s">
        <v>11</v>
      </c>
      <c r="F210" s="6"/>
      <c r="G210" s="21"/>
      <c r="H210" s="6"/>
      <c r="I210" s="6"/>
      <c r="J210" s="6"/>
      <c r="K210" s="6"/>
      <c r="L210" s="6"/>
      <c r="M210" s="6"/>
      <c r="N210" s="6"/>
      <c r="O210" s="6"/>
      <c r="P210" s="6"/>
      <c r="Q210" s="6"/>
      <c r="R210" s="6"/>
      <c r="S210" s="6"/>
      <c r="T210" s="6"/>
      <c r="U210" s="6"/>
      <c r="V210" s="6"/>
      <c r="W210" s="6"/>
      <c r="X210" s="6"/>
      <c r="Y210" s="6"/>
      <c r="Z210" s="6"/>
    </row>
    <row r="211" spans="1:26" ht="16.5">
      <c r="A211" s="25" t="s">
        <v>898</v>
      </c>
      <c r="B211" s="28" t="s">
        <v>54</v>
      </c>
      <c r="C211" s="19" t="s">
        <v>285</v>
      </c>
      <c r="D211" s="19">
        <v>2009</v>
      </c>
      <c r="E211" s="13" t="s">
        <v>902</v>
      </c>
      <c r="F211" s="6"/>
      <c r="G211" s="21"/>
      <c r="H211" s="6"/>
      <c r="I211" s="6"/>
      <c r="J211" s="6"/>
      <c r="K211" s="6"/>
      <c r="L211" s="6"/>
      <c r="M211" s="6"/>
      <c r="N211" s="6"/>
      <c r="O211" s="6"/>
      <c r="P211" s="6"/>
      <c r="Q211" s="6"/>
      <c r="R211" s="6"/>
      <c r="S211" s="6"/>
      <c r="T211" s="6"/>
      <c r="U211" s="6"/>
      <c r="V211" s="6"/>
      <c r="W211" s="6"/>
      <c r="X211" s="6"/>
      <c r="Y211" s="6"/>
      <c r="Z211" s="6"/>
    </row>
    <row r="212" spans="1:26" ht="16.5">
      <c r="A212" s="25" t="s">
        <v>783</v>
      </c>
      <c r="B212" s="28" t="s">
        <v>71</v>
      </c>
      <c r="C212" s="19" t="s">
        <v>37</v>
      </c>
      <c r="D212" s="19">
        <v>1995</v>
      </c>
      <c r="E212" s="13" t="s">
        <v>11</v>
      </c>
      <c r="F212" s="6"/>
      <c r="G212" s="21"/>
      <c r="H212" s="6"/>
      <c r="I212" s="6"/>
      <c r="J212" s="6"/>
      <c r="K212" s="6"/>
      <c r="L212" s="6"/>
      <c r="M212" s="6"/>
      <c r="N212" s="6"/>
      <c r="O212" s="6"/>
      <c r="P212" s="6"/>
      <c r="Q212" s="6"/>
      <c r="R212" s="6"/>
      <c r="S212" s="6"/>
      <c r="T212" s="6"/>
      <c r="U212" s="6"/>
      <c r="V212" s="6"/>
      <c r="W212" s="6"/>
      <c r="X212" s="6"/>
      <c r="Y212" s="6"/>
      <c r="Z212" s="6"/>
    </row>
    <row r="213" spans="1:26" ht="15">
      <c r="A213" s="351" t="s">
        <v>906</v>
      </c>
      <c r="B213" s="6"/>
      <c r="C213" s="6"/>
      <c r="D213" s="6"/>
      <c r="E213" s="13" t="s">
        <v>11</v>
      </c>
      <c r="F213" s="6"/>
      <c r="G213" s="6"/>
      <c r="H213" s="6"/>
      <c r="I213" s="6"/>
      <c r="J213" s="6"/>
      <c r="K213" s="6"/>
      <c r="L213" s="6"/>
      <c r="M213" s="6"/>
      <c r="N213" s="6"/>
      <c r="O213" s="6"/>
      <c r="P213" s="6"/>
      <c r="Q213" s="6"/>
      <c r="R213" s="6"/>
      <c r="S213" s="6"/>
      <c r="T213" s="6"/>
      <c r="U213" s="6"/>
      <c r="V213" s="6"/>
      <c r="W213" s="6"/>
      <c r="X213" s="6"/>
      <c r="Y213" s="6"/>
      <c r="Z213" s="6"/>
    </row>
    <row r="214" spans="1:26" ht="16.5">
      <c r="A214" s="25" t="s">
        <v>907</v>
      </c>
      <c r="B214" s="28" t="s">
        <v>41</v>
      </c>
      <c r="C214" s="19" t="s">
        <v>37</v>
      </c>
      <c r="D214" s="19">
        <v>2016</v>
      </c>
      <c r="E214" s="13" t="s">
        <v>11</v>
      </c>
      <c r="F214" s="6"/>
      <c r="G214" s="21"/>
      <c r="H214" s="6"/>
      <c r="I214" s="6"/>
      <c r="J214" s="6"/>
      <c r="K214" s="6"/>
      <c r="L214" s="6"/>
      <c r="M214" s="6"/>
      <c r="N214" s="6"/>
      <c r="O214" s="6"/>
      <c r="P214" s="6"/>
      <c r="Q214" s="6"/>
      <c r="R214" s="6"/>
      <c r="S214" s="6"/>
      <c r="T214" s="6"/>
      <c r="U214" s="6"/>
      <c r="V214" s="6"/>
      <c r="W214" s="6"/>
      <c r="X214" s="6"/>
      <c r="Y214" s="6"/>
      <c r="Z214" s="6"/>
    </row>
    <row r="215" spans="1:26" ht="16.5">
      <c r="A215" s="28" t="s">
        <v>500</v>
      </c>
      <c r="B215" s="28" t="s">
        <v>23</v>
      </c>
      <c r="C215" s="19" t="s">
        <v>62</v>
      </c>
      <c r="D215" s="19">
        <v>2018</v>
      </c>
      <c r="E215" s="13" t="s">
        <v>914</v>
      </c>
      <c r="F215" s="6"/>
      <c r="G215" s="21"/>
      <c r="H215" s="6"/>
      <c r="I215" s="6"/>
      <c r="J215" s="6"/>
      <c r="K215" s="6"/>
      <c r="L215" s="6"/>
      <c r="M215" s="6"/>
      <c r="N215" s="6"/>
      <c r="O215" s="6"/>
      <c r="P215" s="6"/>
      <c r="Q215" s="6"/>
      <c r="R215" s="6"/>
      <c r="S215" s="6"/>
      <c r="T215" s="6"/>
      <c r="U215" s="6"/>
      <c r="V215" s="6"/>
      <c r="W215" s="6"/>
      <c r="X215" s="6"/>
      <c r="Y215" s="6"/>
      <c r="Z215" s="6"/>
    </row>
    <row r="216" spans="1:26" ht="16.5">
      <c r="A216" s="28" t="s">
        <v>915</v>
      </c>
      <c r="B216" s="28" t="s">
        <v>129</v>
      </c>
      <c r="C216" s="19" t="s">
        <v>30</v>
      </c>
      <c r="D216" s="19">
        <v>2013</v>
      </c>
      <c r="E216" s="13" t="s">
        <v>918</v>
      </c>
      <c r="F216" s="6"/>
      <c r="G216" s="21"/>
      <c r="H216" s="6"/>
      <c r="I216" s="6"/>
      <c r="J216" s="6"/>
      <c r="K216" s="6"/>
      <c r="L216" s="6"/>
      <c r="M216" s="6"/>
      <c r="N216" s="6"/>
      <c r="O216" s="6"/>
      <c r="P216" s="6"/>
      <c r="Q216" s="6"/>
      <c r="R216" s="6"/>
      <c r="S216" s="6"/>
      <c r="T216" s="6"/>
      <c r="U216" s="6"/>
      <c r="V216" s="6"/>
      <c r="W216" s="6"/>
      <c r="X216" s="6"/>
      <c r="Y216" s="6"/>
      <c r="Z216" s="6"/>
    </row>
    <row r="217" spans="1:26" ht="16.5">
      <c r="A217" s="25" t="s">
        <v>919</v>
      </c>
      <c r="B217" s="28" t="s">
        <v>107</v>
      </c>
      <c r="C217" s="19" t="s">
        <v>142</v>
      </c>
      <c r="D217" s="19">
        <v>2016</v>
      </c>
      <c r="E217" s="13" t="s">
        <v>11</v>
      </c>
      <c r="F217" s="6"/>
      <c r="G217" s="21"/>
      <c r="H217" s="6"/>
      <c r="I217" s="6"/>
      <c r="J217" s="6"/>
      <c r="K217" s="6"/>
      <c r="L217" s="6"/>
      <c r="M217" s="6"/>
      <c r="N217" s="6"/>
      <c r="O217" s="6"/>
      <c r="P217" s="6"/>
      <c r="Q217" s="6"/>
      <c r="R217" s="6"/>
      <c r="S217" s="6"/>
      <c r="T217" s="6"/>
      <c r="U217" s="6"/>
      <c r="V217" s="6"/>
      <c r="W217" s="6"/>
      <c r="X217" s="6"/>
      <c r="Y217" s="6"/>
      <c r="Z217" s="6"/>
    </row>
    <row r="218" spans="1:26" ht="16.5">
      <c r="A218" s="25" t="s">
        <v>922</v>
      </c>
      <c r="B218" s="28" t="s">
        <v>129</v>
      </c>
      <c r="C218" s="19" t="s">
        <v>37</v>
      </c>
      <c r="D218" s="19">
        <v>2014</v>
      </c>
      <c r="E218" s="13" t="s">
        <v>11</v>
      </c>
      <c r="F218" s="6"/>
      <c r="G218" s="21"/>
      <c r="H218" s="6"/>
      <c r="I218" s="6"/>
      <c r="J218" s="6"/>
      <c r="K218" s="6"/>
      <c r="L218" s="6"/>
      <c r="M218" s="6"/>
      <c r="N218" s="6"/>
      <c r="O218" s="6"/>
      <c r="P218" s="6"/>
      <c r="Q218" s="6"/>
      <c r="R218" s="6"/>
      <c r="S218" s="6"/>
      <c r="T218" s="6"/>
      <c r="U218" s="6"/>
      <c r="V218" s="6"/>
      <c r="W218" s="6"/>
      <c r="X218" s="6"/>
      <c r="Y218" s="6"/>
      <c r="Z218" s="6"/>
    </row>
    <row r="219" spans="1:26" ht="16.5">
      <c r="A219" s="28" t="s">
        <v>926</v>
      </c>
      <c r="B219" s="28" t="s">
        <v>49</v>
      </c>
      <c r="C219" s="19" t="s">
        <v>932</v>
      </c>
      <c r="D219" s="19">
        <v>2009</v>
      </c>
      <c r="E219" s="13" t="s">
        <v>934</v>
      </c>
      <c r="F219" s="6"/>
      <c r="G219" s="21"/>
      <c r="H219" s="6"/>
      <c r="I219" s="6"/>
      <c r="J219" s="6"/>
      <c r="K219" s="6"/>
      <c r="L219" s="6"/>
      <c r="M219" s="6"/>
      <c r="N219" s="6"/>
      <c r="O219" s="6"/>
      <c r="P219" s="6"/>
      <c r="Q219" s="6"/>
      <c r="R219" s="6"/>
      <c r="S219" s="6"/>
      <c r="T219" s="6"/>
      <c r="U219" s="6"/>
      <c r="V219" s="6"/>
      <c r="W219" s="6"/>
      <c r="X219" s="6"/>
      <c r="Y219" s="6"/>
      <c r="Z219" s="6"/>
    </row>
    <row r="220" spans="1:26" ht="16.5">
      <c r="A220" s="25" t="s">
        <v>343</v>
      </c>
      <c r="B220" s="28" t="s">
        <v>23</v>
      </c>
      <c r="C220" s="19" t="s">
        <v>30</v>
      </c>
      <c r="D220" s="19">
        <v>2010</v>
      </c>
      <c r="E220" s="13" t="s">
        <v>11</v>
      </c>
      <c r="F220" s="6"/>
      <c r="G220" s="21"/>
      <c r="H220" s="6"/>
      <c r="I220" s="6"/>
      <c r="J220" s="6"/>
      <c r="K220" s="6"/>
      <c r="L220" s="6"/>
      <c r="M220" s="6"/>
      <c r="N220" s="6"/>
      <c r="O220" s="6"/>
      <c r="P220" s="6"/>
      <c r="Q220" s="6"/>
      <c r="R220" s="6"/>
      <c r="S220" s="6"/>
      <c r="T220" s="6"/>
      <c r="U220" s="6"/>
      <c r="V220" s="6"/>
      <c r="W220" s="6"/>
      <c r="X220" s="6"/>
      <c r="Y220" s="6"/>
      <c r="Z220" s="6"/>
    </row>
    <row r="221" spans="1:26" ht="16.5">
      <c r="A221" s="25" t="s">
        <v>937</v>
      </c>
      <c r="B221" s="28" t="s">
        <v>41</v>
      </c>
      <c r="C221" s="19" t="s">
        <v>409</v>
      </c>
      <c r="D221" s="19">
        <v>2010</v>
      </c>
      <c r="E221" s="13" t="s">
        <v>11</v>
      </c>
      <c r="F221" s="6"/>
      <c r="G221" s="21"/>
      <c r="H221" s="6"/>
      <c r="I221" s="6"/>
      <c r="J221" s="6"/>
      <c r="K221" s="6"/>
      <c r="L221" s="6"/>
      <c r="M221" s="6"/>
      <c r="N221" s="6"/>
      <c r="O221" s="6"/>
      <c r="P221" s="6"/>
      <c r="Q221" s="6"/>
      <c r="R221" s="6"/>
      <c r="S221" s="6"/>
      <c r="T221" s="6"/>
      <c r="U221" s="6"/>
      <c r="V221" s="6"/>
      <c r="W221" s="6"/>
      <c r="X221" s="6"/>
      <c r="Y221" s="6"/>
      <c r="Z221" s="6"/>
    </row>
    <row r="222" spans="1:26" ht="16.5">
      <c r="A222" s="25" t="s">
        <v>941</v>
      </c>
      <c r="B222" s="28" t="s">
        <v>140</v>
      </c>
      <c r="C222" s="19" t="s">
        <v>87</v>
      </c>
      <c r="D222" s="19">
        <v>2001</v>
      </c>
      <c r="E222" s="13" t="s">
        <v>11</v>
      </c>
      <c r="F222" s="6"/>
      <c r="G222" s="21"/>
      <c r="H222" s="6"/>
      <c r="I222" s="6"/>
      <c r="J222" s="6"/>
      <c r="K222" s="6"/>
      <c r="L222" s="6"/>
      <c r="M222" s="6"/>
      <c r="N222" s="6"/>
      <c r="O222" s="6"/>
      <c r="P222" s="6"/>
      <c r="Q222" s="6"/>
      <c r="R222" s="6"/>
      <c r="S222" s="6"/>
      <c r="T222" s="6"/>
      <c r="U222" s="6"/>
      <c r="V222" s="6"/>
      <c r="W222" s="6"/>
      <c r="X222" s="6"/>
      <c r="Y222" s="6"/>
      <c r="Z222" s="6"/>
    </row>
    <row r="223" spans="1:26" ht="16.5">
      <c r="A223" s="25" t="s">
        <v>944</v>
      </c>
      <c r="B223" s="28" t="s">
        <v>49</v>
      </c>
      <c r="C223" s="19" t="s">
        <v>37</v>
      </c>
      <c r="D223" s="19">
        <v>2017</v>
      </c>
      <c r="E223" s="13" t="s">
        <v>11</v>
      </c>
      <c r="G223" s="360" t="s">
        <v>949</v>
      </c>
      <c r="H223" s="6"/>
      <c r="I223" s="6"/>
      <c r="J223" s="6"/>
      <c r="K223" s="6"/>
      <c r="L223" s="6"/>
      <c r="M223" s="6"/>
      <c r="N223" s="6"/>
      <c r="O223" s="6"/>
      <c r="P223" s="6"/>
      <c r="Q223" s="6"/>
      <c r="R223" s="6"/>
      <c r="S223" s="6"/>
      <c r="T223" s="6"/>
      <c r="U223" s="6"/>
      <c r="V223" s="6"/>
      <c r="W223" s="6"/>
      <c r="X223" s="6"/>
      <c r="Y223" s="6"/>
      <c r="Z223" s="6"/>
    </row>
    <row r="224" spans="1:26" ht="16.5">
      <c r="A224" s="28" t="s">
        <v>803</v>
      </c>
      <c r="B224" s="28" t="s">
        <v>80</v>
      </c>
      <c r="C224" s="19" t="s">
        <v>955</v>
      </c>
      <c r="D224" s="19">
        <v>2017</v>
      </c>
      <c r="E224" s="13" t="s">
        <v>956</v>
      </c>
      <c r="F224" s="6"/>
      <c r="G224" s="19"/>
      <c r="H224" s="6"/>
      <c r="I224" s="6"/>
      <c r="J224" s="6"/>
      <c r="K224" s="6"/>
      <c r="L224" s="6"/>
      <c r="M224" s="6"/>
      <c r="N224" s="6"/>
      <c r="O224" s="6"/>
      <c r="P224" s="6"/>
      <c r="Q224" s="6"/>
      <c r="R224" s="6"/>
      <c r="S224" s="6"/>
      <c r="T224" s="6"/>
      <c r="U224" s="6"/>
      <c r="V224" s="6"/>
      <c r="W224" s="6"/>
      <c r="X224" s="6"/>
      <c r="Y224" s="6"/>
      <c r="Z224" s="6"/>
    </row>
    <row r="225" spans="1:26" ht="16.5">
      <c r="A225" s="25" t="s">
        <v>958</v>
      </c>
      <c r="B225" s="28" t="s">
        <v>66</v>
      </c>
      <c r="C225" s="19" t="s">
        <v>358</v>
      </c>
      <c r="D225" s="19">
        <v>2015</v>
      </c>
      <c r="E225" s="13" t="s">
        <v>11</v>
      </c>
      <c r="F225" s="6"/>
      <c r="G225" s="19" t="s">
        <v>960</v>
      </c>
      <c r="H225" s="6"/>
      <c r="I225" s="6"/>
      <c r="J225" s="6"/>
      <c r="K225" s="6"/>
      <c r="L225" s="6"/>
      <c r="M225" s="6"/>
      <c r="N225" s="6"/>
      <c r="O225" s="6"/>
      <c r="P225" s="6"/>
      <c r="Q225" s="6"/>
      <c r="R225" s="6"/>
      <c r="S225" s="6"/>
      <c r="T225" s="6"/>
      <c r="U225" s="6"/>
      <c r="V225" s="6"/>
      <c r="W225" s="6"/>
      <c r="X225" s="6"/>
      <c r="Y225" s="6"/>
      <c r="Z225" s="6"/>
    </row>
    <row r="226" spans="1:26" ht="16.5">
      <c r="A226" s="25" t="s">
        <v>428</v>
      </c>
      <c r="B226" s="28" t="s">
        <v>80</v>
      </c>
      <c r="C226" s="19" t="s">
        <v>37</v>
      </c>
      <c r="D226" s="19">
        <v>2013</v>
      </c>
      <c r="E226" s="13" t="s">
        <v>11</v>
      </c>
      <c r="F226" s="6"/>
      <c r="G226" s="21"/>
      <c r="H226" s="6"/>
      <c r="I226" s="6"/>
      <c r="J226" s="6"/>
      <c r="K226" s="6"/>
      <c r="L226" s="6"/>
      <c r="M226" s="6"/>
      <c r="N226" s="6"/>
      <c r="O226" s="6"/>
      <c r="P226" s="6"/>
      <c r="Q226" s="6"/>
      <c r="R226" s="6"/>
      <c r="S226" s="6"/>
      <c r="T226" s="6"/>
      <c r="U226" s="6"/>
      <c r="V226" s="6"/>
      <c r="W226" s="6"/>
      <c r="X226" s="6"/>
      <c r="Y226" s="6"/>
      <c r="Z226" s="6"/>
    </row>
    <row r="227" spans="1:26" ht="16.5">
      <c r="A227" s="25" t="s">
        <v>115</v>
      </c>
      <c r="B227" s="28" t="s">
        <v>71</v>
      </c>
      <c r="C227" s="19" t="s">
        <v>62</v>
      </c>
      <c r="D227" s="19">
        <v>2005</v>
      </c>
      <c r="E227" s="13" t="s">
        <v>11</v>
      </c>
      <c r="F227" s="6"/>
      <c r="G227" s="21"/>
      <c r="H227" s="6"/>
      <c r="I227" s="6"/>
      <c r="J227" s="6"/>
      <c r="K227" s="6"/>
      <c r="L227" s="6"/>
      <c r="M227" s="6"/>
      <c r="N227" s="6"/>
      <c r="O227" s="6"/>
      <c r="P227" s="6"/>
      <c r="Q227" s="6"/>
      <c r="R227" s="6"/>
      <c r="S227" s="6"/>
      <c r="T227" s="6"/>
      <c r="U227" s="6"/>
      <c r="V227" s="6"/>
      <c r="W227" s="6"/>
      <c r="X227" s="6"/>
      <c r="Y227" s="6"/>
      <c r="Z227" s="6"/>
    </row>
    <row r="228" spans="1:26" ht="16.5">
      <c r="A228" s="25" t="s">
        <v>962</v>
      </c>
      <c r="B228" s="28" t="s">
        <v>27</v>
      </c>
      <c r="C228" s="19" t="s">
        <v>965</v>
      </c>
      <c r="D228" s="19">
        <v>2017</v>
      </c>
      <c r="E228" s="13" t="s">
        <v>11</v>
      </c>
      <c r="F228" s="6"/>
      <c r="G228" s="21"/>
      <c r="H228" s="6"/>
      <c r="I228" s="6"/>
      <c r="J228" s="6"/>
      <c r="K228" s="6"/>
      <c r="L228" s="6"/>
      <c r="M228" s="6"/>
      <c r="N228" s="6"/>
      <c r="O228" s="6"/>
      <c r="P228" s="6"/>
      <c r="Q228" s="6"/>
      <c r="R228" s="6"/>
      <c r="S228" s="6"/>
      <c r="T228" s="6"/>
      <c r="U228" s="6"/>
      <c r="V228" s="6"/>
      <c r="W228" s="6"/>
      <c r="X228" s="6"/>
      <c r="Y228" s="6"/>
      <c r="Z228" s="6"/>
    </row>
    <row r="229" spans="1:26" ht="16.5">
      <c r="A229" s="25" t="s">
        <v>967</v>
      </c>
      <c r="B229" s="28" t="s">
        <v>83</v>
      </c>
      <c r="C229" s="19" t="s">
        <v>974</v>
      </c>
      <c r="D229" s="19" t="s">
        <v>975</v>
      </c>
      <c r="E229" s="13" t="s">
        <v>11</v>
      </c>
      <c r="F229" s="6"/>
      <c r="G229" s="21"/>
      <c r="H229" s="6"/>
      <c r="I229" s="6"/>
      <c r="J229" s="6"/>
      <c r="K229" s="6"/>
      <c r="L229" s="6"/>
      <c r="M229" s="6"/>
      <c r="N229" s="6"/>
      <c r="O229" s="6"/>
      <c r="P229" s="6"/>
      <c r="Q229" s="6"/>
      <c r="R229" s="6"/>
      <c r="S229" s="6"/>
      <c r="T229" s="6"/>
      <c r="U229" s="6"/>
      <c r="V229" s="6"/>
      <c r="W229" s="6"/>
      <c r="X229" s="6"/>
      <c r="Y229" s="6"/>
      <c r="Z229" s="6"/>
    </row>
    <row r="230" spans="1:26" ht="16.5">
      <c r="A230" s="28" t="s">
        <v>977</v>
      </c>
      <c r="B230" s="28" t="s">
        <v>80</v>
      </c>
      <c r="C230" s="19" t="s">
        <v>30</v>
      </c>
      <c r="D230" s="19">
        <v>2016</v>
      </c>
      <c r="E230" s="13" t="s">
        <v>11</v>
      </c>
      <c r="F230" s="6"/>
      <c r="G230" s="21"/>
      <c r="H230" s="6"/>
      <c r="I230" s="6"/>
      <c r="J230" s="6"/>
      <c r="K230" s="6"/>
      <c r="L230" s="6"/>
      <c r="M230" s="6"/>
      <c r="N230" s="6"/>
      <c r="O230" s="6"/>
      <c r="P230" s="6"/>
      <c r="Q230" s="6"/>
      <c r="R230" s="6"/>
      <c r="S230" s="6"/>
      <c r="T230" s="6"/>
      <c r="U230" s="6"/>
      <c r="V230" s="6"/>
      <c r="W230" s="6"/>
      <c r="X230" s="6"/>
      <c r="Y230" s="6"/>
      <c r="Z230" s="6"/>
    </row>
    <row r="231" spans="1:26" ht="16.5">
      <c r="A231" s="17" t="s">
        <v>980</v>
      </c>
      <c r="B231" s="19"/>
      <c r="C231" s="19"/>
      <c r="D231" s="19"/>
      <c r="E231" s="13" t="s">
        <v>11</v>
      </c>
      <c r="F231" s="11"/>
      <c r="G231" s="225" t="s">
        <v>405</v>
      </c>
      <c r="H231" s="6"/>
      <c r="I231" s="6"/>
      <c r="J231" s="6"/>
      <c r="K231" s="6"/>
      <c r="L231" s="6"/>
      <c r="M231" s="6"/>
      <c r="N231" s="6"/>
      <c r="O231" s="6"/>
      <c r="P231" s="6"/>
      <c r="Q231" s="6"/>
      <c r="R231" s="6"/>
      <c r="S231" s="6"/>
      <c r="T231" s="6"/>
      <c r="U231" s="6"/>
      <c r="V231" s="6"/>
      <c r="W231" s="6"/>
      <c r="X231" s="6"/>
      <c r="Y231" s="6"/>
      <c r="Z231" s="6"/>
    </row>
    <row r="232" spans="1:26" ht="16.5">
      <c r="A232" s="28" t="s">
        <v>981</v>
      </c>
      <c r="B232" s="28" t="s">
        <v>23</v>
      </c>
      <c r="C232" s="19" t="s">
        <v>95</v>
      </c>
      <c r="D232" s="19">
        <v>2015</v>
      </c>
      <c r="E232" s="13" t="s">
        <v>11</v>
      </c>
      <c r="F232" s="11" t="s">
        <v>984</v>
      </c>
      <c r="G232" s="21"/>
      <c r="H232" s="6"/>
      <c r="I232" s="6"/>
      <c r="J232" s="6"/>
      <c r="K232" s="6"/>
      <c r="L232" s="6"/>
      <c r="M232" s="6"/>
      <c r="N232" s="6"/>
      <c r="O232" s="6"/>
      <c r="P232" s="6"/>
      <c r="Q232" s="6"/>
      <c r="R232" s="6"/>
      <c r="S232" s="6"/>
      <c r="T232" s="6"/>
      <c r="U232" s="6"/>
      <c r="V232" s="6"/>
      <c r="W232" s="6"/>
      <c r="X232" s="6"/>
      <c r="Y232" s="6"/>
      <c r="Z232" s="6"/>
    </row>
    <row r="233" spans="1:26" ht="16.5">
      <c r="A233" s="25" t="s">
        <v>985</v>
      </c>
      <c r="B233" s="28" t="s">
        <v>83</v>
      </c>
      <c r="C233" s="19" t="s">
        <v>62</v>
      </c>
      <c r="D233" s="19">
        <v>2009</v>
      </c>
      <c r="E233" s="13" t="s">
        <v>11</v>
      </c>
      <c r="F233" s="6"/>
      <c r="G233" s="21"/>
      <c r="H233" s="6"/>
      <c r="I233" s="6"/>
      <c r="J233" s="6"/>
      <c r="K233" s="6"/>
      <c r="L233" s="6"/>
      <c r="M233" s="6"/>
      <c r="N233" s="6"/>
      <c r="O233" s="6"/>
      <c r="P233" s="6"/>
      <c r="Q233" s="6"/>
      <c r="R233" s="6"/>
      <c r="S233" s="6"/>
      <c r="T233" s="6"/>
      <c r="U233" s="6"/>
      <c r="V233" s="6"/>
      <c r="W233" s="6"/>
      <c r="X233" s="6"/>
      <c r="Y233" s="6"/>
      <c r="Z233" s="6"/>
    </row>
    <row r="234" spans="1:26" ht="16.5">
      <c r="A234" s="17" t="s">
        <v>993</v>
      </c>
      <c r="B234" s="19"/>
      <c r="C234" s="19"/>
      <c r="D234" s="19"/>
      <c r="E234" s="13" t="s">
        <v>11</v>
      </c>
      <c r="F234" s="6"/>
      <c r="G234" s="21"/>
      <c r="H234" s="6"/>
      <c r="I234" s="6"/>
      <c r="J234" s="6"/>
      <c r="K234" s="6"/>
      <c r="L234" s="6"/>
      <c r="M234" s="6"/>
      <c r="N234" s="6"/>
      <c r="O234" s="6"/>
      <c r="P234" s="6"/>
      <c r="Q234" s="6"/>
      <c r="R234" s="6"/>
      <c r="S234" s="6"/>
      <c r="T234" s="6"/>
      <c r="U234" s="6"/>
      <c r="V234" s="6"/>
      <c r="W234" s="6"/>
      <c r="X234" s="6"/>
      <c r="Y234" s="6"/>
      <c r="Z234" s="6"/>
    </row>
    <row r="235" spans="1:26" ht="16.5">
      <c r="A235" s="25" t="s">
        <v>995</v>
      </c>
      <c r="B235" s="28" t="s">
        <v>49</v>
      </c>
      <c r="C235" s="19" t="s">
        <v>329</v>
      </c>
      <c r="D235" s="19">
        <v>2012</v>
      </c>
      <c r="E235" s="13" t="s">
        <v>11</v>
      </c>
      <c r="F235" s="6"/>
      <c r="G235" s="21"/>
      <c r="H235" s="6"/>
      <c r="I235" s="6"/>
      <c r="J235" s="6"/>
      <c r="K235" s="6"/>
      <c r="L235" s="6"/>
      <c r="M235" s="6"/>
      <c r="N235" s="6"/>
      <c r="O235" s="6"/>
      <c r="P235" s="6"/>
      <c r="Q235" s="6"/>
      <c r="R235" s="6"/>
      <c r="S235" s="6"/>
      <c r="T235" s="6"/>
      <c r="U235" s="6"/>
      <c r="V235" s="6"/>
      <c r="W235" s="6"/>
      <c r="X235" s="6"/>
      <c r="Y235" s="6"/>
      <c r="Z235" s="6"/>
    </row>
    <row r="236" spans="1:26" ht="16.5">
      <c r="A236" s="25" t="s">
        <v>354</v>
      </c>
      <c r="B236" s="28" t="s">
        <v>23</v>
      </c>
      <c r="C236" s="19" t="s">
        <v>358</v>
      </c>
      <c r="D236" s="19">
        <v>2004</v>
      </c>
      <c r="E236" s="13" t="s">
        <v>11</v>
      </c>
      <c r="F236" s="6"/>
      <c r="G236" s="21"/>
      <c r="H236" s="6"/>
      <c r="I236" s="6"/>
      <c r="J236" s="6"/>
      <c r="K236" s="6"/>
      <c r="L236" s="6"/>
      <c r="M236" s="6"/>
      <c r="N236" s="6"/>
      <c r="O236" s="6"/>
      <c r="P236" s="6"/>
      <c r="Q236" s="6"/>
      <c r="R236" s="6"/>
      <c r="S236" s="6"/>
      <c r="T236" s="6"/>
      <c r="U236" s="6"/>
      <c r="V236" s="6"/>
      <c r="W236" s="6"/>
      <c r="X236" s="6"/>
      <c r="Y236" s="6"/>
      <c r="Z236" s="6"/>
    </row>
    <row r="237" spans="1:26" ht="16.5">
      <c r="A237" s="28" t="s">
        <v>1004</v>
      </c>
      <c r="B237" s="28" t="s">
        <v>41</v>
      </c>
      <c r="C237" s="19" t="s">
        <v>1009</v>
      </c>
      <c r="D237" s="19">
        <v>1976</v>
      </c>
      <c r="E237" s="13" t="s">
        <v>11</v>
      </c>
      <c r="F237" s="6"/>
      <c r="G237" s="21"/>
      <c r="H237" s="6"/>
      <c r="I237" s="6"/>
      <c r="J237" s="6"/>
      <c r="K237" s="6"/>
      <c r="L237" s="6"/>
      <c r="M237" s="6"/>
      <c r="N237" s="6"/>
      <c r="O237" s="6"/>
      <c r="P237" s="6"/>
      <c r="Q237" s="6"/>
      <c r="R237" s="6"/>
      <c r="S237" s="6"/>
      <c r="T237" s="6"/>
      <c r="U237" s="6"/>
      <c r="V237" s="6"/>
      <c r="W237" s="6"/>
      <c r="X237" s="6"/>
      <c r="Y237" s="6"/>
      <c r="Z237" s="6"/>
    </row>
    <row r="238" spans="1:26" ht="16.5">
      <c r="A238" s="25" t="s">
        <v>446</v>
      </c>
      <c r="B238" s="28" t="s">
        <v>107</v>
      </c>
      <c r="C238" s="19" t="s">
        <v>24</v>
      </c>
      <c r="D238" s="19">
        <v>2001</v>
      </c>
      <c r="E238" s="13" t="s">
        <v>11</v>
      </c>
      <c r="F238" s="6"/>
      <c r="G238" s="21"/>
      <c r="H238" s="6"/>
      <c r="I238" s="6"/>
      <c r="J238" s="6"/>
      <c r="K238" s="6"/>
      <c r="L238" s="6"/>
      <c r="M238" s="6"/>
      <c r="N238" s="6"/>
      <c r="O238" s="6"/>
      <c r="P238" s="6"/>
      <c r="Q238" s="6"/>
      <c r="R238" s="6"/>
      <c r="S238" s="6"/>
      <c r="T238" s="6"/>
      <c r="U238" s="6"/>
      <c r="V238" s="6"/>
      <c r="W238" s="6"/>
      <c r="X238" s="6"/>
      <c r="Y238" s="6"/>
      <c r="Z238" s="6"/>
    </row>
    <row r="239" spans="1:26" ht="16.5">
      <c r="A239" s="25" t="s">
        <v>1015</v>
      </c>
      <c r="B239" s="28" t="s">
        <v>80</v>
      </c>
      <c r="C239" s="19" t="s">
        <v>24</v>
      </c>
      <c r="D239" s="19">
        <v>2017</v>
      </c>
      <c r="E239" s="13" t="s">
        <v>11</v>
      </c>
      <c r="F239" s="6"/>
      <c r="G239" s="21"/>
      <c r="H239" s="6"/>
      <c r="I239" s="6"/>
      <c r="J239" s="6"/>
      <c r="K239" s="6"/>
      <c r="L239" s="6"/>
      <c r="M239" s="6"/>
      <c r="N239" s="6"/>
      <c r="O239" s="6"/>
      <c r="P239" s="6"/>
      <c r="Q239" s="6"/>
      <c r="R239" s="6"/>
      <c r="S239" s="6"/>
      <c r="T239" s="6"/>
      <c r="U239" s="6"/>
      <c r="V239" s="6"/>
      <c r="W239" s="6"/>
      <c r="X239" s="6"/>
      <c r="Y239" s="6"/>
      <c r="Z239" s="6"/>
    </row>
    <row r="240" spans="1:26" ht="16.5">
      <c r="A240" s="25" t="s">
        <v>625</v>
      </c>
      <c r="B240" s="28" t="s">
        <v>49</v>
      </c>
      <c r="C240" s="19" t="s">
        <v>37</v>
      </c>
      <c r="D240" s="19">
        <v>2017</v>
      </c>
      <c r="E240" s="13" t="s">
        <v>11</v>
      </c>
      <c r="F240" s="11" t="s">
        <v>1022</v>
      </c>
      <c r="G240" s="21"/>
      <c r="H240" s="6"/>
      <c r="I240" s="6"/>
      <c r="J240" s="6"/>
      <c r="K240" s="6"/>
      <c r="L240" s="6"/>
      <c r="M240" s="6"/>
      <c r="N240" s="6"/>
      <c r="O240" s="6"/>
      <c r="P240" s="6"/>
      <c r="Q240" s="6"/>
      <c r="R240" s="6"/>
      <c r="S240" s="6"/>
      <c r="T240" s="6"/>
      <c r="U240" s="6"/>
      <c r="V240" s="6"/>
      <c r="W240" s="6"/>
      <c r="X240" s="6"/>
      <c r="Y240" s="6"/>
      <c r="Z240" s="6"/>
    </row>
    <row r="241" spans="1:26" ht="16.5">
      <c r="A241" s="25" t="s">
        <v>1023</v>
      </c>
      <c r="B241" s="28" t="s">
        <v>41</v>
      </c>
      <c r="C241" s="19" t="s">
        <v>24</v>
      </c>
      <c r="D241" s="19">
        <v>2018</v>
      </c>
      <c r="E241" s="13" t="s">
        <v>11</v>
      </c>
      <c r="F241" s="6"/>
      <c r="G241" s="21"/>
      <c r="H241" s="6"/>
      <c r="I241" s="6"/>
      <c r="J241" s="6"/>
      <c r="K241" s="6"/>
      <c r="L241" s="6"/>
      <c r="M241" s="6"/>
      <c r="N241" s="6"/>
      <c r="O241" s="6"/>
      <c r="P241" s="6"/>
      <c r="Q241" s="6"/>
      <c r="R241" s="6"/>
      <c r="S241" s="6"/>
      <c r="T241" s="6"/>
      <c r="U241" s="6"/>
      <c r="V241" s="6"/>
      <c r="W241" s="6"/>
      <c r="X241" s="6"/>
      <c r="Y241" s="6"/>
      <c r="Z241" s="6"/>
    </row>
    <row r="242" spans="1:26" ht="16.5">
      <c r="A242" s="28" t="s">
        <v>1025</v>
      </c>
      <c r="B242" s="28" t="s">
        <v>23</v>
      </c>
      <c r="C242" s="19" t="s">
        <v>62</v>
      </c>
      <c r="D242" s="19">
        <v>2016</v>
      </c>
      <c r="E242" s="13" t="s">
        <v>11</v>
      </c>
      <c r="F242" s="11" t="s">
        <v>1030</v>
      </c>
      <c r="G242" s="21"/>
      <c r="H242" s="6"/>
      <c r="I242" s="6"/>
      <c r="J242" s="6"/>
      <c r="K242" s="6"/>
      <c r="L242" s="6"/>
      <c r="M242" s="6"/>
      <c r="N242" s="6"/>
      <c r="O242" s="6"/>
      <c r="P242" s="6"/>
      <c r="Q242" s="6"/>
      <c r="R242" s="6"/>
      <c r="S242" s="6"/>
      <c r="T242" s="6"/>
      <c r="U242" s="6"/>
      <c r="V242" s="6"/>
      <c r="W242" s="6"/>
      <c r="X242" s="6"/>
      <c r="Y242" s="6"/>
      <c r="Z242" s="6"/>
    </row>
    <row r="243" spans="1:26" ht="16.5">
      <c r="A243" s="28" t="s">
        <v>1032</v>
      </c>
      <c r="B243" s="28" t="s">
        <v>23</v>
      </c>
      <c r="C243" s="19" t="s">
        <v>95</v>
      </c>
      <c r="D243" s="19">
        <v>2005</v>
      </c>
      <c r="E243" s="13" t="s">
        <v>11</v>
      </c>
      <c r="F243" s="11" t="s">
        <v>1038</v>
      </c>
      <c r="G243" s="21"/>
      <c r="H243" s="6"/>
      <c r="I243" s="6"/>
      <c r="J243" s="6"/>
      <c r="K243" s="6"/>
      <c r="L243" s="6"/>
      <c r="M243" s="6"/>
      <c r="N243" s="6"/>
      <c r="O243" s="6"/>
      <c r="P243" s="6"/>
      <c r="Q243" s="6"/>
      <c r="R243" s="6"/>
      <c r="S243" s="6"/>
      <c r="T243" s="6"/>
      <c r="U243" s="6"/>
      <c r="V243" s="6"/>
      <c r="W243" s="6"/>
      <c r="X243" s="6"/>
      <c r="Y243" s="6"/>
      <c r="Z243" s="6"/>
    </row>
    <row r="244" spans="1:26" ht="16.5">
      <c r="A244" s="25" t="s">
        <v>1039</v>
      </c>
      <c r="B244" s="28" t="s">
        <v>27</v>
      </c>
      <c r="C244" s="19" t="s">
        <v>37</v>
      </c>
      <c r="D244" s="19">
        <v>2015</v>
      </c>
      <c r="E244" s="13" t="s">
        <v>11</v>
      </c>
      <c r="F244" s="6"/>
      <c r="G244" s="21"/>
      <c r="H244" s="6"/>
      <c r="I244" s="6"/>
      <c r="J244" s="6"/>
      <c r="K244" s="6"/>
      <c r="L244" s="6"/>
      <c r="M244" s="6"/>
      <c r="N244" s="6"/>
      <c r="O244" s="6"/>
      <c r="P244" s="6"/>
      <c r="Q244" s="6"/>
      <c r="R244" s="6"/>
      <c r="S244" s="6"/>
      <c r="T244" s="6"/>
      <c r="U244" s="6"/>
      <c r="V244" s="6"/>
      <c r="W244" s="6"/>
      <c r="X244" s="6"/>
      <c r="Y244" s="6"/>
      <c r="Z244" s="6"/>
    </row>
    <row r="245" spans="1:26" ht="16.5">
      <c r="A245" s="25" t="s">
        <v>1044</v>
      </c>
      <c r="B245" s="28" t="s">
        <v>41</v>
      </c>
      <c r="C245" s="19" t="s">
        <v>24</v>
      </c>
      <c r="D245" s="19">
        <v>2016</v>
      </c>
      <c r="E245" s="13" t="s">
        <v>11</v>
      </c>
      <c r="F245" s="6"/>
      <c r="G245" s="21"/>
      <c r="H245" s="6"/>
      <c r="I245" s="6"/>
      <c r="J245" s="6"/>
      <c r="K245" s="6"/>
      <c r="L245" s="6"/>
      <c r="M245" s="6"/>
      <c r="N245" s="6"/>
      <c r="O245" s="6"/>
      <c r="P245" s="6"/>
      <c r="Q245" s="6"/>
      <c r="R245" s="6"/>
      <c r="S245" s="6"/>
      <c r="T245" s="6"/>
      <c r="U245" s="6"/>
      <c r="V245" s="6"/>
      <c r="W245" s="6"/>
      <c r="X245" s="6"/>
      <c r="Y245" s="6"/>
      <c r="Z245" s="6"/>
    </row>
    <row r="246" spans="1:26" ht="16.5">
      <c r="A246" s="28" t="s">
        <v>1048</v>
      </c>
      <c r="B246" s="28" t="s">
        <v>23</v>
      </c>
      <c r="C246" s="19" t="s">
        <v>24</v>
      </c>
      <c r="D246" s="19">
        <v>1997</v>
      </c>
      <c r="E246" s="13" t="s">
        <v>11</v>
      </c>
      <c r="F246" s="6"/>
      <c r="G246" s="21"/>
      <c r="H246" s="6"/>
      <c r="I246" s="6"/>
      <c r="J246" s="6"/>
      <c r="K246" s="6"/>
      <c r="L246" s="6"/>
      <c r="M246" s="6"/>
      <c r="N246" s="6"/>
      <c r="O246" s="6"/>
      <c r="P246" s="6"/>
      <c r="Q246" s="6"/>
      <c r="R246" s="6"/>
      <c r="S246" s="6"/>
      <c r="T246" s="6"/>
      <c r="U246" s="6"/>
      <c r="V246" s="6"/>
      <c r="W246" s="6"/>
      <c r="X246" s="6"/>
      <c r="Y246" s="6"/>
      <c r="Z246" s="6"/>
    </row>
    <row r="247" spans="1:26" ht="16.5">
      <c r="A247" s="28" t="s">
        <v>1053</v>
      </c>
      <c r="B247" s="28" t="s">
        <v>41</v>
      </c>
      <c r="C247" s="19" t="s">
        <v>1056</v>
      </c>
      <c r="D247" s="19">
        <v>2008</v>
      </c>
      <c r="E247" s="13" t="s">
        <v>11</v>
      </c>
      <c r="F247" s="6"/>
      <c r="G247" s="21"/>
      <c r="H247" s="6"/>
      <c r="I247" s="6"/>
      <c r="J247" s="6"/>
      <c r="K247" s="6"/>
      <c r="L247" s="6"/>
      <c r="M247" s="6"/>
      <c r="N247" s="6"/>
      <c r="O247" s="6"/>
      <c r="P247" s="6"/>
      <c r="Q247" s="6"/>
      <c r="R247" s="6"/>
      <c r="S247" s="6"/>
      <c r="T247" s="6"/>
      <c r="U247" s="6"/>
      <c r="V247" s="6"/>
      <c r="W247" s="6"/>
      <c r="X247" s="6"/>
      <c r="Y247" s="6"/>
      <c r="Z247" s="6"/>
    </row>
    <row r="248" spans="1:26" ht="16.5">
      <c r="A248" s="25" t="s">
        <v>362</v>
      </c>
      <c r="B248" s="28" t="s">
        <v>23</v>
      </c>
      <c r="C248" s="19" t="s">
        <v>365</v>
      </c>
      <c r="D248" s="19">
        <v>2015</v>
      </c>
      <c r="E248" s="13" t="s">
        <v>11</v>
      </c>
      <c r="F248" s="11" t="s">
        <v>376</v>
      </c>
      <c r="G248" s="21"/>
      <c r="H248" s="6"/>
      <c r="I248" s="6"/>
      <c r="J248" s="6"/>
      <c r="K248" s="6"/>
      <c r="L248" s="6"/>
      <c r="M248" s="6"/>
      <c r="N248" s="6"/>
      <c r="O248" s="6"/>
      <c r="P248" s="6"/>
      <c r="Q248" s="6"/>
      <c r="R248" s="6"/>
      <c r="S248" s="6"/>
      <c r="T248" s="6"/>
      <c r="U248" s="6"/>
      <c r="V248" s="6"/>
      <c r="W248" s="6"/>
      <c r="X248" s="6"/>
      <c r="Y248" s="6"/>
      <c r="Z248" s="6"/>
    </row>
    <row r="249" spans="1:26" ht="16.5">
      <c r="A249" s="25" t="s">
        <v>366</v>
      </c>
      <c r="B249" s="28" t="s">
        <v>23</v>
      </c>
      <c r="C249" s="19" t="s">
        <v>24</v>
      </c>
      <c r="D249" s="19">
        <v>1997</v>
      </c>
      <c r="E249" s="13" t="s">
        <v>11</v>
      </c>
      <c r="F249" s="11" t="s">
        <v>1062</v>
      </c>
      <c r="G249" s="21"/>
      <c r="H249" s="6"/>
      <c r="I249" s="6"/>
      <c r="J249" s="6"/>
      <c r="K249" s="6"/>
      <c r="L249" s="6"/>
      <c r="M249" s="6"/>
      <c r="N249" s="6"/>
      <c r="O249" s="6"/>
      <c r="P249" s="6"/>
      <c r="Q249" s="6"/>
      <c r="R249" s="6"/>
      <c r="S249" s="6"/>
      <c r="T249" s="6"/>
      <c r="U249" s="6"/>
      <c r="V249" s="6"/>
      <c r="W249" s="6"/>
      <c r="X249" s="6"/>
      <c r="Y249" s="6"/>
      <c r="Z249" s="6"/>
    </row>
    <row r="250" spans="1:26" ht="16.5">
      <c r="A250" s="25" t="s">
        <v>1063</v>
      </c>
      <c r="B250" s="28" t="s">
        <v>140</v>
      </c>
      <c r="C250" s="19" t="s">
        <v>62</v>
      </c>
      <c r="D250" s="19">
        <v>2003</v>
      </c>
      <c r="E250" s="13" t="s">
        <v>11</v>
      </c>
      <c r="F250" s="11" t="s">
        <v>1066</v>
      </c>
      <c r="G250" s="21"/>
      <c r="H250" s="6"/>
      <c r="I250" s="6"/>
      <c r="J250" s="6"/>
      <c r="K250" s="6"/>
      <c r="L250" s="6"/>
      <c r="M250" s="6"/>
      <c r="N250" s="6"/>
      <c r="O250" s="6"/>
      <c r="P250" s="6"/>
      <c r="Q250" s="6"/>
      <c r="R250" s="6"/>
      <c r="S250" s="6"/>
      <c r="T250" s="6"/>
      <c r="U250" s="6"/>
      <c r="V250" s="6"/>
      <c r="W250" s="6"/>
      <c r="X250" s="6"/>
      <c r="Y250" s="6"/>
      <c r="Z250" s="6"/>
    </row>
    <row r="251" spans="1:26" ht="16.5">
      <c r="A251" s="28" t="s">
        <v>1067</v>
      </c>
      <c r="B251" s="28" t="s">
        <v>23</v>
      </c>
      <c r="C251" s="19" t="s">
        <v>87</v>
      </c>
      <c r="D251" s="19" t="s">
        <v>1069</v>
      </c>
      <c r="E251" s="13" t="s">
        <v>11</v>
      </c>
      <c r="F251" s="11" t="s">
        <v>10</v>
      </c>
      <c r="G251" s="21"/>
      <c r="H251" s="6"/>
      <c r="I251" s="6"/>
      <c r="J251" s="6"/>
      <c r="K251" s="6"/>
      <c r="L251" s="6"/>
      <c r="M251" s="6"/>
      <c r="N251" s="6"/>
      <c r="O251" s="6"/>
      <c r="P251" s="6"/>
      <c r="Q251" s="6"/>
      <c r="R251" s="6"/>
      <c r="S251" s="6"/>
      <c r="T251" s="6"/>
      <c r="U251" s="6"/>
      <c r="V251" s="6"/>
      <c r="W251" s="6"/>
      <c r="X251" s="6"/>
      <c r="Y251" s="6"/>
      <c r="Z251" s="6"/>
    </row>
    <row r="252" spans="1:26" ht="16.5">
      <c r="A252" s="28" t="s">
        <v>1070</v>
      </c>
      <c r="B252" s="28" t="s">
        <v>66</v>
      </c>
      <c r="C252" s="19" t="s">
        <v>87</v>
      </c>
      <c r="D252" s="19">
        <v>2014</v>
      </c>
      <c r="E252" s="13" t="s">
        <v>11</v>
      </c>
      <c r="F252" s="11" t="s">
        <v>1074</v>
      </c>
      <c r="G252" s="21"/>
      <c r="H252" s="6"/>
      <c r="I252" s="6"/>
      <c r="J252" s="6"/>
      <c r="K252" s="6"/>
      <c r="L252" s="6"/>
      <c r="M252" s="6"/>
      <c r="N252" s="6"/>
      <c r="O252" s="6"/>
      <c r="P252" s="6"/>
      <c r="Q252" s="6"/>
      <c r="R252" s="6"/>
      <c r="S252" s="6"/>
      <c r="T252" s="6"/>
      <c r="U252" s="6"/>
      <c r="V252" s="6"/>
      <c r="W252" s="6"/>
      <c r="X252" s="6"/>
      <c r="Y252" s="6"/>
      <c r="Z252" s="6"/>
    </row>
    <row r="253" spans="1:26" ht="16.5">
      <c r="A253" s="341" t="s">
        <v>1075</v>
      </c>
      <c r="B253" s="28" t="s">
        <v>71</v>
      </c>
      <c r="C253" s="19" t="s">
        <v>62</v>
      </c>
      <c r="D253" s="19">
        <v>2014</v>
      </c>
      <c r="E253" s="13" t="s">
        <v>11</v>
      </c>
      <c r="F253" s="6"/>
      <c r="G253" s="21"/>
      <c r="H253" s="6"/>
      <c r="I253" s="6"/>
      <c r="J253" s="6"/>
      <c r="K253" s="6"/>
      <c r="L253" s="6"/>
      <c r="M253" s="6"/>
      <c r="N253" s="6"/>
      <c r="O253" s="6"/>
      <c r="P253" s="6"/>
      <c r="Q253" s="6"/>
      <c r="R253" s="6"/>
      <c r="S253" s="6"/>
      <c r="T253" s="6"/>
      <c r="U253" s="6"/>
      <c r="V253" s="6"/>
      <c r="W253" s="6"/>
      <c r="X253" s="6"/>
      <c r="Y253" s="6"/>
      <c r="Z253" s="6"/>
    </row>
    <row r="254" spans="1:26" ht="16.5">
      <c r="A254" s="25" t="s">
        <v>373</v>
      </c>
      <c r="B254" s="28" t="s">
        <v>23</v>
      </c>
      <c r="C254" s="19" t="s">
        <v>375</v>
      </c>
      <c r="D254" s="19">
        <v>2015</v>
      </c>
      <c r="E254" s="13" t="s">
        <v>11</v>
      </c>
      <c r="F254" s="6"/>
      <c r="G254" s="21"/>
      <c r="H254" s="6"/>
      <c r="I254" s="6"/>
      <c r="J254" s="6"/>
      <c r="K254" s="6"/>
      <c r="L254" s="6"/>
      <c r="M254" s="6"/>
      <c r="N254" s="6"/>
      <c r="O254" s="6"/>
      <c r="P254" s="6"/>
      <c r="Q254" s="6"/>
      <c r="R254" s="6"/>
      <c r="S254" s="6"/>
      <c r="T254" s="6"/>
      <c r="U254" s="6"/>
      <c r="V254" s="6"/>
      <c r="W254" s="6"/>
      <c r="X254" s="6"/>
      <c r="Y254" s="6"/>
      <c r="Z254" s="6"/>
    </row>
    <row r="255" spans="1:26" ht="16.5">
      <c r="A255" s="25" t="s">
        <v>1085</v>
      </c>
      <c r="B255" s="28" t="s">
        <v>107</v>
      </c>
      <c r="C255" s="19" t="s">
        <v>37</v>
      </c>
      <c r="D255" s="19">
        <v>2017</v>
      </c>
      <c r="E255" s="13" t="s">
        <v>11</v>
      </c>
      <c r="F255" s="6"/>
      <c r="G255" s="21"/>
      <c r="H255" s="6"/>
      <c r="I255" s="6"/>
      <c r="J255" s="6"/>
      <c r="K255" s="6"/>
      <c r="L255" s="6"/>
      <c r="M255" s="6"/>
      <c r="N255" s="6"/>
      <c r="O255" s="6"/>
      <c r="P255" s="6"/>
      <c r="Q255" s="6"/>
      <c r="R255" s="6"/>
      <c r="S255" s="6"/>
      <c r="T255" s="6"/>
      <c r="U255" s="6"/>
      <c r="V255" s="6"/>
      <c r="W255" s="6"/>
      <c r="X255" s="6"/>
      <c r="Y255" s="6"/>
      <c r="Z255" s="6"/>
    </row>
    <row r="256" spans="1:26" ht="16.5">
      <c r="A256" s="25" t="s">
        <v>344</v>
      </c>
      <c r="B256" s="28" t="s">
        <v>140</v>
      </c>
      <c r="C256" s="19" t="s">
        <v>24</v>
      </c>
      <c r="D256" s="19">
        <v>2013</v>
      </c>
      <c r="E256" s="13" t="s">
        <v>11</v>
      </c>
      <c r="F256" s="6"/>
      <c r="G256" s="21"/>
      <c r="H256" s="6"/>
      <c r="I256" s="6"/>
      <c r="J256" s="6"/>
      <c r="K256" s="6"/>
      <c r="L256" s="6"/>
      <c r="M256" s="6"/>
      <c r="N256" s="6"/>
      <c r="O256" s="6"/>
      <c r="P256" s="6"/>
      <c r="Q256" s="6"/>
      <c r="R256" s="6"/>
      <c r="S256" s="6"/>
      <c r="T256" s="6"/>
      <c r="U256" s="6"/>
      <c r="V256" s="6"/>
      <c r="W256" s="6"/>
      <c r="X256" s="6"/>
      <c r="Y256" s="6"/>
      <c r="Z256" s="6"/>
    </row>
    <row r="257" spans="1:26" ht="16.5">
      <c r="A257" s="25" t="s">
        <v>711</v>
      </c>
      <c r="B257" s="28" t="s">
        <v>41</v>
      </c>
      <c r="C257" s="19" t="s">
        <v>30</v>
      </c>
      <c r="D257" s="19">
        <v>2013</v>
      </c>
      <c r="E257" s="13" t="s">
        <v>11</v>
      </c>
      <c r="F257" s="6"/>
      <c r="G257" s="19">
        <v>6</v>
      </c>
      <c r="H257" s="6"/>
      <c r="I257" s="6"/>
      <c r="J257" s="6"/>
      <c r="K257" s="6"/>
      <c r="L257" s="6"/>
      <c r="M257" s="6"/>
      <c r="N257" s="6"/>
      <c r="O257" s="6"/>
      <c r="P257" s="6"/>
      <c r="Q257" s="6"/>
      <c r="R257" s="6"/>
      <c r="S257" s="6"/>
      <c r="T257" s="6"/>
      <c r="U257" s="6"/>
      <c r="V257" s="6"/>
      <c r="W257" s="6"/>
      <c r="X257" s="6"/>
      <c r="Y257" s="6"/>
      <c r="Z257" s="6"/>
    </row>
    <row r="258" spans="1:26" ht="16.5">
      <c r="A258" s="25" t="s">
        <v>841</v>
      </c>
      <c r="B258" s="28" t="s">
        <v>71</v>
      </c>
      <c r="C258" s="19" t="s">
        <v>327</v>
      </c>
      <c r="D258" s="19">
        <v>2005</v>
      </c>
      <c r="E258" s="13" t="s">
        <v>11</v>
      </c>
      <c r="F258" s="6"/>
      <c r="G258" s="21"/>
      <c r="H258" s="6"/>
      <c r="I258" s="6"/>
      <c r="J258" s="6"/>
      <c r="K258" s="6"/>
      <c r="L258" s="6"/>
      <c r="M258" s="6"/>
      <c r="N258" s="6"/>
      <c r="O258" s="6"/>
      <c r="P258" s="6"/>
      <c r="Q258" s="6"/>
      <c r="R258" s="6"/>
      <c r="S258" s="6"/>
      <c r="T258" s="6"/>
      <c r="U258" s="6"/>
      <c r="V258" s="6"/>
      <c r="W258" s="6"/>
      <c r="X258" s="6"/>
      <c r="Y258" s="6"/>
      <c r="Z258" s="6"/>
    </row>
    <row r="259" spans="1:26" ht="16.5">
      <c r="A259" s="25" t="s">
        <v>1101</v>
      </c>
      <c r="B259" s="28" t="s">
        <v>80</v>
      </c>
      <c r="C259" s="19" t="s">
        <v>62</v>
      </c>
      <c r="D259" s="19">
        <v>2014</v>
      </c>
      <c r="E259" s="13" t="s">
        <v>11</v>
      </c>
      <c r="F259" s="6"/>
      <c r="G259" s="21"/>
      <c r="H259" s="6"/>
      <c r="I259" s="6"/>
      <c r="J259" s="6"/>
      <c r="K259" s="6"/>
      <c r="L259" s="6"/>
      <c r="M259" s="6"/>
      <c r="N259" s="6"/>
      <c r="O259" s="6"/>
      <c r="P259" s="6"/>
      <c r="Q259" s="6"/>
      <c r="R259" s="6"/>
      <c r="S259" s="6"/>
      <c r="T259" s="6"/>
      <c r="U259" s="6"/>
      <c r="V259" s="6"/>
      <c r="W259" s="6"/>
      <c r="X259" s="6"/>
      <c r="Y259" s="6"/>
      <c r="Z259" s="6"/>
    </row>
    <row r="260" spans="1:26" ht="16.5">
      <c r="A260" s="28" t="s">
        <v>1105</v>
      </c>
      <c r="B260" s="28" t="s">
        <v>23</v>
      </c>
      <c r="C260" s="19" t="s">
        <v>24</v>
      </c>
      <c r="D260" s="19">
        <v>2017</v>
      </c>
      <c r="E260" s="13" t="s">
        <v>11</v>
      </c>
      <c r="F260" s="6"/>
      <c r="G260" s="21"/>
      <c r="H260" s="6"/>
      <c r="I260" s="6"/>
      <c r="J260" s="6"/>
      <c r="K260" s="6"/>
      <c r="L260" s="6"/>
      <c r="M260" s="6"/>
      <c r="N260" s="6"/>
      <c r="O260" s="6"/>
      <c r="P260" s="6"/>
      <c r="Q260" s="6"/>
      <c r="R260" s="6"/>
      <c r="S260" s="6"/>
      <c r="T260" s="6"/>
      <c r="U260" s="6"/>
      <c r="V260" s="6"/>
      <c r="W260" s="6"/>
      <c r="X260" s="6"/>
      <c r="Y260" s="6"/>
      <c r="Z260" s="6"/>
    </row>
    <row r="261" spans="1:26" ht="16.5">
      <c r="A261" s="25" t="s">
        <v>684</v>
      </c>
      <c r="B261" s="28" t="s">
        <v>80</v>
      </c>
      <c r="C261" s="19" t="s">
        <v>62</v>
      </c>
      <c r="D261" s="19">
        <v>2018</v>
      </c>
      <c r="E261" s="35" t="s">
        <v>31</v>
      </c>
      <c r="F261" s="6"/>
      <c r="G261" s="21"/>
      <c r="H261" s="6"/>
      <c r="I261" s="6"/>
      <c r="J261" s="6"/>
      <c r="K261" s="6"/>
      <c r="L261" s="6"/>
      <c r="M261" s="6"/>
      <c r="N261" s="6"/>
      <c r="O261" s="6"/>
      <c r="P261" s="6"/>
      <c r="Q261" s="6"/>
      <c r="R261" s="6"/>
      <c r="S261" s="6"/>
      <c r="T261" s="6"/>
      <c r="U261" s="6"/>
      <c r="V261" s="6"/>
      <c r="W261" s="6"/>
      <c r="X261" s="6"/>
      <c r="Y261" s="6"/>
      <c r="Z261" s="6"/>
    </row>
    <row r="262" spans="1:26" ht="16.5">
      <c r="A262" s="17" t="s">
        <v>1122</v>
      </c>
      <c r="B262" s="19"/>
      <c r="C262" s="19"/>
      <c r="D262" s="19"/>
      <c r="E262" s="13" t="s">
        <v>108</v>
      </c>
      <c r="F262" s="6"/>
      <c r="G262" s="21"/>
      <c r="H262" s="6"/>
      <c r="I262" s="6"/>
      <c r="J262" s="6"/>
      <c r="K262" s="6"/>
      <c r="L262" s="6"/>
      <c r="M262" s="6"/>
      <c r="N262" s="6"/>
      <c r="O262" s="6"/>
      <c r="P262" s="6"/>
      <c r="Q262" s="6"/>
      <c r="R262" s="6"/>
      <c r="S262" s="6"/>
      <c r="T262" s="6"/>
      <c r="U262" s="6"/>
      <c r="V262" s="6"/>
      <c r="W262" s="6"/>
      <c r="X262" s="6"/>
      <c r="Y262" s="6"/>
      <c r="Z262" s="6"/>
    </row>
    <row r="263" spans="1:26" ht="16.5">
      <c r="A263" s="28" t="s">
        <v>1123</v>
      </c>
      <c r="B263" s="28" t="s">
        <v>83</v>
      </c>
      <c r="C263" s="19" t="s">
        <v>409</v>
      </c>
      <c r="D263" s="19">
        <v>2014</v>
      </c>
      <c r="E263" s="13" t="s">
        <v>11</v>
      </c>
      <c r="F263" s="6"/>
      <c r="G263" s="21"/>
      <c r="H263" s="6"/>
      <c r="I263" s="6"/>
      <c r="J263" s="6"/>
      <c r="K263" s="6"/>
      <c r="L263" s="6"/>
      <c r="M263" s="6"/>
      <c r="N263" s="6"/>
      <c r="O263" s="6"/>
      <c r="P263" s="6"/>
      <c r="Q263" s="6"/>
      <c r="R263" s="6"/>
      <c r="S263" s="6"/>
      <c r="T263" s="6"/>
      <c r="U263" s="6"/>
      <c r="V263" s="6"/>
      <c r="W263" s="6"/>
      <c r="X263" s="6"/>
      <c r="Y263" s="6"/>
      <c r="Z263" s="6"/>
    </row>
    <row r="264" spans="1:26" ht="16.5">
      <c r="A264" s="17" t="s">
        <v>615</v>
      </c>
      <c r="B264" s="19"/>
      <c r="C264" s="19"/>
      <c r="D264" s="19"/>
      <c r="E264" s="13" t="s">
        <v>11</v>
      </c>
      <c r="F264" s="6"/>
      <c r="G264" s="19" t="s">
        <v>113</v>
      </c>
      <c r="H264" s="6"/>
      <c r="I264" s="6"/>
      <c r="J264" s="6"/>
      <c r="K264" s="6"/>
      <c r="L264" s="6"/>
      <c r="M264" s="6"/>
      <c r="N264" s="6"/>
      <c r="O264" s="6"/>
      <c r="P264" s="6"/>
      <c r="Q264" s="6"/>
      <c r="R264" s="6"/>
      <c r="S264" s="6"/>
      <c r="T264" s="6"/>
      <c r="U264" s="6"/>
      <c r="V264" s="6"/>
      <c r="W264" s="6"/>
      <c r="X264" s="6"/>
      <c r="Y264" s="6"/>
      <c r="Z264" s="6"/>
    </row>
    <row r="265" spans="1:26" ht="16.5">
      <c r="A265" s="25" t="s">
        <v>1128</v>
      </c>
      <c r="B265" s="28" t="s">
        <v>80</v>
      </c>
      <c r="C265" s="19" t="s">
        <v>62</v>
      </c>
      <c r="D265" s="19">
        <v>2017</v>
      </c>
      <c r="E265" s="13" t="s">
        <v>108</v>
      </c>
      <c r="F265" s="6"/>
      <c r="G265" s="21"/>
      <c r="H265" s="6"/>
      <c r="I265" s="6"/>
      <c r="J265" s="6"/>
      <c r="K265" s="6"/>
      <c r="L265" s="6"/>
      <c r="M265" s="6"/>
      <c r="N265" s="6"/>
      <c r="O265" s="6"/>
      <c r="P265" s="6"/>
      <c r="Q265" s="6"/>
      <c r="R265" s="6"/>
      <c r="S265" s="6"/>
      <c r="T265" s="6"/>
      <c r="U265" s="6"/>
      <c r="V265" s="6"/>
      <c r="W265" s="6"/>
      <c r="X265" s="6"/>
      <c r="Y265" s="6"/>
      <c r="Z265" s="6"/>
    </row>
    <row r="266" spans="1:26" ht="16.5">
      <c r="A266" s="25" t="s">
        <v>796</v>
      </c>
      <c r="B266" s="28" t="s">
        <v>49</v>
      </c>
      <c r="C266" s="19" t="s">
        <v>62</v>
      </c>
      <c r="D266" s="19">
        <v>2013</v>
      </c>
      <c r="E266" s="13" t="s">
        <v>11</v>
      </c>
      <c r="F266" s="6"/>
      <c r="G266" s="21"/>
      <c r="H266" s="6"/>
      <c r="I266" s="6"/>
      <c r="J266" s="6"/>
      <c r="K266" s="6"/>
      <c r="L266" s="6"/>
      <c r="M266" s="6"/>
      <c r="N266" s="6"/>
      <c r="O266" s="6"/>
      <c r="P266" s="6"/>
      <c r="Q266" s="6"/>
      <c r="R266" s="6"/>
      <c r="S266" s="6"/>
      <c r="T266" s="6"/>
      <c r="U266" s="6"/>
      <c r="V266" s="6"/>
      <c r="W266" s="6"/>
      <c r="X266" s="6"/>
      <c r="Y266" s="6"/>
      <c r="Z266" s="6"/>
    </row>
    <row r="267" spans="1:26" ht="16.5">
      <c r="A267" s="17" t="s">
        <v>1131</v>
      </c>
      <c r="B267" s="19"/>
      <c r="C267" s="19"/>
      <c r="D267" s="19"/>
      <c r="E267" s="13" t="s">
        <v>11</v>
      </c>
      <c r="F267" s="6"/>
      <c r="G267" s="19" t="s">
        <v>168</v>
      </c>
      <c r="H267" s="6"/>
      <c r="I267" s="6"/>
      <c r="J267" s="6"/>
      <c r="K267" s="6"/>
      <c r="L267" s="6"/>
      <c r="M267" s="6"/>
      <c r="N267" s="6"/>
      <c r="O267" s="6"/>
      <c r="P267" s="6"/>
      <c r="Q267" s="6"/>
      <c r="R267" s="6"/>
      <c r="S267" s="6"/>
      <c r="T267" s="6"/>
      <c r="U267" s="6"/>
      <c r="V267" s="6"/>
      <c r="W267" s="6"/>
      <c r="X267" s="6"/>
      <c r="Y267" s="6"/>
      <c r="Z267" s="6"/>
    </row>
    <row r="268" spans="1:26" ht="16.5">
      <c r="A268" s="25" t="s">
        <v>1133</v>
      </c>
      <c r="B268" s="28" t="s">
        <v>49</v>
      </c>
      <c r="C268" s="19" t="s">
        <v>62</v>
      </c>
      <c r="D268" s="19">
        <v>2015</v>
      </c>
      <c r="E268" s="13" t="s">
        <v>11</v>
      </c>
      <c r="F268" s="6"/>
      <c r="G268" s="19">
        <v>8</v>
      </c>
      <c r="H268" s="6"/>
      <c r="I268" s="6"/>
      <c r="J268" s="6"/>
      <c r="K268" s="6"/>
      <c r="L268" s="6"/>
      <c r="M268" s="6"/>
      <c r="N268" s="6"/>
      <c r="O268" s="6"/>
      <c r="P268" s="6"/>
      <c r="Q268" s="6"/>
      <c r="R268" s="6"/>
      <c r="S268" s="6"/>
      <c r="T268" s="6"/>
      <c r="U268" s="6"/>
      <c r="V268" s="6"/>
      <c r="W268" s="6"/>
      <c r="X268" s="6"/>
      <c r="Y268" s="6"/>
      <c r="Z268" s="6"/>
    </row>
    <row r="269" spans="1:26" ht="16.5">
      <c r="A269" s="25" t="s">
        <v>1137</v>
      </c>
      <c r="B269" s="28" t="s">
        <v>23</v>
      </c>
      <c r="C269" s="19" t="s">
        <v>1140</v>
      </c>
      <c r="D269" s="19">
        <v>2016</v>
      </c>
      <c r="E269" s="35" t="s">
        <v>31</v>
      </c>
      <c r="F269" s="11" t="s">
        <v>1141</v>
      </c>
      <c r="G269" s="21"/>
      <c r="H269" s="6"/>
      <c r="I269" s="6"/>
      <c r="J269" s="6"/>
      <c r="K269" s="6"/>
      <c r="L269" s="6"/>
      <c r="M269" s="6"/>
      <c r="N269" s="6"/>
      <c r="O269" s="6"/>
      <c r="P269" s="6"/>
      <c r="Q269" s="6"/>
      <c r="R269" s="6"/>
      <c r="S269" s="6"/>
      <c r="T269" s="6"/>
      <c r="U269" s="6"/>
      <c r="V269" s="6"/>
      <c r="W269" s="6"/>
      <c r="X269" s="6"/>
      <c r="Y269" s="6"/>
      <c r="Z269" s="6"/>
    </row>
    <row r="270" spans="1:26" ht="16.5">
      <c r="A270" s="25" t="s">
        <v>1142</v>
      </c>
      <c r="B270" s="28" t="s">
        <v>41</v>
      </c>
      <c r="C270" s="19" t="s">
        <v>24</v>
      </c>
      <c r="D270" s="19">
        <v>2018</v>
      </c>
      <c r="E270" s="13" t="s">
        <v>11</v>
      </c>
      <c r="F270" s="11" t="s">
        <v>1145</v>
      </c>
      <c r="G270" s="21"/>
      <c r="H270" s="6"/>
      <c r="I270" s="6"/>
      <c r="J270" s="6"/>
      <c r="K270" s="6"/>
      <c r="L270" s="6"/>
      <c r="M270" s="6"/>
      <c r="N270" s="6"/>
      <c r="O270" s="6"/>
      <c r="P270" s="6"/>
      <c r="Q270" s="6"/>
      <c r="R270" s="6"/>
      <c r="S270" s="6"/>
      <c r="T270" s="6"/>
      <c r="U270" s="6"/>
      <c r="V270" s="6"/>
      <c r="W270" s="6"/>
      <c r="X270" s="6"/>
      <c r="Y270" s="6"/>
      <c r="Z270" s="6"/>
    </row>
    <row r="271" spans="1:26" ht="16.5">
      <c r="A271" s="28" t="s">
        <v>1148</v>
      </c>
      <c r="B271" s="28" t="s">
        <v>54</v>
      </c>
      <c r="C271" s="19" t="s">
        <v>24</v>
      </c>
      <c r="D271" s="19">
        <v>2017</v>
      </c>
      <c r="E271" s="13" t="s">
        <v>11</v>
      </c>
      <c r="F271" s="6"/>
      <c r="G271" s="21"/>
      <c r="H271" s="6"/>
      <c r="I271" s="6"/>
      <c r="J271" s="6"/>
      <c r="K271" s="6"/>
      <c r="L271" s="6"/>
      <c r="M271" s="6"/>
      <c r="N271" s="6"/>
      <c r="O271" s="6"/>
      <c r="P271" s="6"/>
      <c r="Q271" s="6"/>
      <c r="R271" s="6"/>
      <c r="S271" s="6"/>
      <c r="T271" s="6"/>
      <c r="U271" s="6"/>
      <c r="V271" s="6"/>
      <c r="W271" s="6"/>
      <c r="X271" s="6"/>
      <c r="Y271" s="6"/>
      <c r="Z271" s="6"/>
    </row>
    <row r="272" spans="1:26" ht="16.5">
      <c r="A272" s="28" t="s">
        <v>1150</v>
      </c>
      <c r="B272" s="28" t="s">
        <v>83</v>
      </c>
      <c r="C272" s="19" t="s">
        <v>1157</v>
      </c>
      <c r="D272" s="19">
        <v>2010</v>
      </c>
      <c r="E272" s="13" t="s">
        <v>11</v>
      </c>
      <c r="F272" s="6"/>
      <c r="G272" s="21"/>
      <c r="H272" s="6"/>
      <c r="I272" s="6"/>
      <c r="J272" s="6"/>
      <c r="K272" s="6"/>
      <c r="L272" s="6"/>
      <c r="M272" s="6"/>
      <c r="N272" s="6"/>
      <c r="O272" s="6"/>
      <c r="P272" s="6"/>
      <c r="Q272" s="6"/>
      <c r="R272" s="6"/>
      <c r="S272" s="6"/>
      <c r="T272" s="6"/>
      <c r="U272" s="6"/>
      <c r="V272" s="6"/>
      <c r="W272" s="6"/>
      <c r="X272" s="6"/>
      <c r="Y272" s="6"/>
      <c r="Z272" s="6"/>
    </row>
    <row r="273" spans="1:26" ht="16.5">
      <c r="A273" s="28" t="s">
        <v>1160</v>
      </c>
      <c r="B273" s="28" t="s">
        <v>83</v>
      </c>
      <c r="C273" s="19" t="s">
        <v>24</v>
      </c>
      <c r="D273" s="19">
        <v>2012</v>
      </c>
      <c r="E273" s="13" t="s">
        <v>11</v>
      </c>
      <c r="F273" s="6"/>
      <c r="G273" s="21"/>
      <c r="H273" s="6"/>
      <c r="I273" s="6"/>
      <c r="J273" s="6"/>
      <c r="K273" s="6"/>
      <c r="L273" s="6"/>
      <c r="M273" s="6"/>
      <c r="N273" s="6"/>
      <c r="O273" s="6"/>
      <c r="P273" s="6"/>
      <c r="Q273" s="6"/>
      <c r="R273" s="6"/>
      <c r="S273" s="6"/>
      <c r="T273" s="6"/>
      <c r="U273" s="6"/>
      <c r="V273" s="6"/>
      <c r="W273" s="6"/>
      <c r="X273" s="6"/>
      <c r="Y273" s="6"/>
      <c r="Z273" s="6"/>
    </row>
    <row r="274" spans="1:26" ht="16.5">
      <c r="A274" s="25" t="s">
        <v>913</v>
      </c>
      <c r="B274" s="28" t="s">
        <v>41</v>
      </c>
      <c r="C274" s="19" t="s">
        <v>37</v>
      </c>
      <c r="D274" s="19">
        <v>2013</v>
      </c>
      <c r="E274" s="13" t="s">
        <v>11</v>
      </c>
      <c r="F274" s="6"/>
      <c r="G274" s="21"/>
      <c r="H274" s="6"/>
      <c r="I274" s="6"/>
      <c r="J274" s="6"/>
      <c r="K274" s="6"/>
      <c r="L274" s="6"/>
      <c r="M274" s="6"/>
      <c r="N274" s="6"/>
      <c r="O274" s="6"/>
      <c r="P274" s="6"/>
      <c r="Q274" s="6"/>
      <c r="R274" s="6"/>
      <c r="S274" s="6"/>
      <c r="T274" s="6"/>
      <c r="U274" s="6"/>
      <c r="V274" s="6"/>
      <c r="W274" s="6"/>
      <c r="X274" s="6"/>
      <c r="Y274" s="6"/>
      <c r="Z274" s="6"/>
    </row>
    <row r="275" spans="1:26" ht="16.5">
      <c r="A275" s="28" t="s">
        <v>1196</v>
      </c>
      <c r="B275" s="28" t="s">
        <v>60</v>
      </c>
      <c r="C275" s="19" t="s">
        <v>30</v>
      </c>
      <c r="D275" s="19">
        <v>2016</v>
      </c>
      <c r="E275" s="13" t="s">
        <v>11</v>
      </c>
      <c r="F275" s="11" t="s">
        <v>1215</v>
      </c>
      <c r="G275" s="19" t="s">
        <v>150</v>
      </c>
      <c r="H275" s="6"/>
      <c r="I275" s="6"/>
      <c r="J275" s="6"/>
      <c r="K275" s="6"/>
      <c r="L275" s="6"/>
      <c r="M275" s="6"/>
      <c r="N275" s="6"/>
      <c r="O275" s="6"/>
      <c r="P275" s="6"/>
      <c r="Q275" s="6"/>
      <c r="R275" s="6"/>
      <c r="S275" s="6"/>
      <c r="T275" s="6"/>
      <c r="U275" s="6"/>
      <c r="V275" s="6"/>
      <c r="W275" s="6"/>
      <c r="X275" s="6"/>
      <c r="Y275" s="6"/>
      <c r="Z275" s="6"/>
    </row>
    <row r="276" spans="1:26" ht="16.5">
      <c r="A276" s="25" t="s">
        <v>649</v>
      </c>
      <c r="B276" s="28" t="s">
        <v>71</v>
      </c>
      <c r="C276" s="19" t="s">
        <v>24</v>
      </c>
      <c r="D276" s="19">
        <v>2003</v>
      </c>
      <c r="E276" s="13" t="s">
        <v>11</v>
      </c>
      <c r="F276" s="6"/>
      <c r="G276" s="21"/>
      <c r="H276" s="6"/>
      <c r="I276" s="6"/>
      <c r="J276" s="6"/>
      <c r="K276" s="6"/>
      <c r="L276" s="6"/>
      <c r="M276" s="6"/>
      <c r="N276" s="6"/>
      <c r="O276" s="6"/>
      <c r="P276" s="6"/>
      <c r="Q276" s="6"/>
      <c r="R276" s="6"/>
      <c r="S276" s="6"/>
      <c r="T276" s="6"/>
      <c r="U276" s="6"/>
      <c r="V276" s="6"/>
      <c r="W276" s="6"/>
      <c r="X276" s="6"/>
      <c r="Y276" s="6"/>
      <c r="Z276" s="6"/>
    </row>
    <row r="277" spans="1:26" ht="16.5">
      <c r="A277" s="28" t="s">
        <v>1241</v>
      </c>
      <c r="B277" s="28" t="s">
        <v>80</v>
      </c>
      <c r="C277" s="19" t="s">
        <v>329</v>
      </c>
      <c r="D277" s="19" t="s">
        <v>1256</v>
      </c>
      <c r="E277" s="13" t="s">
        <v>11</v>
      </c>
      <c r="F277" s="6"/>
      <c r="G277" s="21"/>
      <c r="H277" s="6"/>
      <c r="I277" s="6"/>
      <c r="J277" s="6"/>
      <c r="K277" s="6"/>
      <c r="L277" s="6"/>
      <c r="M277" s="6"/>
      <c r="N277" s="6"/>
      <c r="O277" s="6"/>
      <c r="P277" s="6"/>
      <c r="Q277" s="6"/>
      <c r="R277" s="6"/>
      <c r="S277" s="6"/>
      <c r="T277" s="6"/>
      <c r="U277" s="6"/>
      <c r="V277" s="6"/>
      <c r="W277" s="6"/>
      <c r="X277" s="6"/>
      <c r="Y277" s="6"/>
      <c r="Z277" s="6"/>
    </row>
    <row r="278" spans="1:26" ht="16.5">
      <c r="A278" s="25" t="s">
        <v>1259</v>
      </c>
      <c r="B278" s="28" t="s">
        <v>60</v>
      </c>
      <c r="C278" s="19" t="s">
        <v>1276</v>
      </c>
      <c r="D278" s="19">
        <v>3055</v>
      </c>
      <c r="E278" s="13" t="s">
        <v>11</v>
      </c>
      <c r="F278" s="11" t="s">
        <v>1278</v>
      </c>
      <c r="G278" s="19" t="s">
        <v>1279</v>
      </c>
      <c r="H278" s="6"/>
      <c r="I278" s="6"/>
      <c r="J278" s="6"/>
      <c r="K278" s="6"/>
      <c r="L278" s="6"/>
      <c r="M278" s="6"/>
      <c r="N278" s="6"/>
      <c r="O278" s="6"/>
      <c r="P278" s="6"/>
      <c r="Q278" s="6"/>
      <c r="R278" s="6"/>
      <c r="S278" s="6"/>
      <c r="T278" s="6"/>
      <c r="U278" s="6"/>
      <c r="V278" s="6"/>
      <c r="W278" s="6"/>
      <c r="X278" s="6"/>
      <c r="Y278" s="6"/>
      <c r="Z278" s="6"/>
    </row>
    <row r="279" spans="1:26" ht="15">
      <c r="A279" s="413" t="s">
        <v>1281</v>
      </c>
      <c r="B279" s="6"/>
      <c r="C279" s="6"/>
      <c r="D279" s="6"/>
      <c r="E279" s="13" t="s">
        <v>11</v>
      </c>
      <c r="F279" s="6"/>
      <c r="G279" s="6"/>
      <c r="H279" s="6"/>
      <c r="I279" s="6"/>
      <c r="J279" s="6"/>
      <c r="K279" s="6"/>
      <c r="L279" s="6"/>
      <c r="M279" s="6"/>
      <c r="N279" s="6"/>
      <c r="O279" s="6"/>
      <c r="P279" s="6"/>
      <c r="Q279" s="6"/>
      <c r="R279" s="6"/>
      <c r="S279" s="6"/>
      <c r="T279" s="6"/>
      <c r="U279" s="6"/>
      <c r="V279" s="6"/>
      <c r="W279" s="6"/>
      <c r="X279" s="6"/>
      <c r="Y279" s="6"/>
      <c r="Z279" s="6"/>
    </row>
    <row r="280" spans="1:26" ht="16.5">
      <c r="A280" s="17" t="s">
        <v>1291</v>
      </c>
      <c r="B280" s="19"/>
      <c r="C280" s="19"/>
      <c r="D280" s="19"/>
      <c r="E280" s="13" t="s">
        <v>11</v>
      </c>
      <c r="F280" s="6"/>
      <c r="G280" s="19" t="s">
        <v>466</v>
      </c>
      <c r="H280" s="6"/>
      <c r="I280" s="6"/>
      <c r="J280" s="6"/>
      <c r="K280" s="6"/>
      <c r="L280" s="6"/>
      <c r="M280" s="6"/>
      <c r="N280" s="6"/>
      <c r="O280" s="6"/>
      <c r="P280" s="6"/>
      <c r="Q280" s="6"/>
      <c r="R280" s="6"/>
      <c r="S280" s="6"/>
      <c r="T280" s="6"/>
      <c r="U280" s="6"/>
      <c r="V280" s="6"/>
      <c r="W280" s="6"/>
      <c r="X280" s="6"/>
      <c r="Y280" s="6"/>
      <c r="Z280" s="6"/>
    </row>
    <row r="281" spans="1:26" ht="16.5">
      <c r="A281" s="25" t="s">
        <v>996</v>
      </c>
      <c r="B281" s="28" t="s">
        <v>41</v>
      </c>
      <c r="C281" s="19" t="s">
        <v>37</v>
      </c>
      <c r="D281" s="19">
        <v>2014</v>
      </c>
      <c r="E281" s="13" t="s">
        <v>11</v>
      </c>
      <c r="F281" s="6"/>
      <c r="G281" s="21"/>
      <c r="H281" s="6"/>
      <c r="I281" s="6"/>
      <c r="J281" s="6"/>
      <c r="K281" s="6"/>
      <c r="L281" s="6"/>
      <c r="M281" s="6"/>
      <c r="N281" s="6"/>
      <c r="O281" s="6"/>
      <c r="P281" s="6"/>
      <c r="Q281" s="6"/>
      <c r="R281" s="6"/>
      <c r="S281" s="6"/>
      <c r="T281" s="6"/>
      <c r="U281" s="6"/>
      <c r="V281" s="6"/>
      <c r="W281" s="6"/>
      <c r="X281" s="6"/>
      <c r="Y281" s="6"/>
      <c r="Z281" s="6"/>
    </row>
    <row r="282" spans="1:26" ht="16.5">
      <c r="A282" s="25" t="s">
        <v>145</v>
      </c>
      <c r="B282" s="28" t="s">
        <v>66</v>
      </c>
      <c r="C282" s="19" t="s">
        <v>95</v>
      </c>
      <c r="D282" s="19">
        <v>2014</v>
      </c>
      <c r="E282" s="35" t="s">
        <v>31</v>
      </c>
      <c r="F282" s="11" t="s">
        <v>1324</v>
      </c>
      <c r="G282" s="19" t="s">
        <v>1326</v>
      </c>
      <c r="H282" s="6"/>
      <c r="I282" s="6"/>
      <c r="J282" s="6"/>
      <c r="K282" s="6"/>
      <c r="L282" s="6"/>
      <c r="M282" s="6"/>
      <c r="N282" s="6"/>
      <c r="O282" s="6"/>
      <c r="P282" s="6"/>
      <c r="Q282" s="6"/>
      <c r="R282" s="6"/>
      <c r="S282" s="6"/>
      <c r="T282" s="6"/>
      <c r="U282" s="6"/>
      <c r="V282" s="6"/>
      <c r="W282" s="6"/>
      <c r="X282" s="6"/>
      <c r="Y282" s="6"/>
      <c r="Z282" s="6"/>
    </row>
    <row r="283" spans="1:26" ht="12.75">
      <c r="A283" s="414" t="s">
        <v>1328</v>
      </c>
      <c r="B283" s="6"/>
      <c r="C283" s="6"/>
      <c r="D283" s="6"/>
      <c r="E283" s="415" t="s">
        <v>1333</v>
      </c>
      <c r="F283" s="6"/>
      <c r="G283" s="225" t="s">
        <v>405</v>
      </c>
      <c r="H283" s="6"/>
      <c r="I283" s="6"/>
      <c r="J283" s="6"/>
      <c r="K283" s="6"/>
      <c r="L283" s="6"/>
      <c r="M283" s="6"/>
      <c r="N283" s="6"/>
      <c r="O283" s="6"/>
      <c r="P283" s="6"/>
      <c r="Q283" s="6"/>
      <c r="R283" s="6"/>
      <c r="S283" s="6"/>
      <c r="T283" s="6"/>
      <c r="U283" s="6"/>
      <c r="V283" s="6"/>
      <c r="W283" s="6"/>
      <c r="X283" s="6"/>
      <c r="Y283" s="6"/>
      <c r="Z283" s="6"/>
    </row>
    <row r="284" spans="1:26" ht="16.5">
      <c r="A284" s="25" t="s">
        <v>1337</v>
      </c>
      <c r="B284" s="28" t="s">
        <v>49</v>
      </c>
      <c r="C284" s="19" t="s">
        <v>24</v>
      </c>
      <c r="D284" s="19">
        <v>2007</v>
      </c>
      <c r="E284" s="13" t="s">
        <v>11</v>
      </c>
      <c r="F284" s="6"/>
      <c r="G284" s="21"/>
      <c r="H284" s="6"/>
      <c r="I284" s="6"/>
      <c r="J284" s="6"/>
      <c r="K284" s="6"/>
      <c r="L284" s="6"/>
      <c r="M284" s="6"/>
      <c r="N284" s="6"/>
      <c r="O284" s="6"/>
      <c r="P284" s="6"/>
      <c r="Q284" s="6"/>
      <c r="R284" s="6"/>
      <c r="S284" s="6"/>
      <c r="T284" s="6"/>
      <c r="U284" s="6"/>
      <c r="V284" s="6"/>
      <c r="W284" s="6"/>
      <c r="X284" s="6"/>
      <c r="Y284" s="6"/>
      <c r="Z284" s="6"/>
    </row>
    <row r="285" spans="1:26" ht="16.5">
      <c r="A285" s="25" t="s">
        <v>149</v>
      </c>
      <c r="B285" s="28" t="s">
        <v>66</v>
      </c>
      <c r="C285" s="19" t="s">
        <v>30</v>
      </c>
      <c r="D285" s="19">
        <v>2016</v>
      </c>
      <c r="E285" s="13" t="s">
        <v>11</v>
      </c>
      <c r="F285" s="6"/>
      <c r="G285" s="21"/>
      <c r="H285" s="6"/>
      <c r="I285" s="6"/>
      <c r="J285" s="6"/>
      <c r="K285" s="6"/>
      <c r="L285" s="6"/>
      <c r="M285" s="6"/>
      <c r="N285" s="6"/>
      <c r="O285" s="6"/>
      <c r="P285" s="6"/>
      <c r="Q285" s="6"/>
      <c r="R285" s="6"/>
      <c r="S285" s="6"/>
      <c r="T285" s="6"/>
      <c r="U285" s="6"/>
      <c r="V285" s="6"/>
      <c r="W285" s="6"/>
      <c r="X285" s="6"/>
      <c r="Y285" s="6"/>
      <c r="Z285" s="6"/>
    </row>
    <row r="286" spans="1:26" ht="16.5">
      <c r="A286" s="25" t="s">
        <v>1371</v>
      </c>
      <c r="B286" s="28" t="s">
        <v>140</v>
      </c>
      <c r="C286" s="19" t="s">
        <v>1386</v>
      </c>
      <c r="D286" s="19">
        <v>2018</v>
      </c>
      <c r="E286" s="13" t="s">
        <v>11</v>
      </c>
      <c r="F286" s="6"/>
      <c r="G286" s="21"/>
      <c r="H286" s="6"/>
      <c r="I286" s="6"/>
      <c r="J286" s="6"/>
      <c r="K286" s="6"/>
      <c r="L286" s="6"/>
      <c r="M286" s="6"/>
      <c r="N286" s="6"/>
      <c r="O286" s="6"/>
      <c r="P286" s="6"/>
      <c r="Q286" s="6"/>
      <c r="R286" s="6"/>
      <c r="S286" s="6"/>
      <c r="T286" s="6"/>
      <c r="U286" s="6"/>
      <c r="V286" s="6"/>
      <c r="W286" s="6"/>
      <c r="X286" s="6"/>
      <c r="Y286" s="6"/>
      <c r="Z286" s="6"/>
    </row>
    <row r="287" spans="1:26" ht="16.5">
      <c r="A287" s="28" t="s">
        <v>1388</v>
      </c>
      <c r="B287" s="28" t="s">
        <v>23</v>
      </c>
      <c r="C287" s="19" t="s">
        <v>329</v>
      </c>
      <c r="D287" s="19">
        <v>2014</v>
      </c>
      <c r="E287" s="13" t="s">
        <v>11</v>
      </c>
      <c r="F287" s="6"/>
      <c r="G287" s="21"/>
      <c r="H287" s="6"/>
      <c r="I287" s="6"/>
      <c r="J287" s="6"/>
      <c r="K287" s="6"/>
      <c r="L287" s="6"/>
      <c r="M287" s="6"/>
      <c r="N287" s="6"/>
      <c r="O287" s="6"/>
      <c r="P287" s="6"/>
      <c r="Q287" s="6"/>
      <c r="R287" s="6"/>
      <c r="S287" s="6"/>
      <c r="T287" s="6"/>
      <c r="U287" s="6"/>
      <c r="V287" s="6"/>
      <c r="W287" s="6"/>
      <c r="X287" s="6"/>
      <c r="Y287" s="6"/>
      <c r="Z287" s="6"/>
    </row>
    <row r="288" spans="1:26" ht="16.5">
      <c r="A288" s="25" t="s">
        <v>1405</v>
      </c>
      <c r="B288" s="28" t="s">
        <v>66</v>
      </c>
      <c r="C288" s="19" t="s">
        <v>1416</v>
      </c>
      <c r="D288" s="19">
        <v>2017</v>
      </c>
      <c r="E288" s="13" t="s">
        <v>11</v>
      </c>
      <c r="F288" s="6"/>
      <c r="G288" s="21"/>
      <c r="H288" s="6"/>
      <c r="I288" s="6"/>
      <c r="J288" s="6"/>
      <c r="K288" s="6"/>
      <c r="L288" s="6"/>
      <c r="M288" s="6"/>
      <c r="N288" s="6"/>
      <c r="O288" s="6"/>
      <c r="P288" s="6"/>
      <c r="Q288" s="6"/>
      <c r="R288" s="6"/>
      <c r="S288" s="6"/>
      <c r="T288" s="6"/>
      <c r="U288" s="6"/>
      <c r="V288" s="6"/>
      <c r="W288" s="6"/>
      <c r="X288" s="6"/>
      <c r="Y288" s="6"/>
      <c r="Z288" s="6"/>
    </row>
    <row r="289" spans="1:26" ht="16.5">
      <c r="A289" s="25" t="s">
        <v>395</v>
      </c>
      <c r="B289" s="28" t="s">
        <v>23</v>
      </c>
      <c r="C289" s="19" t="s">
        <v>398</v>
      </c>
      <c r="D289" s="19">
        <v>2017</v>
      </c>
      <c r="E289" s="13" t="s">
        <v>43</v>
      </c>
      <c r="F289" s="11" t="s">
        <v>376</v>
      </c>
      <c r="G289" s="21"/>
      <c r="H289" s="6"/>
      <c r="I289" s="6"/>
      <c r="J289" s="6"/>
      <c r="K289" s="6"/>
      <c r="L289" s="6"/>
      <c r="M289" s="6"/>
      <c r="N289" s="6"/>
      <c r="O289" s="6"/>
      <c r="P289" s="6"/>
      <c r="Q289" s="6"/>
      <c r="R289" s="6"/>
      <c r="S289" s="6"/>
      <c r="T289" s="6"/>
      <c r="U289" s="6"/>
      <c r="V289" s="6"/>
      <c r="W289" s="6"/>
      <c r="X289" s="6"/>
      <c r="Y289" s="6"/>
      <c r="Z289" s="6"/>
    </row>
    <row r="290" spans="1:26" ht="16.5">
      <c r="A290" s="28" t="s">
        <v>1422</v>
      </c>
      <c r="B290" s="28" t="s">
        <v>83</v>
      </c>
      <c r="C290" s="19" t="s">
        <v>1437</v>
      </c>
      <c r="D290" s="19">
        <v>2018</v>
      </c>
      <c r="E290" s="13" t="s">
        <v>43</v>
      </c>
      <c r="F290" s="6"/>
      <c r="G290" s="21"/>
      <c r="H290" s="6"/>
      <c r="I290" s="6"/>
      <c r="J290" s="6"/>
      <c r="K290" s="6"/>
      <c r="L290" s="6"/>
      <c r="M290" s="6"/>
      <c r="N290" s="6"/>
      <c r="O290" s="6"/>
      <c r="P290" s="6"/>
      <c r="Q290" s="6"/>
      <c r="R290" s="6"/>
      <c r="S290" s="6"/>
      <c r="T290" s="6"/>
      <c r="U290" s="6"/>
      <c r="V290" s="6"/>
      <c r="W290" s="6"/>
      <c r="X290" s="6"/>
      <c r="Y290" s="6"/>
      <c r="Z290" s="6"/>
    </row>
    <row r="291" spans="1:26" ht="16.5">
      <c r="A291" s="303" t="s">
        <v>1441</v>
      </c>
      <c r="B291" s="28" t="s">
        <v>287</v>
      </c>
      <c r="C291" s="19" t="s">
        <v>1460</v>
      </c>
      <c r="D291" s="19">
        <v>2000</v>
      </c>
      <c r="E291" s="13" t="s">
        <v>43</v>
      </c>
      <c r="F291" s="6"/>
      <c r="G291" s="21"/>
      <c r="H291" s="6"/>
      <c r="I291" s="6"/>
      <c r="J291" s="6"/>
      <c r="K291" s="6"/>
      <c r="L291" s="6"/>
      <c r="M291" s="6"/>
      <c r="N291" s="6"/>
      <c r="O291" s="6"/>
      <c r="P291" s="6"/>
      <c r="Q291" s="6"/>
      <c r="R291" s="6"/>
      <c r="S291" s="6"/>
      <c r="T291" s="6"/>
      <c r="U291" s="6"/>
      <c r="V291" s="6"/>
      <c r="W291" s="6"/>
      <c r="X291" s="6"/>
      <c r="Y291" s="6"/>
      <c r="Z291" s="6"/>
    </row>
    <row r="292" spans="1:26" ht="16.5">
      <c r="A292" s="17" t="s">
        <v>1464</v>
      </c>
      <c r="B292" s="19"/>
      <c r="C292" s="19"/>
      <c r="D292" s="19"/>
      <c r="E292" s="13" t="s">
        <v>11</v>
      </c>
      <c r="F292" s="6"/>
      <c r="G292" s="19" t="s">
        <v>113</v>
      </c>
      <c r="H292" s="6"/>
      <c r="I292" s="6"/>
      <c r="J292" s="6"/>
      <c r="K292" s="6"/>
      <c r="L292" s="6"/>
      <c r="M292" s="6"/>
      <c r="N292" s="6"/>
      <c r="O292" s="6"/>
      <c r="P292" s="6"/>
      <c r="Q292" s="6"/>
      <c r="R292" s="6"/>
      <c r="S292" s="6"/>
      <c r="T292" s="6"/>
      <c r="U292" s="6"/>
      <c r="V292" s="6"/>
      <c r="W292" s="6"/>
      <c r="X292" s="6"/>
      <c r="Y292" s="6"/>
      <c r="Z292" s="6"/>
    </row>
    <row r="293" spans="1:26" ht="16.5">
      <c r="A293" s="25" t="s">
        <v>1468</v>
      </c>
      <c r="B293" s="28" t="s">
        <v>27</v>
      </c>
      <c r="C293" s="19" t="s">
        <v>37</v>
      </c>
      <c r="D293" s="19">
        <v>2011</v>
      </c>
      <c r="E293" s="13" t="s">
        <v>43</v>
      </c>
      <c r="F293" s="6"/>
      <c r="G293" s="21"/>
      <c r="H293" s="6"/>
      <c r="I293" s="6"/>
      <c r="J293" s="6"/>
      <c r="K293" s="6"/>
      <c r="L293" s="6"/>
      <c r="M293" s="6"/>
      <c r="N293" s="6"/>
      <c r="O293" s="6"/>
      <c r="P293" s="6"/>
      <c r="Q293" s="6"/>
      <c r="R293" s="6"/>
      <c r="S293" s="6"/>
      <c r="T293" s="6"/>
      <c r="U293" s="6"/>
      <c r="V293" s="6"/>
      <c r="W293" s="6"/>
      <c r="X293" s="6"/>
      <c r="Y293" s="6"/>
      <c r="Z293" s="6"/>
    </row>
    <row r="294" spans="1:26" ht="16.5">
      <c r="A294" s="28" t="s">
        <v>1488</v>
      </c>
      <c r="B294" s="28" t="s">
        <v>80</v>
      </c>
      <c r="C294" s="19" t="s">
        <v>646</v>
      </c>
      <c r="D294" s="19">
        <v>2013</v>
      </c>
      <c r="E294" s="13" t="s">
        <v>43</v>
      </c>
      <c r="F294" s="6"/>
      <c r="G294" s="21"/>
      <c r="H294" s="6"/>
      <c r="I294" s="6"/>
      <c r="J294" s="6"/>
      <c r="K294" s="6"/>
      <c r="L294" s="6"/>
      <c r="M294" s="6"/>
      <c r="N294" s="6"/>
      <c r="O294" s="6"/>
      <c r="P294" s="6"/>
      <c r="Q294" s="6"/>
      <c r="R294" s="6"/>
      <c r="S294" s="6"/>
      <c r="T294" s="6"/>
      <c r="U294" s="6"/>
      <c r="V294" s="6"/>
      <c r="W294" s="6"/>
      <c r="X294" s="6"/>
      <c r="Y294" s="6"/>
      <c r="Z294" s="6"/>
    </row>
    <row r="295" spans="1:26" ht="16.5">
      <c r="A295" s="25" t="s">
        <v>871</v>
      </c>
      <c r="B295" s="28" t="s">
        <v>23</v>
      </c>
      <c r="C295" s="19" t="s">
        <v>329</v>
      </c>
      <c r="D295" s="19">
        <v>2018</v>
      </c>
      <c r="E295" s="35" t="s">
        <v>1519</v>
      </c>
      <c r="F295" s="11" t="s">
        <v>1521</v>
      </c>
      <c r="G295" s="21"/>
      <c r="H295" s="6"/>
      <c r="I295" s="6"/>
      <c r="J295" s="6"/>
      <c r="K295" s="6"/>
      <c r="L295" s="6"/>
      <c r="M295" s="6"/>
      <c r="N295" s="6"/>
      <c r="O295" s="6"/>
      <c r="P295" s="6"/>
      <c r="Q295" s="6"/>
      <c r="R295" s="6"/>
      <c r="S295" s="6"/>
      <c r="T295" s="6"/>
      <c r="U295" s="6"/>
      <c r="V295" s="6"/>
      <c r="W295" s="6"/>
      <c r="X295" s="6"/>
      <c r="Y295" s="6"/>
      <c r="Z295" s="6"/>
    </row>
    <row r="296" spans="1:26" ht="16.5">
      <c r="A296" s="25" t="s">
        <v>815</v>
      </c>
      <c r="B296" s="28" t="s">
        <v>41</v>
      </c>
      <c r="C296" s="19" t="s">
        <v>24</v>
      </c>
      <c r="D296" s="19">
        <v>2010</v>
      </c>
      <c r="E296" s="13" t="s">
        <v>11</v>
      </c>
      <c r="F296" s="6"/>
      <c r="G296" s="21"/>
      <c r="H296" s="6"/>
      <c r="I296" s="6"/>
      <c r="J296" s="6"/>
      <c r="K296" s="6"/>
      <c r="L296" s="6"/>
      <c r="M296" s="6"/>
      <c r="N296" s="6"/>
      <c r="O296" s="6"/>
      <c r="P296" s="6"/>
      <c r="Q296" s="6"/>
      <c r="R296" s="6"/>
      <c r="S296" s="6"/>
      <c r="T296" s="6"/>
      <c r="U296" s="6"/>
      <c r="V296" s="6"/>
      <c r="W296" s="6"/>
      <c r="X296" s="6"/>
      <c r="Y296" s="6"/>
      <c r="Z296" s="6"/>
    </row>
    <row r="297" spans="1:26" ht="16.5">
      <c r="A297" s="17" t="s">
        <v>1540</v>
      </c>
      <c r="B297" s="19"/>
      <c r="C297" s="19"/>
      <c r="D297" s="19"/>
      <c r="E297" s="13" t="s">
        <v>108</v>
      </c>
      <c r="F297" s="6"/>
      <c r="G297" s="19" t="s">
        <v>1541</v>
      </c>
      <c r="H297" s="6"/>
      <c r="I297" s="6"/>
      <c r="J297" s="6"/>
      <c r="K297" s="6"/>
      <c r="L297" s="6"/>
      <c r="M297" s="6"/>
      <c r="N297" s="6"/>
      <c r="O297" s="6"/>
      <c r="P297" s="6"/>
      <c r="Q297" s="6"/>
      <c r="R297" s="6"/>
      <c r="S297" s="6"/>
      <c r="T297" s="6"/>
      <c r="U297" s="6"/>
      <c r="V297" s="6"/>
      <c r="W297" s="6"/>
      <c r="X297" s="6"/>
      <c r="Y297" s="6"/>
      <c r="Z297" s="6"/>
    </row>
    <row r="298" spans="1:26" ht="16.5">
      <c r="A298" s="28" t="s">
        <v>1544</v>
      </c>
      <c r="B298" s="28" t="s">
        <v>80</v>
      </c>
      <c r="C298" s="19" t="s">
        <v>1561</v>
      </c>
      <c r="D298" s="19">
        <v>2018</v>
      </c>
      <c r="E298" s="13" t="s">
        <v>11</v>
      </c>
      <c r="F298" s="6"/>
      <c r="G298" s="21"/>
      <c r="H298" s="6"/>
      <c r="I298" s="6"/>
      <c r="J298" s="6"/>
      <c r="K298" s="6"/>
      <c r="L298" s="6"/>
      <c r="M298" s="6"/>
      <c r="N298" s="6"/>
      <c r="O298" s="6"/>
      <c r="P298" s="6"/>
      <c r="Q298" s="6"/>
      <c r="R298" s="6"/>
      <c r="S298" s="6"/>
      <c r="T298" s="6"/>
      <c r="U298" s="6"/>
      <c r="V298" s="6"/>
      <c r="W298" s="6"/>
      <c r="X298" s="6"/>
      <c r="Y298" s="6"/>
      <c r="Z298" s="6"/>
    </row>
    <row r="299" spans="1:26" ht="16.5">
      <c r="A299" s="25" t="s">
        <v>875</v>
      </c>
      <c r="B299" s="28" t="s">
        <v>71</v>
      </c>
      <c r="C299" s="19" t="s">
        <v>24</v>
      </c>
      <c r="D299" s="19">
        <v>2016</v>
      </c>
      <c r="E299" s="13" t="s">
        <v>11</v>
      </c>
      <c r="F299" s="6"/>
      <c r="G299" s="21"/>
      <c r="H299" s="6"/>
      <c r="I299" s="6"/>
      <c r="J299" s="6"/>
      <c r="K299" s="6"/>
      <c r="L299" s="6"/>
      <c r="M299" s="6"/>
      <c r="N299" s="6"/>
      <c r="O299" s="6"/>
      <c r="P299" s="6"/>
      <c r="Q299" s="6"/>
      <c r="R299" s="6"/>
      <c r="S299" s="6"/>
      <c r="T299" s="6"/>
      <c r="U299" s="6"/>
      <c r="V299" s="6"/>
      <c r="W299" s="6"/>
      <c r="X299" s="6"/>
      <c r="Y299" s="6"/>
      <c r="Z299" s="6"/>
    </row>
    <row r="300" spans="1:26" ht="16.5">
      <c r="A300" s="25" t="s">
        <v>347</v>
      </c>
      <c r="B300" s="28" t="s">
        <v>71</v>
      </c>
      <c r="C300" s="19" t="s">
        <v>37</v>
      </c>
      <c r="D300" s="19">
        <v>2014</v>
      </c>
      <c r="E300" s="13" t="s">
        <v>11</v>
      </c>
      <c r="F300" s="6"/>
      <c r="G300" s="21"/>
      <c r="H300" s="6"/>
      <c r="I300" s="6"/>
      <c r="J300" s="6"/>
      <c r="K300" s="6"/>
      <c r="L300" s="6"/>
      <c r="M300" s="6"/>
      <c r="N300" s="6"/>
      <c r="O300" s="6"/>
      <c r="P300" s="6"/>
      <c r="Q300" s="6"/>
      <c r="R300" s="6"/>
      <c r="S300" s="6"/>
      <c r="T300" s="6"/>
      <c r="U300" s="6"/>
      <c r="V300" s="6"/>
      <c r="W300" s="6"/>
      <c r="X300" s="6"/>
      <c r="Y300" s="6"/>
      <c r="Z300" s="6"/>
    </row>
    <row r="301" spans="1:26" ht="16.5">
      <c r="A301" s="28" t="s">
        <v>1602</v>
      </c>
      <c r="B301" s="28" t="s">
        <v>83</v>
      </c>
      <c r="C301" s="19" t="s">
        <v>62</v>
      </c>
      <c r="D301" s="19">
        <v>2012</v>
      </c>
      <c r="E301" s="13" t="s">
        <v>11</v>
      </c>
      <c r="F301" s="6"/>
      <c r="G301" s="21"/>
      <c r="H301" s="6"/>
      <c r="I301" s="6"/>
      <c r="J301" s="6"/>
      <c r="K301" s="6"/>
      <c r="L301" s="6"/>
      <c r="M301" s="6"/>
      <c r="N301" s="6"/>
      <c r="O301" s="6"/>
      <c r="P301" s="6"/>
      <c r="Q301" s="6"/>
      <c r="R301" s="6"/>
      <c r="S301" s="6"/>
      <c r="T301" s="6"/>
      <c r="U301" s="6"/>
      <c r="V301" s="6"/>
      <c r="W301" s="6"/>
      <c r="X301" s="6"/>
      <c r="Y301" s="6"/>
      <c r="Z301" s="6"/>
    </row>
    <row r="302" spans="1:26" ht="16.5">
      <c r="A302" s="17" t="s">
        <v>708</v>
      </c>
      <c r="B302" s="19"/>
      <c r="C302" s="19"/>
      <c r="D302" s="19"/>
      <c r="E302" s="13" t="s">
        <v>11</v>
      </c>
      <c r="F302" s="6"/>
      <c r="G302" s="21"/>
      <c r="H302" s="6"/>
      <c r="I302" s="6"/>
      <c r="J302" s="6"/>
      <c r="K302" s="6"/>
      <c r="L302" s="6"/>
      <c r="M302" s="6"/>
      <c r="N302" s="6"/>
      <c r="O302" s="6"/>
      <c r="P302" s="6"/>
      <c r="Q302" s="6"/>
      <c r="R302" s="6"/>
      <c r="S302" s="6"/>
      <c r="T302" s="6"/>
      <c r="U302" s="6"/>
      <c r="V302" s="6"/>
      <c r="W302" s="6"/>
      <c r="X302" s="6"/>
      <c r="Y302" s="6"/>
      <c r="Z302" s="6"/>
    </row>
    <row r="303" spans="1:26" ht="16.5">
      <c r="A303" s="28" t="s">
        <v>1627</v>
      </c>
      <c r="B303" s="28" t="s">
        <v>71</v>
      </c>
      <c r="C303" s="19" t="s">
        <v>95</v>
      </c>
      <c r="D303" s="19">
        <v>2017</v>
      </c>
      <c r="E303" s="13" t="s">
        <v>11</v>
      </c>
      <c r="F303" s="6"/>
      <c r="G303" s="21"/>
      <c r="H303" s="6"/>
      <c r="I303" s="6"/>
      <c r="J303" s="6"/>
      <c r="K303" s="6"/>
      <c r="L303" s="6"/>
      <c r="M303" s="6"/>
      <c r="N303" s="6"/>
      <c r="O303" s="6"/>
      <c r="P303" s="6"/>
      <c r="Q303" s="6"/>
      <c r="R303" s="6"/>
      <c r="S303" s="6"/>
      <c r="T303" s="6"/>
      <c r="U303" s="6"/>
      <c r="V303" s="6"/>
      <c r="W303" s="6"/>
      <c r="X303" s="6"/>
      <c r="Y303" s="6"/>
      <c r="Z303" s="6"/>
    </row>
    <row r="304" spans="1:26" ht="16.5">
      <c r="A304" s="28" t="s">
        <v>1656</v>
      </c>
      <c r="B304" s="28" t="s">
        <v>41</v>
      </c>
      <c r="C304" s="19" t="s">
        <v>1009</v>
      </c>
      <c r="D304" s="19">
        <v>2016</v>
      </c>
      <c r="E304" s="13" t="s">
        <v>11</v>
      </c>
      <c r="F304" s="11" t="s">
        <v>1675</v>
      </c>
      <c r="G304" s="21"/>
      <c r="H304" s="6"/>
      <c r="I304" s="6"/>
      <c r="J304" s="6"/>
      <c r="K304" s="6"/>
      <c r="L304" s="6"/>
      <c r="M304" s="6"/>
      <c r="N304" s="6"/>
      <c r="O304" s="6"/>
      <c r="P304" s="6"/>
      <c r="Q304" s="6"/>
      <c r="R304" s="6"/>
      <c r="S304" s="6"/>
      <c r="T304" s="6"/>
      <c r="U304" s="6"/>
      <c r="V304" s="6"/>
      <c r="W304" s="6"/>
      <c r="X304" s="6"/>
      <c r="Y304" s="6"/>
      <c r="Z304" s="6"/>
    </row>
    <row r="305" spans="1:26" ht="16.5">
      <c r="A305" s="17" t="s">
        <v>403</v>
      </c>
      <c r="B305" s="19"/>
      <c r="C305" s="19"/>
      <c r="D305" s="19"/>
      <c r="E305" s="13" t="s">
        <v>11</v>
      </c>
      <c r="F305" s="6"/>
      <c r="G305" s="19" t="s">
        <v>1680</v>
      </c>
      <c r="H305" s="6"/>
      <c r="I305" s="6"/>
      <c r="J305" s="6"/>
      <c r="K305" s="6"/>
      <c r="L305" s="6"/>
      <c r="M305" s="6"/>
      <c r="N305" s="6"/>
      <c r="O305" s="6"/>
      <c r="P305" s="6"/>
      <c r="Q305" s="6"/>
      <c r="R305" s="6"/>
      <c r="S305" s="6"/>
      <c r="T305" s="6"/>
      <c r="U305" s="6"/>
      <c r="V305" s="6"/>
      <c r="W305" s="6"/>
      <c r="X305" s="6"/>
      <c r="Y305" s="6"/>
      <c r="Z305" s="6"/>
    </row>
    <row r="306" spans="1:26" ht="16.5">
      <c r="A306" s="25" t="s">
        <v>1684</v>
      </c>
      <c r="B306" s="28" t="s">
        <v>71</v>
      </c>
      <c r="C306" s="19" t="s">
        <v>896</v>
      </c>
      <c r="D306" s="19">
        <v>2015</v>
      </c>
      <c r="E306" s="13" t="s">
        <v>11</v>
      </c>
      <c r="F306" s="6"/>
      <c r="G306" s="21"/>
      <c r="H306" s="6"/>
      <c r="I306" s="6"/>
      <c r="J306" s="6"/>
      <c r="K306" s="6"/>
      <c r="L306" s="6"/>
      <c r="M306" s="6"/>
      <c r="N306" s="6"/>
      <c r="O306" s="6"/>
      <c r="P306" s="6"/>
      <c r="Q306" s="6"/>
      <c r="R306" s="6"/>
      <c r="S306" s="6"/>
      <c r="T306" s="6"/>
      <c r="U306" s="6"/>
      <c r="V306" s="6"/>
      <c r="W306" s="6"/>
      <c r="X306" s="6"/>
      <c r="Y306" s="6"/>
      <c r="Z306" s="6"/>
    </row>
    <row r="307" spans="1:26" ht="16.5">
      <c r="A307" s="28" t="s">
        <v>1708</v>
      </c>
      <c r="B307" s="28" t="s">
        <v>23</v>
      </c>
      <c r="C307" s="19" t="s">
        <v>95</v>
      </c>
      <c r="D307" s="19">
        <v>2005</v>
      </c>
      <c r="E307" s="13" t="s">
        <v>11</v>
      </c>
      <c r="F307" s="6"/>
      <c r="G307" s="21"/>
      <c r="H307" s="6"/>
      <c r="I307" s="6"/>
      <c r="J307" s="6"/>
      <c r="K307" s="6"/>
      <c r="L307" s="6"/>
      <c r="M307" s="6"/>
      <c r="N307" s="6"/>
      <c r="O307" s="6"/>
      <c r="P307" s="6"/>
      <c r="Q307" s="6"/>
      <c r="R307" s="6"/>
      <c r="S307" s="6"/>
      <c r="T307" s="6"/>
      <c r="U307" s="6"/>
      <c r="V307" s="6"/>
      <c r="W307" s="6"/>
      <c r="X307" s="6"/>
      <c r="Y307" s="6"/>
      <c r="Z307" s="6"/>
    </row>
    <row r="308" spans="1:26" ht="16.5">
      <c r="A308" s="28" t="s">
        <v>1725</v>
      </c>
      <c r="B308" s="28" t="s">
        <v>23</v>
      </c>
      <c r="C308" s="19" t="s">
        <v>30</v>
      </c>
      <c r="D308" s="19">
        <v>2014</v>
      </c>
      <c r="E308" s="13" t="s">
        <v>11</v>
      </c>
      <c r="F308" s="6"/>
      <c r="G308" s="21"/>
      <c r="H308" s="6"/>
      <c r="I308" s="6"/>
      <c r="J308" s="6"/>
      <c r="K308" s="6"/>
      <c r="L308" s="6"/>
      <c r="M308" s="6"/>
      <c r="N308" s="6"/>
      <c r="O308" s="6"/>
      <c r="P308" s="6"/>
      <c r="Q308" s="6"/>
      <c r="R308" s="6"/>
      <c r="S308" s="6"/>
      <c r="T308" s="6"/>
      <c r="U308" s="6"/>
      <c r="V308" s="6"/>
      <c r="W308" s="6"/>
      <c r="X308" s="6"/>
      <c r="Y308" s="6"/>
      <c r="Z308" s="6"/>
    </row>
    <row r="309" spans="1:26" ht="16.5">
      <c r="A309" s="28" t="s">
        <v>1748</v>
      </c>
      <c r="B309" s="28" t="s">
        <v>41</v>
      </c>
      <c r="C309" s="19" t="s">
        <v>68</v>
      </c>
      <c r="D309" s="19">
        <v>2011</v>
      </c>
      <c r="E309" s="13" t="s">
        <v>11</v>
      </c>
      <c r="F309" s="6"/>
      <c r="G309" s="21"/>
      <c r="H309" s="6"/>
      <c r="I309" s="6"/>
      <c r="J309" s="6"/>
      <c r="K309" s="6"/>
      <c r="L309" s="6"/>
      <c r="M309" s="6"/>
      <c r="N309" s="6"/>
      <c r="O309" s="6"/>
      <c r="P309" s="6"/>
      <c r="Q309" s="6"/>
      <c r="R309" s="6"/>
      <c r="S309" s="6"/>
      <c r="T309" s="6"/>
      <c r="U309" s="6"/>
      <c r="V309" s="6"/>
      <c r="W309" s="6"/>
      <c r="X309" s="6"/>
      <c r="Y309" s="6"/>
      <c r="Z309" s="6"/>
    </row>
    <row r="310" spans="1:26" ht="16.5">
      <c r="A310" s="28" t="s">
        <v>1765</v>
      </c>
      <c r="B310" s="28" t="s">
        <v>41</v>
      </c>
      <c r="C310" s="19" t="s">
        <v>37</v>
      </c>
      <c r="D310" s="19">
        <v>2011</v>
      </c>
      <c r="E310" s="13" t="s">
        <v>11</v>
      </c>
      <c r="F310" s="6"/>
      <c r="G310" s="21"/>
      <c r="H310" s="6"/>
      <c r="I310" s="6"/>
      <c r="J310" s="6"/>
      <c r="K310" s="6"/>
      <c r="L310" s="6"/>
      <c r="M310" s="6"/>
      <c r="N310" s="6"/>
      <c r="O310" s="6"/>
      <c r="P310" s="6"/>
      <c r="Q310" s="6"/>
      <c r="R310" s="6"/>
      <c r="S310" s="6"/>
      <c r="T310" s="6"/>
      <c r="U310" s="6"/>
      <c r="V310" s="6"/>
      <c r="W310" s="6"/>
      <c r="X310" s="6"/>
      <c r="Y310" s="6"/>
      <c r="Z310" s="6"/>
    </row>
    <row r="311" spans="1:26" ht="16.5">
      <c r="A311" s="25" t="s">
        <v>1780</v>
      </c>
      <c r="B311" s="28" t="s">
        <v>80</v>
      </c>
      <c r="C311" s="19" t="s">
        <v>24</v>
      </c>
      <c r="D311" s="19">
        <v>2017</v>
      </c>
      <c r="E311" s="13" t="s">
        <v>11</v>
      </c>
      <c r="F311" s="6"/>
      <c r="G311" s="21"/>
      <c r="H311" s="6"/>
      <c r="I311" s="6"/>
      <c r="J311" s="6"/>
      <c r="K311" s="6"/>
      <c r="L311" s="6"/>
      <c r="M311" s="6"/>
      <c r="N311" s="6"/>
      <c r="O311" s="6"/>
      <c r="P311" s="6"/>
      <c r="Q311" s="6"/>
      <c r="R311" s="6"/>
      <c r="S311" s="6"/>
      <c r="T311" s="6"/>
      <c r="U311" s="6"/>
      <c r="V311" s="6"/>
      <c r="W311" s="6"/>
      <c r="X311" s="6"/>
      <c r="Y311" s="6"/>
      <c r="Z311" s="6"/>
    </row>
    <row r="312" spans="1:26" ht="16.5">
      <c r="A312" s="28" t="s">
        <v>1792</v>
      </c>
      <c r="B312" s="28" t="s">
        <v>80</v>
      </c>
      <c r="C312" s="19" t="s">
        <v>122</v>
      </c>
      <c r="D312" s="19">
        <v>2009</v>
      </c>
      <c r="E312" s="13" t="s">
        <v>11</v>
      </c>
      <c r="F312" s="6"/>
      <c r="G312" s="21"/>
      <c r="H312" s="6"/>
      <c r="I312" s="6"/>
      <c r="J312" s="6"/>
      <c r="K312" s="6"/>
      <c r="L312" s="6"/>
      <c r="M312" s="6"/>
      <c r="N312" s="6"/>
      <c r="O312" s="6"/>
      <c r="P312" s="6"/>
      <c r="Q312" s="6"/>
      <c r="R312" s="6"/>
      <c r="S312" s="6"/>
      <c r="T312" s="6"/>
      <c r="U312" s="6"/>
      <c r="V312" s="6"/>
      <c r="W312" s="6"/>
      <c r="X312" s="6"/>
      <c r="Y312" s="6"/>
      <c r="Z312" s="6"/>
    </row>
    <row r="313" spans="1:26" ht="16.5">
      <c r="A313" s="28" t="s">
        <v>1810</v>
      </c>
      <c r="B313" s="28" t="s">
        <v>80</v>
      </c>
      <c r="C313" s="19" t="s">
        <v>589</v>
      </c>
      <c r="D313" s="19">
        <v>2018</v>
      </c>
      <c r="E313" s="13" t="s">
        <v>11</v>
      </c>
      <c r="F313" s="11" t="s">
        <v>1825</v>
      </c>
      <c r="G313" s="21"/>
      <c r="H313" s="6"/>
      <c r="I313" s="6"/>
      <c r="J313" s="6"/>
      <c r="K313" s="6"/>
      <c r="L313" s="6"/>
      <c r="M313" s="6"/>
      <c r="N313" s="6"/>
      <c r="O313" s="6"/>
      <c r="P313" s="6"/>
      <c r="Q313" s="6"/>
      <c r="R313" s="6"/>
      <c r="S313" s="6"/>
      <c r="T313" s="6"/>
      <c r="U313" s="6"/>
      <c r="V313" s="6"/>
      <c r="W313" s="6"/>
      <c r="X313" s="6"/>
      <c r="Y313" s="6"/>
      <c r="Z313" s="6"/>
    </row>
    <row r="314" spans="1:26" ht="16.5">
      <c r="A314" s="25" t="s">
        <v>1828</v>
      </c>
      <c r="B314" s="28" t="s">
        <v>27</v>
      </c>
      <c r="C314" s="19" t="s">
        <v>122</v>
      </c>
      <c r="D314" s="19">
        <v>2002</v>
      </c>
      <c r="E314" s="13" t="s">
        <v>11</v>
      </c>
      <c r="F314" s="6"/>
      <c r="G314" s="21"/>
      <c r="H314" s="6"/>
      <c r="I314" s="6"/>
      <c r="J314" s="6"/>
      <c r="K314" s="6"/>
      <c r="L314" s="6"/>
      <c r="M314" s="6"/>
      <c r="N314" s="6"/>
      <c r="O314" s="6"/>
      <c r="P314" s="6"/>
      <c r="Q314" s="6"/>
      <c r="R314" s="6"/>
      <c r="S314" s="6"/>
      <c r="T314" s="6"/>
      <c r="U314" s="6"/>
      <c r="V314" s="6"/>
      <c r="W314" s="6"/>
      <c r="X314" s="6"/>
      <c r="Y314" s="6"/>
      <c r="Z314" s="6"/>
    </row>
    <row r="315" spans="1:26" ht="16.5">
      <c r="A315" s="28" t="s">
        <v>1839</v>
      </c>
      <c r="B315" s="28" t="s">
        <v>23</v>
      </c>
      <c r="C315" s="19" t="s">
        <v>24</v>
      </c>
      <c r="D315" s="19">
        <v>2013</v>
      </c>
      <c r="E315" s="13" t="s">
        <v>11</v>
      </c>
      <c r="F315" s="6"/>
      <c r="G315" s="21"/>
      <c r="H315" s="6"/>
      <c r="I315" s="6"/>
      <c r="J315" s="6"/>
      <c r="K315" s="6"/>
      <c r="L315" s="6"/>
      <c r="M315" s="6"/>
      <c r="N315" s="6"/>
      <c r="O315" s="6"/>
      <c r="P315" s="6"/>
      <c r="Q315" s="6"/>
      <c r="R315" s="6"/>
      <c r="S315" s="6"/>
      <c r="T315" s="6"/>
      <c r="U315" s="6"/>
      <c r="V315" s="6"/>
      <c r="W315" s="6"/>
      <c r="X315" s="6"/>
      <c r="Y315" s="6"/>
      <c r="Z315" s="6"/>
    </row>
    <row r="316" spans="1:26" ht="16.5">
      <c r="A316" s="25" t="s">
        <v>152</v>
      </c>
      <c r="B316" s="28" t="s">
        <v>66</v>
      </c>
      <c r="C316" s="19" t="s">
        <v>62</v>
      </c>
      <c r="D316" s="19">
        <v>2008</v>
      </c>
      <c r="E316" s="13" t="s">
        <v>11</v>
      </c>
      <c r="F316" s="6"/>
      <c r="G316" s="21"/>
      <c r="H316" s="6"/>
      <c r="I316" s="6"/>
      <c r="J316" s="6"/>
      <c r="K316" s="6"/>
      <c r="L316" s="6"/>
      <c r="M316" s="6"/>
      <c r="N316" s="6"/>
      <c r="O316" s="6"/>
      <c r="P316" s="6"/>
      <c r="Q316" s="6"/>
      <c r="R316" s="6"/>
      <c r="S316" s="6"/>
      <c r="T316" s="6"/>
      <c r="U316" s="6"/>
      <c r="V316" s="6"/>
      <c r="W316" s="6"/>
      <c r="X316" s="6"/>
      <c r="Y316" s="6"/>
      <c r="Z316" s="6"/>
    </row>
    <row r="317" spans="1:26" ht="16.5">
      <c r="A317" s="25" t="s">
        <v>1868</v>
      </c>
      <c r="B317" s="28" t="s">
        <v>41</v>
      </c>
      <c r="C317" s="19" t="s">
        <v>87</v>
      </c>
      <c r="D317" s="19">
        <v>2010</v>
      </c>
      <c r="E317" s="13" t="s">
        <v>11</v>
      </c>
      <c r="F317" s="6"/>
      <c r="G317" s="21"/>
      <c r="H317" s="6"/>
      <c r="I317" s="6"/>
      <c r="J317" s="6"/>
      <c r="K317" s="6"/>
      <c r="L317" s="6"/>
      <c r="M317" s="6"/>
      <c r="N317" s="6"/>
      <c r="O317" s="6"/>
      <c r="P317" s="6"/>
      <c r="Q317" s="6"/>
      <c r="R317" s="6"/>
      <c r="S317" s="6"/>
      <c r="T317" s="6"/>
      <c r="U317" s="6"/>
      <c r="V317" s="6"/>
      <c r="W317" s="6"/>
      <c r="X317" s="6"/>
      <c r="Y317" s="6"/>
      <c r="Z317" s="6"/>
    </row>
    <row r="318" spans="1:26" ht="16.5">
      <c r="A318" s="25" t="s">
        <v>1880</v>
      </c>
      <c r="B318" s="28" t="s">
        <v>80</v>
      </c>
      <c r="C318" s="19" t="s">
        <v>589</v>
      </c>
      <c r="D318" s="19">
        <v>2015</v>
      </c>
      <c r="E318" s="13" t="s">
        <v>11</v>
      </c>
      <c r="F318" s="6"/>
      <c r="G318" s="21"/>
      <c r="H318" s="6"/>
      <c r="I318" s="6"/>
      <c r="J318" s="6"/>
      <c r="K318" s="6"/>
      <c r="L318" s="6"/>
      <c r="M318" s="6"/>
      <c r="N318" s="6"/>
      <c r="O318" s="6"/>
      <c r="P318" s="6"/>
      <c r="Q318" s="6"/>
      <c r="R318" s="6"/>
      <c r="S318" s="6"/>
      <c r="T318" s="6"/>
      <c r="U318" s="6"/>
      <c r="V318" s="6"/>
      <c r="W318" s="6"/>
      <c r="X318" s="6"/>
      <c r="Y318" s="6"/>
      <c r="Z318" s="6"/>
    </row>
    <row r="319" spans="1:26" ht="16.5">
      <c r="A319" s="25" t="s">
        <v>1895</v>
      </c>
      <c r="B319" s="28" t="s">
        <v>83</v>
      </c>
      <c r="C319" s="19" t="s">
        <v>142</v>
      </c>
      <c r="D319" s="19">
        <v>2011</v>
      </c>
      <c r="E319" s="13" t="s">
        <v>11</v>
      </c>
      <c r="F319" s="6"/>
      <c r="G319" s="21"/>
      <c r="H319" s="6"/>
      <c r="I319" s="6"/>
      <c r="J319" s="6"/>
      <c r="K319" s="6"/>
      <c r="L319" s="6"/>
      <c r="M319" s="6"/>
      <c r="N319" s="6"/>
      <c r="O319" s="6"/>
      <c r="P319" s="6"/>
      <c r="Q319" s="6"/>
      <c r="R319" s="6"/>
      <c r="S319" s="6"/>
      <c r="T319" s="6"/>
      <c r="U319" s="6"/>
      <c r="V319" s="6"/>
      <c r="W319" s="6"/>
      <c r="X319" s="6"/>
      <c r="Y319" s="6"/>
      <c r="Z319" s="6"/>
    </row>
    <row r="320" spans="1:26" ht="16.5">
      <c r="A320" s="25" t="s">
        <v>940</v>
      </c>
      <c r="B320" s="28" t="s">
        <v>71</v>
      </c>
      <c r="C320" s="19" t="s">
        <v>24</v>
      </c>
      <c r="D320" s="19">
        <v>2017</v>
      </c>
      <c r="E320" s="13" t="s">
        <v>11</v>
      </c>
      <c r="F320" s="6"/>
      <c r="G320" s="21"/>
      <c r="H320" s="6"/>
      <c r="I320" s="6"/>
      <c r="J320" s="6"/>
      <c r="K320" s="6"/>
      <c r="L320" s="6"/>
      <c r="M320" s="6"/>
      <c r="N320" s="6"/>
      <c r="O320" s="6"/>
      <c r="P320" s="6"/>
      <c r="Q320" s="6"/>
      <c r="R320" s="6"/>
      <c r="S320" s="6"/>
      <c r="T320" s="6"/>
      <c r="U320" s="6"/>
      <c r="V320" s="6"/>
      <c r="W320" s="6"/>
      <c r="X320" s="6"/>
      <c r="Y320" s="6"/>
      <c r="Z320" s="6"/>
    </row>
    <row r="321" spans="1:26" ht="16.5">
      <c r="A321" s="28" t="s">
        <v>1109</v>
      </c>
      <c r="B321" s="28" t="s">
        <v>27</v>
      </c>
      <c r="C321" s="19" t="s">
        <v>37</v>
      </c>
      <c r="D321" s="19">
        <v>2018</v>
      </c>
      <c r="E321" s="13" t="s">
        <v>11</v>
      </c>
      <c r="F321" s="6"/>
      <c r="G321" s="21"/>
      <c r="H321" s="6"/>
      <c r="I321" s="6"/>
      <c r="J321" s="6"/>
      <c r="K321" s="6"/>
      <c r="L321" s="6"/>
      <c r="M321" s="6"/>
      <c r="N321" s="6"/>
      <c r="O321" s="6"/>
      <c r="P321" s="6"/>
      <c r="Q321" s="6"/>
      <c r="R321" s="6"/>
      <c r="S321" s="6"/>
      <c r="T321" s="6"/>
      <c r="U321" s="6"/>
      <c r="V321" s="6"/>
      <c r="W321" s="6"/>
      <c r="X321" s="6"/>
      <c r="Y321" s="6"/>
      <c r="Z321" s="6"/>
    </row>
    <row r="322" spans="1:26" ht="16.5">
      <c r="A322" s="25" t="s">
        <v>951</v>
      </c>
      <c r="B322" s="28" t="s">
        <v>54</v>
      </c>
      <c r="C322" s="19" t="s">
        <v>327</v>
      </c>
      <c r="D322" s="19">
        <v>2013</v>
      </c>
      <c r="E322" s="13" t="s">
        <v>11</v>
      </c>
      <c r="F322" s="6"/>
      <c r="G322" s="21"/>
      <c r="H322" s="6"/>
      <c r="I322" s="6"/>
      <c r="J322" s="6"/>
      <c r="K322" s="6"/>
      <c r="L322" s="6"/>
      <c r="M322" s="6"/>
      <c r="N322" s="6"/>
      <c r="O322" s="6"/>
      <c r="P322" s="6"/>
      <c r="Q322" s="6"/>
      <c r="R322" s="6"/>
      <c r="S322" s="6"/>
      <c r="T322" s="6"/>
      <c r="U322" s="6"/>
      <c r="V322" s="6"/>
      <c r="W322" s="6"/>
      <c r="X322" s="6"/>
      <c r="Y322" s="6"/>
      <c r="Z322" s="6"/>
    </row>
    <row r="323" spans="1:26" ht="16.5">
      <c r="A323" s="25" t="s">
        <v>1947</v>
      </c>
      <c r="B323" s="28" t="s">
        <v>80</v>
      </c>
      <c r="C323" s="19" t="s">
        <v>30</v>
      </c>
      <c r="D323" s="19">
        <v>2008</v>
      </c>
      <c r="E323" s="13" t="s">
        <v>11</v>
      </c>
      <c r="F323" s="6"/>
      <c r="G323" s="21"/>
      <c r="H323" s="6"/>
      <c r="I323" s="6"/>
      <c r="J323" s="6"/>
      <c r="K323" s="6"/>
      <c r="L323" s="6"/>
      <c r="M323" s="6"/>
      <c r="N323" s="6"/>
      <c r="O323" s="6"/>
      <c r="P323" s="6"/>
      <c r="Q323" s="6"/>
      <c r="R323" s="6"/>
      <c r="S323" s="6"/>
      <c r="T323" s="6"/>
      <c r="U323" s="6"/>
      <c r="V323" s="6"/>
      <c r="W323" s="6"/>
      <c r="X323" s="6"/>
      <c r="Y323" s="6"/>
      <c r="Z323" s="6"/>
    </row>
    <row r="324" spans="1:26" ht="16.5">
      <c r="A324" s="25" t="s">
        <v>656</v>
      </c>
      <c r="B324" s="28" t="s">
        <v>80</v>
      </c>
      <c r="C324" s="19" t="s">
        <v>68</v>
      </c>
      <c r="D324" s="19">
        <v>2016</v>
      </c>
      <c r="E324" s="13" t="s">
        <v>11</v>
      </c>
      <c r="F324" s="6"/>
      <c r="G324" s="21"/>
      <c r="H324" s="6"/>
      <c r="I324" s="6"/>
      <c r="J324" s="6"/>
      <c r="K324" s="6"/>
      <c r="L324" s="6"/>
      <c r="M324" s="6"/>
      <c r="N324" s="6"/>
      <c r="O324" s="6"/>
      <c r="P324" s="6"/>
      <c r="Q324" s="6"/>
      <c r="R324" s="6"/>
      <c r="S324" s="6"/>
      <c r="T324" s="6"/>
      <c r="U324" s="6"/>
      <c r="V324" s="6"/>
      <c r="W324" s="6"/>
      <c r="X324" s="6"/>
      <c r="Y324" s="6"/>
      <c r="Z324" s="6"/>
    </row>
    <row r="325" spans="1:26" ht="16.5">
      <c r="A325" s="25" t="s">
        <v>416</v>
      </c>
      <c r="B325" s="28" t="s">
        <v>80</v>
      </c>
      <c r="C325" s="19" t="s">
        <v>37</v>
      </c>
      <c r="D325" s="19" t="s">
        <v>1980</v>
      </c>
      <c r="E325" s="13" t="s">
        <v>11</v>
      </c>
      <c r="F325" s="6"/>
      <c r="G325" s="21"/>
      <c r="H325" s="6"/>
      <c r="I325" s="6"/>
      <c r="J325" s="6"/>
      <c r="K325" s="6"/>
      <c r="L325" s="6"/>
      <c r="M325" s="6"/>
      <c r="N325" s="6"/>
      <c r="O325" s="6"/>
      <c r="P325" s="6"/>
      <c r="Q325" s="6"/>
      <c r="R325" s="6"/>
      <c r="S325" s="6"/>
      <c r="T325" s="6"/>
      <c r="U325" s="6"/>
      <c r="V325" s="6"/>
      <c r="W325" s="6"/>
      <c r="X325" s="6"/>
      <c r="Y325" s="6"/>
      <c r="Z325" s="6"/>
    </row>
    <row r="326" spans="1:26" ht="16.5">
      <c r="A326" s="25" t="s">
        <v>1984</v>
      </c>
      <c r="B326" s="28" t="s">
        <v>140</v>
      </c>
      <c r="C326" s="19" t="s">
        <v>285</v>
      </c>
      <c r="D326" s="19">
        <v>2019</v>
      </c>
      <c r="E326" s="13" t="s">
        <v>11</v>
      </c>
      <c r="F326" s="11" t="s">
        <v>1998</v>
      </c>
      <c r="G326" s="21"/>
      <c r="H326" s="6"/>
      <c r="I326" s="6"/>
      <c r="J326" s="6"/>
      <c r="K326" s="6"/>
      <c r="L326" s="6"/>
      <c r="M326" s="6"/>
      <c r="N326" s="6"/>
      <c r="O326" s="6"/>
      <c r="P326" s="6"/>
      <c r="Q326" s="6"/>
      <c r="R326" s="6"/>
      <c r="S326" s="6"/>
      <c r="T326" s="6"/>
      <c r="U326" s="6"/>
      <c r="V326" s="6"/>
      <c r="W326" s="6"/>
      <c r="X326" s="6"/>
      <c r="Y326" s="6"/>
      <c r="Z326" s="6"/>
    </row>
    <row r="327" spans="1:26" ht="16.5">
      <c r="A327" s="25" t="s">
        <v>1999</v>
      </c>
      <c r="B327" s="28" t="s">
        <v>23</v>
      </c>
      <c r="C327" s="19" t="s">
        <v>285</v>
      </c>
      <c r="D327" s="19">
        <v>2014</v>
      </c>
      <c r="E327" s="13" t="s">
        <v>11</v>
      </c>
      <c r="F327" s="6"/>
      <c r="G327" s="21"/>
      <c r="H327" s="6"/>
      <c r="I327" s="6"/>
      <c r="J327" s="6"/>
      <c r="K327" s="6"/>
      <c r="L327" s="6"/>
      <c r="M327" s="6"/>
      <c r="N327" s="6"/>
      <c r="O327" s="6"/>
      <c r="P327" s="6"/>
      <c r="Q327" s="6"/>
      <c r="R327" s="6"/>
      <c r="S327" s="6"/>
      <c r="T327" s="6"/>
      <c r="U327" s="6"/>
      <c r="V327" s="6"/>
      <c r="W327" s="6"/>
      <c r="X327" s="6"/>
      <c r="Y327" s="6"/>
      <c r="Z327" s="6"/>
    </row>
    <row r="328" spans="1:26" ht="16.5">
      <c r="A328" s="25" t="s">
        <v>161</v>
      </c>
      <c r="B328" s="28" t="s">
        <v>71</v>
      </c>
      <c r="C328" s="19" t="s">
        <v>409</v>
      </c>
      <c r="D328" s="19">
        <v>2016</v>
      </c>
      <c r="E328" s="13" t="s">
        <v>11</v>
      </c>
      <c r="F328" s="6"/>
      <c r="G328" s="21"/>
      <c r="H328" s="6"/>
      <c r="I328" s="6"/>
      <c r="J328" s="6"/>
      <c r="K328" s="6"/>
      <c r="L328" s="6"/>
      <c r="M328" s="6"/>
      <c r="N328" s="6"/>
      <c r="O328" s="6"/>
      <c r="P328" s="6"/>
      <c r="Q328" s="6"/>
      <c r="R328" s="6"/>
      <c r="S328" s="6"/>
      <c r="T328" s="6"/>
      <c r="U328" s="6"/>
      <c r="V328" s="6"/>
      <c r="W328" s="6"/>
      <c r="X328" s="6"/>
      <c r="Y328" s="6"/>
      <c r="Z328" s="6"/>
    </row>
    <row r="329" spans="1:26" ht="16.5">
      <c r="A329" s="28" t="s">
        <v>2034</v>
      </c>
      <c r="B329" s="28" t="s">
        <v>41</v>
      </c>
      <c r="C329" s="19" t="s">
        <v>37</v>
      </c>
      <c r="D329" s="19">
        <v>2018</v>
      </c>
      <c r="E329" s="13" t="s">
        <v>11</v>
      </c>
      <c r="F329" s="11" t="s">
        <v>2051</v>
      </c>
      <c r="G329" s="21"/>
      <c r="H329" s="6"/>
      <c r="I329" s="6"/>
      <c r="J329" s="6"/>
      <c r="K329" s="6"/>
      <c r="L329" s="6"/>
      <c r="M329" s="6"/>
      <c r="N329" s="6"/>
      <c r="O329" s="6"/>
      <c r="P329" s="6"/>
      <c r="Q329" s="6"/>
      <c r="R329" s="6"/>
      <c r="S329" s="6"/>
      <c r="T329" s="6"/>
      <c r="U329" s="6"/>
      <c r="V329" s="6"/>
      <c r="W329" s="6"/>
      <c r="X329" s="6"/>
      <c r="Y329" s="6"/>
      <c r="Z329" s="6"/>
    </row>
    <row r="330" spans="1:26" ht="16.5">
      <c r="A330" s="25" t="s">
        <v>2054</v>
      </c>
      <c r="B330" s="28" t="s">
        <v>71</v>
      </c>
      <c r="C330" s="19" t="s">
        <v>24</v>
      </c>
      <c r="D330" s="19">
        <v>2015</v>
      </c>
      <c r="E330" s="13" t="s">
        <v>11</v>
      </c>
      <c r="F330" s="6"/>
      <c r="G330" s="21"/>
      <c r="H330" s="6"/>
      <c r="I330" s="6"/>
      <c r="J330" s="6"/>
      <c r="K330" s="6"/>
      <c r="L330" s="6"/>
      <c r="M330" s="6"/>
      <c r="N330" s="6"/>
      <c r="O330" s="6"/>
      <c r="P330" s="6"/>
      <c r="Q330" s="6"/>
      <c r="R330" s="6"/>
      <c r="S330" s="6"/>
      <c r="T330" s="6"/>
      <c r="U330" s="6"/>
      <c r="V330" s="6"/>
      <c r="W330" s="6"/>
      <c r="X330" s="6"/>
      <c r="Y330" s="6"/>
      <c r="Z330" s="6"/>
    </row>
    <row r="331" spans="1:26" ht="16.5">
      <c r="A331" s="17" t="s">
        <v>982</v>
      </c>
      <c r="B331" s="19"/>
      <c r="C331" s="19"/>
      <c r="D331" s="19"/>
      <c r="E331" s="13" t="s">
        <v>11</v>
      </c>
      <c r="F331" s="6"/>
      <c r="G331" s="19" t="s">
        <v>2069</v>
      </c>
      <c r="H331" s="6"/>
      <c r="I331" s="6"/>
      <c r="J331" s="6"/>
      <c r="K331" s="6"/>
      <c r="L331" s="6"/>
      <c r="M331" s="6"/>
      <c r="N331" s="6"/>
      <c r="O331" s="6"/>
      <c r="P331" s="6"/>
      <c r="Q331" s="6"/>
      <c r="R331" s="6"/>
      <c r="S331" s="6"/>
      <c r="T331" s="6"/>
      <c r="U331" s="6"/>
      <c r="V331" s="6"/>
      <c r="W331" s="6"/>
      <c r="X331" s="6"/>
      <c r="Y331" s="6"/>
      <c r="Z331" s="6"/>
    </row>
    <row r="332" spans="1:26" ht="16.5">
      <c r="A332" s="25" t="s">
        <v>1051</v>
      </c>
      <c r="B332" s="28" t="s">
        <v>41</v>
      </c>
      <c r="C332" s="19" t="s">
        <v>30</v>
      </c>
      <c r="D332" s="19">
        <v>1992</v>
      </c>
      <c r="E332" s="13" t="s">
        <v>11</v>
      </c>
      <c r="F332" s="6"/>
      <c r="G332" s="21"/>
      <c r="H332" s="6"/>
      <c r="I332" s="6"/>
      <c r="J332" s="6"/>
      <c r="K332" s="6"/>
      <c r="L332" s="6"/>
      <c r="M332" s="6"/>
      <c r="N332" s="6"/>
      <c r="O332" s="6"/>
      <c r="P332" s="6"/>
      <c r="Q332" s="6"/>
      <c r="R332" s="6"/>
      <c r="S332" s="6"/>
      <c r="T332" s="6"/>
      <c r="U332" s="6"/>
      <c r="V332" s="6"/>
      <c r="W332" s="6"/>
      <c r="X332" s="6"/>
      <c r="Y332" s="6"/>
      <c r="Z332" s="6"/>
    </row>
    <row r="333" spans="1:26" ht="16.5">
      <c r="A333" s="25" t="s">
        <v>79</v>
      </c>
      <c r="B333" s="28" t="s">
        <v>41</v>
      </c>
      <c r="C333" s="19" t="s">
        <v>30</v>
      </c>
      <c r="D333" s="19">
        <v>2015</v>
      </c>
      <c r="E333" s="13" t="s">
        <v>11</v>
      </c>
      <c r="F333" s="11" t="s">
        <v>2106</v>
      </c>
      <c r="G333" s="21"/>
      <c r="H333" s="6"/>
      <c r="I333" s="6"/>
      <c r="J333" s="6"/>
      <c r="K333" s="6"/>
      <c r="L333" s="6"/>
      <c r="M333" s="6"/>
      <c r="N333" s="6"/>
      <c r="O333" s="6"/>
      <c r="P333" s="6"/>
      <c r="Q333" s="6"/>
      <c r="R333" s="6"/>
      <c r="S333" s="6"/>
      <c r="T333" s="6"/>
      <c r="U333" s="6"/>
      <c r="V333" s="6"/>
      <c r="W333" s="6"/>
      <c r="X333" s="6"/>
      <c r="Y333" s="6"/>
      <c r="Z333" s="6"/>
    </row>
    <row r="334" spans="1:26" ht="16.5">
      <c r="A334" s="28" t="s">
        <v>2109</v>
      </c>
      <c r="B334" s="28" t="s">
        <v>23</v>
      </c>
      <c r="C334" s="19" t="s">
        <v>24</v>
      </c>
      <c r="D334" s="19">
        <v>2016</v>
      </c>
      <c r="E334" s="13" t="s">
        <v>11</v>
      </c>
      <c r="F334" s="6"/>
      <c r="G334" s="21"/>
      <c r="H334" s="6"/>
      <c r="I334" s="6"/>
      <c r="J334" s="6"/>
      <c r="K334" s="6"/>
      <c r="L334" s="6"/>
      <c r="M334" s="6"/>
      <c r="N334" s="6"/>
      <c r="O334" s="6"/>
      <c r="P334" s="6"/>
      <c r="Q334" s="6"/>
      <c r="R334" s="6"/>
      <c r="S334" s="6"/>
      <c r="T334" s="6"/>
      <c r="U334" s="6"/>
      <c r="V334" s="6"/>
      <c r="W334" s="6"/>
      <c r="X334" s="6"/>
      <c r="Y334" s="6"/>
      <c r="Z334" s="6"/>
    </row>
    <row r="335" spans="1:26" ht="16.5">
      <c r="A335" s="28" t="s">
        <v>423</v>
      </c>
      <c r="B335" s="28" t="s">
        <v>71</v>
      </c>
      <c r="C335" s="19" t="s">
        <v>24</v>
      </c>
      <c r="D335" s="19">
        <v>2017</v>
      </c>
      <c r="E335" s="13" t="s">
        <v>11</v>
      </c>
      <c r="F335" s="11" t="s">
        <v>2158</v>
      </c>
      <c r="G335" s="21"/>
      <c r="H335" s="6"/>
      <c r="I335" s="6"/>
      <c r="J335" s="6"/>
      <c r="K335" s="6"/>
      <c r="L335" s="6"/>
      <c r="M335" s="6"/>
      <c r="N335" s="6"/>
      <c r="O335" s="6"/>
      <c r="P335" s="6"/>
      <c r="Q335" s="6"/>
      <c r="R335" s="6"/>
      <c r="S335" s="6"/>
      <c r="T335" s="6"/>
      <c r="U335" s="6"/>
      <c r="V335" s="6"/>
      <c r="W335" s="6"/>
      <c r="X335" s="6"/>
      <c r="Y335" s="6"/>
      <c r="Z335" s="6"/>
    </row>
    <row r="336" spans="1:26" ht="16.5">
      <c r="A336" s="25" t="s">
        <v>422</v>
      </c>
      <c r="B336" s="28" t="s">
        <v>54</v>
      </c>
      <c r="C336" s="19" t="s">
        <v>24</v>
      </c>
      <c r="D336" s="19">
        <v>2017</v>
      </c>
      <c r="E336" s="13" t="s">
        <v>11</v>
      </c>
      <c r="F336" s="6"/>
      <c r="G336" s="21"/>
      <c r="H336" s="6"/>
      <c r="I336" s="6"/>
      <c r="J336" s="6"/>
      <c r="K336" s="6"/>
      <c r="L336" s="6"/>
      <c r="M336" s="6"/>
      <c r="N336" s="6"/>
      <c r="O336" s="6"/>
      <c r="P336" s="6"/>
      <c r="Q336" s="6"/>
      <c r="R336" s="6"/>
      <c r="S336" s="6"/>
      <c r="T336" s="6"/>
      <c r="U336" s="6"/>
      <c r="V336" s="6"/>
      <c r="W336" s="6"/>
      <c r="X336" s="6"/>
      <c r="Y336" s="6"/>
      <c r="Z336" s="6"/>
    </row>
    <row r="337" spans="1:26" ht="16.5">
      <c r="A337" s="28" t="s">
        <v>2184</v>
      </c>
      <c r="B337" s="28" t="s">
        <v>140</v>
      </c>
      <c r="C337" s="19" t="s">
        <v>37</v>
      </c>
      <c r="D337" s="19">
        <v>2015</v>
      </c>
      <c r="E337" s="13" t="s">
        <v>11</v>
      </c>
      <c r="F337" s="6"/>
      <c r="G337" s="21"/>
      <c r="H337" s="6"/>
      <c r="I337" s="6"/>
      <c r="J337" s="6"/>
      <c r="K337" s="6"/>
      <c r="L337" s="6"/>
      <c r="M337" s="6"/>
      <c r="N337" s="6"/>
      <c r="O337" s="6"/>
      <c r="P337" s="6"/>
      <c r="Q337" s="6"/>
      <c r="R337" s="6"/>
      <c r="S337" s="6"/>
      <c r="T337" s="6"/>
      <c r="U337" s="6"/>
      <c r="V337" s="6"/>
      <c r="W337" s="6"/>
      <c r="X337" s="6"/>
      <c r="Y337" s="6"/>
      <c r="Z337" s="6"/>
    </row>
    <row r="338" spans="1:26" ht="16.5">
      <c r="A338" s="28" t="s">
        <v>158</v>
      </c>
      <c r="B338" s="28" t="s">
        <v>83</v>
      </c>
      <c r="C338" s="19" t="s">
        <v>37</v>
      </c>
      <c r="D338" s="19">
        <v>2017</v>
      </c>
      <c r="E338" s="13" t="s">
        <v>11</v>
      </c>
      <c r="F338" s="11" t="s">
        <v>2235</v>
      </c>
      <c r="G338" s="21"/>
      <c r="H338" s="6"/>
      <c r="I338" s="6"/>
      <c r="J338" s="6"/>
      <c r="K338" s="6"/>
      <c r="L338" s="6"/>
      <c r="M338" s="6"/>
      <c r="N338" s="6"/>
      <c r="O338" s="6"/>
      <c r="P338" s="6"/>
      <c r="Q338" s="6"/>
      <c r="R338" s="6"/>
      <c r="S338" s="6"/>
      <c r="T338" s="6"/>
      <c r="U338" s="6"/>
      <c r="V338" s="6"/>
      <c r="W338" s="6"/>
      <c r="X338" s="6"/>
      <c r="Y338" s="6"/>
      <c r="Z338" s="6"/>
    </row>
    <row r="339" spans="1:26" ht="16.5">
      <c r="A339" s="28" t="s">
        <v>2240</v>
      </c>
      <c r="B339" s="28" t="s">
        <v>83</v>
      </c>
      <c r="C339" s="19" t="s">
        <v>2260</v>
      </c>
      <c r="D339" s="19">
        <v>2017</v>
      </c>
      <c r="E339" s="13" t="s">
        <v>11</v>
      </c>
      <c r="F339" s="11" t="s">
        <v>2262</v>
      </c>
      <c r="G339" s="19" t="s">
        <v>2263</v>
      </c>
      <c r="H339" s="6"/>
      <c r="I339" s="6"/>
      <c r="J339" s="6"/>
      <c r="K339" s="6"/>
      <c r="L339" s="6"/>
      <c r="M339" s="6"/>
      <c r="N339" s="6"/>
      <c r="O339" s="6"/>
      <c r="P339" s="6"/>
      <c r="Q339" s="6"/>
      <c r="R339" s="6"/>
      <c r="S339" s="6"/>
      <c r="T339" s="6"/>
      <c r="U339" s="6"/>
      <c r="V339" s="6"/>
      <c r="W339" s="6"/>
      <c r="X339" s="6"/>
      <c r="Y339" s="6"/>
      <c r="Z339" s="6"/>
    </row>
    <row r="340" spans="1:26" ht="16.5">
      <c r="A340" s="25" t="s">
        <v>330</v>
      </c>
      <c r="B340" s="28" t="s">
        <v>71</v>
      </c>
      <c r="C340" s="19" t="s">
        <v>953</v>
      </c>
      <c r="D340" s="19">
        <v>2014</v>
      </c>
      <c r="E340" s="13" t="s">
        <v>11</v>
      </c>
      <c r="F340" s="6"/>
      <c r="G340" s="21"/>
      <c r="H340" s="6"/>
      <c r="I340" s="6"/>
      <c r="J340" s="6"/>
      <c r="K340" s="6"/>
      <c r="L340" s="6"/>
      <c r="M340" s="6"/>
      <c r="N340" s="6"/>
      <c r="O340" s="6"/>
      <c r="P340" s="6"/>
      <c r="Q340" s="6"/>
      <c r="R340" s="6"/>
      <c r="S340" s="6"/>
      <c r="T340" s="6"/>
      <c r="U340" s="6"/>
      <c r="V340" s="6"/>
      <c r="W340" s="6"/>
      <c r="X340" s="6"/>
      <c r="Y340" s="6"/>
      <c r="Z340" s="6"/>
    </row>
    <row r="341" spans="1:26" ht="16.5">
      <c r="A341" s="25" t="s">
        <v>2291</v>
      </c>
      <c r="B341" s="28" t="s">
        <v>27</v>
      </c>
      <c r="C341" s="19" t="s">
        <v>24</v>
      </c>
      <c r="D341" s="19">
        <v>2015</v>
      </c>
      <c r="E341" s="35" t="s">
        <v>31</v>
      </c>
      <c r="F341" s="11" t="s">
        <v>2311</v>
      </c>
      <c r="G341" s="19" t="s">
        <v>2313</v>
      </c>
      <c r="H341" s="6"/>
      <c r="I341" s="6"/>
      <c r="J341" s="6"/>
      <c r="K341" s="6"/>
      <c r="L341" s="6"/>
      <c r="M341" s="6"/>
      <c r="N341" s="6"/>
      <c r="O341" s="6"/>
      <c r="P341" s="6"/>
      <c r="Q341" s="6"/>
      <c r="R341" s="6"/>
      <c r="S341" s="6"/>
      <c r="T341" s="6"/>
      <c r="U341" s="6"/>
      <c r="V341" s="6"/>
      <c r="W341" s="6"/>
      <c r="X341" s="6"/>
      <c r="Y341" s="6"/>
      <c r="Z341" s="6"/>
    </row>
    <row r="342" spans="1:26" ht="16.5">
      <c r="A342" s="25" t="s">
        <v>2316</v>
      </c>
      <c r="B342" s="28" t="s">
        <v>41</v>
      </c>
      <c r="C342" s="19" t="s">
        <v>24</v>
      </c>
      <c r="D342" s="19">
        <v>2017</v>
      </c>
      <c r="E342" s="13" t="s">
        <v>11</v>
      </c>
      <c r="F342" s="6"/>
      <c r="G342" s="21"/>
      <c r="H342" s="6"/>
      <c r="I342" s="6"/>
      <c r="J342" s="6"/>
      <c r="K342" s="6"/>
      <c r="L342" s="6"/>
      <c r="M342" s="6"/>
      <c r="N342" s="6"/>
      <c r="O342" s="6"/>
      <c r="P342" s="6"/>
      <c r="Q342" s="6"/>
      <c r="R342" s="6"/>
      <c r="S342" s="6"/>
      <c r="T342" s="6"/>
      <c r="U342" s="6"/>
      <c r="V342" s="6"/>
      <c r="W342" s="6"/>
      <c r="X342" s="6"/>
      <c r="Y342" s="6"/>
      <c r="Z342" s="6"/>
    </row>
    <row r="343" spans="1:26" ht="16.5">
      <c r="A343" s="28" t="s">
        <v>2205</v>
      </c>
      <c r="B343" s="28" t="s">
        <v>71</v>
      </c>
      <c r="C343" s="19" t="s">
        <v>95</v>
      </c>
      <c r="D343" s="19">
        <v>2014</v>
      </c>
      <c r="E343" s="13" t="s">
        <v>11</v>
      </c>
      <c r="F343" s="6"/>
      <c r="G343" s="21"/>
      <c r="H343" s="6"/>
      <c r="I343" s="6"/>
      <c r="J343" s="6"/>
      <c r="K343" s="6"/>
      <c r="L343" s="6"/>
      <c r="M343" s="6"/>
      <c r="N343" s="6"/>
      <c r="O343" s="6"/>
      <c r="P343" s="6"/>
      <c r="Q343" s="6"/>
      <c r="R343" s="6"/>
      <c r="S343" s="6"/>
      <c r="T343" s="6"/>
      <c r="U343" s="6"/>
      <c r="V343" s="6"/>
      <c r="W343" s="6"/>
      <c r="X343" s="6"/>
      <c r="Y343" s="6"/>
      <c r="Z343" s="6"/>
    </row>
    <row r="344" spans="1:26" ht="16.5">
      <c r="A344" s="25" t="s">
        <v>2357</v>
      </c>
      <c r="B344" s="28" t="s">
        <v>27</v>
      </c>
      <c r="C344" s="19" t="s">
        <v>358</v>
      </c>
      <c r="D344" s="19">
        <v>2011</v>
      </c>
      <c r="E344" s="13" t="s">
        <v>11</v>
      </c>
      <c r="F344" s="11" t="s">
        <v>2382</v>
      </c>
      <c r="G344" s="21"/>
      <c r="H344" s="6"/>
      <c r="I344" s="6"/>
      <c r="J344" s="6"/>
      <c r="K344" s="6"/>
      <c r="L344" s="6"/>
      <c r="M344" s="6"/>
      <c r="N344" s="6"/>
      <c r="O344" s="6"/>
      <c r="P344" s="6"/>
      <c r="Q344" s="6"/>
      <c r="R344" s="6"/>
      <c r="S344" s="6"/>
      <c r="T344" s="6"/>
      <c r="U344" s="6"/>
      <c r="V344" s="6"/>
      <c r="W344" s="6"/>
      <c r="X344" s="6"/>
      <c r="Y344" s="6"/>
      <c r="Z344" s="6"/>
    </row>
    <row r="345" spans="1:26" ht="16.5">
      <c r="A345" s="28" t="s">
        <v>2385</v>
      </c>
      <c r="B345" s="28" t="s">
        <v>80</v>
      </c>
      <c r="C345" s="19" t="s">
        <v>30</v>
      </c>
      <c r="D345" s="19">
        <v>2015</v>
      </c>
      <c r="E345" s="13" t="s">
        <v>11</v>
      </c>
      <c r="F345" s="6"/>
      <c r="G345" s="21"/>
      <c r="H345" s="6"/>
      <c r="I345" s="6"/>
      <c r="J345" s="6"/>
      <c r="K345" s="6"/>
      <c r="L345" s="6"/>
      <c r="M345" s="6"/>
      <c r="N345" s="6"/>
      <c r="O345" s="6"/>
      <c r="P345" s="6"/>
      <c r="Q345" s="6"/>
      <c r="R345" s="6"/>
      <c r="S345" s="6"/>
      <c r="T345" s="6"/>
      <c r="U345" s="6"/>
      <c r="V345" s="6"/>
      <c r="W345" s="6"/>
      <c r="X345" s="6"/>
      <c r="Y345" s="6"/>
      <c r="Z345" s="6"/>
    </row>
    <row r="346" spans="1:26" ht="16.5">
      <c r="A346" s="25" t="s">
        <v>2405</v>
      </c>
      <c r="B346" s="28" t="s">
        <v>80</v>
      </c>
      <c r="C346" s="19" t="s">
        <v>30</v>
      </c>
      <c r="D346" s="19">
        <v>2017</v>
      </c>
      <c r="E346" s="13" t="s">
        <v>11</v>
      </c>
      <c r="F346" s="11" t="s">
        <v>2434</v>
      </c>
      <c r="G346" s="21"/>
      <c r="H346" s="6"/>
      <c r="I346" s="6"/>
      <c r="J346" s="6"/>
      <c r="K346" s="6"/>
      <c r="L346" s="6"/>
      <c r="M346" s="6"/>
      <c r="N346" s="6"/>
      <c r="O346" s="6"/>
      <c r="P346" s="6"/>
      <c r="Q346" s="6"/>
      <c r="R346" s="6"/>
      <c r="S346" s="6"/>
      <c r="T346" s="6"/>
      <c r="U346" s="6"/>
      <c r="V346" s="6"/>
      <c r="W346" s="6"/>
      <c r="X346" s="6"/>
      <c r="Y346" s="6"/>
      <c r="Z346" s="6"/>
    </row>
    <row r="347" spans="1:26" ht="16.5">
      <c r="A347" s="28" t="s">
        <v>2437</v>
      </c>
      <c r="B347" s="28" t="s">
        <v>23</v>
      </c>
      <c r="C347" s="19" t="s">
        <v>329</v>
      </c>
      <c r="D347" s="19">
        <v>2016</v>
      </c>
      <c r="E347" s="13" t="s">
        <v>11</v>
      </c>
      <c r="F347" s="11" t="s">
        <v>2464</v>
      </c>
      <c r="G347" s="21"/>
      <c r="H347" s="6"/>
      <c r="I347" s="6"/>
      <c r="J347" s="6"/>
      <c r="K347" s="6"/>
      <c r="L347" s="6"/>
      <c r="M347" s="6"/>
      <c r="N347" s="6"/>
      <c r="O347" s="6"/>
      <c r="P347" s="6"/>
      <c r="Q347" s="6"/>
      <c r="R347" s="6"/>
      <c r="S347" s="6"/>
      <c r="T347" s="6"/>
      <c r="U347" s="6"/>
      <c r="V347" s="6"/>
      <c r="W347" s="6"/>
      <c r="X347" s="6"/>
      <c r="Y347" s="6"/>
      <c r="Z347" s="6"/>
    </row>
    <row r="348" spans="1:26" ht="16.5">
      <c r="A348" s="25" t="s">
        <v>546</v>
      </c>
      <c r="B348" s="28" t="s">
        <v>80</v>
      </c>
      <c r="C348" s="19" t="s">
        <v>37</v>
      </c>
      <c r="D348" s="19">
        <v>2018</v>
      </c>
      <c r="E348" s="13" t="s">
        <v>11</v>
      </c>
      <c r="F348" s="11" t="s">
        <v>376</v>
      </c>
      <c r="G348" s="21"/>
      <c r="H348" s="6"/>
      <c r="I348" s="6"/>
      <c r="J348" s="6"/>
      <c r="K348" s="6"/>
      <c r="L348" s="6"/>
      <c r="M348" s="6"/>
      <c r="N348" s="6"/>
      <c r="O348" s="6"/>
      <c r="P348" s="6"/>
      <c r="Q348" s="6"/>
      <c r="R348" s="6"/>
      <c r="S348" s="6"/>
      <c r="T348" s="6"/>
      <c r="U348" s="6"/>
      <c r="V348" s="6"/>
      <c r="W348" s="6"/>
      <c r="X348" s="6"/>
      <c r="Y348" s="6"/>
      <c r="Z348" s="6"/>
    </row>
    <row r="349" spans="1:26" ht="16.5">
      <c r="A349" s="25" t="s">
        <v>2493</v>
      </c>
      <c r="B349" s="28" t="s">
        <v>41</v>
      </c>
      <c r="C349" s="19" t="s">
        <v>894</v>
      </c>
      <c r="D349" s="19">
        <v>2018</v>
      </c>
      <c r="E349" s="13" t="s">
        <v>11</v>
      </c>
      <c r="F349" s="6"/>
      <c r="G349" s="21"/>
      <c r="H349" s="6"/>
      <c r="I349" s="6"/>
      <c r="J349" s="6"/>
      <c r="K349" s="6"/>
      <c r="L349" s="6"/>
      <c r="M349" s="6"/>
      <c r="N349" s="6"/>
      <c r="O349" s="6"/>
      <c r="P349" s="6"/>
      <c r="Q349" s="6"/>
      <c r="R349" s="6"/>
      <c r="S349" s="6"/>
      <c r="T349" s="6"/>
      <c r="U349" s="6"/>
      <c r="V349" s="6"/>
      <c r="W349" s="6"/>
      <c r="X349" s="6"/>
      <c r="Y349" s="6"/>
      <c r="Z349" s="6"/>
    </row>
    <row r="350" spans="1:26" ht="16.5">
      <c r="A350" s="25" t="s">
        <v>616</v>
      </c>
      <c r="B350" s="28" t="s">
        <v>80</v>
      </c>
      <c r="C350" s="19" t="s">
        <v>2539</v>
      </c>
      <c r="D350" s="19">
        <v>2013</v>
      </c>
      <c r="E350" s="13" t="s">
        <v>11</v>
      </c>
      <c r="F350" s="6"/>
      <c r="G350" s="21"/>
      <c r="H350" s="6"/>
      <c r="I350" s="6"/>
      <c r="J350" s="6"/>
      <c r="K350" s="6"/>
      <c r="L350" s="6"/>
      <c r="M350" s="6"/>
      <c r="N350" s="6"/>
      <c r="O350" s="6"/>
      <c r="P350" s="6"/>
      <c r="Q350" s="6"/>
      <c r="R350" s="6"/>
      <c r="S350" s="6"/>
      <c r="T350" s="6"/>
      <c r="U350" s="6"/>
      <c r="V350" s="6"/>
      <c r="W350" s="6"/>
      <c r="X350" s="6"/>
      <c r="Y350" s="6"/>
      <c r="Z350" s="6"/>
    </row>
    <row r="351" spans="1:26" ht="16.5">
      <c r="A351" s="25" t="s">
        <v>1071</v>
      </c>
      <c r="B351" s="28" t="s">
        <v>27</v>
      </c>
      <c r="C351" s="19" t="s">
        <v>37</v>
      </c>
      <c r="D351" s="19">
        <v>2015</v>
      </c>
      <c r="E351" s="13" t="s">
        <v>11</v>
      </c>
      <c r="F351" s="6"/>
      <c r="G351" s="21"/>
      <c r="H351" s="6"/>
      <c r="I351" s="6"/>
      <c r="J351" s="6"/>
      <c r="K351" s="6"/>
      <c r="L351" s="6"/>
      <c r="M351" s="6"/>
      <c r="N351" s="6"/>
      <c r="O351" s="6"/>
      <c r="P351" s="6"/>
      <c r="Q351" s="6"/>
      <c r="R351" s="6"/>
      <c r="S351" s="6"/>
      <c r="T351" s="6"/>
      <c r="U351" s="6"/>
      <c r="V351" s="6"/>
      <c r="W351" s="6"/>
      <c r="X351" s="6"/>
      <c r="Y351" s="6"/>
      <c r="Z351" s="6"/>
    </row>
    <row r="352" spans="1:26" ht="16.5">
      <c r="A352" s="25" t="s">
        <v>61</v>
      </c>
      <c r="B352" s="28" t="s">
        <v>71</v>
      </c>
      <c r="C352" s="19" t="s">
        <v>68</v>
      </c>
      <c r="D352" s="19">
        <v>2019</v>
      </c>
      <c r="E352" s="13" t="s">
        <v>11</v>
      </c>
      <c r="F352" s="11" t="s">
        <v>2577</v>
      </c>
      <c r="G352" s="19" t="s">
        <v>376</v>
      </c>
      <c r="H352" s="6"/>
      <c r="I352" s="6"/>
      <c r="J352" s="6"/>
      <c r="K352" s="6"/>
      <c r="L352" s="6"/>
      <c r="M352" s="6"/>
      <c r="N352" s="6"/>
      <c r="O352" s="6"/>
      <c r="P352" s="6"/>
      <c r="Q352" s="6"/>
      <c r="R352" s="6"/>
      <c r="S352" s="6"/>
      <c r="T352" s="6"/>
      <c r="U352" s="6"/>
      <c r="V352" s="6"/>
      <c r="W352" s="6"/>
      <c r="X352" s="6"/>
      <c r="Y352" s="6"/>
      <c r="Z352" s="6"/>
    </row>
    <row r="353" spans="1:26" ht="16.5">
      <c r="A353" s="28" t="s">
        <v>2580</v>
      </c>
      <c r="B353" s="28" t="s">
        <v>80</v>
      </c>
      <c r="C353" s="19" t="s">
        <v>95</v>
      </c>
      <c r="D353" s="19">
        <v>2017</v>
      </c>
      <c r="E353" s="13" t="s">
        <v>11</v>
      </c>
      <c r="F353" s="6"/>
      <c r="G353" s="21"/>
      <c r="H353" s="6"/>
      <c r="I353" s="6"/>
      <c r="J353" s="6"/>
      <c r="K353" s="6"/>
      <c r="L353" s="6"/>
      <c r="M353" s="6"/>
      <c r="N353" s="6"/>
      <c r="O353" s="6"/>
      <c r="P353" s="6"/>
      <c r="Q353" s="6"/>
      <c r="R353" s="6"/>
      <c r="S353" s="6"/>
      <c r="T353" s="6"/>
      <c r="U353" s="6"/>
      <c r="V353" s="6"/>
      <c r="W353" s="6"/>
      <c r="X353" s="6"/>
      <c r="Y353" s="6"/>
      <c r="Z353" s="6"/>
    </row>
    <row r="354" spans="1:26" ht="16.5">
      <c r="A354" s="28" t="s">
        <v>632</v>
      </c>
      <c r="B354" s="28" t="s">
        <v>80</v>
      </c>
      <c r="C354" s="19" t="s">
        <v>24</v>
      </c>
      <c r="D354" s="19">
        <v>2015</v>
      </c>
      <c r="E354" s="13" t="s">
        <v>11</v>
      </c>
      <c r="F354" s="6"/>
      <c r="G354" s="21"/>
      <c r="H354" s="6"/>
      <c r="I354" s="6"/>
      <c r="J354" s="6"/>
      <c r="K354" s="6"/>
      <c r="L354" s="6"/>
      <c r="M354" s="6"/>
      <c r="N354" s="6"/>
      <c r="O354" s="6"/>
      <c r="P354" s="6"/>
      <c r="Q354" s="6"/>
      <c r="R354" s="6"/>
      <c r="S354" s="6"/>
      <c r="T354" s="6"/>
      <c r="U354" s="6"/>
      <c r="V354" s="6"/>
      <c r="W354" s="6"/>
      <c r="X354" s="6"/>
      <c r="Y354" s="6"/>
      <c r="Z354" s="6"/>
    </row>
    <row r="355" spans="1:26" ht="16.5">
      <c r="A355" s="25" t="s">
        <v>93</v>
      </c>
      <c r="B355" s="28" t="s">
        <v>71</v>
      </c>
      <c r="C355" s="19" t="s">
        <v>30</v>
      </c>
      <c r="D355" s="19">
        <v>2013</v>
      </c>
      <c r="E355" s="13" t="s">
        <v>11</v>
      </c>
      <c r="F355" s="11" t="s">
        <v>2606</v>
      </c>
      <c r="G355" s="19" t="s">
        <v>2607</v>
      </c>
      <c r="H355" s="6"/>
      <c r="I355" s="6"/>
      <c r="J355" s="6"/>
      <c r="K355" s="6"/>
      <c r="L355" s="6"/>
      <c r="M355" s="6"/>
      <c r="N355" s="6"/>
      <c r="O355" s="6"/>
      <c r="P355" s="6"/>
      <c r="Q355" s="6"/>
      <c r="R355" s="6"/>
      <c r="S355" s="6"/>
      <c r="T355" s="6"/>
      <c r="U355" s="6"/>
      <c r="V355" s="6"/>
      <c r="W355" s="6"/>
      <c r="X355" s="6"/>
      <c r="Y355" s="6"/>
      <c r="Z355" s="6"/>
    </row>
    <row r="356" spans="1:26" ht="16.5">
      <c r="A356" s="25" t="s">
        <v>864</v>
      </c>
      <c r="B356" s="28" t="s">
        <v>41</v>
      </c>
      <c r="C356" s="19" t="s">
        <v>188</v>
      </c>
      <c r="D356" s="19">
        <v>2018</v>
      </c>
      <c r="E356" s="13" t="s">
        <v>11</v>
      </c>
      <c r="F356" s="6"/>
      <c r="G356" s="21"/>
      <c r="H356" s="6"/>
      <c r="I356" s="6"/>
      <c r="J356" s="6"/>
      <c r="K356" s="6"/>
      <c r="L356" s="6"/>
      <c r="M356" s="6"/>
      <c r="N356" s="6"/>
      <c r="O356" s="6"/>
      <c r="P356" s="6"/>
      <c r="Q356" s="6"/>
      <c r="R356" s="6"/>
      <c r="S356" s="6"/>
      <c r="T356" s="6"/>
      <c r="U356" s="6"/>
      <c r="V356" s="6"/>
      <c r="W356" s="6"/>
      <c r="X356" s="6"/>
      <c r="Y356" s="6"/>
      <c r="Z356" s="6"/>
    </row>
    <row r="357" spans="1:26" ht="16.5">
      <c r="A357" s="28" t="s">
        <v>2622</v>
      </c>
      <c r="B357" s="28" t="s">
        <v>71</v>
      </c>
      <c r="C357" s="19" t="s">
        <v>2632</v>
      </c>
      <c r="D357" s="19">
        <v>2017</v>
      </c>
      <c r="E357" s="13" t="s">
        <v>11</v>
      </c>
      <c r="F357" s="6"/>
      <c r="G357" s="21"/>
      <c r="H357" s="6"/>
      <c r="I357" s="6"/>
      <c r="J357" s="6"/>
      <c r="K357" s="6"/>
      <c r="L357" s="6"/>
      <c r="M357" s="6"/>
      <c r="N357" s="6"/>
      <c r="O357" s="6"/>
      <c r="P357" s="6"/>
      <c r="Q357" s="6"/>
      <c r="R357" s="6"/>
      <c r="S357" s="6"/>
      <c r="T357" s="6"/>
      <c r="U357" s="6"/>
      <c r="V357" s="6"/>
      <c r="W357" s="6"/>
      <c r="X357" s="6"/>
      <c r="Y357" s="6"/>
      <c r="Z357" s="6"/>
    </row>
    <row r="358" spans="1:26" ht="16.5">
      <c r="A358" s="25" t="s">
        <v>2256</v>
      </c>
      <c r="B358" s="28" t="s">
        <v>80</v>
      </c>
      <c r="C358" s="19" t="s">
        <v>37</v>
      </c>
      <c r="D358" s="19">
        <v>2015</v>
      </c>
      <c r="E358" s="13" t="s">
        <v>11</v>
      </c>
      <c r="F358" s="6"/>
      <c r="G358" s="21"/>
      <c r="H358" s="6"/>
      <c r="I358" s="6"/>
      <c r="J358" s="6"/>
      <c r="K358" s="6"/>
      <c r="L358" s="6"/>
      <c r="M358" s="6"/>
      <c r="N358" s="6"/>
      <c r="O358" s="6"/>
      <c r="P358" s="6"/>
      <c r="Q358" s="6"/>
      <c r="R358" s="6"/>
      <c r="S358" s="6"/>
      <c r="T358" s="6"/>
      <c r="U358" s="6"/>
      <c r="V358" s="6"/>
      <c r="W358" s="6"/>
      <c r="X358" s="6"/>
      <c r="Y358" s="6"/>
      <c r="Z358" s="6"/>
    </row>
    <row r="359" spans="1:26" ht="16.5">
      <c r="A359" s="25" t="s">
        <v>2646</v>
      </c>
      <c r="B359" s="28" t="s">
        <v>71</v>
      </c>
      <c r="C359" s="19" t="s">
        <v>37</v>
      </c>
      <c r="D359" s="19">
        <v>2016</v>
      </c>
      <c r="E359" s="13" t="s">
        <v>11</v>
      </c>
      <c r="F359" s="6"/>
      <c r="G359" s="21"/>
      <c r="H359" s="6"/>
      <c r="I359" s="6"/>
      <c r="J359" s="6"/>
      <c r="K359" s="6"/>
      <c r="L359" s="6"/>
      <c r="M359" s="6"/>
      <c r="N359" s="6"/>
      <c r="O359" s="6"/>
      <c r="P359" s="6"/>
      <c r="Q359" s="6"/>
      <c r="R359" s="6"/>
      <c r="S359" s="6"/>
      <c r="T359" s="6"/>
      <c r="U359" s="6"/>
      <c r="V359" s="6"/>
      <c r="W359" s="6"/>
      <c r="X359" s="6"/>
      <c r="Y359" s="6"/>
      <c r="Z359" s="6"/>
    </row>
    <row r="360" spans="1:26" ht="16.5">
      <c r="A360" s="28" t="s">
        <v>2654</v>
      </c>
      <c r="B360" s="28" t="s">
        <v>80</v>
      </c>
      <c r="C360" s="19" t="s">
        <v>988</v>
      </c>
      <c r="D360" s="19">
        <v>2015</v>
      </c>
      <c r="E360" s="13" t="s">
        <v>11</v>
      </c>
      <c r="F360" s="6"/>
      <c r="G360" s="21"/>
      <c r="H360" s="6"/>
      <c r="I360" s="6"/>
      <c r="J360" s="6"/>
      <c r="K360" s="6"/>
      <c r="L360" s="6"/>
      <c r="M360" s="6"/>
      <c r="N360" s="6"/>
      <c r="O360" s="6"/>
      <c r="P360" s="6"/>
      <c r="Q360" s="6"/>
      <c r="R360" s="6"/>
      <c r="S360" s="6"/>
      <c r="T360" s="6"/>
      <c r="U360" s="6"/>
      <c r="V360" s="6"/>
      <c r="W360" s="6"/>
      <c r="X360" s="6"/>
      <c r="Y360" s="6"/>
      <c r="Z360" s="6"/>
    </row>
    <row r="361" spans="1:26" ht="16.5">
      <c r="A361" s="28" t="s">
        <v>421</v>
      </c>
      <c r="B361" s="28" t="s">
        <v>71</v>
      </c>
      <c r="C361" s="19" t="s">
        <v>1064</v>
      </c>
      <c r="D361" s="19">
        <v>2017</v>
      </c>
      <c r="E361" s="13" t="s">
        <v>11</v>
      </c>
      <c r="F361" s="6"/>
      <c r="G361" s="21"/>
      <c r="H361" s="6"/>
      <c r="I361" s="6"/>
      <c r="J361" s="6"/>
      <c r="K361" s="6"/>
      <c r="L361" s="6"/>
      <c r="M361" s="6"/>
      <c r="N361" s="6"/>
      <c r="O361" s="6"/>
      <c r="P361" s="6"/>
      <c r="Q361" s="6"/>
      <c r="R361" s="6"/>
      <c r="S361" s="6"/>
      <c r="T361" s="6"/>
      <c r="U361" s="6"/>
      <c r="V361" s="6"/>
      <c r="W361" s="6"/>
      <c r="X361" s="6"/>
      <c r="Y361" s="6"/>
      <c r="Z361" s="6"/>
    </row>
    <row r="362" spans="1:26" ht="16.5">
      <c r="A362" s="28" t="s">
        <v>2676</v>
      </c>
      <c r="B362" s="28" t="s">
        <v>129</v>
      </c>
      <c r="C362" s="19" t="s">
        <v>95</v>
      </c>
      <c r="D362" s="19">
        <v>2011</v>
      </c>
      <c r="E362" s="13" t="s">
        <v>11</v>
      </c>
      <c r="F362" s="6"/>
      <c r="G362" s="21"/>
      <c r="H362" s="6"/>
      <c r="I362" s="6"/>
      <c r="J362" s="6"/>
      <c r="K362" s="6"/>
      <c r="L362" s="6"/>
      <c r="M362" s="6"/>
      <c r="N362" s="6"/>
      <c r="O362" s="6"/>
      <c r="P362" s="6"/>
      <c r="Q362" s="6"/>
      <c r="R362" s="6"/>
      <c r="S362" s="6"/>
      <c r="T362" s="6"/>
      <c r="U362" s="6"/>
      <c r="V362" s="6"/>
      <c r="W362" s="6"/>
      <c r="X362" s="6"/>
      <c r="Y362" s="6"/>
      <c r="Z362" s="6"/>
    </row>
    <row r="363" spans="1:26" ht="16.5">
      <c r="A363" s="25" t="s">
        <v>991</v>
      </c>
      <c r="B363" s="28" t="s">
        <v>71</v>
      </c>
      <c r="C363" s="19" t="s">
        <v>37</v>
      </c>
      <c r="D363" s="19">
        <v>2009</v>
      </c>
      <c r="E363" s="13" t="s">
        <v>11</v>
      </c>
      <c r="F363" s="6"/>
      <c r="G363" s="21"/>
      <c r="H363" s="6"/>
      <c r="I363" s="6"/>
      <c r="J363" s="6"/>
      <c r="K363" s="6"/>
      <c r="L363" s="6"/>
      <c r="M363" s="6"/>
      <c r="N363" s="6"/>
      <c r="O363" s="6"/>
      <c r="P363" s="6"/>
      <c r="Q363" s="6"/>
      <c r="R363" s="6"/>
      <c r="S363" s="6"/>
      <c r="T363" s="6"/>
      <c r="U363" s="6"/>
      <c r="V363" s="6"/>
      <c r="W363" s="6"/>
      <c r="X363" s="6"/>
      <c r="Y363" s="6"/>
      <c r="Z363" s="6"/>
    </row>
    <row r="364" spans="1:26" ht="16.5">
      <c r="A364" s="28" t="s">
        <v>2698</v>
      </c>
      <c r="B364" s="28" t="s">
        <v>80</v>
      </c>
      <c r="C364" s="19" t="s">
        <v>589</v>
      </c>
      <c r="D364" s="19">
        <v>2016</v>
      </c>
      <c r="E364" s="13" t="s">
        <v>11</v>
      </c>
      <c r="F364" s="6"/>
      <c r="G364" s="21"/>
      <c r="H364" s="6"/>
      <c r="I364" s="6"/>
      <c r="J364" s="6"/>
      <c r="K364" s="6"/>
      <c r="L364" s="6"/>
      <c r="M364" s="6"/>
      <c r="N364" s="6"/>
      <c r="O364" s="6"/>
      <c r="P364" s="6"/>
      <c r="Q364" s="6"/>
      <c r="R364" s="6"/>
      <c r="S364" s="6"/>
      <c r="T364" s="6"/>
      <c r="U364" s="6"/>
      <c r="V364" s="6"/>
      <c r="W364" s="6"/>
      <c r="X364" s="6"/>
      <c r="Y364" s="6"/>
      <c r="Z364" s="6"/>
    </row>
    <row r="365" spans="1:26" ht="16.5">
      <c r="A365" s="28" t="s">
        <v>2713</v>
      </c>
      <c r="B365" s="28" t="s">
        <v>23</v>
      </c>
      <c r="C365" s="19" t="s">
        <v>87</v>
      </c>
      <c r="D365" s="19">
        <v>2013</v>
      </c>
      <c r="E365" s="13" t="s">
        <v>11</v>
      </c>
      <c r="F365" s="6"/>
      <c r="G365" s="21"/>
      <c r="H365" s="6"/>
      <c r="I365" s="6"/>
      <c r="J365" s="6"/>
      <c r="K365" s="6"/>
      <c r="L365" s="6"/>
      <c r="M365" s="6"/>
      <c r="N365" s="6"/>
      <c r="O365" s="6"/>
      <c r="P365" s="6"/>
      <c r="Q365" s="6"/>
      <c r="R365" s="6"/>
      <c r="S365" s="6"/>
      <c r="T365" s="6"/>
      <c r="U365" s="6"/>
      <c r="V365" s="6"/>
      <c r="W365" s="6"/>
      <c r="X365" s="6"/>
      <c r="Y365" s="6"/>
      <c r="Z365" s="6"/>
    </row>
    <row r="366" spans="1:26" ht="16.5">
      <c r="A366" s="28" t="s">
        <v>2732</v>
      </c>
      <c r="B366" s="28" t="s">
        <v>27</v>
      </c>
      <c r="C366" s="19" t="s">
        <v>30</v>
      </c>
      <c r="D366" s="19">
        <v>2016</v>
      </c>
      <c r="E366" s="13" t="s">
        <v>11</v>
      </c>
      <c r="F366" s="6"/>
      <c r="G366" s="21"/>
      <c r="H366" s="6"/>
      <c r="I366" s="6"/>
      <c r="J366" s="6"/>
      <c r="K366" s="6"/>
      <c r="L366" s="6"/>
      <c r="M366" s="6"/>
      <c r="N366" s="6"/>
      <c r="O366" s="6"/>
      <c r="P366" s="6"/>
      <c r="Q366" s="6"/>
      <c r="R366" s="6"/>
      <c r="S366" s="6"/>
      <c r="T366" s="6"/>
      <c r="U366" s="6"/>
      <c r="V366" s="6"/>
      <c r="W366" s="6"/>
      <c r="X366" s="6"/>
      <c r="Y366" s="6"/>
      <c r="Z366" s="6"/>
    </row>
    <row r="367" spans="1:26" ht="16.5">
      <c r="A367" s="28" t="s">
        <v>2286</v>
      </c>
      <c r="B367" s="28" t="s">
        <v>80</v>
      </c>
      <c r="C367" s="19" t="s">
        <v>37</v>
      </c>
      <c r="D367" s="19">
        <v>2016</v>
      </c>
      <c r="E367" s="13" t="s">
        <v>11</v>
      </c>
      <c r="F367" s="11" t="s">
        <v>190</v>
      </c>
      <c r="G367" s="21"/>
      <c r="H367" s="6"/>
      <c r="I367" s="6"/>
      <c r="J367" s="6"/>
      <c r="K367" s="6"/>
      <c r="L367" s="6"/>
      <c r="M367" s="6"/>
      <c r="N367" s="6"/>
      <c r="O367" s="6"/>
      <c r="P367" s="6"/>
      <c r="Q367" s="6"/>
      <c r="R367" s="6"/>
      <c r="S367" s="6"/>
      <c r="T367" s="6"/>
      <c r="U367" s="6"/>
      <c r="V367" s="6"/>
      <c r="W367" s="6"/>
      <c r="X367" s="6"/>
      <c r="Y367" s="6"/>
      <c r="Z367" s="6"/>
    </row>
    <row r="368" spans="1:26" ht="16.5">
      <c r="A368" s="28" t="s">
        <v>2761</v>
      </c>
      <c r="B368" s="28" t="s">
        <v>23</v>
      </c>
      <c r="C368" s="19" t="s">
        <v>1140</v>
      </c>
      <c r="D368" s="19">
        <v>2010</v>
      </c>
      <c r="E368" s="13" t="s">
        <v>11</v>
      </c>
      <c r="F368" s="6"/>
      <c r="G368" s="21"/>
      <c r="H368" s="6"/>
      <c r="I368" s="6"/>
      <c r="J368" s="6"/>
      <c r="K368" s="6"/>
      <c r="L368" s="6"/>
      <c r="M368" s="6"/>
      <c r="N368" s="6"/>
      <c r="O368" s="6"/>
      <c r="P368" s="6"/>
      <c r="Q368" s="6"/>
      <c r="R368" s="6"/>
      <c r="S368" s="6"/>
      <c r="T368" s="6"/>
      <c r="U368" s="6"/>
      <c r="V368" s="6"/>
      <c r="W368" s="6"/>
      <c r="X368" s="6"/>
      <c r="Y368" s="6"/>
      <c r="Z368" s="6"/>
    </row>
    <row r="369" spans="1:26" ht="16.5">
      <c r="A369" s="28" t="s">
        <v>130</v>
      </c>
      <c r="B369" s="28" t="s">
        <v>23</v>
      </c>
      <c r="C369" s="19" t="s">
        <v>24</v>
      </c>
      <c r="D369" s="19">
        <v>1998</v>
      </c>
      <c r="E369" s="13" t="s">
        <v>11</v>
      </c>
      <c r="F369" s="6"/>
      <c r="G369" s="21"/>
      <c r="H369" s="6"/>
      <c r="I369" s="6"/>
      <c r="J369" s="6"/>
      <c r="K369" s="6"/>
      <c r="L369" s="6"/>
      <c r="M369" s="6"/>
      <c r="N369" s="6"/>
      <c r="O369" s="6"/>
      <c r="P369" s="6"/>
      <c r="Q369" s="6"/>
      <c r="R369" s="6"/>
      <c r="S369" s="6"/>
      <c r="T369" s="6"/>
      <c r="U369" s="6"/>
      <c r="V369" s="6"/>
      <c r="W369" s="6"/>
      <c r="X369" s="6"/>
      <c r="Y369" s="6"/>
      <c r="Z369" s="6"/>
    </row>
    <row r="370" spans="1:26" ht="16.5">
      <c r="A370" s="303" t="s">
        <v>2802</v>
      </c>
      <c r="B370" s="28" t="s">
        <v>71</v>
      </c>
      <c r="C370" s="19" t="s">
        <v>24</v>
      </c>
      <c r="D370" s="19">
        <v>2016</v>
      </c>
      <c r="E370" s="13" t="s">
        <v>11</v>
      </c>
      <c r="F370" s="414" t="s">
        <v>2812</v>
      </c>
      <c r="G370" s="21"/>
      <c r="H370" s="6"/>
      <c r="I370" s="6"/>
      <c r="J370" s="6"/>
      <c r="K370" s="6"/>
      <c r="L370" s="6"/>
      <c r="M370" s="6"/>
      <c r="N370" s="6"/>
      <c r="O370" s="6"/>
      <c r="P370" s="6"/>
      <c r="Q370" s="6"/>
      <c r="R370" s="6"/>
      <c r="S370" s="6"/>
      <c r="T370" s="6"/>
      <c r="U370" s="6"/>
      <c r="V370" s="6"/>
      <c r="W370" s="6"/>
      <c r="X370" s="6"/>
      <c r="Y370" s="6"/>
      <c r="Z370" s="6"/>
    </row>
    <row r="371" spans="1:26" ht="16.5">
      <c r="A371" s="25" t="s">
        <v>442</v>
      </c>
      <c r="B371" s="28" t="s">
        <v>23</v>
      </c>
      <c r="C371" s="19" t="s">
        <v>87</v>
      </c>
      <c r="D371" s="19">
        <v>2015</v>
      </c>
      <c r="E371" s="13" t="s">
        <v>11</v>
      </c>
      <c r="F371" s="11" t="s">
        <v>2831</v>
      </c>
      <c r="G371" s="21"/>
      <c r="H371" s="6"/>
      <c r="I371" s="6"/>
      <c r="J371" s="6"/>
      <c r="K371" s="6"/>
      <c r="L371" s="6"/>
      <c r="M371" s="6"/>
      <c r="N371" s="6"/>
      <c r="O371" s="6"/>
      <c r="P371" s="6"/>
      <c r="Q371" s="6"/>
      <c r="R371" s="6"/>
      <c r="S371" s="6"/>
      <c r="T371" s="6"/>
      <c r="U371" s="6"/>
      <c r="V371" s="6"/>
      <c r="W371" s="6"/>
      <c r="X371" s="6"/>
      <c r="Y371" s="6"/>
      <c r="Z371" s="6"/>
    </row>
    <row r="372" spans="1:26" ht="16.5">
      <c r="A372" s="25" t="s">
        <v>2297</v>
      </c>
      <c r="B372" s="28" t="s">
        <v>83</v>
      </c>
      <c r="C372" s="19" t="s">
        <v>24</v>
      </c>
      <c r="D372" s="19">
        <v>2015</v>
      </c>
      <c r="E372" s="13" t="s">
        <v>11</v>
      </c>
      <c r="F372" s="6"/>
      <c r="G372" s="21"/>
      <c r="H372" s="6"/>
      <c r="I372" s="6"/>
      <c r="J372" s="6"/>
      <c r="K372" s="6"/>
      <c r="L372" s="6"/>
      <c r="M372" s="6"/>
      <c r="N372" s="6"/>
      <c r="O372" s="6"/>
      <c r="P372" s="6"/>
      <c r="Q372" s="6"/>
      <c r="R372" s="6"/>
      <c r="S372" s="6"/>
      <c r="T372" s="6"/>
      <c r="U372" s="6"/>
      <c r="V372" s="6"/>
      <c r="W372" s="6"/>
      <c r="X372" s="6"/>
      <c r="Y372" s="6"/>
      <c r="Z372" s="6"/>
    </row>
    <row r="373" spans="1:26" ht="16.5">
      <c r="A373" s="25" t="s">
        <v>2305</v>
      </c>
      <c r="B373" s="28" t="s">
        <v>60</v>
      </c>
      <c r="C373" s="19" t="s">
        <v>2867</v>
      </c>
      <c r="D373" s="19">
        <v>2009</v>
      </c>
      <c r="E373" s="13" t="s">
        <v>11</v>
      </c>
      <c r="F373" s="6"/>
      <c r="G373" s="21"/>
      <c r="H373" s="6"/>
      <c r="I373" s="6"/>
      <c r="J373" s="6"/>
      <c r="K373" s="6"/>
      <c r="L373" s="6"/>
      <c r="M373" s="6"/>
      <c r="N373" s="6"/>
      <c r="O373" s="6"/>
      <c r="P373" s="6"/>
      <c r="Q373" s="6"/>
      <c r="R373" s="6"/>
      <c r="S373" s="6"/>
      <c r="T373" s="6"/>
      <c r="U373" s="6"/>
      <c r="V373" s="6"/>
      <c r="W373" s="6"/>
      <c r="X373" s="6"/>
      <c r="Y373" s="6"/>
      <c r="Z373" s="6"/>
    </row>
    <row r="374" spans="1:26" ht="15">
      <c r="A374" s="427" t="s">
        <v>2871</v>
      </c>
      <c r="B374" s="11" t="s">
        <v>2876</v>
      </c>
      <c r="C374" s="11" t="s">
        <v>24</v>
      </c>
      <c r="D374" s="6"/>
      <c r="E374" s="13" t="s">
        <v>11</v>
      </c>
      <c r="F374" s="11" t="s">
        <v>1279</v>
      </c>
      <c r="G374" s="11" t="s">
        <v>2878</v>
      </c>
      <c r="H374" s="6"/>
      <c r="I374" s="6"/>
      <c r="J374" s="6"/>
      <c r="K374" s="6"/>
      <c r="L374" s="6"/>
      <c r="M374" s="6"/>
      <c r="N374" s="6"/>
      <c r="O374" s="6"/>
      <c r="P374" s="6"/>
      <c r="Q374" s="6"/>
      <c r="R374" s="6"/>
      <c r="S374" s="6"/>
      <c r="T374" s="6"/>
      <c r="U374" s="6"/>
      <c r="V374" s="6"/>
      <c r="W374" s="6"/>
      <c r="X374" s="6"/>
      <c r="Y374" s="6"/>
      <c r="Z374" s="6"/>
    </row>
    <row r="375" spans="1:26" ht="16.5">
      <c r="A375" s="25" t="s">
        <v>100</v>
      </c>
      <c r="B375" s="28" t="s">
        <v>71</v>
      </c>
      <c r="C375" s="19" t="s">
        <v>62</v>
      </c>
      <c r="D375" s="19">
        <v>2016</v>
      </c>
      <c r="E375" s="13" t="s">
        <v>11</v>
      </c>
      <c r="F375" s="11" t="s">
        <v>2903</v>
      </c>
      <c r="G375" s="21"/>
      <c r="H375" s="6"/>
      <c r="I375" s="6"/>
      <c r="J375" s="6"/>
      <c r="K375" s="6"/>
      <c r="L375" s="6"/>
      <c r="M375" s="6"/>
      <c r="N375" s="6"/>
      <c r="O375" s="6"/>
      <c r="P375" s="6"/>
      <c r="Q375" s="6"/>
      <c r="R375" s="6"/>
      <c r="S375" s="6"/>
      <c r="T375" s="6"/>
      <c r="U375" s="6"/>
      <c r="V375" s="6"/>
      <c r="W375" s="6"/>
      <c r="X375" s="6"/>
      <c r="Y375" s="6"/>
      <c r="Z375" s="6"/>
    </row>
    <row r="376" spans="1:26" ht="16.5">
      <c r="A376" s="28" t="s">
        <v>2906</v>
      </c>
      <c r="B376" s="28" t="s">
        <v>71</v>
      </c>
      <c r="C376" s="19" t="s">
        <v>30</v>
      </c>
      <c r="D376" s="19">
        <v>2018</v>
      </c>
      <c r="E376" s="13" t="s">
        <v>11</v>
      </c>
      <c r="F376" s="6"/>
      <c r="G376" s="21"/>
      <c r="H376" s="6"/>
      <c r="I376" s="6"/>
      <c r="J376" s="6"/>
      <c r="K376" s="6"/>
      <c r="L376" s="6"/>
      <c r="M376" s="6"/>
      <c r="N376" s="6"/>
      <c r="O376" s="6"/>
      <c r="P376" s="6"/>
      <c r="Q376" s="6"/>
      <c r="R376" s="6"/>
      <c r="S376" s="6"/>
      <c r="T376" s="6"/>
      <c r="U376" s="6"/>
      <c r="V376" s="6"/>
      <c r="W376" s="6"/>
      <c r="X376" s="6"/>
      <c r="Y376" s="6"/>
      <c r="Z376" s="6"/>
    </row>
    <row r="377" spans="1:26" ht="16.5">
      <c r="A377" s="224" t="s">
        <v>2919</v>
      </c>
      <c r="B377" s="19"/>
      <c r="C377" s="19"/>
      <c r="D377" s="19"/>
      <c r="E377" s="13" t="s">
        <v>11</v>
      </c>
      <c r="F377" s="6"/>
      <c r="G377" s="19" t="s">
        <v>2920</v>
      </c>
      <c r="H377" s="6"/>
      <c r="I377" s="6"/>
      <c r="J377" s="6"/>
      <c r="K377" s="6"/>
      <c r="L377" s="6"/>
      <c r="M377" s="6"/>
      <c r="N377" s="6"/>
      <c r="O377" s="6"/>
      <c r="P377" s="6"/>
      <c r="Q377" s="6"/>
      <c r="R377" s="6"/>
      <c r="S377" s="6"/>
      <c r="T377" s="6"/>
      <c r="U377" s="6"/>
      <c r="V377" s="6"/>
      <c r="W377" s="6"/>
      <c r="X377" s="6"/>
      <c r="Y377" s="6"/>
      <c r="Z377" s="6"/>
    </row>
    <row r="378" spans="1:26" ht="16.5">
      <c r="A378" s="25" t="s">
        <v>662</v>
      </c>
      <c r="B378" s="28" t="s">
        <v>71</v>
      </c>
      <c r="C378" s="19" t="s">
        <v>37</v>
      </c>
      <c r="D378" s="19">
        <v>2018</v>
      </c>
      <c r="E378" s="13" t="s">
        <v>11</v>
      </c>
      <c r="F378" s="6"/>
      <c r="G378" s="21"/>
      <c r="H378" s="6"/>
      <c r="I378" s="6"/>
      <c r="J378" s="6"/>
      <c r="K378" s="6"/>
      <c r="L378" s="6"/>
      <c r="M378" s="6"/>
      <c r="N378" s="6"/>
      <c r="O378" s="6"/>
      <c r="P378" s="6"/>
      <c r="Q378" s="6"/>
      <c r="R378" s="6"/>
      <c r="S378" s="6"/>
      <c r="T378" s="6"/>
      <c r="U378" s="6"/>
      <c r="V378" s="6"/>
      <c r="W378" s="6"/>
      <c r="X378" s="6"/>
      <c r="Y378" s="6"/>
      <c r="Z378" s="6"/>
    </row>
    <row r="379" spans="1:26" ht="16.5">
      <c r="A379" s="28" t="s">
        <v>2939</v>
      </c>
      <c r="B379" s="28" t="s">
        <v>49</v>
      </c>
      <c r="C379" s="19" t="s">
        <v>550</v>
      </c>
      <c r="D379" s="19">
        <v>2008</v>
      </c>
      <c r="E379" s="13" t="s">
        <v>11</v>
      </c>
      <c r="F379" s="11" t="s">
        <v>2958</v>
      </c>
      <c r="G379" s="21"/>
      <c r="H379" s="6"/>
      <c r="I379" s="6"/>
      <c r="J379" s="6"/>
      <c r="K379" s="6"/>
      <c r="L379" s="6"/>
      <c r="M379" s="6"/>
      <c r="N379" s="6"/>
      <c r="O379" s="6"/>
      <c r="P379" s="6"/>
      <c r="Q379" s="6"/>
      <c r="R379" s="6"/>
      <c r="S379" s="6"/>
      <c r="T379" s="6"/>
      <c r="U379" s="6"/>
      <c r="V379" s="6"/>
      <c r="W379" s="6"/>
      <c r="X379" s="6"/>
      <c r="Y379" s="6"/>
      <c r="Z379" s="6"/>
    </row>
    <row r="380" spans="1:26" ht="16.5">
      <c r="A380" s="25" t="s">
        <v>165</v>
      </c>
      <c r="B380" s="28" t="s">
        <v>66</v>
      </c>
      <c r="C380" s="19" t="s">
        <v>477</v>
      </c>
      <c r="D380" s="19">
        <v>2014</v>
      </c>
      <c r="E380" s="13" t="s">
        <v>11</v>
      </c>
      <c r="F380" s="6"/>
      <c r="G380" s="21"/>
      <c r="H380" s="6"/>
      <c r="I380" s="6"/>
      <c r="J380" s="6"/>
      <c r="K380" s="6"/>
      <c r="L380" s="6"/>
      <c r="M380" s="6"/>
      <c r="N380" s="6"/>
      <c r="O380" s="6"/>
      <c r="P380" s="6"/>
      <c r="Q380" s="6"/>
      <c r="R380" s="6"/>
      <c r="S380" s="6"/>
      <c r="T380" s="6"/>
      <c r="U380" s="6"/>
      <c r="V380" s="6"/>
      <c r="W380" s="6"/>
      <c r="X380" s="6"/>
      <c r="Y380" s="6"/>
      <c r="Z380" s="6"/>
    </row>
    <row r="381" spans="1:26" ht="16.5">
      <c r="A381" s="25" t="s">
        <v>2974</v>
      </c>
      <c r="B381" s="28" t="s">
        <v>66</v>
      </c>
      <c r="C381" s="19" t="s">
        <v>37</v>
      </c>
      <c r="D381" s="19">
        <v>2015</v>
      </c>
      <c r="E381" s="13" t="s">
        <v>11</v>
      </c>
      <c r="F381" s="6"/>
      <c r="G381" s="21"/>
      <c r="H381" s="6"/>
      <c r="I381" s="6"/>
      <c r="J381" s="6"/>
      <c r="K381" s="6"/>
      <c r="L381" s="6"/>
      <c r="M381" s="6"/>
      <c r="N381" s="6"/>
      <c r="O381" s="6"/>
      <c r="P381" s="6"/>
      <c r="Q381" s="6"/>
      <c r="R381" s="6"/>
      <c r="S381" s="6"/>
      <c r="T381" s="6"/>
      <c r="U381" s="6"/>
      <c r="V381" s="6"/>
      <c r="W381" s="6"/>
      <c r="X381" s="6"/>
      <c r="Y381" s="6"/>
      <c r="Z381" s="6"/>
    </row>
    <row r="382" spans="1:26" ht="16.5">
      <c r="A382" s="25" t="s">
        <v>463</v>
      </c>
      <c r="B382" s="28" t="s">
        <v>23</v>
      </c>
      <c r="C382" s="19" t="s">
        <v>24</v>
      </c>
      <c r="D382" s="19">
        <v>1999</v>
      </c>
      <c r="E382" s="13" t="s">
        <v>11</v>
      </c>
      <c r="F382" s="6"/>
      <c r="G382" s="21"/>
      <c r="H382" s="6"/>
      <c r="I382" s="6"/>
      <c r="J382" s="6"/>
      <c r="K382" s="6"/>
      <c r="L382" s="6"/>
      <c r="M382" s="6"/>
      <c r="N382" s="6"/>
      <c r="O382" s="6"/>
      <c r="P382" s="6"/>
      <c r="Q382" s="6"/>
      <c r="R382" s="6"/>
      <c r="S382" s="6"/>
      <c r="T382" s="6"/>
      <c r="U382" s="6"/>
      <c r="V382" s="6"/>
      <c r="W382" s="6"/>
      <c r="X382" s="6"/>
      <c r="Y382" s="6"/>
      <c r="Z382" s="6"/>
    </row>
    <row r="383" spans="1:26" ht="16.5">
      <c r="A383" s="25" t="s">
        <v>3024</v>
      </c>
      <c r="B383" s="28" t="s">
        <v>54</v>
      </c>
      <c r="C383" s="19" t="s">
        <v>122</v>
      </c>
      <c r="D383" s="19">
        <v>2015</v>
      </c>
      <c r="E383" s="35" t="s">
        <v>31</v>
      </c>
      <c r="F383" s="11" t="s">
        <v>3039</v>
      </c>
      <c r="G383" s="21"/>
      <c r="H383" s="6"/>
      <c r="I383" s="6"/>
      <c r="J383" s="6"/>
      <c r="K383" s="6"/>
      <c r="L383" s="6"/>
      <c r="M383" s="6"/>
      <c r="N383" s="6"/>
      <c r="O383" s="6"/>
      <c r="P383" s="6"/>
      <c r="Q383" s="6"/>
      <c r="R383" s="6"/>
      <c r="S383" s="6"/>
      <c r="T383" s="6"/>
      <c r="U383" s="6"/>
      <c r="V383" s="6"/>
      <c r="W383" s="6"/>
      <c r="X383" s="6"/>
      <c r="Y383" s="6"/>
      <c r="Z383" s="6"/>
    </row>
    <row r="384" spans="1:26" ht="16.5">
      <c r="A384" s="28" t="s">
        <v>3043</v>
      </c>
      <c r="B384" s="28" t="s">
        <v>54</v>
      </c>
      <c r="C384" s="19" t="s">
        <v>550</v>
      </c>
      <c r="D384" s="19">
        <v>2014</v>
      </c>
      <c r="E384" s="13" t="s">
        <v>11</v>
      </c>
      <c r="F384" s="6"/>
      <c r="G384" s="21"/>
      <c r="H384" s="6"/>
      <c r="I384" s="6"/>
      <c r="J384" s="6"/>
      <c r="K384" s="6"/>
      <c r="L384" s="6"/>
      <c r="M384" s="6"/>
      <c r="N384" s="6"/>
      <c r="O384" s="6"/>
      <c r="P384" s="6"/>
      <c r="Q384" s="6"/>
      <c r="R384" s="6"/>
      <c r="S384" s="6"/>
      <c r="T384" s="6"/>
      <c r="U384" s="6"/>
      <c r="V384" s="6"/>
      <c r="W384" s="6"/>
      <c r="X384" s="6"/>
      <c r="Y384" s="6"/>
      <c r="Z384" s="6"/>
    </row>
    <row r="385" spans="1:26" ht="16.5">
      <c r="A385" s="25" t="s">
        <v>3060</v>
      </c>
      <c r="B385" s="28" t="s">
        <v>71</v>
      </c>
      <c r="C385" s="19" t="s">
        <v>24</v>
      </c>
      <c r="D385" s="19">
        <v>2015</v>
      </c>
      <c r="E385" s="13" t="s">
        <v>11</v>
      </c>
      <c r="F385" s="11" t="s">
        <v>3073</v>
      </c>
      <c r="G385" s="21"/>
      <c r="H385" s="6"/>
      <c r="I385" s="6"/>
      <c r="J385" s="6"/>
      <c r="K385" s="6"/>
      <c r="L385" s="6"/>
      <c r="M385" s="6"/>
      <c r="N385" s="6"/>
      <c r="O385" s="6"/>
      <c r="P385" s="6"/>
      <c r="Q385" s="6"/>
      <c r="R385" s="6"/>
      <c r="S385" s="6"/>
      <c r="T385" s="6"/>
      <c r="U385" s="6"/>
      <c r="V385" s="6"/>
      <c r="W385" s="6"/>
      <c r="X385" s="6"/>
      <c r="Y385" s="6"/>
      <c r="Z385" s="6"/>
    </row>
    <row r="386" spans="1:26" ht="16.5">
      <c r="A386" s="28" t="s">
        <v>957</v>
      </c>
      <c r="B386" s="28" t="s">
        <v>83</v>
      </c>
      <c r="C386" s="19" t="s">
        <v>24</v>
      </c>
      <c r="D386" s="19">
        <v>2010</v>
      </c>
      <c r="E386" s="13" t="s">
        <v>11</v>
      </c>
      <c r="F386" s="11" t="s">
        <v>3088</v>
      </c>
      <c r="G386" s="21"/>
      <c r="H386" s="6"/>
      <c r="I386" s="6"/>
      <c r="J386" s="6"/>
      <c r="K386" s="6"/>
      <c r="L386" s="6"/>
      <c r="M386" s="6"/>
      <c r="N386" s="6"/>
      <c r="O386" s="6"/>
      <c r="P386" s="6"/>
      <c r="Q386" s="6"/>
      <c r="R386" s="6"/>
      <c r="S386" s="6"/>
      <c r="T386" s="6"/>
      <c r="U386" s="6"/>
      <c r="V386" s="6"/>
      <c r="W386" s="6"/>
      <c r="X386" s="6"/>
      <c r="Y386" s="6"/>
      <c r="Z386" s="6"/>
    </row>
    <row r="387" spans="1:26" ht="16.5">
      <c r="A387" s="28" t="s">
        <v>2363</v>
      </c>
      <c r="B387" s="28" t="s">
        <v>41</v>
      </c>
      <c r="C387" s="19" t="s">
        <v>37</v>
      </c>
      <c r="D387" s="19">
        <v>2015</v>
      </c>
      <c r="E387" s="13" t="s">
        <v>11</v>
      </c>
      <c r="F387" s="6"/>
      <c r="G387" s="21"/>
      <c r="H387" s="6"/>
      <c r="I387" s="6"/>
      <c r="J387" s="6"/>
      <c r="K387" s="6"/>
      <c r="L387" s="6"/>
      <c r="M387" s="6"/>
      <c r="N387" s="6"/>
      <c r="O387" s="6"/>
      <c r="P387" s="6"/>
      <c r="Q387" s="6"/>
      <c r="R387" s="6"/>
      <c r="S387" s="6"/>
      <c r="T387" s="6"/>
      <c r="U387" s="6"/>
      <c r="V387" s="6"/>
      <c r="W387" s="6"/>
      <c r="X387" s="6"/>
      <c r="Y387" s="6"/>
      <c r="Z387" s="6"/>
    </row>
    <row r="388" spans="1:26" ht="16.5">
      <c r="A388" s="25" t="s">
        <v>248</v>
      </c>
      <c r="B388" s="28" t="s">
        <v>41</v>
      </c>
      <c r="C388" s="19" t="s">
        <v>62</v>
      </c>
      <c r="D388" s="19">
        <v>2013</v>
      </c>
      <c r="E388" s="13" t="s">
        <v>11</v>
      </c>
      <c r="F388" s="6"/>
      <c r="G388" s="21"/>
      <c r="H388" s="6"/>
      <c r="I388" s="6"/>
      <c r="J388" s="6"/>
      <c r="K388" s="6"/>
      <c r="L388" s="6"/>
      <c r="M388" s="6"/>
      <c r="N388" s="6"/>
      <c r="O388" s="6"/>
      <c r="P388" s="6"/>
      <c r="Q388" s="6"/>
      <c r="R388" s="6"/>
      <c r="S388" s="6"/>
      <c r="T388" s="6"/>
      <c r="U388" s="6"/>
      <c r="V388" s="6"/>
      <c r="W388" s="6"/>
      <c r="X388" s="6"/>
      <c r="Y388" s="6"/>
      <c r="Z388" s="6"/>
    </row>
    <row r="389" spans="1:26" ht="16.5">
      <c r="A389" s="25" t="s">
        <v>923</v>
      </c>
      <c r="B389" s="28" t="s">
        <v>23</v>
      </c>
      <c r="C389" s="19" t="s">
        <v>3148</v>
      </c>
      <c r="D389" s="19">
        <v>2011</v>
      </c>
      <c r="E389" s="35" t="s">
        <v>31</v>
      </c>
      <c r="F389" s="6"/>
      <c r="G389" s="21"/>
      <c r="H389" s="6"/>
      <c r="I389" s="6"/>
      <c r="J389" s="6"/>
      <c r="K389" s="6"/>
      <c r="L389" s="6"/>
      <c r="M389" s="6"/>
      <c r="N389" s="6"/>
      <c r="O389" s="6"/>
      <c r="P389" s="6"/>
      <c r="Q389" s="6"/>
      <c r="R389" s="6"/>
      <c r="S389" s="6"/>
      <c r="T389" s="6"/>
      <c r="U389" s="6"/>
      <c r="V389" s="6"/>
      <c r="W389" s="6"/>
      <c r="X389" s="6"/>
      <c r="Y389" s="6"/>
      <c r="Z389" s="6"/>
    </row>
    <row r="390" spans="1:26" ht="16.5">
      <c r="A390" s="25" t="s">
        <v>644</v>
      </c>
      <c r="B390" s="28" t="s">
        <v>54</v>
      </c>
      <c r="C390" s="19" t="s">
        <v>3167</v>
      </c>
      <c r="D390" s="19">
        <v>2012</v>
      </c>
      <c r="E390" s="13" t="s">
        <v>11</v>
      </c>
      <c r="F390" s="6"/>
      <c r="G390" s="21"/>
      <c r="H390" s="6"/>
      <c r="I390" s="6"/>
      <c r="J390" s="6"/>
      <c r="K390" s="6"/>
      <c r="L390" s="6"/>
      <c r="M390" s="6"/>
      <c r="N390" s="6"/>
      <c r="O390" s="6"/>
      <c r="P390" s="6"/>
      <c r="Q390" s="6"/>
      <c r="R390" s="6"/>
      <c r="S390" s="6"/>
      <c r="T390" s="6"/>
      <c r="U390" s="6"/>
      <c r="V390" s="6"/>
      <c r="W390" s="6"/>
      <c r="X390" s="6"/>
      <c r="Y390" s="6"/>
      <c r="Z390" s="6"/>
    </row>
    <row r="391" spans="1:26" ht="16.5">
      <c r="A391" s="28" t="s">
        <v>2375</v>
      </c>
      <c r="B391" s="28" t="s">
        <v>80</v>
      </c>
      <c r="C391" s="19" t="s">
        <v>37</v>
      </c>
      <c r="D391" s="19">
        <v>2018</v>
      </c>
      <c r="E391" s="13" t="s">
        <v>11</v>
      </c>
      <c r="F391" s="6"/>
      <c r="G391" s="21"/>
      <c r="H391" s="6"/>
      <c r="I391" s="6"/>
      <c r="J391" s="6"/>
      <c r="K391" s="6"/>
      <c r="L391" s="6"/>
      <c r="M391" s="6"/>
      <c r="N391" s="6"/>
      <c r="O391" s="6"/>
      <c r="P391" s="6"/>
      <c r="Q391" s="6"/>
      <c r="R391" s="6"/>
      <c r="S391" s="6"/>
      <c r="T391" s="6"/>
      <c r="U391" s="6"/>
      <c r="V391" s="6"/>
      <c r="W391" s="6"/>
      <c r="X391" s="6"/>
      <c r="Y391" s="6"/>
      <c r="Z391" s="6"/>
    </row>
    <row r="392" spans="1:26" ht="16.5">
      <c r="A392" s="25" t="s">
        <v>3190</v>
      </c>
      <c r="B392" s="28" t="s">
        <v>140</v>
      </c>
      <c r="C392" s="19" t="s">
        <v>24</v>
      </c>
      <c r="D392" s="19">
        <v>2016</v>
      </c>
      <c r="E392" s="13" t="s">
        <v>11</v>
      </c>
      <c r="F392" s="6"/>
      <c r="G392" s="21"/>
      <c r="H392" s="6"/>
      <c r="I392" s="6"/>
      <c r="J392" s="6"/>
      <c r="K392" s="6"/>
      <c r="L392" s="6"/>
      <c r="M392" s="6"/>
      <c r="N392" s="6"/>
      <c r="O392" s="6"/>
      <c r="P392" s="6"/>
      <c r="Q392" s="6"/>
      <c r="R392" s="6"/>
      <c r="S392" s="6"/>
      <c r="T392" s="6"/>
      <c r="U392" s="6"/>
      <c r="V392" s="6"/>
      <c r="W392" s="6"/>
      <c r="X392" s="6"/>
      <c r="Y392" s="6"/>
      <c r="Z392" s="6"/>
    </row>
    <row r="393" spans="1:26" ht="16.5">
      <c r="A393" s="28" t="s">
        <v>3205</v>
      </c>
      <c r="B393" s="28" t="s">
        <v>23</v>
      </c>
      <c r="C393" s="19" t="s">
        <v>3217</v>
      </c>
      <c r="D393" s="19">
        <v>2012</v>
      </c>
      <c r="E393" s="13" t="s">
        <v>11</v>
      </c>
      <c r="F393" s="11" t="s">
        <v>3220</v>
      </c>
      <c r="G393" s="21"/>
      <c r="H393" s="6"/>
      <c r="I393" s="6"/>
      <c r="J393" s="6"/>
      <c r="K393" s="6"/>
      <c r="L393" s="6"/>
      <c r="M393" s="6"/>
      <c r="N393" s="6"/>
      <c r="O393" s="6"/>
      <c r="P393" s="6"/>
      <c r="Q393" s="6"/>
      <c r="R393" s="6"/>
      <c r="S393" s="6"/>
      <c r="T393" s="6"/>
      <c r="U393" s="6"/>
      <c r="V393" s="6"/>
      <c r="W393" s="6"/>
      <c r="X393" s="6"/>
      <c r="Y393" s="6"/>
      <c r="Z393" s="6"/>
    </row>
    <row r="394" spans="1:26" ht="16.5">
      <c r="A394" s="25" t="s">
        <v>868</v>
      </c>
      <c r="B394" s="28" t="s">
        <v>23</v>
      </c>
      <c r="C394" s="19" t="s">
        <v>37</v>
      </c>
      <c r="D394" s="19" t="s">
        <v>3231</v>
      </c>
      <c r="E394" s="13" t="s">
        <v>11</v>
      </c>
      <c r="F394" s="6"/>
      <c r="G394" s="21"/>
      <c r="H394" s="6"/>
      <c r="I394" s="6"/>
      <c r="J394" s="6"/>
      <c r="K394" s="6"/>
      <c r="L394" s="6"/>
      <c r="M394" s="6"/>
      <c r="N394" s="6"/>
      <c r="O394" s="6"/>
      <c r="P394" s="6"/>
      <c r="Q394" s="6"/>
      <c r="R394" s="6"/>
      <c r="S394" s="6"/>
      <c r="T394" s="6"/>
      <c r="U394" s="6"/>
      <c r="V394" s="6"/>
      <c r="W394" s="6"/>
      <c r="X394" s="6"/>
      <c r="Y394" s="6"/>
      <c r="Z394" s="6"/>
    </row>
    <row r="395" spans="1:26" ht="16.5">
      <c r="A395" s="28" t="s">
        <v>294</v>
      </c>
      <c r="B395" s="28" t="s">
        <v>71</v>
      </c>
      <c r="C395" s="19" t="s">
        <v>68</v>
      </c>
      <c r="D395" s="19" t="s">
        <v>3243</v>
      </c>
      <c r="E395" s="13" t="s">
        <v>11</v>
      </c>
      <c r="F395" s="6"/>
      <c r="G395" s="21"/>
      <c r="H395" s="6"/>
      <c r="I395" s="6"/>
      <c r="J395" s="6"/>
      <c r="K395" s="6"/>
      <c r="L395" s="6"/>
      <c r="M395" s="6"/>
      <c r="N395" s="6"/>
      <c r="O395" s="6"/>
      <c r="P395" s="6"/>
      <c r="Q395" s="6"/>
      <c r="R395" s="6"/>
      <c r="S395" s="6"/>
      <c r="T395" s="6"/>
      <c r="U395" s="6"/>
      <c r="V395" s="6"/>
      <c r="W395" s="6"/>
      <c r="X395" s="6"/>
      <c r="Y395" s="6"/>
      <c r="Z395" s="6"/>
    </row>
    <row r="396" spans="1:26" ht="16.5">
      <c r="A396" s="25" t="s">
        <v>1014</v>
      </c>
      <c r="B396" s="28" t="s">
        <v>71</v>
      </c>
      <c r="C396" s="19" t="s">
        <v>24</v>
      </c>
      <c r="D396" s="19">
        <v>2015</v>
      </c>
      <c r="E396" s="13" t="s">
        <v>11</v>
      </c>
      <c r="F396" s="6"/>
      <c r="G396" s="21"/>
      <c r="H396" s="6"/>
      <c r="I396" s="6"/>
      <c r="J396" s="6"/>
      <c r="K396" s="6"/>
      <c r="L396" s="6"/>
      <c r="M396" s="6"/>
      <c r="N396" s="6"/>
      <c r="O396" s="6"/>
      <c r="P396" s="6"/>
      <c r="Q396" s="6"/>
      <c r="R396" s="6"/>
      <c r="S396" s="6"/>
      <c r="T396" s="6"/>
      <c r="U396" s="6"/>
      <c r="V396" s="6"/>
      <c r="W396" s="6"/>
      <c r="X396" s="6"/>
      <c r="Y396" s="6"/>
      <c r="Z396" s="6"/>
    </row>
    <row r="397" spans="1:26" ht="16.5">
      <c r="A397" s="28" t="s">
        <v>3264</v>
      </c>
      <c r="B397" s="28" t="s">
        <v>140</v>
      </c>
      <c r="C397" s="19" t="s">
        <v>24</v>
      </c>
      <c r="D397" s="19">
        <v>2010</v>
      </c>
      <c r="E397" s="13" t="s">
        <v>11</v>
      </c>
      <c r="F397" s="6"/>
      <c r="G397" s="21"/>
      <c r="H397" s="6"/>
      <c r="I397" s="6"/>
      <c r="J397" s="6"/>
      <c r="K397" s="6"/>
      <c r="L397" s="6"/>
      <c r="M397" s="6"/>
      <c r="N397" s="6"/>
      <c r="O397" s="6"/>
      <c r="P397" s="6"/>
      <c r="Q397" s="6"/>
      <c r="R397" s="6"/>
      <c r="S397" s="6"/>
      <c r="T397" s="6"/>
      <c r="U397" s="6"/>
      <c r="V397" s="6"/>
      <c r="W397" s="6"/>
      <c r="X397" s="6"/>
      <c r="Y397" s="6"/>
      <c r="Z397" s="6"/>
    </row>
    <row r="398" spans="1:26" ht="16.5">
      <c r="A398" s="25" t="s">
        <v>1084</v>
      </c>
      <c r="B398" s="28" t="s">
        <v>140</v>
      </c>
      <c r="C398" s="19" t="s">
        <v>30</v>
      </c>
      <c r="D398" s="19">
        <v>2014</v>
      </c>
      <c r="E398" s="13" t="s">
        <v>11</v>
      </c>
      <c r="F398" s="6"/>
      <c r="G398" s="21"/>
      <c r="H398" s="6"/>
      <c r="I398" s="6"/>
      <c r="J398" s="6"/>
      <c r="K398" s="6"/>
      <c r="L398" s="6"/>
      <c r="M398" s="6"/>
      <c r="N398" s="6"/>
      <c r="O398" s="6"/>
      <c r="P398" s="6"/>
      <c r="Q398" s="6"/>
      <c r="R398" s="6"/>
      <c r="S398" s="6"/>
      <c r="T398" s="6"/>
      <c r="U398" s="6"/>
      <c r="V398" s="6"/>
      <c r="W398" s="6"/>
      <c r="X398" s="6"/>
      <c r="Y398" s="6"/>
      <c r="Z398" s="6"/>
    </row>
    <row r="399" spans="1:26" ht="16.5">
      <c r="A399" s="28" t="s">
        <v>2402</v>
      </c>
      <c r="B399" s="28" t="s">
        <v>41</v>
      </c>
      <c r="C399" s="19" t="s">
        <v>30</v>
      </c>
      <c r="D399" s="19">
        <v>2018</v>
      </c>
      <c r="E399" s="13" t="s">
        <v>11</v>
      </c>
      <c r="F399" s="6"/>
      <c r="G399" s="21"/>
      <c r="H399" s="6"/>
      <c r="I399" s="6"/>
      <c r="J399" s="6"/>
      <c r="K399" s="6"/>
      <c r="L399" s="6"/>
      <c r="M399" s="6"/>
      <c r="N399" s="6"/>
      <c r="O399" s="6"/>
      <c r="P399" s="6"/>
      <c r="Q399" s="6"/>
      <c r="R399" s="6"/>
      <c r="S399" s="6"/>
      <c r="T399" s="6"/>
      <c r="U399" s="6"/>
      <c r="V399" s="6"/>
      <c r="W399" s="6"/>
      <c r="X399" s="6"/>
      <c r="Y399" s="6"/>
      <c r="Z399" s="6"/>
    </row>
    <row r="400" spans="1:26" ht="16.5">
      <c r="A400" s="28" t="s">
        <v>3307</v>
      </c>
      <c r="B400" s="28" t="s">
        <v>80</v>
      </c>
      <c r="C400" s="19" t="s">
        <v>37</v>
      </c>
      <c r="D400" s="19">
        <v>2016</v>
      </c>
      <c r="E400" s="13" t="s">
        <v>11</v>
      </c>
      <c r="F400" s="6"/>
      <c r="G400" s="21"/>
      <c r="H400" s="6"/>
      <c r="I400" s="6"/>
      <c r="J400" s="6"/>
      <c r="K400" s="6"/>
      <c r="L400" s="6"/>
      <c r="M400" s="6"/>
      <c r="N400" s="6"/>
      <c r="O400" s="6"/>
      <c r="P400" s="6"/>
      <c r="Q400" s="6"/>
      <c r="R400" s="6"/>
      <c r="S400" s="6"/>
      <c r="T400" s="6"/>
      <c r="U400" s="6"/>
      <c r="V400" s="6"/>
      <c r="W400" s="6"/>
      <c r="X400" s="6"/>
      <c r="Y400" s="6"/>
      <c r="Z400" s="6"/>
    </row>
    <row r="401" spans="1:26" ht="16.5">
      <c r="A401" s="25" t="s">
        <v>3322</v>
      </c>
      <c r="B401" s="28" t="s">
        <v>23</v>
      </c>
      <c r="C401" s="19" t="s">
        <v>37</v>
      </c>
      <c r="D401" s="19">
        <v>2000</v>
      </c>
      <c r="E401" s="13" t="s">
        <v>11</v>
      </c>
      <c r="F401" s="11" t="s">
        <v>1030</v>
      </c>
      <c r="G401" s="21"/>
      <c r="H401" s="6"/>
      <c r="I401" s="6"/>
      <c r="J401" s="6"/>
      <c r="K401" s="6"/>
      <c r="L401" s="6"/>
      <c r="M401" s="6"/>
      <c r="N401" s="6"/>
      <c r="O401" s="6"/>
      <c r="P401" s="6"/>
      <c r="Q401" s="6"/>
      <c r="R401" s="6"/>
      <c r="S401" s="6"/>
      <c r="T401" s="6"/>
      <c r="U401" s="6"/>
      <c r="V401" s="6"/>
      <c r="W401" s="6"/>
      <c r="X401" s="6"/>
      <c r="Y401" s="6"/>
      <c r="Z401" s="6"/>
    </row>
    <row r="402" spans="1:26" ht="16.5">
      <c r="A402" s="28" t="s">
        <v>481</v>
      </c>
      <c r="B402" s="28" t="s">
        <v>23</v>
      </c>
      <c r="C402" s="19" t="s">
        <v>329</v>
      </c>
      <c r="D402" s="19">
        <v>2015</v>
      </c>
      <c r="E402" s="13" t="s">
        <v>108</v>
      </c>
      <c r="F402" s="6"/>
      <c r="G402" s="21"/>
      <c r="H402" s="6"/>
      <c r="I402" s="6"/>
      <c r="J402" s="6"/>
      <c r="K402" s="6"/>
      <c r="L402" s="6"/>
      <c r="M402" s="6"/>
      <c r="N402" s="6"/>
      <c r="O402" s="6"/>
      <c r="P402" s="6"/>
      <c r="Q402" s="6"/>
      <c r="R402" s="6"/>
      <c r="S402" s="6"/>
      <c r="T402" s="6"/>
      <c r="U402" s="6"/>
      <c r="V402" s="6"/>
      <c r="W402" s="6"/>
      <c r="X402" s="6"/>
      <c r="Y402" s="6"/>
      <c r="Z402" s="6"/>
    </row>
    <row r="403" spans="1:26" ht="16.5">
      <c r="A403" s="303" t="s">
        <v>610</v>
      </c>
      <c r="B403" s="28" t="s">
        <v>83</v>
      </c>
      <c r="C403" s="19" t="s">
        <v>68</v>
      </c>
      <c r="D403" s="19">
        <v>2012</v>
      </c>
      <c r="E403" s="13" t="s">
        <v>11</v>
      </c>
      <c r="F403" s="6"/>
      <c r="G403" s="21"/>
      <c r="H403" s="6"/>
      <c r="I403" s="6"/>
      <c r="J403" s="6"/>
      <c r="K403" s="6"/>
      <c r="L403" s="6"/>
      <c r="M403" s="6"/>
      <c r="N403" s="6"/>
      <c r="O403" s="6"/>
      <c r="P403" s="6"/>
      <c r="Q403" s="6"/>
      <c r="R403" s="6"/>
      <c r="S403" s="6"/>
      <c r="T403" s="6"/>
      <c r="U403" s="6"/>
      <c r="V403" s="6"/>
      <c r="W403" s="6"/>
      <c r="X403" s="6"/>
      <c r="Y403" s="6"/>
      <c r="Z403" s="6"/>
    </row>
    <row r="404" spans="1:26" ht="16.5">
      <c r="A404" s="25" t="s">
        <v>761</v>
      </c>
      <c r="B404" s="28" t="s">
        <v>80</v>
      </c>
      <c r="C404" s="19" t="s">
        <v>95</v>
      </c>
      <c r="D404" s="19">
        <v>2015</v>
      </c>
      <c r="E404" s="13" t="s">
        <v>11</v>
      </c>
      <c r="F404" s="6"/>
      <c r="G404" s="21"/>
      <c r="H404" s="6"/>
      <c r="I404" s="6"/>
      <c r="J404" s="6"/>
      <c r="K404" s="6"/>
      <c r="L404" s="6"/>
      <c r="M404" s="6"/>
      <c r="N404" s="6"/>
      <c r="O404" s="6"/>
      <c r="P404" s="6"/>
      <c r="Q404" s="6"/>
      <c r="R404" s="6"/>
      <c r="S404" s="6"/>
      <c r="T404" s="6"/>
      <c r="U404" s="6"/>
      <c r="V404" s="6"/>
      <c r="W404" s="6"/>
      <c r="X404" s="6"/>
      <c r="Y404" s="6"/>
      <c r="Z404" s="6"/>
    </row>
    <row r="405" spans="1:26" ht="16.5">
      <c r="A405" s="25" t="s">
        <v>757</v>
      </c>
      <c r="B405" s="28" t="s">
        <v>129</v>
      </c>
      <c r="C405" s="19" t="s">
        <v>2979</v>
      </c>
      <c r="D405" s="19">
        <v>2008</v>
      </c>
      <c r="E405" s="13" t="s">
        <v>11</v>
      </c>
      <c r="F405" s="6"/>
      <c r="G405" s="21"/>
      <c r="H405" s="6"/>
      <c r="I405" s="6"/>
      <c r="J405" s="6"/>
      <c r="K405" s="6"/>
      <c r="L405" s="6"/>
      <c r="M405" s="6"/>
      <c r="N405" s="6"/>
      <c r="O405" s="6"/>
      <c r="P405" s="6"/>
      <c r="Q405" s="6"/>
      <c r="R405" s="6"/>
      <c r="S405" s="6"/>
      <c r="T405" s="6"/>
      <c r="U405" s="6"/>
      <c r="V405" s="6"/>
      <c r="W405" s="6"/>
      <c r="X405" s="6"/>
      <c r="Y405" s="6"/>
      <c r="Z405" s="6"/>
    </row>
    <row r="406" spans="1:26" ht="16.5">
      <c r="A406" s="25" t="s">
        <v>419</v>
      </c>
      <c r="B406" s="28" t="s">
        <v>80</v>
      </c>
      <c r="C406" s="19" t="s">
        <v>492</v>
      </c>
      <c r="D406" s="19">
        <v>2018</v>
      </c>
      <c r="E406" s="13" t="s">
        <v>11</v>
      </c>
      <c r="F406" s="11" t="s">
        <v>376</v>
      </c>
      <c r="G406" s="21"/>
      <c r="H406" s="6"/>
      <c r="I406" s="6"/>
      <c r="J406" s="6"/>
      <c r="K406" s="6"/>
      <c r="L406" s="6"/>
      <c r="M406" s="6"/>
      <c r="N406" s="6"/>
      <c r="O406" s="6"/>
      <c r="P406" s="6"/>
      <c r="Q406" s="6"/>
      <c r="R406" s="6"/>
      <c r="S406" s="6"/>
      <c r="T406" s="6"/>
      <c r="U406" s="6"/>
      <c r="V406" s="6"/>
      <c r="W406" s="6"/>
      <c r="X406" s="6"/>
      <c r="Y406" s="6"/>
      <c r="Z406" s="6"/>
    </row>
    <row r="407" spans="1:26" ht="16.5">
      <c r="A407" s="17" t="s">
        <v>231</v>
      </c>
      <c r="B407" s="19"/>
      <c r="C407" s="19"/>
      <c r="D407" s="19"/>
      <c r="E407" s="13" t="s">
        <v>11</v>
      </c>
      <c r="F407" s="6"/>
      <c r="G407" s="225" t="s">
        <v>405</v>
      </c>
      <c r="H407" s="6"/>
      <c r="I407" s="6"/>
      <c r="J407" s="6"/>
      <c r="K407" s="6"/>
      <c r="L407" s="6"/>
      <c r="M407" s="6"/>
      <c r="N407" s="6"/>
      <c r="O407" s="6"/>
      <c r="P407" s="6"/>
      <c r="Q407" s="6"/>
      <c r="R407" s="6"/>
      <c r="S407" s="6"/>
      <c r="T407" s="6"/>
      <c r="U407" s="6"/>
      <c r="V407" s="6"/>
      <c r="W407" s="6"/>
      <c r="X407" s="6"/>
      <c r="Y407" s="6"/>
      <c r="Z407" s="6"/>
    </row>
    <row r="408" spans="1:26" ht="16.5">
      <c r="A408" s="25" t="s">
        <v>3412</v>
      </c>
      <c r="B408" s="28" t="s">
        <v>80</v>
      </c>
      <c r="C408" s="19" t="s">
        <v>3425</v>
      </c>
      <c r="D408" s="19">
        <v>2013</v>
      </c>
      <c r="E408" s="13" t="s">
        <v>11</v>
      </c>
      <c r="F408" s="6"/>
      <c r="G408" s="21"/>
      <c r="H408" s="6"/>
      <c r="I408" s="6"/>
      <c r="J408" s="6"/>
      <c r="K408" s="6"/>
      <c r="L408" s="6"/>
      <c r="M408" s="6"/>
      <c r="N408" s="6"/>
      <c r="O408" s="6"/>
      <c r="P408" s="6"/>
      <c r="Q408" s="6"/>
      <c r="R408" s="6"/>
      <c r="S408" s="6"/>
      <c r="T408" s="6"/>
      <c r="U408" s="6"/>
      <c r="V408" s="6"/>
      <c r="W408" s="6"/>
      <c r="X408" s="6"/>
      <c r="Y408" s="6"/>
      <c r="Z408" s="6"/>
    </row>
    <row r="409" spans="1:26" ht="16.5">
      <c r="A409" s="25" t="s">
        <v>931</v>
      </c>
      <c r="B409" s="28" t="s">
        <v>71</v>
      </c>
      <c r="C409" s="19" t="s">
        <v>30</v>
      </c>
      <c r="D409" s="19">
        <v>2015</v>
      </c>
      <c r="E409" s="13" t="s">
        <v>11</v>
      </c>
      <c r="F409" s="6"/>
      <c r="G409" s="21"/>
      <c r="H409" s="6"/>
      <c r="I409" s="6"/>
      <c r="J409" s="6"/>
      <c r="K409" s="6"/>
      <c r="L409" s="6"/>
      <c r="M409" s="6"/>
      <c r="N409" s="6"/>
      <c r="O409" s="6"/>
      <c r="P409" s="6"/>
      <c r="Q409" s="6"/>
      <c r="R409" s="6"/>
      <c r="S409" s="6"/>
      <c r="T409" s="6"/>
      <c r="U409" s="6"/>
      <c r="V409" s="6"/>
      <c r="W409" s="6"/>
      <c r="X409" s="6"/>
      <c r="Y409" s="6"/>
      <c r="Z409" s="6"/>
    </row>
    <row r="410" spans="1:26" ht="16.5">
      <c r="A410" s="28" t="s">
        <v>3438</v>
      </c>
      <c r="B410" s="28" t="s">
        <v>27</v>
      </c>
      <c r="C410" s="19" t="s">
        <v>30</v>
      </c>
      <c r="D410" s="19">
        <v>2014</v>
      </c>
      <c r="E410" s="13" t="s">
        <v>11</v>
      </c>
      <c r="F410" s="6"/>
      <c r="G410" s="21"/>
      <c r="H410" s="6"/>
      <c r="I410" s="6"/>
      <c r="J410" s="6"/>
      <c r="K410" s="6"/>
      <c r="L410" s="6"/>
      <c r="M410" s="6"/>
      <c r="N410" s="6"/>
      <c r="O410" s="6"/>
      <c r="P410" s="6"/>
      <c r="Q410" s="6"/>
      <c r="R410" s="6"/>
      <c r="S410" s="6"/>
      <c r="T410" s="6"/>
      <c r="U410" s="6"/>
      <c r="V410" s="6"/>
      <c r="W410" s="6"/>
      <c r="X410" s="6"/>
      <c r="Y410" s="6"/>
      <c r="Z410" s="6"/>
    </row>
    <row r="411" spans="1:26" ht="16.5">
      <c r="A411" s="17" t="s">
        <v>3451</v>
      </c>
      <c r="B411" s="19"/>
      <c r="C411" s="19"/>
      <c r="D411" s="19"/>
      <c r="E411" s="13" t="s">
        <v>11</v>
      </c>
      <c r="F411" s="6"/>
      <c r="G411" s="225" t="s">
        <v>405</v>
      </c>
      <c r="H411" s="6"/>
      <c r="I411" s="6"/>
      <c r="J411" s="6"/>
      <c r="K411" s="6"/>
      <c r="L411" s="6"/>
      <c r="M411" s="6"/>
      <c r="N411" s="6"/>
      <c r="O411" s="6"/>
      <c r="P411" s="6"/>
      <c r="Q411" s="6"/>
      <c r="R411" s="6"/>
      <c r="S411" s="6"/>
      <c r="T411" s="6"/>
      <c r="U411" s="6"/>
      <c r="V411" s="6"/>
      <c r="W411" s="6"/>
      <c r="X411" s="6"/>
      <c r="Y411" s="6"/>
      <c r="Z411" s="6"/>
    </row>
    <row r="412" spans="1:26" ht="15">
      <c r="A412" s="15" t="s">
        <v>3454</v>
      </c>
      <c r="B412" s="11" t="s">
        <v>10</v>
      </c>
      <c r="C412" s="6"/>
      <c r="D412" s="6"/>
      <c r="E412" s="13" t="s">
        <v>11</v>
      </c>
      <c r="F412" s="6"/>
    </row>
    <row r="413" spans="1:26" ht="16.5">
      <c r="A413" s="25" t="s">
        <v>3456</v>
      </c>
      <c r="B413" s="28" t="s">
        <v>80</v>
      </c>
      <c r="C413" s="19" t="s">
        <v>37</v>
      </c>
      <c r="D413" s="19">
        <v>2014</v>
      </c>
      <c r="E413" s="13" t="s">
        <v>11</v>
      </c>
      <c r="F413" s="6"/>
      <c r="G413" s="21"/>
      <c r="H413" s="6"/>
      <c r="I413" s="6"/>
      <c r="J413" s="6"/>
      <c r="K413" s="6"/>
      <c r="L413" s="6"/>
      <c r="M413" s="6"/>
      <c r="N413" s="6"/>
      <c r="O413" s="6"/>
      <c r="P413" s="6"/>
      <c r="Q413" s="6"/>
      <c r="R413" s="6"/>
      <c r="S413" s="6"/>
      <c r="T413" s="6"/>
      <c r="U413" s="6"/>
      <c r="V413" s="6"/>
      <c r="W413" s="6"/>
      <c r="X413" s="6"/>
      <c r="Y413" s="6"/>
      <c r="Z413" s="6"/>
    </row>
    <row r="414" spans="1:26" ht="16.5">
      <c r="A414" s="28" t="s">
        <v>3466</v>
      </c>
      <c r="B414" s="28" t="s">
        <v>80</v>
      </c>
      <c r="C414" s="19" t="s">
        <v>24</v>
      </c>
      <c r="D414" s="19">
        <v>2017</v>
      </c>
      <c r="E414" s="13" t="s">
        <v>11</v>
      </c>
      <c r="F414" s="6"/>
      <c r="G414" s="21"/>
      <c r="H414" s="6"/>
      <c r="I414" s="6"/>
      <c r="J414" s="6"/>
      <c r="K414" s="6"/>
      <c r="L414" s="6"/>
      <c r="M414" s="6"/>
      <c r="N414" s="6"/>
      <c r="O414" s="6"/>
      <c r="P414" s="6"/>
      <c r="Q414" s="6"/>
      <c r="R414" s="6"/>
      <c r="S414" s="6"/>
      <c r="T414" s="6"/>
      <c r="U414" s="6"/>
      <c r="V414" s="6"/>
      <c r="W414" s="6"/>
      <c r="X414" s="6"/>
      <c r="Y414" s="6"/>
      <c r="Z414" s="6"/>
    </row>
    <row r="415" spans="1:26" ht="16.5">
      <c r="A415" s="17" t="s">
        <v>3478</v>
      </c>
      <c r="B415" s="19"/>
      <c r="C415" s="19"/>
      <c r="D415" s="19"/>
      <c r="E415" s="13" t="s">
        <v>11</v>
      </c>
      <c r="F415" s="6"/>
      <c r="G415" s="21"/>
      <c r="H415" s="6"/>
      <c r="I415" s="6"/>
      <c r="J415" s="6"/>
      <c r="K415" s="6"/>
      <c r="L415" s="6"/>
      <c r="M415" s="6"/>
      <c r="N415" s="6"/>
      <c r="O415" s="6"/>
      <c r="P415" s="6"/>
      <c r="Q415" s="6"/>
      <c r="R415" s="6"/>
      <c r="S415" s="6"/>
      <c r="T415" s="6"/>
      <c r="U415" s="6"/>
      <c r="V415" s="6"/>
      <c r="W415" s="6"/>
      <c r="X415" s="6"/>
      <c r="Y415" s="6"/>
      <c r="Z415" s="6"/>
    </row>
    <row r="416" spans="1:26" ht="16.5">
      <c r="A416" s="25" t="s">
        <v>675</v>
      </c>
      <c r="B416" s="28" t="s">
        <v>80</v>
      </c>
      <c r="C416" s="19" t="s">
        <v>30</v>
      </c>
      <c r="D416" s="19">
        <v>2005</v>
      </c>
      <c r="E416" s="13" t="s">
        <v>11</v>
      </c>
      <c r="F416" s="6"/>
      <c r="G416" s="21"/>
      <c r="H416" s="6"/>
      <c r="I416" s="6"/>
      <c r="J416" s="6"/>
      <c r="K416" s="6"/>
      <c r="L416" s="6"/>
      <c r="M416" s="6"/>
      <c r="N416" s="6"/>
      <c r="O416" s="6"/>
      <c r="P416" s="6"/>
      <c r="Q416" s="6"/>
      <c r="R416" s="6"/>
      <c r="S416" s="6"/>
      <c r="T416" s="6"/>
      <c r="U416" s="6"/>
      <c r="V416" s="6"/>
      <c r="W416" s="6"/>
      <c r="X416" s="6"/>
      <c r="Y416" s="6"/>
      <c r="Z416" s="6"/>
    </row>
    <row r="417" spans="1:26" ht="16.5">
      <c r="A417" s="25" t="s">
        <v>302</v>
      </c>
      <c r="B417" s="28" t="s">
        <v>41</v>
      </c>
      <c r="C417" s="19" t="s">
        <v>3501</v>
      </c>
      <c r="D417" s="19">
        <v>2015</v>
      </c>
      <c r="E417" s="13" t="s">
        <v>11</v>
      </c>
      <c r="F417" s="6"/>
      <c r="G417" s="21"/>
      <c r="H417" s="6"/>
      <c r="I417" s="6"/>
      <c r="J417" s="6"/>
      <c r="K417" s="6"/>
      <c r="L417" s="6"/>
      <c r="M417" s="6"/>
      <c r="N417" s="6"/>
      <c r="O417" s="6"/>
      <c r="P417" s="6"/>
      <c r="Q417" s="6"/>
      <c r="R417" s="6"/>
      <c r="S417" s="6"/>
      <c r="T417" s="6"/>
      <c r="U417" s="6"/>
      <c r="V417" s="6"/>
      <c r="W417" s="6"/>
      <c r="X417" s="6"/>
      <c r="Y417" s="6"/>
      <c r="Z417" s="6"/>
    </row>
    <row r="418" spans="1:26" ht="16.5">
      <c r="A418" s="25" t="s">
        <v>1031</v>
      </c>
      <c r="B418" s="28" t="s">
        <v>129</v>
      </c>
      <c r="C418" s="19" t="s">
        <v>24</v>
      </c>
      <c r="D418" s="19">
        <v>2016</v>
      </c>
      <c r="E418" s="13" t="s">
        <v>11</v>
      </c>
      <c r="F418" s="6"/>
      <c r="G418" s="21"/>
      <c r="H418" s="6"/>
      <c r="I418" s="6"/>
      <c r="J418" s="6"/>
      <c r="K418" s="6"/>
      <c r="L418" s="6"/>
      <c r="M418" s="6"/>
      <c r="N418" s="6"/>
      <c r="O418" s="6"/>
      <c r="P418" s="6"/>
      <c r="Q418" s="6"/>
      <c r="R418" s="6"/>
      <c r="S418" s="6"/>
      <c r="T418" s="6"/>
      <c r="U418" s="6"/>
      <c r="V418" s="6"/>
      <c r="W418" s="6"/>
      <c r="X418" s="6"/>
      <c r="Y418" s="6"/>
      <c r="Z418" s="6"/>
    </row>
    <row r="419" spans="1:26" ht="15">
      <c r="A419" s="429" t="s">
        <v>3522</v>
      </c>
      <c r="B419" s="6"/>
      <c r="C419" s="6"/>
      <c r="D419" s="6"/>
      <c r="E419" s="13" t="s">
        <v>11</v>
      </c>
      <c r="F419" s="6"/>
      <c r="G419" s="11" t="s">
        <v>3528</v>
      </c>
      <c r="H419" s="6"/>
      <c r="I419" s="6"/>
      <c r="J419" s="6"/>
      <c r="K419" s="6"/>
      <c r="L419" s="6"/>
      <c r="M419" s="6"/>
      <c r="N419" s="6"/>
      <c r="O419" s="6"/>
      <c r="P419" s="6"/>
      <c r="Q419" s="6"/>
      <c r="R419" s="6"/>
      <c r="S419" s="6"/>
      <c r="T419" s="6"/>
      <c r="U419" s="6"/>
      <c r="V419" s="6"/>
      <c r="W419" s="6"/>
      <c r="X419" s="6"/>
      <c r="Y419" s="6"/>
      <c r="Z419" s="6"/>
    </row>
    <row r="420" spans="1:26" ht="16.5">
      <c r="A420" s="25" t="s">
        <v>3531</v>
      </c>
      <c r="B420" s="28" t="s">
        <v>80</v>
      </c>
      <c r="C420" s="19" t="s">
        <v>37</v>
      </c>
      <c r="D420" s="19">
        <v>2009</v>
      </c>
      <c r="E420" s="13" t="s">
        <v>11</v>
      </c>
      <c r="F420" s="6"/>
      <c r="G420" s="21"/>
      <c r="H420" s="6"/>
      <c r="I420" s="6"/>
      <c r="J420" s="6"/>
      <c r="K420" s="6"/>
      <c r="L420" s="6"/>
      <c r="M420" s="6"/>
      <c r="N420" s="6"/>
      <c r="O420" s="6"/>
      <c r="P420" s="6"/>
      <c r="Q420" s="6"/>
      <c r="R420" s="6"/>
      <c r="S420" s="6"/>
      <c r="T420" s="6"/>
      <c r="U420" s="6"/>
      <c r="V420" s="6"/>
      <c r="W420" s="6"/>
      <c r="X420" s="6"/>
      <c r="Y420" s="6"/>
      <c r="Z420" s="6"/>
    </row>
    <row r="421" spans="1:26" ht="16.5">
      <c r="A421" s="28" t="s">
        <v>3551</v>
      </c>
      <c r="B421" s="28" t="s">
        <v>71</v>
      </c>
      <c r="C421" s="19" t="s">
        <v>37</v>
      </c>
      <c r="D421" s="19">
        <v>2017</v>
      </c>
      <c r="E421" s="13" t="s">
        <v>11</v>
      </c>
      <c r="F421" s="6"/>
      <c r="G421" s="21"/>
      <c r="H421" s="6"/>
      <c r="I421" s="6"/>
      <c r="J421" s="6"/>
      <c r="K421" s="6"/>
      <c r="L421" s="6"/>
      <c r="M421" s="6"/>
      <c r="N421" s="6"/>
      <c r="O421" s="6"/>
      <c r="P421" s="6"/>
      <c r="Q421" s="6"/>
      <c r="R421" s="6"/>
      <c r="S421" s="6"/>
      <c r="T421" s="6"/>
      <c r="U421" s="6"/>
      <c r="V421" s="6"/>
      <c r="W421" s="6"/>
      <c r="X421" s="6"/>
      <c r="Y421" s="6"/>
      <c r="Z421" s="6"/>
    </row>
    <row r="422" spans="1:26" ht="16.5">
      <c r="A422" s="25" t="s">
        <v>3585</v>
      </c>
      <c r="B422" s="28" t="s">
        <v>49</v>
      </c>
      <c r="C422" s="19" t="s">
        <v>37</v>
      </c>
      <c r="D422" s="19">
        <v>2016</v>
      </c>
      <c r="E422" s="13" t="s">
        <v>11</v>
      </c>
      <c r="F422" s="6"/>
      <c r="G422" s="21"/>
      <c r="H422" s="6"/>
      <c r="I422" s="6"/>
      <c r="J422" s="6"/>
      <c r="K422" s="6"/>
      <c r="L422" s="6"/>
      <c r="M422" s="6"/>
      <c r="N422" s="6"/>
      <c r="O422" s="6"/>
      <c r="P422" s="6"/>
      <c r="Q422" s="6"/>
      <c r="R422" s="6"/>
      <c r="S422" s="6"/>
      <c r="T422" s="6"/>
      <c r="U422" s="6"/>
      <c r="V422" s="6"/>
      <c r="W422" s="6"/>
      <c r="X422" s="6"/>
      <c r="Y422" s="6"/>
      <c r="Z422" s="6"/>
    </row>
    <row r="423" spans="1:26" ht="15">
      <c r="A423" s="430" t="s">
        <v>3604</v>
      </c>
      <c r="B423" s="6"/>
      <c r="C423" s="6"/>
      <c r="D423" s="6"/>
      <c r="E423" s="13" t="s">
        <v>11</v>
      </c>
      <c r="F423" s="6"/>
      <c r="G423" s="225" t="s">
        <v>405</v>
      </c>
      <c r="H423" s="6"/>
      <c r="I423" s="6"/>
      <c r="J423" s="6"/>
      <c r="K423" s="6"/>
      <c r="L423" s="6"/>
      <c r="M423" s="6"/>
      <c r="N423" s="6"/>
      <c r="O423" s="6"/>
      <c r="P423" s="6"/>
      <c r="Q423" s="6"/>
      <c r="R423" s="6"/>
      <c r="S423" s="6"/>
      <c r="T423" s="6"/>
      <c r="U423" s="6"/>
      <c r="V423" s="6"/>
      <c r="W423" s="6"/>
      <c r="X423" s="6"/>
      <c r="Y423" s="6"/>
      <c r="Z423" s="6"/>
    </row>
    <row r="424" spans="1:26" ht="16.5">
      <c r="A424" s="28" t="s">
        <v>3615</v>
      </c>
      <c r="B424" s="28" t="s">
        <v>23</v>
      </c>
      <c r="C424" s="19" t="s">
        <v>37</v>
      </c>
      <c r="D424" s="19">
        <v>2011</v>
      </c>
      <c r="E424" s="13" t="s">
        <v>11</v>
      </c>
      <c r="F424" s="6"/>
      <c r="G424" s="21"/>
      <c r="H424" s="6"/>
      <c r="I424" s="6"/>
      <c r="J424" s="6"/>
      <c r="K424" s="6"/>
      <c r="L424" s="6"/>
      <c r="M424" s="6"/>
      <c r="N424" s="6"/>
      <c r="O424" s="6"/>
      <c r="P424" s="6"/>
      <c r="Q424" s="6"/>
      <c r="R424" s="6"/>
      <c r="S424" s="6"/>
      <c r="T424" s="6"/>
      <c r="U424" s="6"/>
      <c r="V424" s="6"/>
      <c r="W424" s="6"/>
      <c r="X424" s="6"/>
      <c r="Y424" s="6"/>
      <c r="Z424" s="6"/>
    </row>
    <row r="425" spans="1:26" ht="16.5">
      <c r="A425" s="28" t="s">
        <v>3628</v>
      </c>
      <c r="B425" s="28" t="s">
        <v>41</v>
      </c>
      <c r="C425" s="19" t="s">
        <v>2632</v>
      </c>
      <c r="D425" s="19">
        <v>2017</v>
      </c>
      <c r="E425" s="13" t="s">
        <v>11</v>
      </c>
      <c r="F425" s="6"/>
      <c r="G425" s="21"/>
      <c r="H425" s="6"/>
      <c r="I425" s="6"/>
      <c r="J425" s="6"/>
      <c r="K425" s="6"/>
      <c r="L425" s="6"/>
      <c r="M425" s="6"/>
      <c r="N425" s="6"/>
      <c r="O425" s="6"/>
      <c r="P425" s="6"/>
      <c r="Q425" s="6"/>
      <c r="R425" s="6"/>
      <c r="S425" s="6"/>
      <c r="T425" s="6"/>
      <c r="U425" s="6"/>
      <c r="V425" s="6"/>
      <c r="W425" s="6"/>
      <c r="X425" s="6"/>
      <c r="Y425" s="6"/>
      <c r="Z425" s="6"/>
    </row>
    <row r="426" spans="1:26" ht="16.5">
      <c r="A426" s="25" t="s">
        <v>82</v>
      </c>
      <c r="B426" s="28" t="s">
        <v>80</v>
      </c>
      <c r="C426" s="19" t="s">
        <v>142</v>
      </c>
      <c r="D426" s="19">
        <v>2015</v>
      </c>
      <c r="E426" s="13" t="s">
        <v>11</v>
      </c>
      <c r="F426" s="6"/>
      <c r="G426" s="19">
        <v>5</v>
      </c>
      <c r="H426" s="6"/>
      <c r="I426" s="6"/>
      <c r="J426" s="6"/>
      <c r="K426" s="6"/>
      <c r="L426" s="6"/>
      <c r="M426" s="6"/>
      <c r="N426" s="6"/>
      <c r="O426" s="6"/>
      <c r="P426" s="6"/>
      <c r="Q426" s="6"/>
      <c r="R426" s="6"/>
      <c r="S426" s="6"/>
      <c r="T426" s="6"/>
      <c r="U426" s="6"/>
      <c r="V426" s="6"/>
      <c r="W426" s="6"/>
      <c r="X426" s="6"/>
      <c r="Y426" s="6"/>
      <c r="Z426" s="6"/>
    </row>
    <row r="427" spans="1:26" ht="16.5">
      <c r="A427" s="28" t="s">
        <v>3667</v>
      </c>
      <c r="B427" s="28" t="s">
        <v>80</v>
      </c>
      <c r="C427" s="19" t="s">
        <v>24</v>
      </c>
      <c r="D427" s="19">
        <v>2018</v>
      </c>
      <c r="E427" s="13" t="s">
        <v>11</v>
      </c>
      <c r="F427" s="11" t="s">
        <v>3693</v>
      </c>
      <c r="G427" s="21"/>
      <c r="H427" s="6"/>
      <c r="I427" s="6"/>
      <c r="J427" s="6"/>
      <c r="K427" s="6"/>
      <c r="L427" s="6"/>
      <c r="M427" s="6"/>
      <c r="N427" s="6"/>
      <c r="O427" s="6"/>
      <c r="P427" s="6"/>
      <c r="Q427" s="6"/>
      <c r="R427" s="6"/>
      <c r="S427" s="6"/>
      <c r="T427" s="6"/>
      <c r="U427" s="6"/>
      <c r="V427" s="6"/>
      <c r="W427" s="6"/>
      <c r="X427" s="6"/>
      <c r="Y427" s="6"/>
      <c r="Z427" s="6"/>
    </row>
    <row r="428" spans="1:26" ht="16.5">
      <c r="A428" s="28" t="s">
        <v>1043</v>
      </c>
      <c r="B428" s="28" t="s">
        <v>71</v>
      </c>
      <c r="C428" s="19" t="s">
        <v>30</v>
      </c>
      <c r="D428" s="19">
        <v>2017</v>
      </c>
      <c r="E428" s="13" t="s">
        <v>11</v>
      </c>
      <c r="F428" s="6"/>
      <c r="G428" s="21"/>
      <c r="H428" s="6"/>
      <c r="I428" s="6"/>
      <c r="J428" s="6"/>
      <c r="K428" s="6"/>
      <c r="L428" s="6"/>
      <c r="M428" s="6"/>
      <c r="N428" s="6"/>
      <c r="O428" s="6"/>
      <c r="P428" s="6"/>
      <c r="Q428" s="6"/>
      <c r="R428" s="6"/>
      <c r="S428" s="6"/>
      <c r="T428" s="6"/>
      <c r="U428" s="6"/>
      <c r="V428" s="6"/>
      <c r="W428" s="6"/>
      <c r="X428" s="6"/>
      <c r="Y428" s="6"/>
      <c r="Z428" s="6"/>
    </row>
    <row r="429" spans="1:26" ht="16.5">
      <c r="A429" s="28" t="s">
        <v>3720</v>
      </c>
      <c r="B429" s="28" t="s">
        <v>41</v>
      </c>
      <c r="C429" s="19" t="s">
        <v>37</v>
      </c>
      <c r="D429" s="19">
        <v>2015</v>
      </c>
      <c r="E429" s="13" t="s">
        <v>11</v>
      </c>
      <c r="F429" s="6"/>
      <c r="G429" s="21"/>
      <c r="H429" s="6"/>
      <c r="I429" s="6"/>
      <c r="J429" s="6"/>
      <c r="K429" s="6"/>
      <c r="L429" s="6"/>
      <c r="M429" s="6"/>
      <c r="N429" s="6"/>
      <c r="O429" s="6"/>
      <c r="P429" s="6"/>
      <c r="Q429" s="6"/>
      <c r="R429" s="6"/>
      <c r="S429" s="6"/>
      <c r="T429" s="6"/>
      <c r="U429" s="6"/>
      <c r="V429" s="6"/>
      <c r="W429" s="6"/>
      <c r="X429" s="6"/>
      <c r="Y429" s="6"/>
      <c r="Z429" s="6"/>
    </row>
    <row r="430" spans="1:26" ht="16.5">
      <c r="A430" s="25" t="s">
        <v>986</v>
      </c>
      <c r="B430" s="28" t="s">
        <v>49</v>
      </c>
      <c r="C430" s="19" t="s">
        <v>492</v>
      </c>
      <c r="D430" s="19">
        <v>2015</v>
      </c>
      <c r="E430" s="13" t="s">
        <v>11</v>
      </c>
      <c r="F430" s="6"/>
      <c r="G430" s="21"/>
      <c r="H430" s="6"/>
      <c r="I430" s="6"/>
      <c r="J430" s="6"/>
      <c r="K430" s="6"/>
      <c r="L430" s="6"/>
      <c r="M430" s="6"/>
      <c r="N430" s="6"/>
      <c r="O430" s="6"/>
      <c r="P430" s="6"/>
      <c r="Q430" s="6"/>
      <c r="R430" s="6"/>
      <c r="S430" s="6"/>
      <c r="T430" s="6"/>
      <c r="U430" s="6"/>
      <c r="V430" s="6"/>
      <c r="W430" s="6"/>
      <c r="X430" s="6"/>
      <c r="Y430" s="6"/>
      <c r="Z430" s="6"/>
    </row>
    <row r="431" spans="1:26" ht="16.5">
      <c r="A431" s="25" t="s">
        <v>266</v>
      </c>
      <c r="B431" s="28" t="s">
        <v>41</v>
      </c>
      <c r="C431" s="19" t="s">
        <v>24</v>
      </c>
      <c r="D431" s="19">
        <v>2017</v>
      </c>
      <c r="E431" s="13" t="s">
        <v>11</v>
      </c>
      <c r="F431" s="6"/>
      <c r="G431" s="21"/>
      <c r="H431" s="6"/>
      <c r="I431" s="6"/>
      <c r="J431" s="6"/>
      <c r="K431" s="6"/>
      <c r="L431" s="6"/>
      <c r="M431" s="6"/>
      <c r="N431" s="6"/>
      <c r="O431" s="6"/>
      <c r="P431" s="6"/>
      <c r="Q431" s="6"/>
      <c r="R431" s="6"/>
      <c r="S431" s="6"/>
      <c r="T431" s="6"/>
      <c r="U431" s="6"/>
      <c r="V431" s="6"/>
      <c r="W431" s="6"/>
      <c r="X431" s="6"/>
      <c r="Y431" s="6"/>
      <c r="Z431" s="6"/>
    </row>
    <row r="432" spans="1:26" ht="16.5">
      <c r="A432" s="25" t="s">
        <v>2504</v>
      </c>
      <c r="B432" s="28" t="s">
        <v>129</v>
      </c>
      <c r="C432" s="19" t="s">
        <v>3827</v>
      </c>
      <c r="D432" s="19">
        <v>2013</v>
      </c>
      <c r="E432" s="13" t="s">
        <v>11</v>
      </c>
      <c r="F432" s="6"/>
      <c r="G432" s="21"/>
      <c r="H432" s="6"/>
      <c r="I432" s="6"/>
      <c r="J432" s="6"/>
      <c r="K432" s="6"/>
      <c r="L432" s="6"/>
      <c r="M432" s="6"/>
      <c r="N432" s="6"/>
      <c r="O432" s="6"/>
      <c r="P432" s="6"/>
      <c r="Q432" s="6"/>
      <c r="R432" s="6"/>
      <c r="S432" s="6"/>
      <c r="T432" s="6"/>
      <c r="U432" s="6"/>
      <c r="V432" s="6"/>
      <c r="W432" s="6"/>
      <c r="X432" s="6"/>
      <c r="Y432" s="6"/>
      <c r="Z432" s="6"/>
    </row>
    <row r="433" spans="1:26" ht="16.5">
      <c r="A433" s="25" t="s">
        <v>3820</v>
      </c>
      <c r="B433" s="28" t="s">
        <v>23</v>
      </c>
      <c r="C433" s="19" t="s">
        <v>207</v>
      </c>
      <c r="D433" s="19">
        <v>2015</v>
      </c>
      <c r="E433" s="13" t="s">
        <v>11</v>
      </c>
      <c r="F433" s="6"/>
      <c r="G433" s="21"/>
      <c r="H433" s="6"/>
      <c r="I433" s="6"/>
      <c r="J433" s="6"/>
      <c r="K433" s="6"/>
      <c r="L433" s="6"/>
      <c r="M433" s="6"/>
      <c r="N433" s="6"/>
      <c r="O433" s="6"/>
      <c r="P433" s="6"/>
      <c r="Q433" s="6"/>
      <c r="R433" s="6"/>
      <c r="S433" s="6"/>
      <c r="T433" s="6"/>
      <c r="U433" s="6"/>
      <c r="V433" s="6"/>
      <c r="W433" s="6"/>
      <c r="X433" s="6"/>
      <c r="Y433" s="6"/>
      <c r="Z433" s="6"/>
    </row>
    <row r="434" spans="1:26" ht="16.5">
      <c r="A434" s="17" t="s">
        <v>933</v>
      </c>
      <c r="B434" s="19"/>
      <c r="C434" s="19"/>
      <c r="D434" s="19"/>
      <c r="E434" s="13" t="s">
        <v>11</v>
      </c>
      <c r="F434" s="6"/>
      <c r="G434" s="19" t="s">
        <v>466</v>
      </c>
      <c r="H434" s="6"/>
      <c r="I434" s="6"/>
      <c r="J434" s="6"/>
      <c r="K434" s="6"/>
      <c r="L434" s="6"/>
      <c r="M434" s="6"/>
      <c r="N434" s="6"/>
      <c r="O434" s="6"/>
      <c r="P434" s="6"/>
      <c r="Q434" s="6"/>
      <c r="R434" s="6"/>
      <c r="S434" s="6"/>
      <c r="T434" s="6"/>
      <c r="U434" s="6"/>
      <c r="V434" s="6"/>
      <c r="W434" s="6"/>
      <c r="X434" s="6"/>
      <c r="Y434" s="6"/>
      <c r="Z434" s="6"/>
    </row>
    <row r="435" spans="1:26" ht="16.5">
      <c r="A435" s="25" t="s">
        <v>475</v>
      </c>
      <c r="B435" s="28" t="s">
        <v>71</v>
      </c>
      <c r="C435" s="19" t="s">
        <v>30</v>
      </c>
      <c r="D435" s="19">
        <v>2017</v>
      </c>
      <c r="E435" s="13" t="s">
        <v>11</v>
      </c>
      <c r="F435" s="6"/>
      <c r="G435" s="21"/>
      <c r="H435" s="6"/>
      <c r="I435" s="6"/>
      <c r="J435" s="6"/>
      <c r="K435" s="6"/>
      <c r="L435" s="6"/>
      <c r="M435" s="6"/>
      <c r="N435" s="6"/>
      <c r="O435" s="6"/>
      <c r="P435" s="6"/>
      <c r="Q435" s="6"/>
      <c r="R435" s="6"/>
      <c r="S435" s="6"/>
      <c r="T435" s="6"/>
      <c r="U435" s="6"/>
      <c r="V435" s="6"/>
      <c r="W435" s="6"/>
      <c r="X435" s="6"/>
      <c r="Y435" s="6"/>
      <c r="Z435" s="6"/>
    </row>
    <row r="436" spans="1:26" ht="16.5">
      <c r="A436" s="28" t="s">
        <v>495</v>
      </c>
      <c r="B436" s="28" t="s">
        <v>23</v>
      </c>
      <c r="C436" s="19" t="s">
        <v>37</v>
      </c>
      <c r="D436" s="19" t="s">
        <v>3889</v>
      </c>
      <c r="E436" s="13" t="s">
        <v>11</v>
      </c>
      <c r="F436" s="11" t="s">
        <v>3890</v>
      </c>
      <c r="G436" s="21"/>
      <c r="H436" s="6"/>
      <c r="I436" s="6"/>
      <c r="J436" s="6"/>
      <c r="K436" s="6"/>
      <c r="L436" s="6"/>
      <c r="M436" s="6"/>
      <c r="N436" s="6"/>
      <c r="O436" s="6"/>
      <c r="P436" s="6"/>
      <c r="Q436" s="6"/>
      <c r="R436" s="6"/>
      <c r="S436" s="6"/>
      <c r="T436" s="6"/>
      <c r="U436" s="6"/>
      <c r="V436" s="6"/>
      <c r="W436" s="6"/>
      <c r="X436" s="6"/>
      <c r="Y436" s="6"/>
      <c r="Z436" s="6"/>
    </row>
    <row r="437" spans="1:26" ht="16.5">
      <c r="A437" s="25" t="s">
        <v>3837</v>
      </c>
      <c r="B437" s="28" t="s">
        <v>41</v>
      </c>
      <c r="C437" s="19" t="s">
        <v>3908</v>
      </c>
      <c r="D437" s="19">
        <v>2001</v>
      </c>
      <c r="E437" s="13" t="s">
        <v>11</v>
      </c>
      <c r="F437" s="6"/>
      <c r="G437" s="21"/>
      <c r="H437" s="6"/>
      <c r="I437" s="6"/>
      <c r="J437" s="6"/>
      <c r="K437" s="6"/>
      <c r="L437" s="6"/>
      <c r="M437" s="6"/>
      <c r="N437" s="6"/>
      <c r="O437" s="6"/>
      <c r="P437" s="6"/>
      <c r="Q437" s="6"/>
      <c r="R437" s="6"/>
      <c r="S437" s="6"/>
      <c r="T437" s="6"/>
      <c r="U437" s="6"/>
      <c r="V437" s="6"/>
      <c r="W437" s="6"/>
      <c r="X437" s="6"/>
      <c r="Y437" s="6"/>
      <c r="Z437" s="6"/>
    </row>
    <row r="438" spans="1:26" ht="16.5">
      <c r="A438" s="28" t="s">
        <v>972</v>
      </c>
      <c r="B438" s="28" t="s">
        <v>71</v>
      </c>
      <c r="C438" s="19" t="s">
        <v>37</v>
      </c>
      <c r="D438" s="431">
        <v>43101</v>
      </c>
      <c r="E438" s="13" t="s">
        <v>11</v>
      </c>
      <c r="F438" s="6"/>
      <c r="G438" s="21"/>
      <c r="H438" s="6"/>
      <c r="I438" s="6"/>
      <c r="J438" s="6"/>
      <c r="K438" s="6"/>
      <c r="L438" s="6"/>
      <c r="M438" s="6"/>
      <c r="N438" s="6"/>
      <c r="O438" s="6"/>
      <c r="P438" s="6"/>
      <c r="Q438" s="6"/>
      <c r="R438" s="6"/>
      <c r="S438" s="6"/>
      <c r="T438" s="6"/>
      <c r="U438" s="6"/>
      <c r="V438" s="6"/>
      <c r="W438" s="6"/>
      <c r="X438" s="6"/>
      <c r="Y438" s="6"/>
      <c r="Z438" s="6"/>
    </row>
    <row r="439" spans="1:26" ht="16.5">
      <c r="A439" s="25" t="s">
        <v>505</v>
      </c>
      <c r="B439" s="28" t="s">
        <v>23</v>
      </c>
      <c r="C439" s="19" t="s">
        <v>953</v>
      </c>
      <c r="D439" s="19">
        <v>2016</v>
      </c>
      <c r="E439" s="13" t="s">
        <v>11</v>
      </c>
      <c r="F439" s="11" t="s">
        <v>376</v>
      </c>
      <c r="G439" s="21"/>
      <c r="H439" s="6"/>
      <c r="I439" s="6"/>
      <c r="J439" s="6"/>
      <c r="K439" s="6"/>
      <c r="L439" s="6"/>
      <c r="M439" s="6"/>
      <c r="N439" s="6"/>
      <c r="O439" s="6"/>
      <c r="P439" s="6"/>
      <c r="Q439" s="6"/>
      <c r="R439" s="6"/>
      <c r="S439" s="6"/>
      <c r="T439" s="6"/>
      <c r="U439" s="6"/>
      <c r="V439" s="6"/>
      <c r="W439" s="6"/>
      <c r="X439" s="6"/>
      <c r="Y439" s="6"/>
      <c r="Z439" s="6"/>
    </row>
    <row r="440" spans="1:26" ht="16.5">
      <c r="A440" s="25" t="s">
        <v>3854</v>
      </c>
      <c r="B440" s="28" t="s">
        <v>49</v>
      </c>
      <c r="C440" s="19" t="s">
        <v>3425</v>
      </c>
      <c r="D440" s="19">
        <v>2017</v>
      </c>
      <c r="E440" s="13" t="s">
        <v>11</v>
      </c>
      <c r="F440" s="6"/>
      <c r="G440" s="21"/>
      <c r="H440" s="6"/>
      <c r="I440" s="6"/>
      <c r="J440" s="6"/>
      <c r="K440" s="6"/>
      <c r="L440" s="6"/>
      <c r="M440" s="6"/>
      <c r="N440" s="6"/>
      <c r="O440" s="6"/>
      <c r="P440" s="6"/>
      <c r="Q440" s="6"/>
      <c r="R440" s="6"/>
      <c r="S440" s="6"/>
      <c r="T440" s="6"/>
      <c r="U440" s="6"/>
      <c r="V440" s="6"/>
      <c r="W440" s="6"/>
      <c r="X440" s="6"/>
      <c r="Y440" s="6"/>
      <c r="Z440" s="6"/>
    </row>
    <row r="441" spans="1:26" ht="16.5">
      <c r="A441" s="28" t="s">
        <v>2522</v>
      </c>
      <c r="B441" s="28" t="s">
        <v>71</v>
      </c>
      <c r="C441" s="19" t="s">
        <v>62</v>
      </c>
      <c r="D441" s="19">
        <v>2015</v>
      </c>
      <c r="E441" s="13" t="s">
        <v>11</v>
      </c>
      <c r="F441" s="6"/>
      <c r="G441" s="21"/>
      <c r="H441" s="6"/>
      <c r="I441" s="6"/>
      <c r="J441" s="6"/>
      <c r="K441" s="6"/>
      <c r="L441" s="6"/>
      <c r="M441" s="6"/>
      <c r="N441" s="6"/>
      <c r="O441" s="6"/>
      <c r="P441" s="6"/>
      <c r="Q441" s="6"/>
      <c r="R441" s="6"/>
      <c r="S441" s="6"/>
      <c r="T441" s="6"/>
      <c r="U441" s="6"/>
      <c r="V441" s="6"/>
      <c r="W441" s="6"/>
      <c r="X441" s="6"/>
      <c r="Y441" s="6"/>
      <c r="Z441" s="6"/>
    </row>
    <row r="442" spans="1:26" ht="16.5">
      <c r="A442" s="28" t="s">
        <v>3866</v>
      </c>
      <c r="B442" s="28" t="s">
        <v>49</v>
      </c>
      <c r="C442" s="19" t="s">
        <v>37</v>
      </c>
      <c r="D442" s="19">
        <v>2017</v>
      </c>
      <c r="E442" s="13" t="s">
        <v>11</v>
      </c>
      <c r="F442" s="11" t="s">
        <v>4002</v>
      </c>
      <c r="G442" s="21"/>
      <c r="H442" s="6"/>
      <c r="I442" s="6"/>
      <c r="J442" s="6"/>
      <c r="K442" s="6"/>
      <c r="L442" s="6"/>
      <c r="M442" s="6"/>
      <c r="N442" s="6"/>
      <c r="O442" s="6"/>
      <c r="P442" s="6"/>
      <c r="Q442" s="6"/>
      <c r="R442" s="6"/>
      <c r="S442" s="6"/>
      <c r="T442" s="6"/>
      <c r="U442" s="6"/>
      <c r="V442" s="6"/>
      <c r="W442" s="6"/>
      <c r="X442" s="6"/>
      <c r="Y442" s="6"/>
      <c r="Z442" s="6"/>
    </row>
    <row r="443" spans="1:26" ht="16.5">
      <c r="A443" s="17" t="s">
        <v>1036</v>
      </c>
      <c r="B443" s="19"/>
      <c r="C443" s="19"/>
      <c r="D443" s="19"/>
      <c r="E443" s="13" t="s">
        <v>11</v>
      </c>
      <c r="F443" s="6"/>
      <c r="G443" s="19" t="s">
        <v>4010</v>
      </c>
      <c r="H443" s="6"/>
      <c r="I443" s="6"/>
      <c r="J443" s="6"/>
      <c r="K443" s="6"/>
      <c r="L443" s="6"/>
      <c r="M443" s="6"/>
      <c r="N443" s="6"/>
      <c r="O443" s="6"/>
      <c r="P443" s="6"/>
      <c r="Q443" s="6"/>
      <c r="R443" s="6"/>
      <c r="S443" s="6"/>
      <c r="T443" s="6"/>
      <c r="U443" s="6"/>
      <c r="V443" s="6"/>
      <c r="W443" s="6"/>
      <c r="X443" s="6"/>
      <c r="Y443" s="6"/>
      <c r="Z443" s="6"/>
    </row>
    <row r="444" spans="1:26" ht="16.5">
      <c r="A444" s="25" t="s">
        <v>3886</v>
      </c>
      <c r="B444" s="28" t="s">
        <v>71</v>
      </c>
      <c r="C444" s="19" t="s">
        <v>24</v>
      </c>
      <c r="D444" s="19">
        <v>2012</v>
      </c>
      <c r="E444" s="13" t="s">
        <v>11</v>
      </c>
      <c r="F444" s="6"/>
      <c r="G444" s="21"/>
      <c r="H444" s="6"/>
      <c r="I444" s="6"/>
      <c r="J444" s="6"/>
      <c r="K444" s="6"/>
      <c r="L444" s="6"/>
      <c r="M444" s="6"/>
      <c r="N444" s="6"/>
      <c r="O444" s="6"/>
      <c r="P444" s="6"/>
      <c r="Q444" s="6"/>
      <c r="R444" s="6"/>
      <c r="S444" s="6"/>
      <c r="T444" s="6"/>
      <c r="U444" s="6"/>
      <c r="V444" s="6"/>
      <c r="W444" s="6"/>
      <c r="X444" s="6"/>
      <c r="Y444" s="6"/>
      <c r="Z444" s="6"/>
    </row>
    <row r="445" spans="1:26" ht="16.5">
      <c r="A445" s="25" t="s">
        <v>291</v>
      </c>
      <c r="B445" s="28" t="s">
        <v>27</v>
      </c>
      <c r="C445" s="19" t="s">
        <v>24</v>
      </c>
      <c r="D445" s="19">
        <v>2010</v>
      </c>
      <c r="E445" s="13" t="s">
        <v>11</v>
      </c>
      <c r="F445" s="6"/>
      <c r="G445" s="21"/>
      <c r="H445" s="6"/>
      <c r="I445" s="6"/>
      <c r="J445" s="6"/>
      <c r="K445" s="6"/>
      <c r="L445" s="6"/>
      <c r="M445" s="6"/>
      <c r="N445" s="6"/>
      <c r="O445" s="6"/>
      <c r="P445" s="6"/>
      <c r="Q445" s="6"/>
      <c r="R445" s="6"/>
      <c r="S445" s="6"/>
      <c r="T445" s="6"/>
      <c r="U445" s="6"/>
      <c r="V445" s="6"/>
      <c r="W445" s="6"/>
      <c r="X445" s="6"/>
      <c r="Y445" s="6"/>
      <c r="Z445" s="6"/>
    </row>
    <row r="446" spans="1:26" ht="16.5">
      <c r="A446" s="25" t="s">
        <v>3893</v>
      </c>
      <c r="B446" s="28" t="s">
        <v>49</v>
      </c>
      <c r="C446" s="19" t="s">
        <v>24</v>
      </c>
      <c r="D446" s="19">
        <v>2016</v>
      </c>
      <c r="E446" s="13" t="s">
        <v>11</v>
      </c>
      <c r="F446" s="6"/>
      <c r="G446" s="21"/>
      <c r="H446" s="6"/>
      <c r="I446" s="6"/>
      <c r="J446" s="6"/>
      <c r="K446" s="6"/>
      <c r="L446" s="6"/>
      <c r="M446" s="6"/>
      <c r="N446" s="6"/>
      <c r="O446" s="6"/>
      <c r="P446" s="6"/>
      <c r="Q446" s="6"/>
      <c r="R446" s="6"/>
      <c r="S446" s="6"/>
      <c r="T446" s="6"/>
      <c r="U446" s="6"/>
      <c r="V446" s="6"/>
      <c r="W446" s="6"/>
      <c r="X446" s="6"/>
      <c r="Y446" s="6"/>
      <c r="Z446" s="6"/>
    </row>
    <row r="447" spans="1:26" ht="16.5">
      <c r="A447" s="25" t="s">
        <v>184</v>
      </c>
      <c r="B447" s="28" t="s">
        <v>66</v>
      </c>
      <c r="C447" s="19" t="s">
        <v>4076</v>
      </c>
      <c r="D447" s="19">
        <v>2012</v>
      </c>
      <c r="E447" s="13" t="s">
        <v>11</v>
      </c>
      <c r="F447" s="6"/>
      <c r="G447" s="21"/>
      <c r="H447" s="6"/>
      <c r="I447" s="6"/>
      <c r="J447" s="6"/>
      <c r="K447" s="6"/>
      <c r="L447" s="6"/>
      <c r="M447" s="6"/>
      <c r="N447" s="6"/>
      <c r="O447" s="6"/>
      <c r="P447" s="6"/>
      <c r="Q447" s="6"/>
      <c r="R447" s="6"/>
      <c r="S447" s="6"/>
      <c r="T447" s="6"/>
      <c r="U447" s="6"/>
      <c r="V447" s="6"/>
      <c r="W447" s="6"/>
      <c r="X447" s="6"/>
      <c r="Y447" s="6"/>
      <c r="Z447" s="6"/>
    </row>
    <row r="448" spans="1:26" ht="16.5">
      <c r="A448" s="17" t="s">
        <v>4081</v>
      </c>
      <c r="B448" s="19"/>
      <c r="C448" s="19"/>
      <c r="D448" s="19"/>
      <c r="E448" s="13" t="s">
        <v>108</v>
      </c>
      <c r="F448" s="11"/>
      <c r="G448" s="225" t="s">
        <v>405</v>
      </c>
      <c r="H448" s="6"/>
      <c r="I448" s="6"/>
      <c r="J448" s="6"/>
      <c r="K448" s="6"/>
      <c r="L448" s="6"/>
      <c r="M448" s="6"/>
      <c r="N448" s="6"/>
      <c r="O448" s="6"/>
      <c r="P448" s="6"/>
      <c r="Q448" s="6"/>
      <c r="R448" s="6"/>
      <c r="S448" s="6"/>
      <c r="T448" s="6"/>
      <c r="U448" s="6"/>
      <c r="V448" s="6"/>
      <c r="W448" s="6"/>
      <c r="X448" s="6"/>
      <c r="Y448" s="6"/>
      <c r="Z448" s="6"/>
    </row>
    <row r="449" spans="1:26" ht="16.5">
      <c r="A449" s="303" t="s">
        <v>2540</v>
      </c>
      <c r="B449" s="28" t="s">
        <v>41</v>
      </c>
      <c r="C449" s="19" t="s">
        <v>30</v>
      </c>
      <c r="D449" s="19">
        <v>2018</v>
      </c>
      <c r="E449" s="35" t="s">
        <v>31</v>
      </c>
      <c r="F449" s="11" t="s">
        <v>4102</v>
      </c>
      <c r="G449" s="21"/>
      <c r="H449" s="6"/>
      <c r="I449" s="6"/>
      <c r="J449" s="6"/>
      <c r="K449" s="6"/>
      <c r="L449" s="6"/>
      <c r="M449" s="6"/>
      <c r="N449" s="6"/>
      <c r="O449" s="6"/>
      <c r="P449" s="6"/>
      <c r="Q449" s="6"/>
      <c r="R449" s="6"/>
      <c r="S449" s="6"/>
      <c r="T449" s="6"/>
      <c r="U449" s="6"/>
      <c r="V449" s="6"/>
      <c r="W449" s="6"/>
      <c r="X449" s="6"/>
      <c r="Y449" s="6"/>
      <c r="Z449" s="6"/>
    </row>
    <row r="450" spans="1:26" ht="16.5">
      <c r="A450" s="28" t="s">
        <v>1065</v>
      </c>
      <c r="B450" s="28" t="s">
        <v>49</v>
      </c>
      <c r="C450" s="19" t="s">
        <v>30</v>
      </c>
      <c r="D450" s="19">
        <v>2016</v>
      </c>
      <c r="E450" s="13" t="s">
        <v>11</v>
      </c>
      <c r="F450" s="6"/>
      <c r="G450" s="21"/>
      <c r="H450" s="6"/>
      <c r="I450" s="6"/>
      <c r="J450" s="6"/>
      <c r="K450" s="6"/>
      <c r="L450" s="6"/>
      <c r="M450" s="6"/>
      <c r="N450" s="6"/>
      <c r="O450" s="6"/>
      <c r="P450" s="6"/>
      <c r="Q450" s="6"/>
      <c r="R450" s="6"/>
      <c r="S450" s="6"/>
      <c r="T450" s="6"/>
      <c r="U450" s="6"/>
      <c r="V450" s="6"/>
      <c r="W450" s="6"/>
      <c r="X450" s="6"/>
      <c r="Y450" s="6"/>
      <c r="Z450" s="6"/>
    </row>
    <row r="451" spans="1:26" ht="16.5">
      <c r="A451" s="25" t="s">
        <v>1068</v>
      </c>
      <c r="B451" s="28" t="s">
        <v>71</v>
      </c>
      <c r="C451" s="19" t="s">
        <v>37</v>
      </c>
      <c r="D451" s="19">
        <v>2016</v>
      </c>
      <c r="E451" s="35" t="s">
        <v>31</v>
      </c>
      <c r="F451" s="11" t="s">
        <v>4129</v>
      </c>
      <c r="G451" s="21"/>
      <c r="H451" s="6"/>
      <c r="I451" s="6"/>
      <c r="J451" s="6"/>
      <c r="K451" s="6"/>
      <c r="L451" s="6"/>
      <c r="M451" s="6"/>
      <c r="N451" s="6"/>
      <c r="O451" s="6"/>
      <c r="P451" s="6"/>
      <c r="Q451" s="6"/>
      <c r="R451" s="6"/>
      <c r="S451" s="6"/>
      <c r="T451" s="6"/>
      <c r="U451" s="6"/>
      <c r="V451" s="6"/>
      <c r="W451" s="6"/>
      <c r="X451" s="6"/>
      <c r="Y451" s="6"/>
      <c r="Z451" s="6"/>
    </row>
    <row r="452" spans="1:26" ht="16.5">
      <c r="A452" s="25" t="s">
        <v>118</v>
      </c>
      <c r="B452" s="28" t="s">
        <v>41</v>
      </c>
      <c r="C452" s="19" t="s">
        <v>1091</v>
      </c>
      <c r="D452" s="19">
        <v>2015</v>
      </c>
      <c r="E452" s="13" t="s">
        <v>11</v>
      </c>
      <c r="F452" s="6"/>
      <c r="G452" s="21"/>
      <c r="H452" s="6"/>
      <c r="I452" s="6"/>
      <c r="J452" s="6"/>
      <c r="K452" s="6"/>
      <c r="L452" s="6"/>
      <c r="M452" s="6"/>
      <c r="N452" s="6"/>
      <c r="O452" s="6"/>
      <c r="P452" s="6"/>
      <c r="Q452" s="6"/>
      <c r="R452" s="6"/>
      <c r="S452" s="6"/>
      <c r="T452" s="6"/>
      <c r="U452" s="6"/>
      <c r="V452" s="6"/>
      <c r="W452" s="6"/>
      <c r="X452" s="6"/>
      <c r="Y452" s="6"/>
      <c r="Z452" s="6"/>
    </row>
    <row r="453" spans="1:26" ht="12.75">
      <c r="A453" s="278" t="s">
        <v>2397</v>
      </c>
      <c r="B453" s="6"/>
      <c r="C453" s="6"/>
      <c r="D453" s="6"/>
      <c r="E453" s="13" t="s">
        <v>108</v>
      </c>
      <c r="F453" s="6"/>
      <c r="G453" s="225" t="s">
        <v>405</v>
      </c>
      <c r="H453" s="6"/>
      <c r="I453" s="6"/>
      <c r="J453" s="6"/>
      <c r="K453" s="6"/>
      <c r="L453" s="6"/>
      <c r="M453" s="6"/>
      <c r="N453" s="6"/>
      <c r="O453" s="6"/>
      <c r="P453" s="6"/>
      <c r="Q453" s="6"/>
      <c r="R453" s="6"/>
      <c r="S453" s="6"/>
      <c r="T453" s="6"/>
      <c r="U453" s="6"/>
      <c r="V453" s="6"/>
      <c r="W453" s="6"/>
      <c r="X453" s="6"/>
      <c r="Y453" s="6"/>
      <c r="Z453" s="6"/>
    </row>
    <row r="454" spans="1:26" ht="16.5">
      <c r="A454" s="28" t="s">
        <v>3930</v>
      </c>
      <c r="B454" s="28" t="s">
        <v>71</v>
      </c>
      <c r="C454" s="19" t="s">
        <v>87</v>
      </c>
      <c r="D454" s="19">
        <v>2013</v>
      </c>
      <c r="E454" s="13" t="s">
        <v>11</v>
      </c>
      <c r="F454" s="11" t="s">
        <v>4171</v>
      </c>
      <c r="G454" s="21"/>
      <c r="H454" s="6"/>
      <c r="I454" s="6"/>
      <c r="J454" s="6"/>
      <c r="K454" s="6"/>
      <c r="L454" s="6"/>
      <c r="M454" s="6"/>
      <c r="N454" s="6"/>
      <c r="O454" s="6"/>
      <c r="P454" s="6"/>
      <c r="Q454" s="6"/>
      <c r="R454" s="6"/>
      <c r="S454" s="6"/>
      <c r="T454" s="6"/>
      <c r="U454" s="6"/>
      <c r="V454" s="6"/>
      <c r="W454" s="6"/>
      <c r="X454" s="6"/>
      <c r="Y454" s="6"/>
      <c r="Z454" s="6"/>
    </row>
    <row r="455" spans="1:26" ht="16.5">
      <c r="A455" s="25" t="s">
        <v>304</v>
      </c>
      <c r="B455" s="28" t="s">
        <v>71</v>
      </c>
      <c r="C455" s="19" t="s">
        <v>24</v>
      </c>
      <c r="D455" s="19">
        <v>2016</v>
      </c>
      <c r="E455" s="13" t="s">
        <v>11</v>
      </c>
      <c r="F455" s="11" t="s">
        <v>4191</v>
      </c>
      <c r="G455" s="21"/>
      <c r="H455" s="6"/>
      <c r="I455" s="6"/>
      <c r="J455" s="6"/>
      <c r="K455" s="6"/>
      <c r="L455" s="6"/>
      <c r="M455" s="6"/>
      <c r="N455" s="6"/>
      <c r="O455" s="6"/>
      <c r="P455" s="6"/>
      <c r="Q455" s="6"/>
      <c r="R455" s="6"/>
      <c r="S455" s="6"/>
      <c r="T455" s="6"/>
      <c r="U455" s="6"/>
      <c r="V455" s="6"/>
      <c r="W455" s="6"/>
      <c r="X455" s="6"/>
      <c r="Y455" s="6"/>
      <c r="Z455" s="6"/>
    </row>
    <row r="456" spans="1:26" ht="16.5">
      <c r="A456" s="25" t="s">
        <v>2558</v>
      </c>
      <c r="B456" s="28" t="s">
        <v>83</v>
      </c>
      <c r="C456" s="19" t="s">
        <v>4206</v>
      </c>
      <c r="D456" s="19">
        <v>2014</v>
      </c>
      <c r="E456" s="13" t="s">
        <v>11</v>
      </c>
      <c r="F456" s="11" t="s">
        <v>376</v>
      </c>
      <c r="G456" s="21"/>
      <c r="H456" s="6"/>
      <c r="I456" s="6"/>
      <c r="J456" s="6"/>
      <c r="K456" s="6"/>
      <c r="L456" s="6"/>
      <c r="M456" s="6"/>
      <c r="N456" s="6"/>
      <c r="O456" s="6"/>
      <c r="P456" s="6"/>
      <c r="Q456" s="6"/>
      <c r="R456" s="6"/>
      <c r="S456" s="6"/>
      <c r="T456" s="6"/>
      <c r="U456" s="6"/>
      <c r="V456" s="6"/>
      <c r="W456" s="6"/>
      <c r="X456" s="6"/>
      <c r="Y456" s="6"/>
      <c r="Z456" s="6"/>
    </row>
    <row r="457" spans="1:26" ht="16.5">
      <c r="A457" s="25" t="s">
        <v>189</v>
      </c>
      <c r="B457" s="28" t="s">
        <v>66</v>
      </c>
      <c r="C457" s="19" t="s">
        <v>24</v>
      </c>
      <c r="D457" s="19">
        <v>2002</v>
      </c>
      <c r="E457" s="13" t="s">
        <v>11</v>
      </c>
      <c r="F457" s="6"/>
      <c r="G457" s="21"/>
      <c r="H457" s="6"/>
      <c r="I457" s="6"/>
      <c r="J457" s="6"/>
      <c r="K457" s="6"/>
      <c r="L457" s="6"/>
      <c r="M457" s="6"/>
      <c r="N457" s="6"/>
      <c r="O457" s="6"/>
      <c r="P457" s="6"/>
      <c r="Q457" s="6"/>
      <c r="R457" s="6"/>
      <c r="S457" s="6"/>
      <c r="T457" s="6"/>
      <c r="U457" s="6"/>
      <c r="V457" s="6"/>
      <c r="W457" s="6"/>
      <c r="X457" s="6"/>
      <c r="Y457" s="6"/>
      <c r="Z457" s="6"/>
    </row>
    <row r="458" spans="1:26" ht="16.5">
      <c r="A458" s="25" t="s">
        <v>3952</v>
      </c>
      <c r="B458" s="28" t="s">
        <v>71</v>
      </c>
      <c r="C458" s="19" t="s">
        <v>24</v>
      </c>
      <c r="D458" s="19">
        <v>2013</v>
      </c>
      <c r="E458" s="13" t="s">
        <v>11</v>
      </c>
      <c r="F458" s="6"/>
      <c r="G458" s="21"/>
      <c r="H458" s="6"/>
      <c r="I458" s="6"/>
      <c r="J458" s="6"/>
      <c r="K458" s="6"/>
      <c r="L458" s="6"/>
      <c r="M458" s="6"/>
      <c r="N458" s="6"/>
      <c r="O458" s="6"/>
      <c r="P458" s="6"/>
      <c r="Q458" s="6"/>
      <c r="R458" s="6"/>
      <c r="S458" s="6"/>
      <c r="T458" s="6"/>
      <c r="U458" s="6"/>
      <c r="V458" s="6"/>
      <c r="W458" s="6"/>
      <c r="X458" s="6"/>
      <c r="Y458" s="6"/>
      <c r="Z458" s="6"/>
    </row>
    <row r="459" spans="1:26" ht="16.5">
      <c r="A459" s="28" t="s">
        <v>3960</v>
      </c>
      <c r="B459" s="28" t="s">
        <v>71</v>
      </c>
      <c r="C459" s="19" t="s">
        <v>62</v>
      </c>
      <c r="D459" s="19">
        <v>2018</v>
      </c>
      <c r="E459" s="13" t="s">
        <v>11</v>
      </c>
      <c r="F459" s="6"/>
      <c r="G459" s="21"/>
      <c r="H459" s="6"/>
      <c r="I459" s="6"/>
      <c r="J459" s="6"/>
      <c r="K459" s="6"/>
      <c r="L459" s="6"/>
      <c r="M459" s="6"/>
      <c r="N459" s="6"/>
      <c r="O459" s="6"/>
      <c r="P459" s="6"/>
      <c r="Q459" s="6"/>
      <c r="R459" s="6"/>
      <c r="S459" s="6"/>
      <c r="T459" s="6"/>
      <c r="U459" s="6"/>
      <c r="V459" s="6"/>
      <c r="W459" s="6"/>
      <c r="X459" s="6"/>
      <c r="Y459" s="6"/>
      <c r="Z459" s="6"/>
    </row>
    <row r="460" spans="1:26" ht="16.5">
      <c r="A460" s="28" t="s">
        <v>2569</v>
      </c>
      <c r="B460" s="28" t="s">
        <v>80</v>
      </c>
      <c r="C460" s="19" t="s">
        <v>30</v>
      </c>
      <c r="D460" s="19">
        <v>2016</v>
      </c>
      <c r="E460" s="13" t="s">
        <v>11</v>
      </c>
      <c r="F460" s="6"/>
      <c r="G460" s="21"/>
      <c r="H460" s="6"/>
      <c r="I460" s="6"/>
      <c r="J460" s="6"/>
      <c r="K460" s="6"/>
      <c r="L460" s="6"/>
      <c r="M460" s="6"/>
      <c r="N460" s="6"/>
      <c r="O460" s="6"/>
      <c r="P460" s="6"/>
      <c r="Q460" s="6"/>
      <c r="R460" s="6"/>
      <c r="S460" s="6"/>
      <c r="T460" s="6"/>
      <c r="U460" s="6"/>
      <c r="V460" s="6"/>
      <c r="W460" s="6"/>
      <c r="X460" s="6"/>
      <c r="Y460" s="6"/>
      <c r="Z460" s="6"/>
    </row>
    <row r="461" spans="1:26" ht="16.5">
      <c r="A461" s="25" t="s">
        <v>578</v>
      </c>
      <c r="B461" s="28" t="s">
        <v>60</v>
      </c>
      <c r="C461" s="19" t="s">
        <v>37</v>
      </c>
      <c r="D461" s="19">
        <v>2009</v>
      </c>
      <c r="E461" s="13" t="s">
        <v>11</v>
      </c>
      <c r="F461" s="6"/>
      <c r="G461" s="21"/>
      <c r="H461" s="6"/>
      <c r="I461" s="6"/>
      <c r="J461" s="6"/>
      <c r="K461" s="6"/>
      <c r="L461" s="6"/>
      <c r="M461" s="6"/>
      <c r="N461" s="6"/>
      <c r="O461" s="6"/>
      <c r="P461" s="6"/>
      <c r="Q461" s="6"/>
      <c r="R461" s="6"/>
      <c r="S461" s="6"/>
      <c r="T461" s="6"/>
      <c r="U461" s="6"/>
      <c r="V461" s="6"/>
      <c r="W461" s="6"/>
      <c r="X461" s="6"/>
      <c r="Y461" s="6"/>
      <c r="Z461" s="6"/>
    </row>
    <row r="462" spans="1:26" ht="16.5">
      <c r="A462" s="25" t="s">
        <v>3987</v>
      </c>
      <c r="B462" s="28" t="s">
        <v>83</v>
      </c>
      <c r="C462" s="19" t="s">
        <v>4306</v>
      </c>
      <c r="D462" s="19" t="s">
        <v>4308</v>
      </c>
      <c r="E462" s="13" t="s">
        <v>11</v>
      </c>
      <c r="F462" s="6"/>
      <c r="G462" s="21"/>
      <c r="H462" s="6"/>
      <c r="I462" s="6"/>
      <c r="J462" s="6"/>
      <c r="K462" s="6"/>
      <c r="L462" s="6"/>
      <c r="M462" s="6"/>
      <c r="N462" s="6"/>
      <c r="O462" s="6"/>
      <c r="P462" s="6"/>
      <c r="Q462" s="6"/>
      <c r="R462" s="6"/>
      <c r="S462" s="6"/>
      <c r="T462" s="6"/>
      <c r="U462" s="6"/>
      <c r="V462" s="6"/>
      <c r="W462" s="6"/>
      <c r="X462" s="6"/>
      <c r="Y462" s="6"/>
      <c r="Z462" s="6"/>
    </row>
    <row r="463" spans="1:26" ht="16.5">
      <c r="A463" s="25" t="s">
        <v>236</v>
      </c>
      <c r="B463" s="28" t="s">
        <v>27</v>
      </c>
      <c r="C463" s="19" t="s">
        <v>68</v>
      </c>
      <c r="D463" s="19">
        <v>2017</v>
      </c>
      <c r="E463" s="13" t="s">
        <v>11</v>
      </c>
      <c r="F463" s="6"/>
      <c r="G463" s="21"/>
      <c r="H463" s="6"/>
      <c r="I463" s="6"/>
      <c r="J463" s="6"/>
      <c r="K463" s="6"/>
      <c r="L463" s="6"/>
      <c r="M463" s="6"/>
      <c r="N463" s="6"/>
      <c r="O463" s="6"/>
      <c r="P463" s="6"/>
      <c r="Q463" s="6"/>
      <c r="R463" s="6"/>
      <c r="S463" s="6"/>
      <c r="T463" s="6"/>
      <c r="U463" s="6"/>
      <c r="V463" s="6"/>
      <c r="W463" s="6"/>
      <c r="X463" s="6"/>
      <c r="Y463" s="6"/>
      <c r="Z463" s="6"/>
    </row>
    <row r="464" spans="1:26" ht="12.75">
      <c r="A464" s="278" t="s">
        <v>4333</v>
      </c>
      <c r="B464" s="6"/>
      <c r="C464" s="6"/>
      <c r="D464" s="6"/>
      <c r="E464" s="13" t="s">
        <v>108</v>
      </c>
      <c r="F464" s="6"/>
      <c r="G464" s="225" t="s">
        <v>405</v>
      </c>
      <c r="H464" s="6"/>
      <c r="I464" s="6"/>
      <c r="J464" s="6"/>
      <c r="K464" s="6"/>
      <c r="L464" s="6"/>
      <c r="M464" s="6"/>
      <c r="N464" s="6"/>
      <c r="O464" s="6"/>
      <c r="P464" s="6"/>
      <c r="Q464" s="6"/>
      <c r="R464" s="6"/>
      <c r="S464" s="6"/>
      <c r="T464" s="6"/>
      <c r="U464" s="6"/>
      <c r="V464" s="6"/>
      <c r="W464" s="6"/>
      <c r="X464" s="6"/>
      <c r="Y464" s="6"/>
      <c r="Z464" s="6"/>
    </row>
    <row r="465" spans="1:26" ht="16.5">
      <c r="A465" s="25" t="s">
        <v>334</v>
      </c>
      <c r="B465" s="28" t="s">
        <v>71</v>
      </c>
      <c r="C465" s="19" t="s">
        <v>30</v>
      </c>
      <c r="D465" s="19">
        <v>2014</v>
      </c>
      <c r="E465" s="13" t="s">
        <v>11</v>
      </c>
      <c r="F465" s="6"/>
      <c r="G465" s="21"/>
      <c r="H465" s="6"/>
      <c r="I465" s="6"/>
      <c r="J465" s="6"/>
      <c r="K465" s="6"/>
      <c r="L465" s="6"/>
      <c r="M465" s="6"/>
      <c r="N465" s="6"/>
      <c r="O465" s="6"/>
      <c r="P465" s="6"/>
      <c r="Q465" s="6"/>
      <c r="R465" s="6"/>
      <c r="S465" s="6"/>
      <c r="T465" s="6"/>
      <c r="U465" s="6"/>
      <c r="V465" s="6"/>
      <c r="W465" s="6"/>
      <c r="X465" s="6"/>
      <c r="Y465" s="6"/>
      <c r="Z465" s="6"/>
    </row>
    <row r="466" spans="1:26" ht="16.5">
      <c r="A466" s="28" t="s">
        <v>4048</v>
      </c>
      <c r="B466" s="28" t="s">
        <v>83</v>
      </c>
      <c r="C466" s="19" t="s">
        <v>390</v>
      </c>
      <c r="D466" s="19">
        <v>2018</v>
      </c>
      <c r="E466" s="13" t="s">
        <v>11</v>
      </c>
      <c r="F466" s="6"/>
      <c r="G466" s="21"/>
      <c r="H466" s="6"/>
      <c r="I466" s="6"/>
      <c r="J466" s="6"/>
      <c r="K466" s="6"/>
      <c r="L466" s="6"/>
      <c r="M466" s="6"/>
      <c r="N466" s="6"/>
      <c r="O466" s="6"/>
      <c r="P466" s="6"/>
      <c r="Q466" s="6"/>
      <c r="R466" s="6"/>
      <c r="S466" s="6"/>
      <c r="T466" s="6"/>
      <c r="U466" s="6"/>
      <c r="V466" s="6"/>
      <c r="W466" s="6"/>
      <c r="X466" s="6"/>
      <c r="Y466" s="6"/>
      <c r="Z466" s="6"/>
    </row>
    <row r="467" spans="1:26" ht="16.5">
      <c r="A467" s="25" t="s">
        <v>2452</v>
      </c>
      <c r="B467" s="28" t="s">
        <v>49</v>
      </c>
      <c r="C467" s="19" t="s">
        <v>62</v>
      </c>
      <c r="D467" s="19">
        <v>2017</v>
      </c>
      <c r="E467" s="13" t="s">
        <v>11</v>
      </c>
      <c r="F467" s="6"/>
      <c r="G467" s="19">
        <v>6</v>
      </c>
      <c r="H467" s="6"/>
      <c r="I467" s="6"/>
      <c r="J467" s="6"/>
      <c r="K467" s="6"/>
      <c r="L467" s="6"/>
      <c r="M467" s="6"/>
      <c r="N467" s="6"/>
      <c r="O467" s="6"/>
      <c r="P467" s="6"/>
      <c r="Q467" s="6"/>
      <c r="R467" s="6"/>
      <c r="S467" s="6"/>
      <c r="T467" s="6"/>
      <c r="U467" s="6"/>
      <c r="V467" s="6"/>
      <c r="W467" s="6"/>
      <c r="X467" s="6"/>
      <c r="Y467" s="6"/>
      <c r="Z467" s="6"/>
    </row>
    <row r="468" spans="1:26" ht="16.5">
      <c r="A468" s="25" t="s">
        <v>1100</v>
      </c>
      <c r="B468" s="28" t="s">
        <v>129</v>
      </c>
      <c r="C468" s="19" t="s">
        <v>3167</v>
      </c>
      <c r="D468" s="19">
        <v>2016</v>
      </c>
      <c r="E468" s="13" t="s">
        <v>11</v>
      </c>
      <c r="F468" s="6"/>
      <c r="G468" s="21"/>
      <c r="H468" s="6"/>
      <c r="I468" s="6"/>
      <c r="J468" s="6"/>
      <c r="K468" s="6"/>
      <c r="L468" s="6"/>
      <c r="M468" s="6"/>
      <c r="N468" s="6"/>
      <c r="O468" s="6"/>
      <c r="P468" s="6"/>
      <c r="Q468" s="6"/>
      <c r="R468" s="6"/>
      <c r="S468" s="6"/>
      <c r="T468" s="6"/>
      <c r="U468" s="6"/>
      <c r="V468" s="6"/>
      <c r="W468" s="6"/>
      <c r="X468" s="6"/>
      <c r="Y468" s="6"/>
      <c r="Z468" s="6"/>
    </row>
    <row r="469" spans="1:26" ht="16.5">
      <c r="A469" s="28" t="s">
        <v>4080</v>
      </c>
      <c r="B469" s="28" t="s">
        <v>80</v>
      </c>
      <c r="C469" s="19" t="s">
        <v>37</v>
      </c>
      <c r="D469" s="19">
        <v>2008</v>
      </c>
      <c r="E469" s="13" t="s">
        <v>11</v>
      </c>
      <c r="F469" s="6"/>
      <c r="G469" s="21"/>
      <c r="H469" s="6"/>
      <c r="I469" s="6"/>
      <c r="J469" s="6"/>
      <c r="K469" s="6"/>
      <c r="L469" s="6"/>
      <c r="M469" s="6"/>
      <c r="N469" s="6"/>
      <c r="O469" s="6"/>
      <c r="P469" s="6"/>
      <c r="Q469" s="6"/>
      <c r="R469" s="6"/>
      <c r="S469" s="6"/>
      <c r="T469" s="6"/>
      <c r="U469" s="6"/>
      <c r="V469" s="6"/>
      <c r="W469" s="6"/>
      <c r="X469" s="6"/>
      <c r="Y469" s="6"/>
      <c r="Z469" s="6"/>
    </row>
    <row r="470" spans="1:26" ht="16.5">
      <c r="A470" s="25" t="s">
        <v>4088</v>
      </c>
      <c r="B470" s="28" t="s">
        <v>71</v>
      </c>
      <c r="C470" s="19" t="s">
        <v>62</v>
      </c>
      <c r="D470" s="19">
        <v>2011</v>
      </c>
      <c r="E470" s="13" t="s">
        <v>11</v>
      </c>
      <c r="F470" s="6"/>
      <c r="G470" s="21"/>
      <c r="H470" s="6"/>
      <c r="I470" s="6"/>
      <c r="J470" s="6"/>
      <c r="K470" s="6"/>
      <c r="L470" s="6"/>
      <c r="M470" s="6"/>
      <c r="N470" s="6"/>
      <c r="O470" s="6"/>
      <c r="P470" s="6"/>
      <c r="Q470" s="6"/>
      <c r="R470" s="6"/>
      <c r="S470" s="6"/>
      <c r="T470" s="6"/>
      <c r="U470" s="6"/>
      <c r="V470" s="6"/>
      <c r="W470" s="6"/>
      <c r="X470" s="6"/>
      <c r="Y470" s="6"/>
      <c r="Z470" s="6"/>
    </row>
    <row r="471" spans="1:26" ht="16.5">
      <c r="A471" s="28" t="s">
        <v>1110</v>
      </c>
      <c r="B471" s="28" t="s">
        <v>71</v>
      </c>
      <c r="C471" s="19" t="s">
        <v>390</v>
      </c>
      <c r="D471" s="19">
        <v>2017</v>
      </c>
      <c r="E471" s="13" t="s">
        <v>11</v>
      </c>
      <c r="F471" s="11" t="s">
        <v>4484</v>
      </c>
      <c r="G471" s="21"/>
      <c r="H471" s="6"/>
      <c r="I471" s="6"/>
      <c r="J471" s="6"/>
      <c r="K471" s="6"/>
      <c r="L471" s="6"/>
      <c r="M471" s="6"/>
      <c r="N471" s="6"/>
      <c r="O471" s="6"/>
      <c r="P471" s="6"/>
      <c r="Q471" s="6"/>
      <c r="R471" s="6"/>
      <c r="S471" s="6"/>
      <c r="T471" s="6"/>
      <c r="U471" s="6"/>
      <c r="V471" s="6"/>
      <c r="W471" s="6"/>
      <c r="X471" s="6"/>
      <c r="Y471" s="6"/>
      <c r="Z471" s="6"/>
    </row>
    <row r="472" spans="1:26" ht="16.5">
      <c r="A472" s="25" t="s">
        <v>928</v>
      </c>
      <c r="B472" s="28" t="s">
        <v>49</v>
      </c>
      <c r="C472" s="19" t="s">
        <v>24</v>
      </c>
      <c r="D472" s="19">
        <v>2015</v>
      </c>
      <c r="E472" s="13" t="s">
        <v>11</v>
      </c>
      <c r="F472" s="6"/>
      <c r="G472" s="21"/>
      <c r="H472" s="6"/>
      <c r="I472" s="6"/>
      <c r="J472" s="6"/>
      <c r="K472" s="6"/>
      <c r="L472" s="6"/>
      <c r="M472" s="6"/>
      <c r="N472" s="6"/>
      <c r="O472" s="6"/>
      <c r="P472" s="6"/>
      <c r="Q472" s="6"/>
      <c r="R472" s="6"/>
      <c r="S472" s="6"/>
      <c r="T472" s="6"/>
      <c r="U472" s="6"/>
      <c r="V472" s="6"/>
      <c r="W472" s="6"/>
      <c r="X472" s="6"/>
      <c r="Y472" s="6"/>
      <c r="Z472" s="6"/>
    </row>
    <row r="473" spans="1:26" ht="16.5">
      <c r="A473" s="25" t="s">
        <v>1097</v>
      </c>
      <c r="B473" s="28" t="s">
        <v>27</v>
      </c>
      <c r="C473" s="19" t="s">
        <v>30</v>
      </c>
      <c r="D473" s="19">
        <v>2015</v>
      </c>
      <c r="E473" s="13" t="s">
        <v>11</v>
      </c>
      <c r="F473" s="6"/>
      <c r="G473" s="21"/>
      <c r="H473" s="6"/>
      <c r="I473" s="6"/>
      <c r="J473" s="6"/>
      <c r="K473" s="6"/>
      <c r="L473" s="6"/>
      <c r="M473" s="6"/>
      <c r="N473" s="6"/>
      <c r="O473" s="6"/>
      <c r="P473" s="6"/>
      <c r="Q473" s="6"/>
      <c r="R473" s="6"/>
      <c r="S473" s="6"/>
      <c r="T473" s="6"/>
      <c r="U473" s="6"/>
      <c r="V473" s="6"/>
      <c r="W473" s="6"/>
      <c r="X473" s="6"/>
      <c r="Y473" s="6"/>
      <c r="Z473" s="6"/>
    </row>
    <row r="474" spans="1:26" ht="16.5">
      <c r="A474" s="25" t="s">
        <v>657</v>
      </c>
      <c r="B474" s="28" t="s">
        <v>27</v>
      </c>
      <c r="C474" s="19" t="s">
        <v>68</v>
      </c>
      <c r="D474" s="19">
        <v>2018</v>
      </c>
      <c r="E474" s="13" t="s">
        <v>11</v>
      </c>
      <c r="F474" s="6"/>
      <c r="G474" s="21"/>
      <c r="H474" s="6"/>
      <c r="I474" s="6"/>
      <c r="J474" s="6"/>
      <c r="K474" s="6"/>
      <c r="L474" s="6"/>
      <c r="M474" s="6"/>
      <c r="N474" s="6"/>
      <c r="O474" s="6"/>
      <c r="P474" s="6"/>
      <c r="Q474" s="6"/>
      <c r="R474" s="6"/>
      <c r="S474" s="6"/>
      <c r="T474" s="6"/>
      <c r="U474" s="6"/>
      <c r="V474" s="6"/>
      <c r="W474" s="6"/>
      <c r="X474" s="6"/>
      <c r="Y474" s="6"/>
      <c r="Z474" s="6"/>
    </row>
    <row r="475" spans="1:26" ht="16.5">
      <c r="A475" s="25" t="s">
        <v>4124</v>
      </c>
      <c r="B475" s="28" t="s">
        <v>83</v>
      </c>
      <c r="C475" s="19" t="s">
        <v>24</v>
      </c>
      <c r="D475" s="19">
        <v>2010</v>
      </c>
      <c r="E475" s="13" t="s">
        <v>11</v>
      </c>
      <c r="F475" s="6"/>
      <c r="G475" s="21"/>
      <c r="H475" s="6"/>
      <c r="I475" s="6"/>
      <c r="J475" s="6"/>
      <c r="K475" s="6"/>
      <c r="L475" s="6"/>
      <c r="M475" s="6"/>
      <c r="N475" s="6"/>
      <c r="O475" s="6"/>
      <c r="P475" s="6"/>
      <c r="Q475" s="6"/>
      <c r="R475" s="6"/>
      <c r="S475" s="6"/>
      <c r="T475" s="6"/>
      <c r="U475" s="6"/>
      <c r="V475" s="6"/>
      <c r="W475" s="6"/>
      <c r="X475" s="6"/>
      <c r="Y475" s="6"/>
      <c r="Z475" s="6"/>
    </row>
    <row r="476" spans="1:26" ht="12.75">
      <c r="A476" s="278" t="s">
        <v>4145</v>
      </c>
      <c r="B476" s="6"/>
      <c r="C476" s="6"/>
      <c r="D476" s="6"/>
      <c r="E476" s="13" t="s">
        <v>11</v>
      </c>
      <c r="F476" s="6"/>
      <c r="G476" s="225" t="s">
        <v>405</v>
      </c>
      <c r="H476" s="6"/>
      <c r="I476" s="6"/>
      <c r="J476" s="6"/>
      <c r="K476" s="6"/>
      <c r="L476" s="6"/>
      <c r="M476" s="6"/>
      <c r="N476" s="6"/>
      <c r="O476" s="6"/>
      <c r="P476" s="6"/>
      <c r="Q476" s="6"/>
      <c r="R476" s="6"/>
      <c r="S476" s="6"/>
      <c r="T476" s="6"/>
      <c r="U476" s="6"/>
      <c r="V476" s="6"/>
      <c r="W476" s="6"/>
      <c r="X476" s="6"/>
      <c r="Y476" s="6"/>
      <c r="Z476" s="6"/>
    </row>
    <row r="477" spans="1:26" ht="16.5">
      <c r="A477" s="25" t="s">
        <v>1127</v>
      </c>
      <c r="B477" s="28" t="s">
        <v>71</v>
      </c>
      <c r="C477" s="19" t="s">
        <v>1130</v>
      </c>
      <c r="D477" s="19">
        <v>2015</v>
      </c>
      <c r="E477" s="13" t="s">
        <v>11</v>
      </c>
      <c r="F477" s="6"/>
      <c r="G477" s="21"/>
      <c r="H477" s="6"/>
      <c r="I477" s="6"/>
      <c r="J477" s="6"/>
      <c r="K477" s="6"/>
      <c r="L477" s="6"/>
      <c r="M477" s="6"/>
      <c r="N477" s="6"/>
      <c r="O477" s="6"/>
      <c r="P477" s="6"/>
      <c r="Q477" s="6"/>
      <c r="R477" s="6"/>
      <c r="S477" s="6"/>
      <c r="T477" s="6"/>
      <c r="U477" s="6"/>
      <c r="V477" s="6"/>
      <c r="W477" s="6"/>
      <c r="X477" s="6"/>
      <c r="Y477" s="6"/>
      <c r="Z477" s="6"/>
    </row>
    <row r="478" spans="1:26" ht="16.5">
      <c r="A478" s="25" t="s">
        <v>887</v>
      </c>
      <c r="B478" s="28" t="s">
        <v>80</v>
      </c>
      <c r="C478" s="19" t="s">
        <v>37</v>
      </c>
      <c r="D478" s="19">
        <v>2009</v>
      </c>
      <c r="E478" s="13" t="s">
        <v>11</v>
      </c>
      <c r="F478" s="6"/>
      <c r="G478" s="21"/>
      <c r="H478" s="6"/>
      <c r="I478" s="6"/>
      <c r="J478" s="6"/>
      <c r="K478" s="6"/>
      <c r="L478" s="6"/>
      <c r="M478" s="6"/>
      <c r="N478" s="6"/>
      <c r="O478" s="6"/>
      <c r="P478" s="6"/>
      <c r="Q478" s="6"/>
      <c r="R478" s="6"/>
      <c r="S478" s="6"/>
      <c r="T478" s="6"/>
      <c r="U478" s="6"/>
      <c r="V478" s="6"/>
      <c r="W478" s="6"/>
      <c r="X478" s="6"/>
      <c r="Y478" s="6"/>
      <c r="Z478" s="6"/>
    </row>
    <row r="479" spans="1:26" ht="16.5">
      <c r="A479" s="25" t="s">
        <v>431</v>
      </c>
      <c r="B479" s="28" t="s">
        <v>80</v>
      </c>
      <c r="C479" s="19" t="s">
        <v>24</v>
      </c>
      <c r="D479" s="19">
        <v>2016</v>
      </c>
      <c r="E479" s="13" t="s">
        <v>11</v>
      </c>
      <c r="F479" s="6"/>
      <c r="G479" s="21"/>
      <c r="H479" s="6"/>
      <c r="I479" s="6"/>
      <c r="J479" s="6"/>
      <c r="K479" s="6"/>
      <c r="L479" s="6"/>
      <c r="M479" s="6"/>
      <c r="N479" s="6"/>
      <c r="O479" s="6"/>
      <c r="P479" s="6"/>
      <c r="Q479" s="6"/>
      <c r="R479" s="6"/>
      <c r="S479" s="6"/>
      <c r="T479" s="6"/>
      <c r="U479" s="6"/>
      <c r="V479" s="6"/>
      <c r="W479" s="6"/>
      <c r="X479" s="6"/>
      <c r="Y479" s="6"/>
      <c r="Z479" s="6"/>
    </row>
    <row r="480" spans="1:26" ht="16.5">
      <c r="A480" s="25" t="s">
        <v>4172</v>
      </c>
      <c r="B480" s="28" t="s">
        <v>71</v>
      </c>
      <c r="C480" s="19" t="s">
        <v>30</v>
      </c>
      <c r="D480" s="19">
        <v>2015</v>
      </c>
      <c r="E480" s="13" t="s">
        <v>11</v>
      </c>
      <c r="F480" s="6"/>
      <c r="G480" s="21"/>
      <c r="H480" s="6"/>
      <c r="I480" s="6"/>
      <c r="J480" s="6"/>
      <c r="K480" s="6"/>
      <c r="L480" s="6"/>
      <c r="M480" s="6"/>
      <c r="N480" s="6"/>
      <c r="O480" s="6"/>
      <c r="P480" s="6"/>
      <c r="Q480" s="6"/>
      <c r="R480" s="6"/>
      <c r="S480" s="6"/>
      <c r="T480" s="6"/>
      <c r="U480" s="6"/>
      <c r="V480" s="6"/>
      <c r="W480" s="6"/>
      <c r="X480" s="6"/>
      <c r="Y480" s="6"/>
      <c r="Z480" s="6"/>
    </row>
    <row r="481" spans="1:26" ht="16.5">
      <c r="A481" s="25" t="s">
        <v>738</v>
      </c>
      <c r="B481" s="28" t="s">
        <v>83</v>
      </c>
      <c r="C481" s="19" t="s">
        <v>42</v>
      </c>
      <c r="D481" s="19">
        <v>2017</v>
      </c>
      <c r="E481" s="13" t="s">
        <v>11</v>
      </c>
      <c r="F481" s="6"/>
      <c r="G481" s="21"/>
      <c r="H481" s="6"/>
      <c r="I481" s="6"/>
      <c r="J481" s="6"/>
      <c r="K481" s="6"/>
      <c r="L481" s="6"/>
      <c r="M481" s="6"/>
      <c r="N481" s="6"/>
      <c r="O481" s="6"/>
      <c r="P481" s="6"/>
      <c r="Q481" s="6"/>
      <c r="R481" s="6"/>
      <c r="S481" s="6"/>
      <c r="T481" s="6"/>
      <c r="U481" s="6"/>
      <c r="V481" s="6"/>
      <c r="W481" s="6"/>
      <c r="X481" s="6"/>
      <c r="Y481" s="6"/>
      <c r="Z481" s="6"/>
    </row>
    <row r="482" spans="1:26" ht="16.5">
      <c r="A482" s="25" t="s">
        <v>193</v>
      </c>
      <c r="B482" s="28" t="s">
        <v>80</v>
      </c>
      <c r="C482" s="19" t="s">
        <v>142</v>
      </c>
      <c r="D482" s="19">
        <v>2010</v>
      </c>
      <c r="E482" s="13" t="s">
        <v>11</v>
      </c>
      <c r="F482" s="6"/>
      <c r="G482" s="21"/>
      <c r="H482" s="6"/>
      <c r="I482" s="6"/>
      <c r="J482" s="6"/>
      <c r="K482" s="6"/>
      <c r="L482" s="6"/>
      <c r="M482" s="6"/>
      <c r="N482" s="6"/>
      <c r="O482" s="6"/>
      <c r="P482" s="6"/>
      <c r="Q482" s="6"/>
      <c r="R482" s="6"/>
      <c r="S482" s="6"/>
      <c r="T482" s="6"/>
      <c r="U482" s="6"/>
      <c r="V482" s="6"/>
      <c r="W482" s="6"/>
      <c r="X482" s="6"/>
      <c r="Y482" s="6"/>
      <c r="Z482" s="6"/>
    </row>
    <row r="483" spans="1:26" ht="16.5">
      <c r="A483" s="25" t="s">
        <v>4187</v>
      </c>
      <c r="B483" s="28" t="s">
        <v>71</v>
      </c>
      <c r="C483" s="19" t="s">
        <v>24</v>
      </c>
      <c r="D483" s="19">
        <v>2011</v>
      </c>
      <c r="E483" s="13" t="s">
        <v>11</v>
      </c>
      <c r="F483" s="6"/>
      <c r="G483" s="21"/>
      <c r="H483" s="6"/>
      <c r="I483" s="6"/>
      <c r="J483" s="6"/>
      <c r="K483" s="6"/>
      <c r="L483" s="6"/>
      <c r="M483" s="6"/>
      <c r="N483" s="6"/>
      <c r="O483" s="6"/>
      <c r="P483" s="6"/>
      <c r="Q483" s="6"/>
      <c r="R483" s="6"/>
      <c r="S483" s="6"/>
      <c r="T483" s="6"/>
      <c r="U483" s="6"/>
      <c r="V483" s="6"/>
      <c r="W483" s="6"/>
      <c r="X483" s="6"/>
      <c r="Y483" s="6"/>
      <c r="Z483" s="6"/>
    </row>
    <row r="484" spans="1:26" ht="16.5">
      <c r="A484" s="28" t="s">
        <v>2659</v>
      </c>
      <c r="B484" s="28" t="s">
        <v>41</v>
      </c>
      <c r="C484" s="19" t="s">
        <v>4599</v>
      </c>
      <c r="D484" s="19" t="s">
        <v>4600</v>
      </c>
      <c r="E484" s="13" t="s">
        <v>11</v>
      </c>
      <c r="F484" s="6"/>
      <c r="G484" s="21"/>
      <c r="H484" s="6"/>
      <c r="I484" s="6"/>
      <c r="J484" s="6"/>
      <c r="K484" s="6"/>
      <c r="L484" s="6"/>
      <c r="M484" s="6"/>
      <c r="N484" s="6"/>
      <c r="O484" s="6"/>
      <c r="P484" s="6"/>
      <c r="Q484" s="6"/>
      <c r="R484" s="6"/>
      <c r="S484" s="6"/>
      <c r="T484" s="6"/>
      <c r="U484" s="6"/>
      <c r="V484" s="6"/>
      <c r="W484" s="6"/>
      <c r="X484" s="6"/>
      <c r="Y484" s="6"/>
      <c r="Z484" s="6"/>
    </row>
    <row r="485" spans="1:26" ht="16.5">
      <c r="A485" s="25" t="s">
        <v>654</v>
      </c>
      <c r="B485" s="28" t="s">
        <v>71</v>
      </c>
      <c r="C485" s="19" t="s">
        <v>1143</v>
      </c>
      <c r="D485" s="19">
        <v>2016</v>
      </c>
      <c r="E485" s="13" t="s">
        <v>11</v>
      </c>
      <c r="F485" s="6"/>
      <c r="G485" s="21"/>
      <c r="H485" s="6"/>
      <c r="I485" s="6"/>
      <c r="J485" s="6"/>
      <c r="K485" s="6"/>
      <c r="L485" s="6"/>
      <c r="M485" s="6"/>
      <c r="N485" s="6"/>
      <c r="O485" s="6"/>
      <c r="P485" s="6"/>
      <c r="Q485" s="6"/>
      <c r="R485" s="6"/>
      <c r="S485" s="6"/>
      <c r="T485" s="6"/>
      <c r="U485" s="6"/>
      <c r="V485" s="6"/>
      <c r="W485" s="6"/>
      <c r="X485" s="6"/>
      <c r="Y485" s="6"/>
      <c r="Z485" s="6"/>
    </row>
    <row r="486" spans="1:26" ht="16.5">
      <c r="A486" s="25" t="s">
        <v>650</v>
      </c>
      <c r="B486" s="28" t="s">
        <v>71</v>
      </c>
      <c r="C486" s="19" t="s">
        <v>1146</v>
      </c>
      <c r="D486" s="19">
        <v>2017</v>
      </c>
      <c r="E486" s="13" t="s">
        <v>11</v>
      </c>
      <c r="F486" s="6"/>
      <c r="G486" s="21"/>
      <c r="H486" s="6"/>
      <c r="I486" s="6"/>
      <c r="J486" s="6"/>
      <c r="K486" s="6"/>
      <c r="L486" s="6"/>
      <c r="M486" s="6"/>
      <c r="N486" s="6"/>
      <c r="O486" s="6"/>
      <c r="P486" s="6"/>
      <c r="Q486" s="6"/>
      <c r="R486" s="6"/>
      <c r="S486" s="6"/>
      <c r="T486" s="6"/>
      <c r="U486" s="6"/>
      <c r="V486" s="6"/>
      <c r="W486" s="6"/>
      <c r="X486" s="6"/>
      <c r="Y486" s="6"/>
      <c r="Z486" s="6"/>
    </row>
    <row r="487" spans="1:26" ht="16.5">
      <c r="A487" s="25" t="s">
        <v>1095</v>
      </c>
      <c r="B487" s="28" t="s">
        <v>71</v>
      </c>
      <c r="C487" s="19" t="s">
        <v>87</v>
      </c>
      <c r="D487" s="19">
        <v>2015</v>
      </c>
      <c r="E487" s="13" t="s">
        <v>11</v>
      </c>
      <c r="F487" s="6"/>
      <c r="G487" s="21"/>
      <c r="H487" s="6"/>
      <c r="I487" s="6"/>
      <c r="J487" s="6"/>
      <c r="K487" s="6"/>
      <c r="L487" s="6"/>
      <c r="M487" s="6"/>
      <c r="N487" s="6"/>
      <c r="O487" s="6"/>
      <c r="P487" s="6"/>
      <c r="Q487" s="6"/>
      <c r="R487" s="6"/>
      <c r="S487" s="6"/>
      <c r="T487" s="6"/>
      <c r="U487" s="6"/>
      <c r="V487" s="6"/>
      <c r="W487" s="6"/>
      <c r="X487" s="6"/>
      <c r="Y487" s="6"/>
      <c r="Z487" s="6"/>
    </row>
    <row r="488" spans="1:26" ht="16.5">
      <c r="A488" s="17" t="s">
        <v>813</v>
      </c>
      <c r="B488" s="19"/>
      <c r="C488" s="19"/>
      <c r="D488" s="19"/>
      <c r="E488" s="13" t="s">
        <v>11</v>
      </c>
      <c r="F488" s="6"/>
      <c r="G488" s="19" t="s">
        <v>466</v>
      </c>
      <c r="H488" s="6"/>
      <c r="I488" s="6"/>
      <c r="J488" s="6"/>
      <c r="K488" s="6"/>
      <c r="L488" s="6"/>
      <c r="M488" s="6"/>
      <c r="N488" s="6"/>
      <c r="O488" s="6"/>
      <c r="P488" s="6"/>
      <c r="Q488" s="6"/>
      <c r="R488" s="6"/>
      <c r="S488" s="6"/>
      <c r="T488" s="6"/>
      <c r="U488" s="6"/>
      <c r="V488" s="6"/>
      <c r="W488" s="6"/>
      <c r="X488" s="6"/>
      <c r="Y488" s="6"/>
      <c r="Z488" s="6"/>
    </row>
    <row r="489" spans="1:26" ht="16.5">
      <c r="A489" s="25" t="s">
        <v>4226</v>
      </c>
      <c r="B489" s="28" t="s">
        <v>71</v>
      </c>
      <c r="C489" s="19" t="s">
        <v>390</v>
      </c>
      <c r="D489" s="19">
        <v>1997</v>
      </c>
      <c r="E489" s="13" t="s">
        <v>11</v>
      </c>
      <c r="F489" s="6"/>
      <c r="G489" s="21"/>
      <c r="H489" s="6"/>
      <c r="I489" s="6"/>
      <c r="J489" s="6"/>
      <c r="K489" s="6"/>
      <c r="L489" s="6"/>
      <c r="M489" s="6"/>
      <c r="N489" s="6"/>
      <c r="O489" s="6"/>
      <c r="P489" s="6"/>
      <c r="Q489" s="6"/>
      <c r="R489" s="6"/>
      <c r="S489" s="6"/>
      <c r="T489" s="6"/>
      <c r="U489" s="6"/>
      <c r="V489" s="6"/>
      <c r="W489" s="6"/>
      <c r="X489" s="6"/>
      <c r="Y489" s="6"/>
      <c r="Z489" s="6"/>
    </row>
    <row r="490" spans="1:26" ht="16.5">
      <c r="A490" s="25" t="s">
        <v>4229</v>
      </c>
      <c r="B490" s="28" t="s">
        <v>80</v>
      </c>
      <c r="C490" s="19" t="s">
        <v>87</v>
      </c>
      <c r="D490" s="19" t="s">
        <v>4601</v>
      </c>
      <c r="E490" s="13" t="s">
        <v>11</v>
      </c>
      <c r="F490" s="6"/>
      <c r="G490" s="21"/>
      <c r="H490" s="6"/>
      <c r="I490" s="6"/>
      <c r="J490" s="6"/>
      <c r="K490" s="6"/>
      <c r="L490" s="6"/>
      <c r="M490" s="11" t="s">
        <v>4602</v>
      </c>
      <c r="N490" s="6"/>
      <c r="O490" s="6"/>
      <c r="P490" s="6"/>
      <c r="Q490" s="6"/>
      <c r="R490" s="6"/>
      <c r="S490" s="6"/>
      <c r="T490" s="6"/>
      <c r="U490" s="6"/>
      <c r="V490" s="6"/>
      <c r="W490" s="6"/>
      <c r="X490" s="6"/>
      <c r="Y490" s="6"/>
      <c r="Z490" s="6"/>
    </row>
    <row r="491" spans="1:26" ht="16.5">
      <c r="A491" s="28" t="s">
        <v>753</v>
      </c>
      <c r="B491" s="28" t="s">
        <v>41</v>
      </c>
      <c r="C491" s="19" t="s">
        <v>4603</v>
      </c>
      <c r="D491" s="19">
        <v>2017</v>
      </c>
      <c r="E491" s="13" t="s">
        <v>11</v>
      </c>
      <c r="F491" s="6"/>
      <c r="G491" s="21"/>
      <c r="H491" s="6"/>
      <c r="I491" s="6"/>
      <c r="J491" s="6"/>
      <c r="K491" s="6"/>
      <c r="L491" s="6"/>
      <c r="M491" s="6"/>
      <c r="N491" s="6"/>
      <c r="O491" s="6"/>
      <c r="P491" s="6"/>
      <c r="Q491" s="6"/>
      <c r="R491" s="6"/>
      <c r="S491" s="6"/>
      <c r="T491" s="6"/>
      <c r="U491" s="6"/>
      <c r="V491" s="6"/>
      <c r="W491" s="6"/>
      <c r="X491" s="6"/>
      <c r="Y491" s="6"/>
      <c r="Z491" s="6"/>
    </row>
    <row r="492" spans="1:26" ht="16.5">
      <c r="A492" s="25" t="s">
        <v>1116</v>
      </c>
      <c r="B492" s="28" t="s">
        <v>140</v>
      </c>
      <c r="C492" s="19" t="s">
        <v>24</v>
      </c>
      <c r="D492" s="19">
        <v>2012</v>
      </c>
      <c r="E492" s="13" t="s">
        <v>11</v>
      </c>
      <c r="F492" s="6"/>
      <c r="G492" s="21"/>
      <c r="H492" s="6"/>
      <c r="I492" s="6"/>
      <c r="J492" s="6"/>
      <c r="K492" s="6"/>
      <c r="L492" s="6"/>
      <c r="M492" s="6"/>
      <c r="N492" s="6"/>
      <c r="O492" s="6"/>
      <c r="P492" s="6"/>
      <c r="Q492" s="6"/>
      <c r="R492" s="6"/>
      <c r="S492" s="6"/>
      <c r="T492" s="6"/>
      <c r="U492" s="6"/>
      <c r="V492" s="6"/>
      <c r="W492" s="6"/>
      <c r="X492" s="6"/>
      <c r="Y492" s="6"/>
      <c r="Z492" s="6"/>
    </row>
    <row r="493" spans="1:26" ht="16.5">
      <c r="A493" s="25" t="s">
        <v>1034</v>
      </c>
      <c r="B493" s="28" t="s">
        <v>129</v>
      </c>
      <c r="C493" s="19" t="s">
        <v>24</v>
      </c>
      <c r="D493" s="19">
        <v>2013</v>
      </c>
      <c r="E493" s="13" t="s">
        <v>11</v>
      </c>
      <c r="F493" s="6"/>
      <c r="G493" s="21"/>
      <c r="H493" s="6"/>
      <c r="I493" s="6"/>
      <c r="J493" s="6"/>
      <c r="K493" s="6"/>
      <c r="L493" s="6"/>
      <c r="M493" s="6"/>
      <c r="N493" s="6"/>
      <c r="O493" s="6"/>
      <c r="P493" s="6"/>
      <c r="Q493" s="6"/>
      <c r="R493" s="6"/>
      <c r="S493" s="6"/>
      <c r="T493" s="6"/>
      <c r="U493" s="6"/>
      <c r="V493" s="6"/>
      <c r="W493" s="6"/>
      <c r="X493" s="6"/>
      <c r="Y493" s="6"/>
      <c r="Z493" s="6"/>
    </row>
    <row r="494" spans="1:26" ht="16.5">
      <c r="A494" s="28" t="s">
        <v>727</v>
      </c>
      <c r="B494" s="28" t="s">
        <v>71</v>
      </c>
      <c r="C494" s="19" t="s">
        <v>24</v>
      </c>
      <c r="D494" s="19">
        <v>2009</v>
      </c>
      <c r="E494" s="13" t="s">
        <v>11</v>
      </c>
      <c r="F494" s="6"/>
      <c r="G494" s="21"/>
      <c r="H494" s="6"/>
      <c r="I494" s="6"/>
      <c r="J494" s="6"/>
      <c r="K494" s="6"/>
      <c r="L494" s="6"/>
      <c r="M494" s="6"/>
      <c r="N494" s="6"/>
      <c r="O494" s="6"/>
      <c r="P494" s="6"/>
      <c r="Q494" s="6"/>
      <c r="R494" s="6"/>
      <c r="S494" s="6"/>
      <c r="T494" s="6"/>
      <c r="U494" s="6"/>
      <c r="V494" s="6"/>
      <c r="W494" s="6"/>
      <c r="X494" s="6"/>
      <c r="Y494" s="6"/>
      <c r="Z494" s="6"/>
    </row>
    <row r="495" spans="1:26" ht="16.5">
      <c r="A495" s="28" t="s">
        <v>4279</v>
      </c>
      <c r="B495" s="28" t="s">
        <v>23</v>
      </c>
      <c r="C495" s="19" t="s">
        <v>409</v>
      </c>
      <c r="D495" s="19">
        <v>2010</v>
      </c>
      <c r="E495" s="13" t="s">
        <v>11</v>
      </c>
      <c r="F495" s="6"/>
      <c r="G495" s="21"/>
      <c r="H495" s="6"/>
      <c r="I495" s="6"/>
      <c r="J495" s="6"/>
      <c r="K495" s="6"/>
      <c r="L495" s="6"/>
      <c r="M495" s="6"/>
      <c r="N495" s="6"/>
      <c r="O495" s="6"/>
      <c r="P495" s="6"/>
      <c r="Q495" s="6"/>
      <c r="R495" s="6"/>
      <c r="S495" s="6"/>
      <c r="T495" s="6"/>
      <c r="U495" s="6"/>
      <c r="V495" s="6"/>
      <c r="W495" s="6"/>
      <c r="X495" s="6"/>
      <c r="Y495" s="6"/>
      <c r="Z495" s="6"/>
    </row>
    <row r="496" spans="1:26" ht="16.5">
      <c r="A496" s="28" t="s">
        <v>552</v>
      </c>
      <c r="B496" s="28" t="s">
        <v>4491</v>
      </c>
      <c r="C496" s="19" t="s">
        <v>37</v>
      </c>
      <c r="D496" s="19">
        <v>2017</v>
      </c>
      <c r="E496" s="13" t="s">
        <v>11</v>
      </c>
      <c r="F496" s="6"/>
      <c r="G496" s="21"/>
      <c r="H496" s="6"/>
      <c r="I496" s="6"/>
      <c r="J496" s="6"/>
      <c r="K496" s="6"/>
      <c r="L496" s="6"/>
      <c r="M496" s="6"/>
      <c r="N496" s="6"/>
      <c r="O496" s="6"/>
      <c r="P496" s="6"/>
      <c r="Q496" s="6"/>
      <c r="R496" s="6"/>
      <c r="S496" s="6"/>
      <c r="T496" s="6"/>
      <c r="U496" s="6"/>
      <c r="V496" s="6"/>
      <c r="W496" s="6"/>
      <c r="X496" s="6"/>
      <c r="Y496" s="6"/>
      <c r="Z496" s="6"/>
    </row>
    <row r="497" spans="1:26" ht="16.5">
      <c r="A497" s="28" t="s">
        <v>545</v>
      </c>
      <c r="B497" s="28" t="s">
        <v>23</v>
      </c>
      <c r="C497" s="19" t="s">
        <v>37</v>
      </c>
      <c r="D497" s="19">
        <v>1998</v>
      </c>
      <c r="E497" s="13" t="s">
        <v>11</v>
      </c>
      <c r="F497" s="6"/>
      <c r="G497" s="21"/>
      <c r="H497" s="6"/>
      <c r="I497" s="6"/>
      <c r="J497" s="6"/>
      <c r="K497" s="6"/>
      <c r="L497" s="6"/>
      <c r="M497" s="6"/>
      <c r="N497" s="6"/>
      <c r="O497" s="6"/>
      <c r="P497" s="6"/>
      <c r="Q497" s="6"/>
      <c r="R497" s="6"/>
      <c r="S497" s="6"/>
      <c r="T497" s="6"/>
      <c r="U497" s="6"/>
      <c r="V497" s="6"/>
      <c r="W497" s="6"/>
      <c r="X497" s="6"/>
      <c r="Y497" s="6"/>
      <c r="Z497" s="6"/>
    </row>
    <row r="498" spans="1:26" ht="16.5">
      <c r="A498" s="28" t="s">
        <v>4289</v>
      </c>
      <c r="B498" s="28" t="s">
        <v>80</v>
      </c>
      <c r="C498" s="19" t="s">
        <v>95</v>
      </c>
      <c r="D498" s="19">
        <v>2013</v>
      </c>
      <c r="E498" s="13" t="s">
        <v>11</v>
      </c>
      <c r="F498" s="6"/>
      <c r="G498" s="21"/>
      <c r="H498" s="6"/>
      <c r="I498" s="6"/>
      <c r="J498" s="6"/>
      <c r="K498" s="6"/>
      <c r="L498" s="6"/>
      <c r="M498" s="6"/>
      <c r="N498" s="6"/>
      <c r="O498" s="6"/>
      <c r="P498" s="6"/>
      <c r="Q498" s="6"/>
      <c r="R498" s="6"/>
      <c r="S498" s="6"/>
      <c r="T498" s="6"/>
      <c r="U498" s="6"/>
      <c r="V498" s="6"/>
      <c r="W498" s="6"/>
      <c r="X498" s="6"/>
      <c r="Y498" s="6"/>
      <c r="Z498" s="6"/>
    </row>
    <row r="499" spans="1:26" ht="12.75">
      <c r="A499" s="278" t="s">
        <v>4604</v>
      </c>
      <c r="B499" s="6"/>
      <c r="C499" s="6"/>
      <c r="D499" s="6"/>
      <c r="E499" s="13" t="s">
        <v>11</v>
      </c>
      <c r="F499" s="6"/>
      <c r="G499" s="225" t="s">
        <v>405</v>
      </c>
      <c r="H499" s="6"/>
      <c r="I499" s="6"/>
      <c r="J499" s="6"/>
      <c r="K499" s="6"/>
      <c r="L499" s="6"/>
      <c r="M499" s="6"/>
      <c r="N499" s="6"/>
      <c r="O499" s="6"/>
      <c r="P499" s="6"/>
      <c r="Q499" s="6"/>
      <c r="R499" s="6"/>
      <c r="S499" s="6"/>
      <c r="T499" s="6"/>
      <c r="U499" s="6"/>
      <c r="V499" s="6"/>
      <c r="W499" s="6"/>
      <c r="X499" s="6"/>
      <c r="Y499" s="6"/>
      <c r="Z499" s="6"/>
    </row>
    <row r="500" spans="1:26" ht="16.5">
      <c r="A500" s="28" t="s">
        <v>4318</v>
      </c>
      <c r="B500" s="28" t="s">
        <v>71</v>
      </c>
      <c r="C500" s="19" t="s">
        <v>30</v>
      </c>
      <c r="D500" s="19">
        <v>2018</v>
      </c>
      <c r="E500" s="13" t="s">
        <v>11</v>
      </c>
      <c r="F500" s="6"/>
      <c r="G500" s="21"/>
      <c r="H500" s="6"/>
      <c r="I500" s="6"/>
      <c r="J500" s="6"/>
      <c r="K500" s="6"/>
      <c r="L500" s="6"/>
      <c r="M500" s="6"/>
      <c r="N500" s="6"/>
      <c r="O500" s="6"/>
      <c r="P500" s="6"/>
      <c r="Q500" s="6"/>
      <c r="R500" s="6"/>
      <c r="S500" s="6"/>
      <c r="T500" s="6"/>
      <c r="U500" s="6"/>
      <c r="V500" s="6"/>
      <c r="W500" s="6"/>
      <c r="X500" s="6"/>
      <c r="Y500" s="6"/>
      <c r="Z500" s="6"/>
    </row>
    <row r="501" spans="1:26" ht="16.5">
      <c r="A501" s="25" t="s">
        <v>1117</v>
      </c>
      <c r="B501" s="28" t="s">
        <v>129</v>
      </c>
      <c r="C501" s="19" t="s">
        <v>24</v>
      </c>
      <c r="D501" s="19">
        <v>2016</v>
      </c>
      <c r="E501" s="13" t="s">
        <v>11</v>
      </c>
      <c r="F501" s="6"/>
      <c r="G501" s="21"/>
      <c r="H501" s="6"/>
      <c r="I501" s="6"/>
      <c r="J501" s="6"/>
      <c r="K501" s="6"/>
      <c r="L501" s="6"/>
      <c r="M501" s="6"/>
      <c r="N501" s="6"/>
      <c r="O501" s="6"/>
      <c r="P501" s="6"/>
      <c r="Q501" s="6"/>
      <c r="R501" s="6"/>
      <c r="S501" s="6"/>
      <c r="T501" s="6"/>
      <c r="U501" s="6"/>
      <c r="V501" s="6"/>
      <c r="W501" s="6"/>
      <c r="X501" s="6"/>
      <c r="Y501" s="6"/>
      <c r="Z501" s="6"/>
    </row>
    <row r="502" spans="1:26" ht="16.5">
      <c r="A502" s="28" t="s">
        <v>689</v>
      </c>
      <c r="B502" s="28" t="s">
        <v>80</v>
      </c>
      <c r="C502" s="19" t="s">
        <v>95</v>
      </c>
      <c r="D502" s="19">
        <v>2016</v>
      </c>
      <c r="E502" s="13" t="s">
        <v>11</v>
      </c>
      <c r="F502" s="6"/>
      <c r="G502" s="21"/>
      <c r="H502" s="6"/>
      <c r="I502" s="6"/>
      <c r="J502" s="6"/>
      <c r="K502" s="6"/>
      <c r="L502" s="6"/>
      <c r="M502" s="6"/>
      <c r="N502" s="6"/>
      <c r="O502" s="6"/>
      <c r="P502" s="6"/>
      <c r="Q502" s="6"/>
      <c r="R502" s="6"/>
      <c r="S502" s="6"/>
      <c r="T502" s="6"/>
      <c r="U502" s="6"/>
      <c r="V502" s="6"/>
      <c r="W502" s="6"/>
      <c r="X502" s="6"/>
      <c r="Y502" s="6"/>
      <c r="Z502" s="6"/>
    </row>
    <row r="503" spans="1:26" ht="16.5">
      <c r="A503" s="28" t="s">
        <v>4349</v>
      </c>
      <c r="B503" s="28" t="s">
        <v>80</v>
      </c>
      <c r="C503" s="19" t="s">
        <v>37</v>
      </c>
      <c r="D503" s="19">
        <v>2016</v>
      </c>
      <c r="E503" s="13" t="s">
        <v>11</v>
      </c>
      <c r="F503" s="6"/>
      <c r="G503" s="21"/>
      <c r="H503" s="6"/>
      <c r="I503" s="6"/>
      <c r="J503" s="6"/>
      <c r="K503" s="6"/>
      <c r="L503" s="6"/>
      <c r="M503" s="6"/>
      <c r="N503" s="6"/>
      <c r="O503" s="6"/>
      <c r="P503" s="6"/>
      <c r="Q503" s="6"/>
      <c r="R503" s="6"/>
      <c r="S503" s="6"/>
      <c r="T503" s="6"/>
      <c r="U503" s="6"/>
      <c r="V503" s="6"/>
      <c r="W503" s="6"/>
      <c r="X503" s="6"/>
      <c r="Y503" s="6"/>
      <c r="Z503" s="6"/>
    </row>
    <row r="504" spans="1:26" ht="16.5">
      <c r="A504" s="25" t="s">
        <v>199</v>
      </c>
      <c r="B504" s="28" t="s">
        <v>66</v>
      </c>
      <c r="C504" s="19" t="s">
        <v>24</v>
      </c>
      <c r="D504" s="19">
        <v>2012</v>
      </c>
      <c r="E504" s="13" t="s">
        <v>11</v>
      </c>
      <c r="F504" s="6"/>
      <c r="G504" s="21"/>
      <c r="H504" s="6"/>
      <c r="I504" s="6"/>
      <c r="J504" s="6"/>
      <c r="K504" s="6"/>
      <c r="L504" s="6"/>
      <c r="M504" s="6"/>
      <c r="N504" s="6"/>
      <c r="O504" s="6"/>
      <c r="P504" s="6"/>
      <c r="Q504" s="6"/>
      <c r="R504" s="6"/>
      <c r="S504" s="6"/>
      <c r="T504" s="6"/>
      <c r="U504" s="6"/>
      <c r="V504" s="6"/>
      <c r="W504" s="6"/>
      <c r="X504" s="6"/>
      <c r="Y504" s="6"/>
      <c r="Z504" s="6"/>
    </row>
    <row r="505" spans="1:26" ht="16.5">
      <c r="A505" s="28" t="s">
        <v>2735</v>
      </c>
      <c r="B505" s="28" t="s">
        <v>71</v>
      </c>
      <c r="C505" s="19" t="s">
        <v>30</v>
      </c>
      <c r="D505" s="19">
        <v>2012</v>
      </c>
      <c r="E505" s="13" t="s">
        <v>11</v>
      </c>
      <c r="F505" s="6"/>
      <c r="G505" s="21"/>
      <c r="H505" s="6"/>
      <c r="I505" s="6"/>
      <c r="J505" s="6"/>
      <c r="K505" s="6"/>
      <c r="L505" s="6"/>
      <c r="M505" s="6"/>
      <c r="N505" s="6"/>
      <c r="O505" s="6"/>
      <c r="P505" s="6"/>
      <c r="Q505" s="6"/>
      <c r="R505" s="6"/>
      <c r="S505" s="6"/>
      <c r="T505" s="6"/>
      <c r="U505" s="6"/>
      <c r="V505" s="6"/>
      <c r="W505" s="6"/>
      <c r="X505" s="6"/>
      <c r="Y505" s="6"/>
      <c r="Z505" s="6"/>
    </row>
    <row r="506" spans="1:26" ht="16.5">
      <c r="A506" s="25" t="s">
        <v>290</v>
      </c>
      <c r="B506" s="28" t="s">
        <v>83</v>
      </c>
      <c r="C506" s="19" t="s">
        <v>37</v>
      </c>
      <c r="D506" s="19">
        <v>2016</v>
      </c>
      <c r="E506" s="13" t="s">
        <v>11</v>
      </c>
      <c r="F506" s="6"/>
      <c r="G506" s="21"/>
      <c r="H506" s="6"/>
      <c r="I506" s="6"/>
      <c r="J506" s="6"/>
      <c r="K506" s="6"/>
      <c r="L506" s="6"/>
      <c r="M506" s="6"/>
      <c r="N506" s="6"/>
      <c r="O506" s="6"/>
      <c r="P506" s="6"/>
      <c r="Q506" s="6"/>
      <c r="R506" s="6"/>
      <c r="S506" s="6"/>
      <c r="T506" s="6"/>
      <c r="U506" s="6"/>
      <c r="V506" s="6"/>
      <c r="W506" s="6"/>
      <c r="X506" s="6"/>
      <c r="Y506" s="6"/>
      <c r="Z506" s="6"/>
    </row>
    <row r="507" spans="1:26" ht="16.5">
      <c r="A507" s="25" t="s">
        <v>4372</v>
      </c>
      <c r="B507" s="28" t="s">
        <v>80</v>
      </c>
      <c r="C507" s="19" t="s">
        <v>62</v>
      </c>
      <c r="D507" s="19">
        <v>2014</v>
      </c>
      <c r="E507" s="13" t="s">
        <v>11</v>
      </c>
      <c r="F507" s="6"/>
      <c r="G507" s="21"/>
      <c r="H507" s="6"/>
      <c r="I507" s="6"/>
      <c r="J507" s="6"/>
      <c r="K507" s="6"/>
      <c r="L507" s="6"/>
      <c r="M507" s="6"/>
      <c r="N507" s="6"/>
      <c r="O507" s="6"/>
      <c r="P507" s="6"/>
      <c r="Q507" s="6"/>
      <c r="R507" s="6"/>
      <c r="S507" s="6"/>
      <c r="T507" s="6"/>
      <c r="U507" s="6"/>
      <c r="V507" s="6"/>
      <c r="W507" s="6"/>
      <c r="X507" s="6"/>
      <c r="Y507" s="6"/>
      <c r="Z507" s="6"/>
    </row>
    <row r="508" spans="1:26" ht="16.5">
      <c r="A508" s="25" t="s">
        <v>260</v>
      </c>
      <c r="B508" s="28" t="s">
        <v>66</v>
      </c>
      <c r="C508" s="19" t="s">
        <v>68</v>
      </c>
      <c r="D508" s="19">
        <v>2013</v>
      </c>
      <c r="E508" s="13" t="s">
        <v>11</v>
      </c>
      <c r="F508" s="6"/>
      <c r="G508" s="21"/>
      <c r="H508" s="6"/>
      <c r="I508" s="6"/>
      <c r="J508" s="6"/>
      <c r="K508" s="6"/>
      <c r="L508" s="6"/>
      <c r="M508" s="6"/>
      <c r="N508" s="6"/>
      <c r="O508" s="6"/>
      <c r="P508" s="6"/>
      <c r="Q508" s="6"/>
      <c r="R508" s="6"/>
      <c r="S508" s="6"/>
      <c r="T508" s="6"/>
      <c r="U508" s="6"/>
      <c r="V508" s="6"/>
      <c r="W508" s="6"/>
      <c r="X508" s="6"/>
      <c r="Y508" s="6"/>
      <c r="Z508" s="6"/>
    </row>
    <row r="509" spans="1:26" ht="16.5">
      <c r="A509" s="17" t="s">
        <v>4606</v>
      </c>
      <c r="B509" s="19"/>
      <c r="C509" s="19"/>
      <c r="D509" s="19"/>
      <c r="E509" s="13" t="s">
        <v>11</v>
      </c>
      <c r="F509" s="11" t="s">
        <v>4607</v>
      </c>
      <c r="G509" s="225" t="s">
        <v>405</v>
      </c>
      <c r="H509" s="6"/>
      <c r="I509" s="6"/>
      <c r="J509" s="6"/>
      <c r="K509" s="6"/>
      <c r="L509" s="6"/>
      <c r="M509" s="6"/>
      <c r="N509" s="6"/>
      <c r="O509" s="6"/>
      <c r="P509" s="6"/>
      <c r="Q509" s="6"/>
      <c r="R509" s="6"/>
      <c r="S509" s="6"/>
      <c r="T509" s="6"/>
      <c r="U509" s="6"/>
      <c r="V509" s="6"/>
      <c r="W509" s="6"/>
      <c r="X509" s="6"/>
      <c r="Y509" s="6"/>
      <c r="Z509" s="6"/>
    </row>
    <row r="510" spans="1:26" ht="16.5">
      <c r="A510" s="28" t="s">
        <v>1129</v>
      </c>
      <c r="B510" s="28" t="s">
        <v>83</v>
      </c>
      <c r="C510" s="19" t="s">
        <v>24</v>
      </c>
      <c r="D510" s="19">
        <v>2003</v>
      </c>
      <c r="E510" s="13" t="s">
        <v>11</v>
      </c>
      <c r="F510" s="6"/>
      <c r="G510" s="21"/>
      <c r="H510" s="6"/>
      <c r="I510" s="6"/>
      <c r="J510" s="6"/>
      <c r="K510" s="6"/>
      <c r="L510" s="6"/>
      <c r="M510" s="6"/>
      <c r="N510" s="6"/>
      <c r="O510" s="6"/>
      <c r="P510" s="6"/>
      <c r="Q510" s="6"/>
      <c r="R510" s="6"/>
      <c r="S510" s="6"/>
      <c r="T510" s="6"/>
      <c r="U510" s="6"/>
      <c r="V510" s="6"/>
      <c r="W510" s="6"/>
      <c r="X510" s="6"/>
      <c r="Y510" s="6"/>
      <c r="Z510" s="6"/>
    </row>
    <row r="511" spans="1:26" ht="16.5">
      <c r="A511" s="25" t="s">
        <v>501</v>
      </c>
      <c r="B511" s="28" t="s">
        <v>71</v>
      </c>
      <c r="C511" s="19" t="s">
        <v>24</v>
      </c>
      <c r="D511" s="19">
        <v>2016</v>
      </c>
      <c r="E511" s="13" t="s">
        <v>11</v>
      </c>
      <c r="F511" s="6"/>
      <c r="G511" s="21"/>
      <c r="H511" s="6"/>
      <c r="I511" s="6"/>
      <c r="J511" s="6"/>
      <c r="K511" s="6"/>
      <c r="L511" s="6"/>
      <c r="M511" s="6"/>
      <c r="N511" s="6"/>
      <c r="O511" s="6"/>
      <c r="P511" s="6"/>
      <c r="Q511" s="6"/>
      <c r="R511" s="6"/>
      <c r="S511" s="6"/>
      <c r="T511" s="6"/>
      <c r="U511" s="6"/>
      <c r="V511" s="6"/>
      <c r="W511" s="6"/>
      <c r="X511" s="6"/>
      <c r="Y511" s="6"/>
      <c r="Z511" s="6"/>
    </row>
    <row r="512" spans="1:26" ht="16.5">
      <c r="A512" s="28" t="s">
        <v>2762</v>
      </c>
      <c r="B512" s="28" t="s">
        <v>80</v>
      </c>
      <c r="C512" s="19" t="s">
        <v>24</v>
      </c>
      <c r="D512" s="19">
        <v>2018</v>
      </c>
      <c r="E512" s="13" t="s">
        <v>11</v>
      </c>
      <c r="F512" s="11" t="s">
        <v>4608</v>
      </c>
      <c r="G512" s="21"/>
      <c r="H512" s="6"/>
      <c r="I512" s="6"/>
      <c r="J512" s="6"/>
      <c r="K512" s="6"/>
      <c r="L512" s="6"/>
      <c r="M512" s="6"/>
      <c r="N512" s="6"/>
      <c r="O512" s="6"/>
      <c r="P512" s="6"/>
      <c r="Q512" s="6"/>
      <c r="R512" s="6"/>
      <c r="S512" s="6"/>
      <c r="T512" s="6"/>
      <c r="U512" s="6"/>
      <c r="V512" s="6"/>
      <c r="W512" s="6"/>
      <c r="X512" s="6"/>
      <c r="Y512" s="6"/>
      <c r="Z512" s="6"/>
    </row>
    <row r="513" spans="1:26" ht="16.5">
      <c r="A513" s="25" t="s">
        <v>577</v>
      </c>
      <c r="B513" s="28" t="s">
        <v>107</v>
      </c>
      <c r="C513" s="19" t="s">
        <v>37</v>
      </c>
      <c r="D513" s="19">
        <v>2017</v>
      </c>
      <c r="E513" s="13" t="s">
        <v>11</v>
      </c>
      <c r="F513" s="6"/>
      <c r="G513" s="21"/>
      <c r="H513" s="6"/>
      <c r="I513" s="6"/>
      <c r="J513" s="6"/>
      <c r="K513" s="6"/>
      <c r="L513" s="6"/>
      <c r="M513" s="6"/>
      <c r="N513" s="6"/>
      <c r="O513" s="6"/>
      <c r="P513" s="6"/>
      <c r="Q513" s="6"/>
      <c r="R513" s="6"/>
      <c r="S513" s="6"/>
      <c r="T513" s="6"/>
      <c r="U513" s="6"/>
      <c r="V513" s="6"/>
      <c r="W513" s="6"/>
      <c r="X513" s="6"/>
      <c r="Y513" s="6"/>
      <c r="Z513" s="6"/>
    </row>
    <row r="514" spans="1:26" ht="16.5">
      <c r="A514" s="25" t="s">
        <v>1111</v>
      </c>
      <c r="B514" s="28" t="s">
        <v>80</v>
      </c>
      <c r="C514" s="19" t="s">
        <v>24</v>
      </c>
      <c r="D514" s="19">
        <v>2011</v>
      </c>
      <c r="E514" s="13" t="s">
        <v>11</v>
      </c>
      <c r="F514" s="6"/>
      <c r="G514" s="21"/>
      <c r="H514" s="6"/>
      <c r="I514" s="6"/>
      <c r="J514" s="6"/>
      <c r="K514" s="6"/>
      <c r="L514" s="6"/>
      <c r="M514" s="6"/>
      <c r="N514" s="6"/>
      <c r="O514" s="6"/>
      <c r="P514" s="6"/>
      <c r="Q514" s="6"/>
      <c r="R514" s="6"/>
      <c r="S514" s="6"/>
      <c r="T514" s="6"/>
      <c r="U514" s="6"/>
      <c r="V514" s="6"/>
      <c r="W514" s="6"/>
      <c r="X514" s="6"/>
      <c r="Y514" s="6"/>
      <c r="Z514" s="6"/>
    </row>
    <row r="515" spans="1:26" ht="16.5">
      <c r="A515" s="25" t="s">
        <v>4466</v>
      </c>
      <c r="B515" s="28" t="s">
        <v>129</v>
      </c>
      <c r="C515" s="19" t="s">
        <v>131</v>
      </c>
      <c r="D515" s="19">
        <v>2017</v>
      </c>
      <c r="E515" s="13" t="s">
        <v>11</v>
      </c>
      <c r="F515" s="6"/>
      <c r="G515" s="21"/>
      <c r="H515" s="6"/>
      <c r="I515" s="6"/>
      <c r="J515" s="6"/>
      <c r="K515" s="6"/>
      <c r="L515" s="6"/>
      <c r="M515" s="6"/>
      <c r="N515" s="6"/>
      <c r="O515" s="6"/>
      <c r="P515" s="6"/>
      <c r="Q515" s="6"/>
      <c r="R515" s="6"/>
      <c r="S515" s="6"/>
      <c r="T515" s="6"/>
      <c r="U515" s="6"/>
      <c r="V515" s="6"/>
      <c r="W515" s="6"/>
      <c r="X515" s="6"/>
      <c r="Y515" s="6"/>
      <c r="Z515" s="6"/>
    </row>
    <row r="516" spans="1:26" ht="16.5">
      <c r="A516" s="25" t="s">
        <v>4469</v>
      </c>
      <c r="B516" s="28" t="s">
        <v>23</v>
      </c>
      <c r="C516" s="19" t="s">
        <v>24</v>
      </c>
      <c r="D516" s="19">
        <v>2018</v>
      </c>
      <c r="E516" s="13" t="s">
        <v>11</v>
      </c>
      <c r="F516" s="11" t="s">
        <v>529</v>
      </c>
      <c r="G516" s="21"/>
      <c r="H516" s="6"/>
      <c r="I516" s="6"/>
      <c r="J516" s="6"/>
      <c r="K516" s="6"/>
      <c r="L516" s="6"/>
      <c r="M516" s="6"/>
      <c r="N516" s="6"/>
      <c r="O516" s="6"/>
      <c r="P516" s="6"/>
      <c r="Q516" s="6"/>
      <c r="R516" s="6"/>
      <c r="S516" s="6"/>
      <c r="T516" s="6"/>
      <c r="U516" s="6"/>
      <c r="V516" s="6"/>
      <c r="W516" s="6"/>
      <c r="X516" s="6"/>
      <c r="Y516" s="6"/>
      <c r="Z516" s="6"/>
    </row>
    <row r="517" spans="1:26" ht="16.5">
      <c r="A517" s="25" t="s">
        <v>90</v>
      </c>
      <c r="B517" s="28" t="s">
        <v>23</v>
      </c>
      <c r="C517" s="19" t="s">
        <v>24</v>
      </c>
      <c r="D517" s="19">
        <v>2016</v>
      </c>
      <c r="E517" s="13" t="s">
        <v>11</v>
      </c>
      <c r="F517" s="6"/>
      <c r="G517" s="21"/>
      <c r="H517" s="6"/>
      <c r="I517" s="6"/>
      <c r="J517" s="6"/>
      <c r="K517" s="6"/>
      <c r="L517" s="6"/>
      <c r="M517" s="6"/>
      <c r="N517" s="6"/>
      <c r="O517" s="6"/>
      <c r="P517" s="6"/>
      <c r="Q517" s="6"/>
      <c r="R517" s="6"/>
      <c r="S517" s="6"/>
      <c r="T517" s="6"/>
      <c r="U517" s="6"/>
      <c r="V517" s="6"/>
      <c r="W517" s="6"/>
      <c r="X517" s="6"/>
      <c r="Y517" s="6"/>
      <c r="Z517" s="6"/>
    </row>
    <row r="518" spans="1:26" ht="16.5">
      <c r="A518" s="25" t="s">
        <v>4481</v>
      </c>
      <c r="B518" s="28" t="s">
        <v>27</v>
      </c>
      <c r="C518" s="19" t="s">
        <v>4610</v>
      </c>
      <c r="D518" s="19"/>
      <c r="E518" s="35" t="s">
        <v>31</v>
      </c>
      <c r="F518" s="6"/>
      <c r="G518" s="21"/>
      <c r="H518" s="6"/>
      <c r="I518" s="6"/>
      <c r="J518" s="6"/>
      <c r="K518" s="6"/>
      <c r="L518" s="6"/>
      <c r="M518" s="6"/>
      <c r="N518" s="6"/>
      <c r="O518" s="6"/>
      <c r="P518" s="6"/>
      <c r="Q518" s="6"/>
      <c r="R518" s="6"/>
      <c r="S518" s="6"/>
      <c r="T518" s="6"/>
      <c r="U518" s="6"/>
      <c r="V518" s="6"/>
      <c r="W518" s="6"/>
      <c r="X518" s="6"/>
      <c r="Y518" s="6"/>
      <c r="Z518" s="6"/>
    </row>
    <row r="519" spans="1:26" ht="16.5">
      <c r="A519" s="25" t="s">
        <v>1096</v>
      </c>
      <c r="B519" s="28" t="s">
        <v>83</v>
      </c>
      <c r="C519" s="19" t="s">
        <v>37</v>
      </c>
      <c r="D519" s="19">
        <v>2016</v>
      </c>
      <c r="E519" s="13" t="s">
        <v>11</v>
      </c>
      <c r="F519" s="6"/>
      <c r="G519" s="21"/>
      <c r="H519" s="6"/>
      <c r="I519" s="6"/>
      <c r="J519" s="6"/>
      <c r="K519" s="6"/>
      <c r="L519" s="6"/>
      <c r="M519" s="6"/>
      <c r="N519" s="6"/>
      <c r="O519" s="6"/>
      <c r="P519" s="6"/>
      <c r="Q519" s="6"/>
      <c r="R519" s="6"/>
      <c r="S519" s="6"/>
      <c r="T519" s="6"/>
      <c r="U519" s="6"/>
      <c r="V519" s="6"/>
      <c r="W519" s="6"/>
      <c r="X519" s="6"/>
      <c r="Y519" s="6"/>
      <c r="Z519" s="6"/>
    </row>
    <row r="520" spans="1:26" ht="16.5">
      <c r="A520" s="28" t="s">
        <v>2793</v>
      </c>
      <c r="B520" s="28" t="s">
        <v>80</v>
      </c>
      <c r="C520" s="19" t="s">
        <v>30</v>
      </c>
      <c r="D520" s="19">
        <v>2015</v>
      </c>
      <c r="E520" s="13" t="s">
        <v>11</v>
      </c>
      <c r="F520" s="6"/>
      <c r="G520" s="21"/>
      <c r="H520" s="6"/>
      <c r="I520" s="6"/>
      <c r="J520" s="6"/>
      <c r="K520" s="6"/>
      <c r="L520" s="6"/>
      <c r="M520" s="6"/>
      <c r="N520" s="6"/>
      <c r="O520" s="6"/>
      <c r="P520" s="6"/>
      <c r="Q520" s="6"/>
      <c r="R520" s="6"/>
      <c r="S520" s="6"/>
      <c r="T520" s="6"/>
      <c r="U520" s="6"/>
      <c r="V520" s="6"/>
      <c r="W520" s="6"/>
      <c r="X520" s="6"/>
      <c r="Y520" s="6"/>
      <c r="Z520" s="6"/>
    </row>
    <row r="521" spans="1:26" ht="16.5">
      <c r="A521" s="25" t="s">
        <v>4502</v>
      </c>
      <c r="B521" s="28" t="s">
        <v>71</v>
      </c>
      <c r="C521" s="19" t="s">
        <v>62</v>
      </c>
      <c r="D521" s="19">
        <v>2017</v>
      </c>
      <c r="E521" s="13" t="s">
        <v>11</v>
      </c>
      <c r="F521" s="6"/>
      <c r="G521" s="21"/>
      <c r="H521" s="6"/>
      <c r="I521" s="6"/>
      <c r="J521" s="6"/>
      <c r="K521" s="6"/>
      <c r="L521" s="6"/>
      <c r="M521" s="6"/>
      <c r="N521" s="6"/>
      <c r="O521" s="6"/>
      <c r="P521" s="6"/>
      <c r="Q521" s="6"/>
      <c r="R521" s="6"/>
      <c r="S521" s="6"/>
      <c r="T521" s="6"/>
      <c r="U521" s="6"/>
      <c r="V521" s="6"/>
      <c r="W521" s="6"/>
      <c r="X521" s="6"/>
      <c r="Y521" s="6"/>
      <c r="Z521" s="6"/>
    </row>
    <row r="522" spans="1:26" ht="16.5">
      <c r="A522" s="25" t="s">
        <v>2796</v>
      </c>
      <c r="B522" s="28" t="s">
        <v>41</v>
      </c>
      <c r="C522" s="19" t="s">
        <v>4375</v>
      </c>
      <c r="D522" s="19">
        <v>2018</v>
      </c>
      <c r="E522" s="13" t="s">
        <v>11</v>
      </c>
      <c r="F522" s="6"/>
      <c r="G522" s="21"/>
      <c r="H522" s="6"/>
      <c r="I522" s="6"/>
      <c r="J522" s="6"/>
      <c r="K522" s="6"/>
      <c r="L522" s="6"/>
      <c r="M522" s="6"/>
      <c r="N522" s="6"/>
      <c r="O522" s="6"/>
      <c r="P522" s="6"/>
      <c r="Q522" s="6"/>
      <c r="R522" s="6"/>
      <c r="S522" s="6"/>
      <c r="T522" s="6"/>
      <c r="U522" s="6"/>
      <c r="V522" s="6"/>
      <c r="W522" s="6"/>
      <c r="X522" s="6"/>
      <c r="Y522" s="6"/>
      <c r="Z522" s="6"/>
    </row>
    <row r="523" spans="1:26" ht="16.5">
      <c r="A523" s="25" t="s">
        <v>581</v>
      </c>
      <c r="B523" s="28" t="s">
        <v>107</v>
      </c>
      <c r="C523" s="19" t="s">
        <v>24</v>
      </c>
      <c r="D523" s="19">
        <v>2007</v>
      </c>
      <c r="E523" s="13" t="s">
        <v>11</v>
      </c>
      <c r="F523" s="11" t="s">
        <v>4614</v>
      </c>
      <c r="G523" s="21"/>
      <c r="H523" s="6"/>
      <c r="I523" s="6"/>
      <c r="J523" s="6"/>
      <c r="K523" s="6"/>
      <c r="L523" s="6"/>
      <c r="M523" s="6"/>
      <c r="N523" s="6"/>
      <c r="O523" s="6"/>
      <c r="P523" s="6"/>
      <c r="Q523" s="6"/>
      <c r="R523" s="6"/>
      <c r="S523" s="6"/>
      <c r="T523" s="6"/>
      <c r="U523" s="6"/>
      <c r="V523" s="6"/>
      <c r="W523" s="6"/>
      <c r="X523" s="6"/>
      <c r="Y523" s="6"/>
      <c r="Z523" s="6"/>
    </row>
    <row r="524" spans="1:26" ht="16.5">
      <c r="A524" s="25" t="s">
        <v>264</v>
      </c>
      <c r="B524" s="28" t="s">
        <v>41</v>
      </c>
      <c r="C524" s="19" t="s">
        <v>24</v>
      </c>
      <c r="D524" s="19">
        <v>2004</v>
      </c>
      <c r="E524" s="13" t="s">
        <v>11</v>
      </c>
      <c r="F524" s="6"/>
      <c r="G524" s="21"/>
      <c r="H524" s="6"/>
      <c r="I524" s="6"/>
      <c r="J524" s="6"/>
      <c r="K524" s="6"/>
      <c r="L524" s="6"/>
      <c r="M524" s="6"/>
      <c r="N524" s="6"/>
      <c r="O524" s="6"/>
      <c r="P524" s="6"/>
      <c r="Q524" s="6"/>
      <c r="R524" s="6"/>
      <c r="S524" s="6"/>
      <c r="T524" s="6"/>
      <c r="U524" s="6"/>
      <c r="V524" s="6"/>
      <c r="W524" s="6"/>
      <c r="X524" s="6"/>
      <c r="Y524" s="6"/>
      <c r="Z524" s="6"/>
    </row>
    <row r="525" spans="1:26" ht="16.5">
      <c r="A525" s="28" t="s">
        <v>4508</v>
      </c>
      <c r="B525" s="28" t="s">
        <v>83</v>
      </c>
      <c r="C525" s="19" t="s">
        <v>24</v>
      </c>
      <c r="D525" s="19">
        <v>2018</v>
      </c>
      <c r="E525" s="13" t="s">
        <v>11</v>
      </c>
      <c r="F525" s="6"/>
      <c r="G525" s="21"/>
      <c r="H525" s="6"/>
      <c r="I525" s="6"/>
      <c r="J525" s="6"/>
      <c r="K525" s="6"/>
      <c r="L525" s="6"/>
      <c r="M525" s="6"/>
      <c r="N525" s="6"/>
      <c r="O525" s="6"/>
      <c r="P525" s="6"/>
      <c r="Q525" s="6"/>
      <c r="R525" s="6"/>
      <c r="S525" s="6"/>
      <c r="T525" s="6"/>
      <c r="U525" s="6"/>
      <c r="V525" s="6"/>
      <c r="W525" s="6"/>
      <c r="X525" s="6"/>
      <c r="Y525" s="6"/>
      <c r="Z525" s="6"/>
    </row>
    <row r="526" spans="1:26" ht="16.5">
      <c r="A526" s="25" t="s">
        <v>4509</v>
      </c>
      <c r="B526" s="28" t="s">
        <v>54</v>
      </c>
      <c r="C526" s="19" t="s">
        <v>24</v>
      </c>
      <c r="D526" s="19" t="s">
        <v>4617</v>
      </c>
      <c r="E526" s="13" t="s">
        <v>11</v>
      </c>
      <c r="F526" s="6"/>
      <c r="G526" s="21"/>
      <c r="H526" s="6"/>
      <c r="I526" s="6"/>
      <c r="J526" s="6"/>
      <c r="K526" s="6"/>
      <c r="L526" s="6"/>
      <c r="M526" s="6"/>
      <c r="N526" s="6"/>
      <c r="O526" s="6"/>
      <c r="P526" s="6"/>
      <c r="Q526" s="6"/>
      <c r="R526" s="6"/>
      <c r="S526" s="6"/>
      <c r="T526" s="6"/>
      <c r="U526" s="6"/>
      <c r="V526" s="6"/>
      <c r="W526" s="6"/>
      <c r="X526" s="6"/>
      <c r="Y526" s="6"/>
      <c r="Z526" s="6"/>
    </row>
    <row r="527" spans="1:26" ht="16.5">
      <c r="A527" s="28" t="s">
        <v>4510</v>
      </c>
      <c r="B527" s="28" t="s">
        <v>41</v>
      </c>
      <c r="C527" s="19" t="s">
        <v>37</v>
      </c>
      <c r="D527" s="19">
        <v>2017</v>
      </c>
      <c r="E527" s="13" t="s">
        <v>11</v>
      </c>
      <c r="F527" s="6"/>
      <c r="G527" s="21"/>
      <c r="H527" s="6"/>
      <c r="I527" s="6"/>
      <c r="J527" s="6"/>
      <c r="K527" s="6"/>
      <c r="L527" s="6"/>
      <c r="M527" s="6"/>
      <c r="N527" s="6"/>
      <c r="O527" s="6"/>
      <c r="P527" s="6"/>
      <c r="Q527" s="6"/>
      <c r="R527" s="6"/>
      <c r="S527" s="6"/>
      <c r="T527" s="6"/>
      <c r="U527" s="6"/>
      <c r="V527" s="6"/>
      <c r="W527" s="6"/>
      <c r="X527" s="6"/>
      <c r="Y527" s="6"/>
      <c r="Z527" s="6"/>
    </row>
    <row r="528" spans="1:26" ht="16.5">
      <c r="A528" s="25" t="s">
        <v>1026</v>
      </c>
      <c r="B528" s="28" t="s">
        <v>129</v>
      </c>
      <c r="C528" s="19" t="s">
        <v>30</v>
      </c>
      <c r="D528" s="19">
        <v>2014</v>
      </c>
      <c r="E528" s="13" t="s">
        <v>11</v>
      </c>
      <c r="F528" s="6"/>
      <c r="G528" s="21"/>
      <c r="H528" s="6"/>
      <c r="I528" s="6"/>
      <c r="J528" s="6"/>
      <c r="K528" s="6"/>
      <c r="L528" s="6"/>
      <c r="M528" s="6"/>
      <c r="N528" s="6"/>
      <c r="O528" s="6"/>
      <c r="P528" s="6"/>
      <c r="Q528" s="6"/>
      <c r="R528" s="6"/>
      <c r="S528" s="6"/>
      <c r="T528" s="6"/>
      <c r="U528" s="6"/>
      <c r="V528" s="6"/>
      <c r="W528" s="6"/>
      <c r="X528" s="6"/>
      <c r="Y528" s="6"/>
      <c r="Z528" s="6"/>
    </row>
    <row r="529" spans="1:26" ht="16.5">
      <c r="A529" s="25" t="s">
        <v>4518</v>
      </c>
      <c r="B529" s="28" t="s">
        <v>80</v>
      </c>
      <c r="C529" s="19" t="s">
        <v>95</v>
      </c>
      <c r="D529" s="19">
        <v>2015</v>
      </c>
      <c r="E529" s="13" t="s">
        <v>11</v>
      </c>
      <c r="F529" s="6"/>
      <c r="G529" s="21"/>
      <c r="H529" s="6"/>
      <c r="I529" s="6"/>
      <c r="J529" s="6"/>
      <c r="K529" s="6"/>
      <c r="L529" s="6"/>
      <c r="M529" s="6"/>
      <c r="N529" s="6"/>
      <c r="O529" s="6"/>
      <c r="P529" s="6"/>
      <c r="Q529" s="6"/>
      <c r="R529" s="6"/>
      <c r="S529" s="6"/>
      <c r="T529" s="6"/>
      <c r="U529" s="6"/>
      <c r="V529" s="6"/>
      <c r="W529" s="6"/>
      <c r="X529" s="6"/>
      <c r="Y529" s="6"/>
      <c r="Z529" s="6"/>
    </row>
    <row r="530" spans="1:26" ht="16.5">
      <c r="A530" s="25" t="s">
        <v>2811</v>
      </c>
      <c r="B530" s="28" t="s">
        <v>140</v>
      </c>
      <c r="C530" s="19" t="s">
        <v>24</v>
      </c>
      <c r="D530" s="19">
        <v>2013</v>
      </c>
      <c r="E530" s="13" t="s">
        <v>11</v>
      </c>
      <c r="F530" s="6"/>
      <c r="G530" s="21"/>
      <c r="H530" s="6"/>
      <c r="I530" s="6"/>
      <c r="J530" s="6"/>
      <c r="K530" s="6"/>
      <c r="L530" s="6"/>
      <c r="M530" s="6"/>
      <c r="N530" s="6"/>
      <c r="O530" s="6"/>
      <c r="P530" s="6"/>
      <c r="Q530" s="6"/>
      <c r="R530" s="6"/>
      <c r="S530" s="6"/>
      <c r="T530" s="6"/>
      <c r="U530" s="6"/>
      <c r="V530" s="6"/>
      <c r="W530" s="6"/>
      <c r="X530" s="6"/>
      <c r="Y530" s="6"/>
      <c r="Z530" s="6"/>
    </row>
    <row r="531" spans="1:26" ht="16.5">
      <c r="A531" s="25" t="s">
        <v>326</v>
      </c>
      <c r="B531" s="28" t="s">
        <v>80</v>
      </c>
      <c r="C531" s="19" t="s">
        <v>37</v>
      </c>
      <c r="D531" s="19">
        <v>2009</v>
      </c>
      <c r="E531" s="13" t="s">
        <v>11</v>
      </c>
      <c r="F531" s="6"/>
      <c r="G531" s="21"/>
      <c r="H531" s="6"/>
      <c r="I531" s="6"/>
      <c r="J531" s="6"/>
      <c r="K531" s="6"/>
      <c r="L531" s="6"/>
      <c r="M531" s="6"/>
      <c r="N531" s="6"/>
      <c r="O531" s="6"/>
      <c r="P531" s="6"/>
      <c r="Q531" s="6"/>
      <c r="R531" s="6"/>
      <c r="S531" s="6"/>
      <c r="T531" s="6"/>
      <c r="U531" s="6"/>
      <c r="V531" s="6"/>
      <c r="W531" s="6"/>
      <c r="X531" s="6"/>
      <c r="Y531" s="6"/>
      <c r="Z531" s="6"/>
    </row>
    <row r="532" spans="1:26" ht="16.5">
      <c r="A532" s="25" t="s">
        <v>780</v>
      </c>
      <c r="B532" s="28" t="s">
        <v>41</v>
      </c>
      <c r="C532" s="19" t="s">
        <v>62</v>
      </c>
      <c r="D532" s="19">
        <v>2018</v>
      </c>
      <c r="E532" s="13" t="s">
        <v>11</v>
      </c>
      <c r="F532" s="6"/>
      <c r="G532" s="21"/>
      <c r="H532" s="6"/>
      <c r="I532" s="6"/>
      <c r="J532" s="6"/>
      <c r="K532" s="6"/>
      <c r="L532" s="6"/>
      <c r="M532" s="6"/>
      <c r="N532" s="6"/>
      <c r="O532" s="6"/>
      <c r="P532" s="6"/>
      <c r="Q532" s="6"/>
      <c r="R532" s="6"/>
      <c r="S532" s="6"/>
      <c r="T532" s="6"/>
      <c r="U532" s="6"/>
      <c r="V532" s="6"/>
      <c r="W532" s="6"/>
      <c r="X532" s="6"/>
      <c r="Y532" s="6"/>
      <c r="Z532" s="6"/>
    </row>
    <row r="533" spans="1:26" ht="16.5">
      <c r="A533" s="28" t="s">
        <v>4534</v>
      </c>
      <c r="B533" s="28" t="s">
        <v>71</v>
      </c>
      <c r="C533" s="19" t="s">
        <v>68</v>
      </c>
      <c r="D533" s="19">
        <v>2016</v>
      </c>
      <c r="E533" s="13" t="s">
        <v>11</v>
      </c>
      <c r="F533" s="6"/>
      <c r="G533" s="21"/>
      <c r="H533" s="6"/>
      <c r="I533" s="6"/>
      <c r="J533" s="6"/>
      <c r="K533" s="6"/>
      <c r="L533" s="6"/>
      <c r="M533" s="6"/>
      <c r="N533" s="6"/>
      <c r="O533" s="6"/>
      <c r="P533" s="6"/>
      <c r="Q533" s="6"/>
      <c r="R533" s="6"/>
      <c r="S533" s="6"/>
      <c r="T533" s="6"/>
      <c r="U533" s="6"/>
      <c r="V533" s="6"/>
      <c r="W533" s="6"/>
      <c r="X533" s="6"/>
      <c r="Y533" s="6"/>
      <c r="Z533" s="6"/>
    </row>
    <row r="534" spans="1:26" ht="16.5">
      <c r="A534" s="25" t="s">
        <v>4545</v>
      </c>
      <c r="B534" s="28" t="s">
        <v>71</v>
      </c>
      <c r="C534" s="19" t="s">
        <v>24</v>
      </c>
      <c r="D534" s="19">
        <v>2012</v>
      </c>
      <c r="E534" s="13" t="s">
        <v>11</v>
      </c>
      <c r="F534" s="6"/>
      <c r="G534" s="21"/>
      <c r="H534" s="6"/>
      <c r="I534" s="6"/>
      <c r="J534" s="6"/>
      <c r="K534" s="6"/>
      <c r="L534" s="6"/>
      <c r="M534" s="6"/>
      <c r="N534" s="6"/>
      <c r="O534" s="6"/>
      <c r="P534" s="6"/>
      <c r="Q534" s="6"/>
      <c r="R534" s="6"/>
      <c r="S534" s="6"/>
      <c r="T534" s="6"/>
      <c r="U534" s="6"/>
      <c r="V534" s="6"/>
      <c r="W534" s="6"/>
      <c r="X534" s="6"/>
      <c r="Y534" s="6"/>
      <c r="Z534" s="6"/>
    </row>
    <row r="535" spans="1:26" ht="16.5">
      <c r="A535" s="28" t="s">
        <v>4560</v>
      </c>
      <c r="B535" s="28" t="s">
        <v>80</v>
      </c>
      <c r="C535" s="19" t="s">
        <v>30</v>
      </c>
      <c r="D535" s="19">
        <v>2019</v>
      </c>
      <c r="E535" s="13" t="s">
        <v>11</v>
      </c>
      <c r="F535" s="6"/>
      <c r="G535" s="21"/>
      <c r="H535" s="6"/>
      <c r="I535" s="6"/>
      <c r="J535" s="6"/>
      <c r="K535" s="6"/>
      <c r="L535" s="6"/>
      <c r="M535" s="6"/>
      <c r="N535" s="6"/>
      <c r="O535" s="6"/>
      <c r="P535" s="6"/>
      <c r="Q535" s="6"/>
      <c r="R535" s="6"/>
      <c r="S535" s="6"/>
      <c r="T535" s="6"/>
      <c r="U535" s="6"/>
      <c r="V535" s="6"/>
      <c r="W535" s="6"/>
      <c r="X535" s="6"/>
      <c r="Y535" s="6"/>
      <c r="Z535" s="6"/>
    </row>
    <row r="536" spans="1:26" ht="16.5">
      <c r="A536" s="17" t="s">
        <v>533</v>
      </c>
      <c r="B536" s="19"/>
      <c r="C536" s="19"/>
      <c r="D536" s="19"/>
      <c r="E536" s="13" t="s">
        <v>11</v>
      </c>
      <c r="F536" s="6"/>
      <c r="G536" s="19" t="s">
        <v>466</v>
      </c>
      <c r="H536" s="6"/>
      <c r="I536" s="6"/>
      <c r="J536" s="6"/>
      <c r="K536" s="6"/>
      <c r="L536" s="6"/>
      <c r="M536" s="6"/>
      <c r="N536" s="6"/>
      <c r="O536" s="6"/>
      <c r="P536" s="6"/>
      <c r="Q536" s="6"/>
      <c r="R536" s="6"/>
      <c r="S536" s="6"/>
      <c r="T536" s="6"/>
      <c r="U536" s="6"/>
      <c r="V536" s="6"/>
      <c r="W536" s="6"/>
      <c r="X536" s="6"/>
      <c r="Y536" s="6"/>
      <c r="Z536" s="6"/>
    </row>
    <row r="537" spans="1:26" ht="16.5">
      <c r="A537" s="28" t="s">
        <v>587</v>
      </c>
      <c r="B537" s="28" t="s">
        <v>23</v>
      </c>
      <c r="C537" s="19" t="s">
        <v>24</v>
      </c>
      <c r="D537" s="19" t="s">
        <v>4620</v>
      </c>
      <c r="E537" s="13" t="s">
        <v>11</v>
      </c>
      <c r="F537" s="6"/>
      <c r="G537" s="21"/>
      <c r="H537" s="6"/>
      <c r="I537" s="6"/>
      <c r="J537" s="6"/>
      <c r="K537" s="6"/>
      <c r="L537" s="6"/>
      <c r="M537" s="6"/>
      <c r="N537" s="6"/>
      <c r="O537" s="6"/>
      <c r="P537" s="6"/>
      <c r="Q537" s="6"/>
      <c r="R537" s="6"/>
      <c r="S537" s="6"/>
      <c r="T537" s="6"/>
      <c r="U537" s="6"/>
      <c r="V537" s="6"/>
      <c r="W537" s="6"/>
      <c r="X537" s="6"/>
      <c r="Y537" s="6"/>
      <c r="Z537" s="6"/>
    </row>
    <row r="538" spans="1:26" ht="16.5">
      <c r="A538" s="19"/>
      <c r="B538" s="19"/>
      <c r="C538" s="19"/>
      <c r="D538" s="19"/>
      <c r="E538" s="360" t="s">
        <v>10</v>
      </c>
      <c r="F538" s="11"/>
      <c r="G538" s="21"/>
      <c r="H538" s="6"/>
      <c r="I538" s="6"/>
      <c r="J538" s="6"/>
      <c r="K538" s="6"/>
      <c r="L538" s="6"/>
      <c r="M538" s="6"/>
      <c r="N538" s="6"/>
      <c r="O538" s="6"/>
      <c r="P538" s="6"/>
      <c r="Q538" s="6"/>
      <c r="R538" s="6"/>
      <c r="S538" s="6"/>
      <c r="T538" s="6"/>
      <c r="U538" s="6"/>
      <c r="V538" s="6"/>
      <c r="W538" s="6"/>
      <c r="X538" s="6"/>
      <c r="Y538" s="6"/>
      <c r="Z538" s="6"/>
    </row>
    <row r="539" spans="1:26" ht="23.25">
      <c r="A539" s="435"/>
      <c r="B539" s="436"/>
      <c r="C539" s="436"/>
      <c r="D539" s="437" t="s">
        <v>4621</v>
      </c>
      <c r="E539" s="438">
        <f>COUNTIF(A2:E537,"*yes*")</f>
        <v>533</v>
      </c>
      <c r="F539" s="439"/>
      <c r="G539" s="440"/>
      <c r="H539" s="441"/>
      <c r="I539" s="441"/>
      <c r="J539" s="441"/>
      <c r="K539" s="441"/>
      <c r="L539" s="441"/>
      <c r="M539" s="441"/>
      <c r="N539" s="441"/>
      <c r="O539" s="441"/>
      <c r="P539" s="441"/>
      <c r="Q539" s="441"/>
      <c r="R539" s="441"/>
      <c r="S539" s="441"/>
      <c r="T539" s="441"/>
      <c r="U539" s="441"/>
      <c r="V539" s="441"/>
      <c r="W539" s="441"/>
      <c r="X539" s="441"/>
      <c r="Y539" s="441"/>
      <c r="Z539" s="441"/>
    </row>
    <row r="540" spans="1:26" ht="23.25">
      <c r="A540" s="435"/>
      <c r="B540" s="436"/>
      <c r="C540" s="436"/>
      <c r="D540" s="436"/>
      <c r="E540" s="442"/>
      <c r="F540" s="439"/>
      <c r="G540" s="440"/>
      <c r="H540" s="441"/>
      <c r="I540" s="441"/>
      <c r="J540" s="441"/>
      <c r="K540" s="441"/>
      <c r="L540" s="441"/>
      <c r="M540" s="441"/>
      <c r="N540" s="441"/>
      <c r="O540" s="441"/>
      <c r="P540" s="441"/>
      <c r="Q540" s="441"/>
      <c r="R540" s="441"/>
      <c r="S540" s="441"/>
      <c r="T540" s="441"/>
      <c r="U540" s="441"/>
      <c r="V540" s="441"/>
      <c r="W540" s="441"/>
      <c r="X540" s="441"/>
      <c r="Y540" s="441"/>
      <c r="Z540" s="441"/>
    </row>
    <row r="541" spans="1:26" ht="23.25">
      <c r="A541" s="443" t="s">
        <v>4622</v>
      </c>
      <c r="B541" s="444"/>
      <c r="C541" s="444"/>
      <c r="D541" s="444"/>
      <c r="E541" s="445"/>
      <c r="F541" s="446"/>
      <c r="G541" s="447"/>
      <c r="H541" s="6"/>
      <c r="I541" s="6"/>
      <c r="J541" s="6"/>
      <c r="K541" s="6"/>
      <c r="L541" s="6"/>
      <c r="M541" s="6"/>
      <c r="N541" s="6"/>
      <c r="O541" s="6"/>
      <c r="P541" s="6"/>
      <c r="Q541" s="6"/>
      <c r="R541" s="6"/>
      <c r="S541" s="6"/>
      <c r="T541" s="6"/>
      <c r="U541" s="6"/>
      <c r="V541" s="6"/>
      <c r="W541" s="6"/>
      <c r="X541" s="6"/>
      <c r="Y541" s="6"/>
      <c r="Z541" s="6"/>
    </row>
    <row r="542" spans="1:26" ht="16.5">
      <c r="A542" s="19"/>
      <c r="B542" s="19"/>
      <c r="C542" s="19"/>
      <c r="D542" s="19"/>
      <c r="E542" s="448"/>
      <c r="F542" s="11"/>
      <c r="G542" s="21"/>
      <c r="H542" s="6"/>
      <c r="I542" s="6"/>
      <c r="J542" s="6"/>
      <c r="K542" s="6"/>
      <c r="L542" s="6"/>
      <c r="M542" s="6"/>
      <c r="N542" s="6"/>
      <c r="O542" s="6"/>
      <c r="P542" s="6"/>
      <c r="Q542" s="6"/>
      <c r="R542" s="6"/>
      <c r="S542" s="6"/>
      <c r="T542" s="6"/>
      <c r="U542" s="6"/>
      <c r="V542" s="6"/>
      <c r="W542" s="6"/>
      <c r="X542" s="6"/>
      <c r="Y542" s="6"/>
      <c r="Z542" s="6"/>
    </row>
    <row r="543" spans="1:26" ht="16.5">
      <c r="A543" s="25" t="s">
        <v>833</v>
      </c>
      <c r="B543" s="28" t="s">
        <v>107</v>
      </c>
      <c r="C543" s="19" t="s">
        <v>24</v>
      </c>
      <c r="D543" s="19">
        <v>2008</v>
      </c>
      <c r="E543" s="449" t="s">
        <v>10</v>
      </c>
      <c r="F543" s="11" t="s">
        <v>378</v>
      </c>
      <c r="G543" s="21"/>
      <c r="H543" s="6"/>
      <c r="I543" s="6"/>
      <c r="J543" s="6"/>
      <c r="K543" s="6"/>
      <c r="L543" s="6"/>
      <c r="M543" s="6"/>
      <c r="N543" s="6"/>
      <c r="O543" s="6"/>
      <c r="P543" s="6"/>
      <c r="Q543" s="6"/>
      <c r="R543" s="6"/>
      <c r="S543" s="6"/>
      <c r="T543" s="6"/>
      <c r="U543" s="6"/>
      <c r="V543" s="6"/>
      <c r="W543" s="6"/>
      <c r="X543" s="6"/>
      <c r="Y543" s="6"/>
      <c r="Z543" s="6"/>
    </row>
    <row r="544" spans="1:26" ht="16.5">
      <c r="A544" s="25" t="s">
        <v>843</v>
      </c>
      <c r="B544" s="28" t="s">
        <v>107</v>
      </c>
      <c r="C544" s="19" t="s">
        <v>4611</v>
      </c>
      <c r="D544" s="19">
        <v>1995</v>
      </c>
      <c r="E544" s="450"/>
      <c r="F544" s="11" t="s">
        <v>378</v>
      </c>
      <c r="G544" s="21"/>
      <c r="H544" s="6"/>
      <c r="I544" s="6"/>
      <c r="J544" s="6"/>
      <c r="K544" s="6"/>
      <c r="L544" s="6"/>
      <c r="M544" s="6"/>
      <c r="N544" s="6"/>
      <c r="O544" s="6"/>
      <c r="P544" s="6"/>
      <c r="Q544" s="6"/>
      <c r="R544" s="6"/>
      <c r="S544" s="6"/>
      <c r="T544" s="6"/>
      <c r="U544" s="6"/>
      <c r="V544" s="6"/>
      <c r="W544" s="6"/>
      <c r="X544" s="6"/>
      <c r="Y544" s="6"/>
      <c r="Z544" s="6"/>
    </row>
    <row r="545" spans="1:26" ht="16.5">
      <c r="A545" s="25" t="s">
        <v>4623</v>
      </c>
      <c r="B545" s="28" t="s">
        <v>107</v>
      </c>
      <c r="C545" s="19" t="s">
        <v>62</v>
      </c>
      <c r="D545" s="19">
        <v>2017</v>
      </c>
      <c r="E545" s="450"/>
      <c r="F545" s="11" t="s">
        <v>378</v>
      </c>
      <c r="G545" s="21"/>
      <c r="H545" s="6"/>
      <c r="I545" s="6"/>
      <c r="J545" s="6"/>
      <c r="K545" s="6"/>
      <c r="L545" s="6"/>
      <c r="M545" s="6"/>
      <c r="N545" s="6"/>
      <c r="O545" s="6"/>
      <c r="P545" s="6"/>
      <c r="Q545" s="6"/>
      <c r="R545" s="6"/>
      <c r="S545" s="6"/>
      <c r="T545" s="6"/>
      <c r="U545" s="6"/>
      <c r="V545" s="6"/>
      <c r="W545" s="6"/>
      <c r="X545" s="6"/>
      <c r="Y545" s="6"/>
      <c r="Z545" s="6"/>
    </row>
    <row r="546" spans="1:26" ht="16.5">
      <c r="A546" s="17" t="s">
        <v>4624</v>
      </c>
      <c r="B546" s="19"/>
      <c r="C546" s="19"/>
      <c r="D546" s="19"/>
      <c r="E546" s="449" t="s">
        <v>11</v>
      </c>
      <c r="F546" s="11" t="s">
        <v>378</v>
      </c>
      <c r="G546" s="19" t="s">
        <v>168</v>
      </c>
      <c r="H546" s="6"/>
      <c r="I546" s="6"/>
      <c r="J546" s="6"/>
      <c r="K546" s="6"/>
      <c r="L546" s="6"/>
      <c r="M546" s="6"/>
      <c r="N546" s="6"/>
      <c r="O546" s="6"/>
      <c r="P546" s="6"/>
      <c r="Q546" s="6"/>
      <c r="R546" s="6"/>
      <c r="S546" s="6"/>
      <c r="T546" s="6"/>
      <c r="U546" s="6"/>
      <c r="V546" s="6"/>
      <c r="W546" s="6"/>
      <c r="X546" s="6"/>
      <c r="Y546" s="6"/>
      <c r="Z546" s="6"/>
    </row>
    <row r="547" spans="1:26" ht="16.5">
      <c r="A547" s="25" t="s">
        <v>4625</v>
      </c>
      <c r="B547" s="28" t="s">
        <v>107</v>
      </c>
      <c r="C547" s="19" t="s">
        <v>24</v>
      </c>
      <c r="D547" s="19">
        <v>2014</v>
      </c>
      <c r="E547" s="449" t="s">
        <v>10</v>
      </c>
      <c r="F547" s="11" t="s">
        <v>378</v>
      </c>
      <c r="G547" s="21"/>
      <c r="H547" s="6"/>
      <c r="I547" s="6"/>
      <c r="J547" s="6"/>
      <c r="K547" s="6"/>
      <c r="L547" s="6"/>
      <c r="M547" s="6"/>
      <c r="N547" s="6"/>
      <c r="O547" s="6"/>
      <c r="P547" s="6"/>
      <c r="Q547" s="6"/>
      <c r="R547" s="6"/>
      <c r="S547" s="6"/>
      <c r="T547" s="6"/>
      <c r="U547" s="6"/>
      <c r="V547" s="6"/>
      <c r="W547" s="6"/>
      <c r="X547" s="6"/>
      <c r="Y547" s="6"/>
      <c r="Z547" s="6"/>
    </row>
    <row r="548" spans="1:26" ht="16.5">
      <c r="A548" s="17" t="s">
        <v>4626</v>
      </c>
      <c r="B548" s="19"/>
      <c r="C548" s="19"/>
      <c r="D548" s="19"/>
      <c r="E548" s="449" t="s">
        <v>11</v>
      </c>
      <c r="F548" s="11" t="s">
        <v>378</v>
      </c>
      <c r="G548" s="19" t="s">
        <v>223</v>
      </c>
      <c r="H548" s="6"/>
      <c r="I548" s="6"/>
      <c r="J548" s="6"/>
      <c r="K548" s="6"/>
      <c r="L548" s="6"/>
      <c r="M548" s="6"/>
      <c r="N548" s="6"/>
      <c r="O548" s="6"/>
      <c r="P548" s="6"/>
      <c r="Q548" s="6"/>
      <c r="R548" s="6"/>
      <c r="S548" s="6"/>
      <c r="T548" s="6"/>
      <c r="U548" s="6"/>
      <c r="V548" s="6"/>
      <c r="W548" s="6"/>
      <c r="X548" s="6"/>
      <c r="Y548" s="6"/>
      <c r="Z548" s="6"/>
    </row>
    <row r="549" spans="1:26" ht="16.5">
      <c r="A549" s="17" t="s">
        <v>600</v>
      </c>
      <c r="B549" s="19"/>
      <c r="C549" s="19"/>
      <c r="D549" s="19"/>
      <c r="E549" s="449" t="s">
        <v>108</v>
      </c>
      <c r="F549" s="11" t="s">
        <v>378</v>
      </c>
      <c r="G549" s="19" t="s">
        <v>223</v>
      </c>
      <c r="H549" s="6"/>
      <c r="I549" s="6"/>
      <c r="J549" s="6"/>
      <c r="K549" s="6"/>
      <c r="L549" s="6"/>
      <c r="M549" s="6"/>
      <c r="N549" s="6"/>
      <c r="O549" s="6"/>
      <c r="P549" s="6"/>
      <c r="Q549" s="6"/>
      <c r="R549" s="6"/>
      <c r="S549" s="6"/>
      <c r="T549" s="6"/>
      <c r="U549" s="6"/>
      <c r="V549" s="6"/>
      <c r="W549" s="6"/>
      <c r="X549" s="6"/>
      <c r="Y549" s="6"/>
      <c r="Z549" s="6"/>
    </row>
    <row r="550" spans="1:26" ht="16.5">
      <c r="A550" s="25" t="s">
        <v>4628</v>
      </c>
      <c r="B550" s="28" t="s">
        <v>107</v>
      </c>
      <c r="C550" s="19" t="s">
        <v>24</v>
      </c>
      <c r="D550" s="19">
        <v>2017</v>
      </c>
      <c r="E550" s="449" t="s">
        <v>10</v>
      </c>
      <c r="F550" s="11" t="s">
        <v>378</v>
      </c>
      <c r="G550" s="21"/>
      <c r="H550" s="6"/>
      <c r="I550" s="6"/>
      <c r="J550" s="6"/>
      <c r="K550" s="6"/>
      <c r="L550" s="6"/>
      <c r="M550" s="6"/>
      <c r="N550" s="6"/>
      <c r="O550" s="6"/>
      <c r="P550" s="6"/>
      <c r="Q550" s="6"/>
      <c r="R550" s="6"/>
      <c r="S550" s="6"/>
      <c r="T550" s="6"/>
      <c r="U550" s="6"/>
      <c r="V550" s="6"/>
      <c r="W550" s="6"/>
      <c r="X550" s="6"/>
      <c r="Y550" s="6"/>
      <c r="Z550" s="6"/>
    </row>
    <row r="551" spans="1:26" ht="16.5">
      <c r="A551" s="17" t="s">
        <v>603</v>
      </c>
      <c r="B551" s="19"/>
      <c r="C551" s="19"/>
      <c r="D551" s="19"/>
      <c r="E551" s="13" t="s">
        <v>11</v>
      </c>
      <c r="F551" s="11" t="s">
        <v>378</v>
      </c>
      <c r="G551" s="19" t="s">
        <v>168</v>
      </c>
      <c r="H551" s="6"/>
      <c r="I551" s="6"/>
      <c r="J551" s="6"/>
      <c r="K551" s="6"/>
      <c r="L551" s="6"/>
      <c r="M551" s="6"/>
      <c r="N551" s="6"/>
      <c r="O551" s="6"/>
      <c r="P551" s="6"/>
      <c r="Q551" s="6"/>
      <c r="R551" s="6"/>
      <c r="S551" s="6"/>
      <c r="T551" s="6"/>
      <c r="U551" s="6"/>
      <c r="V551" s="6"/>
      <c r="W551" s="6"/>
      <c r="X551" s="6"/>
      <c r="Y551" s="6"/>
      <c r="Z551" s="6"/>
    </row>
    <row r="552" spans="1:26" ht="16.5">
      <c r="A552" s="25" t="s">
        <v>572</v>
      </c>
      <c r="B552" s="28" t="s">
        <v>107</v>
      </c>
      <c r="C552" s="19" t="s">
        <v>24</v>
      </c>
      <c r="D552" s="19">
        <v>2015</v>
      </c>
      <c r="E552" s="13" t="s">
        <v>108</v>
      </c>
      <c r="F552" s="11" t="s">
        <v>378</v>
      </c>
      <c r="G552" s="21"/>
      <c r="H552" s="6"/>
      <c r="I552" s="6"/>
      <c r="J552" s="6"/>
      <c r="K552" s="6"/>
      <c r="L552" s="6"/>
      <c r="M552" s="6"/>
      <c r="N552" s="6"/>
      <c r="O552" s="6"/>
      <c r="P552" s="6"/>
      <c r="Q552" s="6"/>
      <c r="R552" s="6"/>
      <c r="S552" s="6"/>
      <c r="T552" s="6"/>
      <c r="U552" s="6"/>
      <c r="V552" s="6"/>
      <c r="W552" s="6"/>
      <c r="X552" s="6"/>
      <c r="Y552" s="6"/>
      <c r="Z552" s="6"/>
    </row>
    <row r="553" spans="1:26" ht="16.5">
      <c r="A553" s="341" t="s">
        <v>482</v>
      </c>
      <c r="B553" s="28" t="s">
        <v>107</v>
      </c>
      <c r="C553" s="19" t="s">
        <v>285</v>
      </c>
      <c r="D553" s="19">
        <v>2013</v>
      </c>
      <c r="E553" s="13" t="s">
        <v>4629</v>
      </c>
      <c r="F553" s="11" t="s">
        <v>378</v>
      </c>
      <c r="G553" s="21"/>
      <c r="H553" s="6"/>
      <c r="I553" s="6"/>
      <c r="J553" s="6"/>
      <c r="K553" s="6"/>
      <c r="L553" s="6"/>
      <c r="M553" s="6"/>
      <c r="N553" s="6"/>
      <c r="O553" s="6"/>
      <c r="P553" s="6"/>
      <c r="Q553" s="6"/>
      <c r="R553" s="6"/>
      <c r="S553" s="6"/>
      <c r="T553" s="6"/>
      <c r="U553" s="6"/>
      <c r="V553" s="6"/>
      <c r="W553" s="6"/>
      <c r="X553" s="6"/>
      <c r="Y553" s="6"/>
      <c r="Z553" s="6"/>
    </row>
    <row r="554" spans="1:26" ht="16.5">
      <c r="A554" s="25" t="s">
        <v>4630</v>
      </c>
      <c r="B554" s="28" t="s">
        <v>107</v>
      </c>
      <c r="C554" s="19" t="s">
        <v>166</v>
      </c>
      <c r="D554" s="19">
        <v>2017</v>
      </c>
      <c r="E554" s="449" t="s">
        <v>10</v>
      </c>
      <c r="F554" s="11" t="s">
        <v>378</v>
      </c>
      <c r="G554" s="21"/>
      <c r="H554" s="6"/>
      <c r="I554" s="6"/>
      <c r="J554" s="6"/>
      <c r="K554" s="6"/>
      <c r="L554" s="6"/>
      <c r="M554" s="6"/>
      <c r="N554" s="6"/>
      <c r="O554" s="6"/>
      <c r="P554" s="6"/>
      <c r="Q554" s="6"/>
      <c r="R554" s="6"/>
      <c r="S554" s="6"/>
      <c r="T554" s="6"/>
      <c r="U554" s="6"/>
      <c r="V554" s="6"/>
      <c r="W554" s="6"/>
      <c r="X554" s="6"/>
      <c r="Y554" s="6"/>
      <c r="Z554" s="6"/>
    </row>
    <row r="555" spans="1:26" ht="16.5">
      <c r="A555" s="28" t="s">
        <v>4631</v>
      </c>
      <c r="B555" s="28" t="s">
        <v>107</v>
      </c>
      <c r="C555" s="19" t="s">
        <v>111</v>
      </c>
      <c r="D555" s="19">
        <v>2017</v>
      </c>
      <c r="E555" s="449" t="s">
        <v>10</v>
      </c>
      <c r="F555" s="11" t="s">
        <v>378</v>
      </c>
      <c r="H555" s="6"/>
      <c r="I555" s="6"/>
      <c r="J555" s="6"/>
      <c r="K555" s="6"/>
      <c r="L555" s="6"/>
      <c r="M555" s="6"/>
      <c r="N555" s="6"/>
      <c r="O555" s="6"/>
      <c r="P555" s="6"/>
      <c r="Q555" s="6"/>
      <c r="R555" s="6"/>
      <c r="S555" s="6"/>
      <c r="T555" s="6"/>
      <c r="U555" s="6"/>
      <c r="V555" s="6"/>
      <c r="W555" s="6"/>
      <c r="X555" s="6"/>
      <c r="Y555" s="6"/>
      <c r="Z555" s="6"/>
    </row>
    <row r="556" spans="1:26" ht="16.5">
      <c r="A556" s="28" t="s">
        <v>1911</v>
      </c>
      <c r="B556" s="28" t="s">
        <v>107</v>
      </c>
      <c r="C556" s="19" t="s">
        <v>37</v>
      </c>
      <c r="D556" s="19">
        <v>2017</v>
      </c>
      <c r="E556" s="450"/>
      <c r="F556" s="11" t="s">
        <v>4632</v>
      </c>
      <c r="G556" s="21"/>
      <c r="H556" s="6"/>
      <c r="I556" s="6"/>
      <c r="J556" s="6"/>
      <c r="K556" s="6"/>
      <c r="L556" s="6"/>
      <c r="M556" s="6"/>
      <c r="N556" s="6"/>
      <c r="O556" s="6"/>
      <c r="P556" s="6"/>
      <c r="Q556" s="6"/>
      <c r="R556" s="6"/>
      <c r="S556" s="6"/>
      <c r="T556" s="6"/>
      <c r="U556" s="6"/>
      <c r="V556" s="6"/>
      <c r="W556" s="6"/>
      <c r="X556" s="6"/>
      <c r="Y556" s="6"/>
      <c r="Z556" s="6"/>
    </row>
    <row r="557" spans="1:26" ht="16.5">
      <c r="A557" s="25" t="s">
        <v>837</v>
      </c>
      <c r="B557" s="28" t="s">
        <v>107</v>
      </c>
      <c r="C557" s="19" t="s">
        <v>142</v>
      </c>
      <c r="D557" s="19">
        <v>2014</v>
      </c>
      <c r="E557" s="450"/>
      <c r="F557" s="11" t="s">
        <v>378</v>
      </c>
      <c r="G557" s="21"/>
      <c r="H557" s="6"/>
      <c r="I557" s="6"/>
      <c r="J557" s="6"/>
      <c r="K557" s="6"/>
      <c r="L557" s="6"/>
      <c r="M557" s="6"/>
      <c r="N557" s="6"/>
      <c r="O557" s="6"/>
      <c r="P557" s="6"/>
      <c r="Q557" s="6"/>
      <c r="R557" s="6"/>
      <c r="S557" s="6"/>
      <c r="T557" s="6"/>
      <c r="U557" s="6"/>
      <c r="V557" s="6"/>
      <c r="W557" s="6"/>
      <c r="X557" s="6"/>
      <c r="Y557" s="6"/>
      <c r="Z557" s="6"/>
    </row>
    <row r="558" spans="1:26" ht="16.5">
      <c r="A558" s="25" t="s">
        <v>1971</v>
      </c>
      <c r="B558" s="28" t="s">
        <v>107</v>
      </c>
      <c r="C558" s="19" t="s">
        <v>24</v>
      </c>
      <c r="D558" s="19">
        <v>2010</v>
      </c>
      <c r="E558" s="450"/>
      <c r="F558" s="11" t="s">
        <v>378</v>
      </c>
      <c r="G558" s="21"/>
      <c r="H558" s="6"/>
      <c r="I558" s="6"/>
      <c r="J558" s="6"/>
      <c r="K558" s="6"/>
      <c r="L558" s="6"/>
      <c r="M558" s="6"/>
      <c r="N558" s="6"/>
      <c r="O558" s="6"/>
      <c r="P558" s="6"/>
      <c r="Q558" s="6"/>
      <c r="R558" s="6"/>
      <c r="S558" s="6"/>
      <c r="T558" s="6"/>
      <c r="U558" s="6"/>
      <c r="V558" s="6"/>
      <c r="W558" s="6"/>
      <c r="X558" s="6"/>
      <c r="Y558" s="6"/>
      <c r="Z558" s="6"/>
    </row>
    <row r="559" spans="1:26" ht="16.5">
      <c r="A559" s="28" t="s">
        <v>4634</v>
      </c>
      <c r="B559" s="28" t="s">
        <v>287</v>
      </c>
      <c r="C559" s="19" t="s">
        <v>1358</v>
      </c>
      <c r="D559" s="19">
        <v>2012</v>
      </c>
      <c r="E559" s="450"/>
      <c r="F559" s="11" t="s">
        <v>4635</v>
      </c>
      <c r="G559" s="21"/>
      <c r="H559" s="6"/>
      <c r="I559" s="6"/>
      <c r="J559" s="6"/>
      <c r="K559" s="6"/>
      <c r="L559" s="6"/>
      <c r="M559" s="6"/>
      <c r="N559" s="6"/>
      <c r="O559" s="6"/>
      <c r="P559" s="6"/>
      <c r="Q559" s="6"/>
      <c r="R559" s="6"/>
      <c r="S559" s="6"/>
      <c r="T559" s="6"/>
      <c r="U559" s="6"/>
      <c r="V559" s="6"/>
      <c r="W559" s="6"/>
      <c r="X559" s="6"/>
      <c r="Y559" s="6"/>
      <c r="Z559" s="6"/>
    </row>
    <row r="560" spans="1:26" ht="16.5">
      <c r="A560" s="28" t="s">
        <v>849</v>
      </c>
      <c r="B560" s="28" t="s">
        <v>107</v>
      </c>
      <c r="C560" s="19" t="s">
        <v>37</v>
      </c>
      <c r="D560" s="19">
        <v>2017</v>
      </c>
      <c r="E560" s="449" t="s">
        <v>10</v>
      </c>
      <c r="F560" s="11" t="s">
        <v>378</v>
      </c>
      <c r="G560" s="21"/>
      <c r="H560" s="6"/>
      <c r="I560" s="6"/>
      <c r="J560" s="6"/>
      <c r="K560" s="6"/>
      <c r="L560" s="6"/>
      <c r="M560" s="6"/>
      <c r="N560" s="6"/>
      <c r="O560" s="6"/>
      <c r="P560" s="6"/>
      <c r="Q560" s="6"/>
      <c r="R560" s="6"/>
      <c r="S560" s="6"/>
      <c r="T560" s="6"/>
      <c r="U560" s="6"/>
      <c r="V560" s="6"/>
      <c r="W560" s="6"/>
      <c r="X560" s="6"/>
      <c r="Y560" s="6"/>
      <c r="Z560" s="6"/>
    </row>
    <row r="561" spans="1:26" ht="16.5">
      <c r="A561" s="28" t="s">
        <v>4636</v>
      </c>
      <c r="B561" s="28" t="s">
        <v>107</v>
      </c>
      <c r="C561" s="19" t="s">
        <v>30</v>
      </c>
      <c r="D561" s="19">
        <v>2015</v>
      </c>
      <c r="E561" s="450"/>
      <c r="F561" s="11" t="s">
        <v>378</v>
      </c>
      <c r="G561" s="21"/>
      <c r="H561" s="6"/>
      <c r="I561" s="6"/>
      <c r="J561" s="6"/>
      <c r="K561" s="6"/>
      <c r="L561" s="6"/>
      <c r="M561" s="6"/>
      <c r="N561" s="6"/>
      <c r="O561" s="6"/>
      <c r="P561" s="6"/>
      <c r="Q561" s="6"/>
      <c r="R561" s="6"/>
      <c r="S561" s="6"/>
      <c r="T561" s="6"/>
      <c r="U561" s="6"/>
      <c r="V561" s="6"/>
      <c r="W561" s="6"/>
      <c r="X561" s="6"/>
      <c r="Y561" s="6"/>
      <c r="Z561" s="6"/>
    </row>
    <row r="562" spans="1:26" ht="16.5">
      <c r="A562" s="17" t="s">
        <v>4637</v>
      </c>
      <c r="B562" s="19"/>
      <c r="C562" s="19"/>
      <c r="D562" s="19"/>
      <c r="E562" s="449" t="s">
        <v>11</v>
      </c>
      <c r="F562" s="11" t="s">
        <v>378</v>
      </c>
      <c r="G562" s="19" t="s">
        <v>4638</v>
      </c>
      <c r="H562" s="6"/>
      <c r="I562" s="6"/>
      <c r="J562" s="6"/>
      <c r="K562" s="6"/>
      <c r="L562" s="6"/>
      <c r="M562" s="6"/>
      <c r="N562" s="6"/>
      <c r="O562" s="6"/>
      <c r="P562" s="6"/>
      <c r="Q562" s="6"/>
      <c r="R562" s="6"/>
      <c r="S562" s="6"/>
      <c r="T562" s="6"/>
      <c r="U562" s="6"/>
      <c r="V562" s="6"/>
      <c r="W562" s="6"/>
      <c r="X562" s="6"/>
      <c r="Y562" s="6"/>
      <c r="Z562" s="6"/>
    </row>
    <row r="563" spans="1:26" ht="16.5">
      <c r="A563" s="25" t="s">
        <v>4639</v>
      </c>
      <c r="B563" s="28" t="s">
        <v>107</v>
      </c>
      <c r="C563" s="19" t="s">
        <v>95</v>
      </c>
      <c r="D563" s="19">
        <v>2015</v>
      </c>
      <c r="E563" s="450"/>
      <c r="F563" s="11" t="s">
        <v>378</v>
      </c>
      <c r="G563" s="21"/>
      <c r="H563" s="6"/>
      <c r="I563" s="6"/>
      <c r="J563" s="6"/>
      <c r="K563" s="6"/>
      <c r="L563" s="6"/>
      <c r="M563" s="6"/>
      <c r="N563" s="6"/>
      <c r="O563" s="6"/>
      <c r="P563" s="6"/>
      <c r="Q563" s="6"/>
      <c r="R563" s="6"/>
      <c r="S563" s="6"/>
      <c r="T563" s="6"/>
      <c r="U563" s="6"/>
      <c r="V563" s="6"/>
      <c r="W563" s="6"/>
      <c r="X563" s="6"/>
      <c r="Y563" s="6"/>
      <c r="Z563" s="6"/>
    </row>
    <row r="564" spans="1:26" ht="16.5">
      <c r="A564" s="341" t="s">
        <v>4639</v>
      </c>
      <c r="B564" s="28" t="s">
        <v>107</v>
      </c>
      <c r="C564" s="19" t="s">
        <v>4640</v>
      </c>
      <c r="D564" s="19">
        <v>2015</v>
      </c>
      <c r="E564" s="450"/>
      <c r="F564" s="11" t="s">
        <v>378</v>
      </c>
      <c r="G564" s="21"/>
      <c r="H564" s="6"/>
      <c r="I564" s="6"/>
      <c r="J564" s="6"/>
      <c r="K564" s="6"/>
      <c r="L564" s="6"/>
      <c r="M564" s="6"/>
      <c r="N564" s="6"/>
      <c r="O564" s="6"/>
      <c r="P564" s="6"/>
      <c r="Q564" s="6"/>
      <c r="R564" s="6"/>
      <c r="S564" s="6"/>
      <c r="T564" s="6"/>
      <c r="U564" s="6"/>
      <c r="V564" s="6"/>
      <c r="W564" s="6"/>
      <c r="X564" s="6"/>
      <c r="Y564" s="6"/>
      <c r="Z564" s="6"/>
    </row>
    <row r="565" spans="1:26" ht="16.5">
      <c r="A565" s="28" t="s">
        <v>4641</v>
      </c>
      <c r="B565" s="28" t="s">
        <v>107</v>
      </c>
      <c r="C565" s="19" t="s">
        <v>4642</v>
      </c>
      <c r="D565" s="19">
        <v>2014</v>
      </c>
      <c r="E565" s="450"/>
      <c r="F565" s="11" t="s">
        <v>378</v>
      </c>
      <c r="G565" s="21"/>
      <c r="H565" s="6"/>
      <c r="I565" s="6"/>
      <c r="J565" s="6"/>
      <c r="K565" s="6"/>
      <c r="L565" s="6"/>
      <c r="M565" s="6"/>
      <c r="N565" s="6"/>
      <c r="O565" s="6"/>
      <c r="P565" s="6"/>
      <c r="Q565" s="6"/>
      <c r="R565" s="6"/>
      <c r="S565" s="6"/>
      <c r="T565" s="6"/>
      <c r="U565" s="6"/>
      <c r="V565" s="6"/>
      <c r="W565" s="6"/>
      <c r="X565" s="6"/>
      <c r="Y565" s="6"/>
      <c r="Z565" s="6"/>
    </row>
    <row r="566" spans="1:26" ht="16.5">
      <c r="A566" s="28" t="s">
        <v>4643</v>
      </c>
      <c r="B566" s="28" t="s">
        <v>107</v>
      </c>
      <c r="C566" s="19" t="s">
        <v>30</v>
      </c>
      <c r="D566" s="19">
        <v>2016</v>
      </c>
      <c r="E566" s="450"/>
      <c r="F566" s="11" t="s">
        <v>378</v>
      </c>
      <c r="G566" s="21"/>
      <c r="H566" s="6"/>
      <c r="I566" s="6"/>
      <c r="J566" s="6"/>
      <c r="K566" s="6"/>
      <c r="L566" s="6"/>
      <c r="M566" s="6"/>
      <c r="N566" s="6"/>
      <c r="O566" s="6"/>
      <c r="P566" s="6"/>
      <c r="Q566" s="6"/>
      <c r="R566" s="6"/>
      <c r="S566" s="6"/>
      <c r="T566" s="6"/>
      <c r="U566" s="6"/>
      <c r="V566" s="6"/>
      <c r="W566" s="6"/>
      <c r="X566" s="6"/>
      <c r="Y566" s="6"/>
      <c r="Z566" s="6"/>
    </row>
    <row r="567" spans="1:26" ht="16.5">
      <c r="A567" s="25" t="s">
        <v>4644</v>
      </c>
      <c r="B567" s="28" t="s">
        <v>107</v>
      </c>
      <c r="C567" s="19" t="s">
        <v>24</v>
      </c>
      <c r="D567" s="19">
        <v>2010</v>
      </c>
      <c r="E567" s="450"/>
      <c r="F567" s="11" t="s">
        <v>378</v>
      </c>
      <c r="G567" s="21"/>
      <c r="H567" s="6"/>
      <c r="I567" s="6"/>
      <c r="J567" s="6"/>
      <c r="K567" s="6"/>
      <c r="L567" s="6"/>
      <c r="M567" s="6"/>
      <c r="N567" s="6"/>
      <c r="O567" s="6"/>
      <c r="P567" s="6"/>
      <c r="Q567" s="6"/>
      <c r="R567" s="6"/>
      <c r="S567" s="6"/>
      <c r="T567" s="6"/>
      <c r="U567" s="6"/>
      <c r="V567" s="6"/>
      <c r="W567" s="6"/>
      <c r="X567" s="6"/>
      <c r="Y567" s="6"/>
      <c r="Z567" s="6"/>
    </row>
    <row r="568" spans="1:26" ht="16.5">
      <c r="A568" s="25" t="s">
        <v>2057</v>
      </c>
      <c r="B568" s="28" t="s">
        <v>107</v>
      </c>
      <c r="C568" s="19" t="s">
        <v>37</v>
      </c>
      <c r="D568" s="19">
        <v>2017</v>
      </c>
      <c r="E568" s="450"/>
      <c r="F568" s="11" t="s">
        <v>378</v>
      </c>
      <c r="G568" s="21"/>
      <c r="H568" s="6"/>
      <c r="I568" s="6"/>
      <c r="J568" s="6"/>
      <c r="K568" s="6"/>
      <c r="L568" s="6"/>
      <c r="M568" s="6"/>
      <c r="N568" s="6"/>
      <c r="O568" s="6"/>
      <c r="P568" s="6"/>
      <c r="Q568" s="6"/>
      <c r="R568" s="6"/>
      <c r="S568" s="6"/>
      <c r="T568" s="6"/>
      <c r="U568" s="6"/>
      <c r="V568" s="6"/>
      <c r="W568" s="6"/>
      <c r="X568" s="6"/>
      <c r="Y568" s="6"/>
      <c r="Z568" s="6"/>
    </row>
    <row r="569" spans="1:26" ht="16.5">
      <c r="A569" s="28" t="s">
        <v>2175</v>
      </c>
      <c r="B569" s="28" t="s">
        <v>107</v>
      </c>
      <c r="C569" s="19" t="s">
        <v>37</v>
      </c>
      <c r="D569" s="19">
        <v>2017</v>
      </c>
      <c r="E569" s="450"/>
      <c r="F569" s="11" t="s">
        <v>378</v>
      </c>
      <c r="G569" s="21"/>
      <c r="H569" s="6"/>
      <c r="I569" s="6"/>
      <c r="J569" s="6"/>
      <c r="K569" s="6"/>
      <c r="L569" s="6"/>
      <c r="M569" s="6"/>
      <c r="N569" s="6"/>
      <c r="O569" s="6"/>
      <c r="P569" s="6"/>
      <c r="Q569" s="6"/>
      <c r="R569" s="6"/>
      <c r="S569" s="6"/>
      <c r="T569" s="6"/>
      <c r="U569" s="6"/>
      <c r="V569" s="6"/>
      <c r="W569" s="6"/>
      <c r="X569" s="6"/>
      <c r="Y569" s="6"/>
      <c r="Z569" s="6"/>
    </row>
    <row r="570" spans="1:26" ht="16.5">
      <c r="A570" s="17" t="s">
        <v>549</v>
      </c>
      <c r="B570" s="19"/>
      <c r="C570" s="19"/>
      <c r="D570" s="19"/>
      <c r="E570" s="449" t="s">
        <v>11</v>
      </c>
      <c r="F570" s="11" t="s">
        <v>378</v>
      </c>
      <c r="G570" s="19" t="s">
        <v>223</v>
      </c>
      <c r="H570" s="6"/>
      <c r="I570" s="6"/>
      <c r="J570" s="6"/>
      <c r="K570" s="6"/>
      <c r="L570" s="6"/>
      <c r="M570" s="6"/>
      <c r="N570" s="6"/>
      <c r="O570" s="6"/>
      <c r="P570" s="6"/>
      <c r="Q570" s="6"/>
      <c r="R570" s="6"/>
      <c r="S570" s="6"/>
      <c r="T570" s="6"/>
      <c r="U570" s="6"/>
      <c r="V570" s="6"/>
      <c r="W570" s="6"/>
      <c r="X570" s="6"/>
      <c r="Y570" s="6"/>
      <c r="Z570" s="6"/>
    </row>
    <row r="571" spans="1:26" ht="16.5">
      <c r="A571" s="25" t="s">
        <v>845</v>
      </c>
      <c r="B571" s="28" t="s">
        <v>107</v>
      </c>
      <c r="C571" s="19" t="s">
        <v>37</v>
      </c>
      <c r="D571" s="19">
        <v>2017</v>
      </c>
      <c r="E571" s="450"/>
      <c r="F571" s="11" t="s">
        <v>378</v>
      </c>
      <c r="G571" s="21"/>
      <c r="H571" s="6"/>
      <c r="I571" s="6"/>
      <c r="J571" s="6"/>
      <c r="K571" s="6"/>
      <c r="L571" s="6"/>
      <c r="M571" s="6"/>
      <c r="N571" s="6"/>
      <c r="O571" s="6"/>
      <c r="P571" s="6"/>
      <c r="Q571" s="6"/>
      <c r="R571" s="6"/>
      <c r="S571" s="6"/>
      <c r="T571" s="6"/>
      <c r="U571" s="6"/>
      <c r="V571" s="6"/>
      <c r="W571" s="6"/>
      <c r="X571" s="6"/>
      <c r="Y571" s="6"/>
      <c r="Z571" s="6"/>
    </row>
    <row r="572" spans="1:26" ht="16.5">
      <c r="A572" s="28" t="s">
        <v>3287</v>
      </c>
      <c r="B572" s="28" t="s">
        <v>107</v>
      </c>
      <c r="C572" s="19" t="s">
        <v>111</v>
      </c>
      <c r="D572" s="19">
        <v>2017</v>
      </c>
      <c r="E572" s="450"/>
      <c r="F572" s="11" t="s">
        <v>378</v>
      </c>
      <c r="G572" s="21"/>
      <c r="H572" s="6"/>
      <c r="I572" s="6"/>
      <c r="J572" s="6"/>
      <c r="K572" s="6"/>
      <c r="L572" s="6"/>
      <c r="M572" s="6"/>
      <c r="N572" s="6"/>
      <c r="O572" s="6"/>
      <c r="P572" s="6"/>
      <c r="Q572" s="6"/>
      <c r="R572" s="6"/>
      <c r="S572" s="6"/>
      <c r="T572" s="6"/>
      <c r="U572" s="6"/>
      <c r="V572" s="6"/>
      <c r="W572" s="6"/>
      <c r="X572" s="6"/>
      <c r="Y572" s="6"/>
      <c r="Z572" s="6"/>
    </row>
    <row r="573" spans="1:26" ht="16.5">
      <c r="A573" s="25" t="s">
        <v>464</v>
      </c>
      <c r="B573" s="28" t="s">
        <v>107</v>
      </c>
      <c r="C573" s="19" t="s">
        <v>68</v>
      </c>
      <c r="D573" s="19">
        <v>2012</v>
      </c>
      <c r="E573" s="450"/>
      <c r="F573" s="11" t="s">
        <v>378</v>
      </c>
      <c r="G573" s="21"/>
      <c r="H573" s="6"/>
      <c r="I573" s="6"/>
      <c r="J573" s="6"/>
      <c r="K573" s="6"/>
      <c r="L573" s="6"/>
      <c r="M573" s="6"/>
      <c r="N573" s="6"/>
      <c r="O573" s="6"/>
      <c r="P573" s="6"/>
      <c r="Q573" s="6"/>
      <c r="R573" s="6"/>
      <c r="S573" s="6"/>
      <c r="T573" s="6"/>
      <c r="U573" s="6"/>
      <c r="V573" s="6"/>
      <c r="W573" s="6"/>
      <c r="X573" s="6"/>
      <c r="Y573" s="6"/>
      <c r="Z573" s="6"/>
    </row>
    <row r="574" spans="1:26" ht="16.5">
      <c r="A574" s="25" t="s">
        <v>2354</v>
      </c>
      <c r="B574" s="28" t="s">
        <v>107</v>
      </c>
      <c r="C574" s="19" t="s">
        <v>68</v>
      </c>
      <c r="D574" s="19">
        <v>2015</v>
      </c>
      <c r="E574" s="449" t="s">
        <v>10</v>
      </c>
      <c r="F574" s="11" t="s">
        <v>378</v>
      </c>
      <c r="G574" s="21"/>
      <c r="H574" s="6"/>
      <c r="I574" s="6"/>
      <c r="J574" s="6"/>
      <c r="K574" s="6"/>
      <c r="L574" s="6"/>
      <c r="M574" s="6"/>
      <c r="N574" s="6"/>
      <c r="O574" s="6"/>
      <c r="P574" s="6"/>
      <c r="Q574" s="6"/>
      <c r="R574" s="6"/>
      <c r="S574" s="6"/>
      <c r="T574" s="6"/>
      <c r="U574" s="6"/>
      <c r="V574" s="6"/>
      <c r="W574" s="6"/>
      <c r="X574" s="6"/>
      <c r="Y574" s="6"/>
      <c r="Z574" s="6"/>
    </row>
    <row r="575" spans="1:26" ht="16.5">
      <c r="A575" s="25" t="s">
        <v>3785</v>
      </c>
      <c r="B575" s="28" t="s">
        <v>107</v>
      </c>
      <c r="C575" s="19" t="s">
        <v>24</v>
      </c>
      <c r="D575" s="19">
        <v>2014</v>
      </c>
      <c r="E575" s="450"/>
      <c r="F575" s="11" t="s">
        <v>378</v>
      </c>
      <c r="G575" s="21"/>
      <c r="H575" s="6"/>
      <c r="I575" s="6"/>
      <c r="J575" s="6"/>
      <c r="K575" s="6"/>
      <c r="L575" s="6"/>
      <c r="M575" s="6"/>
      <c r="N575" s="6"/>
      <c r="O575" s="6"/>
      <c r="P575" s="6"/>
      <c r="Q575" s="6"/>
      <c r="R575" s="6"/>
      <c r="S575" s="6"/>
      <c r="T575" s="6"/>
      <c r="U575" s="6"/>
      <c r="V575" s="6"/>
      <c r="W575" s="6"/>
      <c r="X575" s="6"/>
      <c r="Y575" s="6"/>
      <c r="Z575" s="6"/>
    </row>
    <row r="576" spans="1:26" ht="16.5">
      <c r="A576" s="25" t="s">
        <v>3799</v>
      </c>
      <c r="B576" s="28" t="s">
        <v>107</v>
      </c>
      <c r="C576" s="19" t="s">
        <v>4645</v>
      </c>
      <c r="D576" s="19">
        <v>2017</v>
      </c>
      <c r="E576" s="450"/>
      <c r="F576" s="11" t="s">
        <v>378</v>
      </c>
      <c r="G576" s="21"/>
      <c r="H576" s="6"/>
      <c r="I576" s="6"/>
      <c r="J576" s="6"/>
      <c r="K576" s="6"/>
      <c r="L576" s="6"/>
      <c r="M576" s="6"/>
      <c r="N576" s="6"/>
      <c r="O576" s="6"/>
      <c r="P576" s="6"/>
      <c r="Q576" s="6"/>
      <c r="R576" s="6"/>
      <c r="S576" s="6"/>
      <c r="T576" s="6"/>
      <c r="U576" s="6"/>
      <c r="V576" s="6"/>
      <c r="W576" s="6"/>
      <c r="X576" s="6"/>
      <c r="Y576" s="6"/>
      <c r="Z576" s="6"/>
    </row>
    <row r="577" spans="1:26" ht="16.5">
      <c r="A577" s="28" t="s">
        <v>4109</v>
      </c>
      <c r="B577" s="28" t="s">
        <v>71</v>
      </c>
      <c r="C577" s="19" t="s">
        <v>771</v>
      </c>
      <c r="D577" s="19">
        <v>2010</v>
      </c>
      <c r="E577" s="450"/>
      <c r="F577" s="6"/>
      <c r="G577" s="21"/>
      <c r="H577" s="6"/>
      <c r="I577" s="6"/>
      <c r="J577" s="6"/>
      <c r="K577" s="6"/>
      <c r="L577" s="6"/>
      <c r="M577" s="6"/>
      <c r="N577" s="6"/>
      <c r="O577" s="6"/>
      <c r="P577" s="6"/>
      <c r="Q577" s="6"/>
      <c r="R577" s="6"/>
      <c r="S577" s="6"/>
      <c r="T577" s="6"/>
      <c r="U577" s="6"/>
      <c r="V577" s="6"/>
      <c r="W577" s="6"/>
      <c r="X577" s="6"/>
      <c r="Y577" s="6"/>
      <c r="Z577" s="6"/>
    </row>
    <row r="578" spans="1:26" ht="16.5">
      <c r="A578" s="25" t="s">
        <v>4244</v>
      </c>
      <c r="B578" s="28" t="s">
        <v>107</v>
      </c>
      <c r="C578" s="19" t="s">
        <v>4596</v>
      </c>
      <c r="D578" s="19">
        <v>2015</v>
      </c>
      <c r="E578" s="450"/>
      <c r="F578" s="11" t="s">
        <v>378</v>
      </c>
      <c r="G578" s="21"/>
      <c r="H578" s="6"/>
      <c r="I578" s="6"/>
      <c r="J578" s="6"/>
      <c r="K578" s="6"/>
      <c r="L578" s="6"/>
      <c r="M578" s="6"/>
      <c r="N578" s="6"/>
      <c r="O578" s="6"/>
      <c r="P578" s="6"/>
      <c r="Q578" s="6"/>
      <c r="R578" s="6"/>
      <c r="S578" s="6"/>
      <c r="T578" s="6"/>
      <c r="U578" s="6"/>
      <c r="V578" s="6"/>
      <c r="W578" s="6"/>
      <c r="X578" s="6"/>
      <c r="Y578" s="6"/>
      <c r="Z578" s="6"/>
    </row>
    <row r="579" spans="1:26" ht="16.5">
      <c r="A579" s="25" t="s">
        <v>4462</v>
      </c>
      <c r="B579" s="28" t="s">
        <v>107</v>
      </c>
      <c r="C579" s="19" t="s">
        <v>24</v>
      </c>
      <c r="D579" s="19">
        <v>2013</v>
      </c>
      <c r="E579" s="449" t="s">
        <v>10</v>
      </c>
      <c r="F579" s="11" t="s">
        <v>378</v>
      </c>
      <c r="G579" s="21"/>
      <c r="H579" s="6"/>
      <c r="I579" s="6"/>
      <c r="J579" s="6"/>
      <c r="K579" s="6"/>
      <c r="L579" s="6"/>
      <c r="M579" s="6"/>
      <c r="N579" s="6"/>
      <c r="O579" s="6"/>
      <c r="P579" s="6"/>
      <c r="Q579" s="6"/>
      <c r="R579" s="6"/>
      <c r="S579" s="6"/>
      <c r="T579" s="6"/>
      <c r="U579" s="6"/>
      <c r="V579" s="6"/>
      <c r="W579" s="6"/>
      <c r="X579" s="6"/>
      <c r="Y579" s="6"/>
      <c r="Z579" s="6"/>
    </row>
    <row r="580" spans="1:26" ht="15">
      <c r="A580" s="15" t="s">
        <v>4646</v>
      </c>
      <c r="B580" s="11" t="s">
        <v>10</v>
      </c>
      <c r="C580" s="6"/>
      <c r="D580" s="6"/>
      <c r="E580" s="415" t="s">
        <v>250</v>
      </c>
      <c r="F580" s="6"/>
    </row>
    <row r="581" spans="1:26" ht="16.5">
      <c r="A581" s="28" t="s">
        <v>4647</v>
      </c>
      <c r="B581" s="28" t="s">
        <v>60</v>
      </c>
      <c r="C581" s="19" t="s">
        <v>773</v>
      </c>
      <c r="D581" s="19">
        <v>2016</v>
      </c>
      <c r="E581" s="415" t="s">
        <v>250</v>
      </c>
      <c r="F581" s="6"/>
      <c r="G581" s="21"/>
      <c r="H581" s="6"/>
      <c r="I581" s="6"/>
      <c r="J581" s="6"/>
      <c r="K581" s="6"/>
      <c r="L581" s="6"/>
      <c r="M581" s="6"/>
      <c r="N581" s="6"/>
      <c r="O581" s="6"/>
      <c r="P581" s="6"/>
      <c r="Q581" s="6"/>
      <c r="R581" s="6"/>
      <c r="S581" s="6"/>
      <c r="T581" s="6"/>
      <c r="U581" s="6"/>
      <c r="V581" s="6"/>
      <c r="W581" s="6"/>
      <c r="X581" s="6"/>
      <c r="Y581" s="6"/>
      <c r="Z581" s="6"/>
    </row>
    <row r="582" spans="1:26" ht="16.5">
      <c r="A582" s="28" t="s">
        <v>1185</v>
      </c>
      <c r="B582" s="28" t="s">
        <v>83</v>
      </c>
      <c r="C582" s="19" t="s">
        <v>24</v>
      </c>
      <c r="D582" s="19">
        <v>2009</v>
      </c>
      <c r="E582" s="415" t="s">
        <v>250</v>
      </c>
      <c r="F582" s="6"/>
      <c r="G582" s="21"/>
      <c r="H582" s="6"/>
      <c r="I582" s="6"/>
      <c r="J582" s="6"/>
      <c r="K582" s="6"/>
      <c r="L582" s="6"/>
      <c r="M582" s="6"/>
      <c r="N582" s="6"/>
      <c r="O582" s="6"/>
      <c r="P582" s="6"/>
      <c r="Q582" s="6"/>
      <c r="R582" s="6"/>
      <c r="S582" s="6"/>
      <c r="T582" s="6"/>
      <c r="U582" s="6"/>
      <c r="V582" s="6"/>
      <c r="W582" s="6"/>
      <c r="X582" s="6"/>
      <c r="Y582" s="6"/>
      <c r="Z582" s="6"/>
    </row>
    <row r="583" spans="1:26" ht="16.5">
      <c r="A583" s="28" t="s">
        <v>1228</v>
      </c>
      <c r="B583" s="28" t="s">
        <v>41</v>
      </c>
      <c r="C583" s="19" t="s">
        <v>68</v>
      </c>
      <c r="D583" s="19">
        <v>1996</v>
      </c>
      <c r="E583" s="415" t="s">
        <v>250</v>
      </c>
      <c r="F583" s="6"/>
      <c r="G583" s="21"/>
      <c r="H583" s="6"/>
      <c r="I583" s="6"/>
      <c r="J583" s="6"/>
      <c r="K583" s="6"/>
      <c r="L583" s="6"/>
      <c r="M583" s="6"/>
      <c r="N583" s="6"/>
      <c r="O583" s="6"/>
      <c r="P583" s="6"/>
      <c r="Q583" s="6"/>
      <c r="R583" s="6"/>
      <c r="S583" s="6"/>
      <c r="T583" s="6"/>
      <c r="U583" s="6"/>
      <c r="V583" s="6"/>
      <c r="W583" s="6"/>
      <c r="X583" s="6"/>
      <c r="Y583" s="6"/>
      <c r="Z583" s="6"/>
    </row>
    <row r="584" spans="1:26" ht="16.5">
      <c r="A584" s="28" t="s">
        <v>4648</v>
      </c>
      <c r="B584" s="28" t="s">
        <v>140</v>
      </c>
      <c r="C584" s="19" t="s">
        <v>4640</v>
      </c>
      <c r="D584" s="19">
        <v>2009</v>
      </c>
      <c r="E584" s="415" t="s">
        <v>250</v>
      </c>
      <c r="F584" s="6"/>
      <c r="G584" s="21"/>
      <c r="H584" s="6"/>
      <c r="I584" s="6"/>
      <c r="J584" s="6"/>
      <c r="K584" s="6"/>
      <c r="L584" s="6"/>
      <c r="M584" s="6"/>
      <c r="N584" s="6"/>
      <c r="O584" s="6"/>
      <c r="P584" s="6"/>
      <c r="Q584" s="6"/>
      <c r="R584" s="6"/>
      <c r="S584" s="6"/>
      <c r="T584" s="6"/>
      <c r="U584" s="6"/>
      <c r="V584" s="6"/>
      <c r="W584" s="6"/>
      <c r="X584" s="6"/>
      <c r="Y584" s="6"/>
      <c r="Z584" s="6"/>
    </row>
    <row r="585" spans="1:26" ht="16.5">
      <c r="A585" s="28" t="s">
        <v>1357</v>
      </c>
      <c r="B585" s="28" t="s">
        <v>83</v>
      </c>
      <c r="C585" s="19" t="s">
        <v>87</v>
      </c>
      <c r="D585" s="19">
        <v>2018</v>
      </c>
      <c r="E585" s="415" t="s">
        <v>250</v>
      </c>
      <c r="F585" s="6"/>
      <c r="G585" s="21"/>
      <c r="H585" s="6"/>
      <c r="I585" s="6"/>
      <c r="J585" s="6"/>
      <c r="K585" s="6"/>
      <c r="L585" s="6"/>
      <c r="M585" s="6"/>
      <c r="N585" s="6"/>
      <c r="O585" s="6"/>
      <c r="P585" s="6"/>
      <c r="Q585" s="6"/>
      <c r="R585" s="6"/>
      <c r="S585" s="6"/>
      <c r="T585" s="6"/>
      <c r="U585" s="6"/>
      <c r="V585" s="6"/>
      <c r="W585" s="6"/>
      <c r="X585" s="6"/>
      <c r="Y585" s="6"/>
      <c r="Z585" s="6"/>
    </row>
    <row r="586" spans="1:26" ht="16.5">
      <c r="A586" s="28" t="s">
        <v>4649</v>
      </c>
      <c r="B586" s="28" t="s">
        <v>60</v>
      </c>
      <c r="C586" s="19" t="s">
        <v>95</v>
      </c>
      <c r="D586" s="19">
        <v>2017</v>
      </c>
      <c r="E586" s="415" t="s">
        <v>410</v>
      </c>
      <c r="F586" s="11" t="s">
        <v>4650</v>
      </c>
      <c r="G586" s="21"/>
      <c r="H586" s="6"/>
      <c r="I586" s="6"/>
      <c r="J586" s="6"/>
      <c r="K586" s="6"/>
      <c r="L586" s="6"/>
      <c r="M586" s="6"/>
      <c r="N586" s="6"/>
      <c r="O586" s="6"/>
      <c r="P586" s="6"/>
      <c r="Q586" s="6"/>
      <c r="R586" s="6"/>
      <c r="S586" s="6"/>
      <c r="T586" s="6"/>
      <c r="U586" s="6"/>
      <c r="V586" s="6"/>
      <c r="W586" s="6"/>
      <c r="X586" s="6"/>
      <c r="Y586" s="6"/>
      <c r="Z586" s="6"/>
    </row>
    <row r="587" spans="1:26" ht="16.5">
      <c r="A587" s="28" t="s">
        <v>4651</v>
      </c>
      <c r="B587" s="28" t="s">
        <v>23</v>
      </c>
      <c r="C587" s="19" t="s">
        <v>4652</v>
      </c>
      <c r="D587" s="19">
        <v>2018</v>
      </c>
      <c r="E587" s="415" t="s">
        <v>250</v>
      </c>
      <c r="F587" s="6"/>
      <c r="G587" s="21"/>
      <c r="H587" s="6"/>
      <c r="I587" s="6"/>
      <c r="J587" s="6"/>
      <c r="K587" s="6"/>
      <c r="L587" s="6"/>
      <c r="M587" s="6"/>
      <c r="N587" s="6"/>
      <c r="O587" s="6"/>
      <c r="P587" s="6"/>
      <c r="Q587" s="6"/>
      <c r="R587" s="6"/>
      <c r="S587" s="6"/>
      <c r="T587" s="6"/>
      <c r="U587" s="6"/>
      <c r="V587" s="6"/>
      <c r="W587" s="6"/>
      <c r="X587" s="6"/>
      <c r="Y587" s="6"/>
      <c r="Z587" s="6"/>
    </row>
    <row r="588" spans="1:26" ht="16.5">
      <c r="A588" s="28" t="s">
        <v>4653</v>
      </c>
      <c r="B588" s="28" t="s">
        <v>71</v>
      </c>
      <c r="C588" s="19" t="s">
        <v>4654</v>
      </c>
      <c r="D588" s="459">
        <v>43250</v>
      </c>
      <c r="E588" s="415" t="s">
        <v>250</v>
      </c>
      <c r="F588" s="6"/>
      <c r="G588" s="21"/>
      <c r="H588" s="6"/>
      <c r="I588" s="6"/>
      <c r="J588" s="6"/>
      <c r="K588" s="6"/>
      <c r="L588" s="6"/>
      <c r="M588" s="6"/>
      <c r="N588" s="6"/>
      <c r="O588" s="6"/>
      <c r="P588" s="6"/>
      <c r="Q588" s="6"/>
      <c r="R588" s="6"/>
      <c r="S588" s="6"/>
      <c r="T588" s="6"/>
      <c r="U588" s="6"/>
      <c r="V588" s="6"/>
      <c r="W588" s="6"/>
      <c r="X588" s="6"/>
      <c r="Y588" s="6"/>
      <c r="Z588" s="6"/>
    </row>
    <row r="589" spans="1:26" ht="16.5">
      <c r="A589" s="28" t="s">
        <v>1469</v>
      </c>
      <c r="B589" s="28" t="s">
        <v>23</v>
      </c>
      <c r="C589" s="19" t="s">
        <v>524</v>
      </c>
      <c r="D589" s="19">
        <v>2016</v>
      </c>
      <c r="E589" s="415" t="s">
        <v>410</v>
      </c>
      <c r="F589" s="6"/>
      <c r="G589" s="21"/>
      <c r="H589" s="6"/>
      <c r="I589" s="6"/>
      <c r="J589" s="6"/>
      <c r="K589" s="6"/>
      <c r="L589" s="6"/>
      <c r="M589" s="6"/>
      <c r="N589" s="6"/>
      <c r="O589" s="6"/>
      <c r="P589" s="6"/>
      <c r="Q589" s="6"/>
      <c r="R589" s="6"/>
      <c r="S589" s="6"/>
      <c r="T589" s="6"/>
      <c r="U589" s="6"/>
      <c r="V589" s="6"/>
      <c r="W589" s="6"/>
      <c r="X589" s="6"/>
      <c r="Y589" s="6"/>
      <c r="Z589" s="6"/>
    </row>
    <row r="590" spans="1:26" ht="16.5">
      <c r="A590" s="28" t="s">
        <v>1474</v>
      </c>
      <c r="B590" s="28" t="s">
        <v>80</v>
      </c>
      <c r="C590" s="19" t="s">
        <v>62</v>
      </c>
      <c r="D590" s="19">
        <v>2017</v>
      </c>
      <c r="E590" s="415" t="s">
        <v>410</v>
      </c>
      <c r="F590" s="11" t="s">
        <v>4655</v>
      </c>
      <c r="G590" s="21"/>
      <c r="H590" s="6"/>
      <c r="I590" s="6"/>
      <c r="J590" s="6"/>
      <c r="K590" s="6"/>
      <c r="L590" s="6"/>
      <c r="M590" s="6"/>
      <c r="N590" s="6"/>
      <c r="O590" s="6"/>
      <c r="P590" s="6"/>
      <c r="Q590" s="6"/>
      <c r="R590" s="6"/>
      <c r="S590" s="6"/>
      <c r="T590" s="6"/>
      <c r="U590" s="6"/>
      <c r="V590" s="6"/>
      <c r="W590" s="6"/>
      <c r="X590" s="6"/>
      <c r="Y590" s="6"/>
      <c r="Z590" s="6"/>
    </row>
    <row r="591" spans="1:26" ht="16.5">
      <c r="A591" s="28" t="s">
        <v>4656</v>
      </c>
      <c r="B591" s="28" t="s">
        <v>23</v>
      </c>
      <c r="C591" s="19" t="s">
        <v>131</v>
      </c>
      <c r="D591" s="19">
        <v>2014</v>
      </c>
      <c r="E591" s="415" t="s">
        <v>410</v>
      </c>
      <c r="F591" s="6"/>
      <c r="G591" s="21"/>
      <c r="H591" s="6"/>
      <c r="I591" s="6"/>
      <c r="J591" s="6"/>
      <c r="K591" s="6"/>
      <c r="L591" s="6"/>
      <c r="M591" s="6"/>
      <c r="N591" s="6"/>
      <c r="O591" s="6"/>
      <c r="P591" s="6"/>
      <c r="Q591" s="6"/>
      <c r="R591" s="6"/>
      <c r="S591" s="6"/>
      <c r="T591" s="6"/>
      <c r="U591" s="6"/>
      <c r="V591" s="6"/>
      <c r="W591" s="6"/>
      <c r="X591" s="6"/>
      <c r="Y591" s="6"/>
      <c r="Z591" s="6"/>
    </row>
    <row r="592" spans="1:26" ht="16.5">
      <c r="A592" s="28" t="s">
        <v>4657</v>
      </c>
      <c r="B592" s="28" t="s">
        <v>80</v>
      </c>
      <c r="C592" s="19" t="s">
        <v>30</v>
      </c>
      <c r="D592" s="19">
        <v>2016</v>
      </c>
      <c r="E592" s="415" t="s">
        <v>410</v>
      </c>
      <c r="F592" s="11" t="s">
        <v>4659</v>
      </c>
      <c r="G592" s="21"/>
      <c r="H592" s="6"/>
      <c r="I592" s="6"/>
      <c r="J592" s="6"/>
      <c r="K592" s="6"/>
      <c r="L592" s="6"/>
      <c r="M592" s="6"/>
      <c r="N592" s="6"/>
      <c r="O592" s="6"/>
      <c r="P592" s="6"/>
      <c r="Q592" s="6"/>
      <c r="R592" s="6"/>
      <c r="S592" s="6"/>
      <c r="T592" s="6"/>
      <c r="U592" s="6"/>
      <c r="V592" s="6"/>
      <c r="W592" s="6"/>
      <c r="X592" s="6"/>
      <c r="Y592" s="6"/>
      <c r="Z592" s="6"/>
    </row>
    <row r="593" spans="1:26" ht="16.5">
      <c r="A593" s="28" t="s">
        <v>567</v>
      </c>
      <c r="B593" s="28" t="s">
        <v>83</v>
      </c>
      <c r="C593" s="19" t="s">
        <v>24</v>
      </c>
      <c r="D593" s="19">
        <v>2011</v>
      </c>
      <c r="E593" s="415" t="s">
        <v>410</v>
      </c>
      <c r="F593" s="6"/>
      <c r="G593" s="21"/>
      <c r="H593" s="6"/>
      <c r="I593" s="6"/>
      <c r="J593" s="6"/>
      <c r="K593" s="6"/>
      <c r="L593" s="6"/>
      <c r="M593" s="6"/>
      <c r="N593" s="6"/>
      <c r="O593" s="6"/>
      <c r="P593" s="6"/>
      <c r="Q593" s="6"/>
      <c r="R593" s="6"/>
      <c r="S593" s="6"/>
      <c r="T593" s="6"/>
      <c r="U593" s="6"/>
      <c r="V593" s="6"/>
      <c r="W593" s="6"/>
      <c r="X593" s="6"/>
      <c r="Y593" s="6"/>
      <c r="Z593" s="6"/>
    </row>
    <row r="594" spans="1:26" ht="16.5">
      <c r="A594" s="28" t="s">
        <v>4660</v>
      </c>
      <c r="B594" s="28" t="s">
        <v>49</v>
      </c>
      <c r="C594" s="19" t="s">
        <v>95</v>
      </c>
      <c r="D594" s="19">
        <v>2018</v>
      </c>
      <c r="E594" s="415" t="s">
        <v>4661</v>
      </c>
      <c r="F594" s="11" t="s">
        <v>4662</v>
      </c>
      <c r="G594" s="21"/>
      <c r="H594" s="6"/>
      <c r="I594" s="6"/>
      <c r="J594" s="6"/>
      <c r="K594" s="6"/>
      <c r="L594" s="6"/>
      <c r="M594" s="6"/>
      <c r="N594" s="6"/>
      <c r="O594" s="6"/>
      <c r="P594" s="6"/>
      <c r="Q594" s="6"/>
      <c r="R594" s="6"/>
      <c r="S594" s="6"/>
      <c r="T594" s="6"/>
      <c r="U594" s="6"/>
      <c r="V594" s="6"/>
      <c r="W594" s="6"/>
      <c r="X594" s="6"/>
      <c r="Y594" s="6"/>
      <c r="Z594" s="6"/>
    </row>
    <row r="595" spans="1:26" ht="16.5">
      <c r="A595" s="28" t="s">
        <v>4663</v>
      </c>
      <c r="B595" s="28" t="s">
        <v>23</v>
      </c>
      <c r="C595" s="19" t="s">
        <v>24</v>
      </c>
      <c r="D595" s="19">
        <v>2016</v>
      </c>
      <c r="E595" s="415" t="s">
        <v>250</v>
      </c>
      <c r="F595" s="6"/>
      <c r="G595" s="21"/>
      <c r="H595" s="6"/>
      <c r="I595" s="6"/>
      <c r="J595" s="6"/>
      <c r="K595" s="6"/>
      <c r="L595" s="6"/>
      <c r="M595" s="6"/>
      <c r="N595" s="6"/>
      <c r="O595" s="6"/>
      <c r="P595" s="6"/>
      <c r="Q595" s="6"/>
      <c r="R595" s="6"/>
      <c r="S595" s="6"/>
      <c r="T595" s="6"/>
      <c r="U595" s="6"/>
      <c r="V595" s="6"/>
      <c r="W595" s="6"/>
      <c r="X595" s="6"/>
      <c r="Y595" s="6"/>
      <c r="Z595" s="6"/>
    </row>
    <row r="596" spans="1:26" ht="16.5">
      <c r="A596" s="28" t="s">
        <v>4663</v>
      </c>
      <c r="B596" s="28" t="s">
        <v>23</v>
      </c>
      <c r="C596" s="19" t="s">
        <v>24</v>
      </c>
      <c r="D596" s="19">
        <v>2016</v>
      </c>
      <c r="E596" s="415" t="s">
        <v>4666</v>
      </c>
      <c r="F596" s="6"/>
      <c r="G596" s="21"/>
      <c r="H596" s="6"/>
      <c r="I596" s="6"/>
      <c r="J596" s="6"/>
      <c r="K596" s="6"/>
      <c r="L596" s="6"/>
      <c r="M596" s="6"/>
      <c r="N596" s="6"/>
      <c r="O596" s="6"/>
      <c r="P596" s="6"/>
      <c r="Q596" s="6"/>
      <c r="R596" s="6"/>
      <c r="S596" s="6"/>
      <c r="T596" s="6"/>
      <c r="U596" s="6"/>
      <c r="V596" s="6"/>
      <c r="W596" s="6"/>
      <c r="X596" s="6"/>
      <c r="Y596" s="6"/>
      <c r="Z596" s="6"/>
    </row>
    <row r="597" spans="1:26" ht="16.5">
      <c r="A597" s="28" t="s">
        <v>4667</v>
      </c>
      <c r="B597" s="28" t="s">
        <v>83</v>
      </c>
      <c r="C597" s="19" t="s">
        <v>390</v>
      </c>
      <c r="D597" s="19">
        <v>1995</v>
      </c>
      <c r="E597" s="415" t="s">
        <v>4668</v>
      </c>
      <c r="F597" s="6"/>
      <c r="G597" s="21"/>
      <c r="H597" s="6"/>
      <c r="I597" s="6"/>
      <c r="J597" s="6"/>
      <c r="K597" s="6"/>
      <c r="L597" s="6"/>
      <c r="M597" s="6"/>
      <c r="N597" s="6"/>
      <c r="O597" s="6"/>
      <c r="P597" s="6"/>
      <c r="Q597" s="6"/>
      <c r="R597" s="6"/>
      <c r="S597" s="6"/>
      <c r="T597" s="6"/>
      <c r="U597" s="6"/>
      <c r="V597" s="6"/>
      <c r="W597" s="6"/>
      <c r="X597" s="6"/>
      <c r="Y597" s="6"/>
      <c r="Z597" s="6"/>
    </row>
    <row r="598" spans="1:26" ht="16.5">
      <c r="A598" s="28" t="s">
        <v>4669</v>
      </c>
      <c r="B598" s="28" t="s">
        <v>129</v>
      </c>
      <c r="C598" s="19" t="s">
        <v>4670</v>
      </c>
      <c r="D598" s="19">
        <v>2016</v>
      </c>
      <c r="E598" s="415" t="s">
        <v>4671</v>
      </c>
      <c r="F598" s="6"/>
      <c r="G598" s="21"/>
      <c r="H598" s="6"/>
      <c r="I598" s="6"/>
      <c r="J598" s="6"/>
      <c r="K598" s="6"/>
      <c r="L598" s="6"/>
      <c r="M598" s="6"/>
      <c r="N598" s="6"/>
      <c r="O598" s="6"/>
      <c r="P598" s="6"/>
      <c r="Q598" s="6"/>
      <c r="R598" s="6"/>
      <c r="S598" s="6"/>
      <c r="T598" s="6"/>
      <c r="U598" s="6"/>
      <c r="V598" s="6"/>
      <c r="W598" s="6"/>
      <c r="X598" s="6"/>
      <c r="Y598" s="6"/>
      <c r="Z598" s="6"/>
    </row>
    <row r="599" spans="1:26" ht="16.5">
      <c r="A599" s="28" t="s">
        <v>642</v>
      </c>
      <c r="B599" s="28" t="s">
        <v>80</v>
      </c>
      <c r="C599" s="19" t="s">
        <v>37</v>
      </c>
      <c r="D599" s="19"/>
      <c r="E599" s="415" t="s">
        <v>250</v>
      </c>
      <c r="F599" s="6"/>
      <c r="G599" s="21"/>
      <c r="H599" s="6"/>
      <c r="I599" s="6"/>
      <c r="J599" s="6"/>
      <c r="K599" s="6"/>
      <c r="L599" s="6"/>
      <c r="M599" s="6"/>
      <c r="N599" s="6"/>
      <c r="O599" s="6"/>
      <c r="P599" s="6"/>
      <c r="Q599" s="6"/>
      <c r="R599" s="6"/>
      <c r="S599" s="6"/>
      <c r="T599" s="6"/>
      <c r="U599" s="6"/>
      <c r="V599" s="6"/>
      <c r="W599" s="6"/>
      <c r="X599" s="6"/>
      <c r="Y599" s="6"/>
      <c r="Z599" s="6"/>
    </row>
    <row r="600" spans="1:26" ht="16.5">
      <c r="A600" s="28" t="s">
        <v>4672</v>
      </c>
      <c r="B600" s="28" t="s">
        <v>71</v>
      </c>
      <c r="C600" s="19" t="s">
        <v>24</v>
      </c>
      <c r="D600" s="431">
        <v>42736</v>
      </c>
      <c r="E600" s="415" t="s">
        <v>4673</v>
      </c>
      <c r="F600" s="6"/>
      <c r="G600" s="21"/>
      <c r="H600" s="6"/>
      <c r="I600" s="6"/>
      <c r="J600" s="6"/>
      <c r="K600" s="6"/>
      <c r="L600" s="6"/>
      <c r="M600" s="6"/>
      <c r="N600" s="6"/>
      <c r="O600" s="6"/>
      <c r="P600" s="6"/>
      <c r="Q600" s="6"/>
      <c r="R600" s="6"/>
      <c r="S600" s="6"/>
      <c r="T600" s="6"/>
      <c r="U600" s="6"/>
      <c r="V600" s="6"/>
      <c r="W600" s="6"/>
      <c r="X600" s="6"/>
      <c r="Y600" s="6"/>
      <c r="Z600" s="6"/>
    </row>
    <row r="601" spans="1:26" ht="16.5">
      <c r="A601" s="28" t="s">
        <v>709</v>
      </c>
      <c r="B601" s="28" t="s">
        <v>66</v>
      </c>
      <c r="C601" s="19" t="s">
        <v>24</v>
      </c>
      <c r="D601" s="19">
        <v>2005</v>
      </c>
      <c r="E601" s="415" t="s">
        <v>11</v>
      </c>
      <c r="F601" s="6"/>
      <c r="G601" s="21"/>
      <c r="H601" s="6"/>
      <c r="I601" s="6"/>
      <c r="J601" s="6"/>
      <c r="K601" s="6"/>
      <c r="L601" s="6"/>
      <c r="M601" s="6"/>
      <c r="N601" s="6"/>
      <c r="O601" s="6"/>
      <c r="P601" s="6"/>
      <c r="Q601" s="6"/>
      <c r="R601" s="6"/>
      <c r="S601" s="6"/>
      <c r="T601" s="6"/>
      <c r="U601" s="6"/>
      <c r="V601" s="6"/>
      <c r="W601" s="6"/>
      <c r="X601" s="6"/>
      <c r="Y601" s="6"/>
      <c r="Z601" s="6"/>
    </row>
    <row r="602" spans="1:26" ht="16.5">
      <c r="A602" s="28" t="s">
        <v>4674</v>
      </c>
      <c r="B602" s="28" t="s">
        <v>80</v>
      </c>
      <c r="C602" s="19" t="s">
        <v>1140</v>
      </c>
      <c r="D602" s="19">
        <v>2017</v>
      </c>
      <c r="E602" s="415" t="s">
        <v>410</v>
      </c>
      <c r="F602" s="6"/>
      <c r="G602" s="21"/>
      <c r="H602" s="6"/>
      <c r="I602" s="6"/>
      <c r="J602" s="6"/>
      <c r="K602" s="6"/>
      <c r="L602" s="6"/>
      <c r="M602" s="6"/>
      <c r="N602" s="6"/>
      <c r="O602" s="6"/>
      <c r="P602" s="6"/>
      <c r="Q602" s="6"/>
      <c r="R602" s="6"/>
      <c r="S602" s="6"/>
      <c r="T602" s="6"/>
      <c r="U602" s="6"/>
      <c r="V602" s="6"/>
      <c r="W602" s="6"/>
      <c r="X602" s="6"/>
      <c r="Y602" s="6"/>
      <c r="Z602" s="6"/>
    </row>
    <row r="603" spans="1:26" ht="16.5">
      <c r="A603" s="28" t="s">
        <v>4675</v>
      </c>
      <c r="B603" s="28" t="s">
        <v>49</v>
      </c>
      <c r="C603" s="19" t="s">
        <v>87</v>
      </c>
      <c r="D603" s="19">
        <v>2006</v>
      </c>
      <c r="E603" s="415" t="s">
        <v>4676</v>
      </c>
      <c r="F603" s="6"/>
      <c r="G603" s="21"/>
      <c r="H603" s="6"/>
      <c r="I603" s="6"/>
      <c r="J603" s="6"/>
      <c r="K603" s="6"/>
      <c r="L603" s="6"/>
      <c r="M603" s="6"/>
      <c r="N603" s="6"/>
      <c r="O603" s="6"/>
      <c r="P603" s="6"/>
      <c r="Q603" s="6"/>
      <c r="R603" s="6"/>
      <c r="S603" s="6"/>
      <c r="T603" s="6"/>
      <c r="U603" s="6"/>
      <c r="V603" s="6"/>
      <c r="W603" s="6"/>
      <c r="X603" s="6"/>
      <c r="Y603" s="6"/>
      <c r="Z603" s="6"/>
    </row>
    <row r="604" spans="1:26" ht="16.5">
      <c r="A604" s="28" t="s">
        <v>4677</v>
      </c>
      <c r="B604" s="28" t="s">
        <v>80</v>
      </c>
      <c r="C604" s="19" t="s">
        <v>68</v>
      </c>
      <c r="D604" s="19">
        <v>2018</v>
      </c>
      <c r="E604" s="415" t="s">
        <v>410</v>
      </c>
      <c r="F604" s="6"/>
      <c r="G604" s="21"/>
      <c r="H604" s="6"/>
      <c r="I604" s="6"/>
      <c r="J604" s="6"/>
      <c r="K604" s="6"/>
      <c r="L604" s="6"/>
      <c r="M604" s="6"/>
      <c r="N604" s="6"/>
      <c r="O604" s="6"/>
      <c r="P604" s="6"/>
      <c r="Q604" s="6"/>
      <c r="R604" s="6"/>
      <c r="S604" s="6"/>
      <c r="T604" s="6"/>
      <c r="U604" s="6"/>
      <c r="V604" s="6"/>
      <c r="W604" s="6"/>
      <c r="X604" s="6"/>
      <c r="Y604" s="6"/>
      <c r="Z604" s="6"/>
    </row>
    <row r="605" spans="1:26" ht="16.5">
      <c r="A605" s="28" t="s">
        <v>4678</v>
      </c>
      <c r="B605" s="28" t="s">
        <v>80</v>
      </c>
      <c r="C605" s="19" t="s">
        <v>329</v>
      </c>
      <c r="D605" s="19">
        <v>2016</v>
      </c>
      <c r="E605" s="415" t="s">
        <v>410</v>
      </c>
      <c r="F605" s="6"/>
      <c r="G605" s="21"/>
      <c r="H605" s="6"/>
      <c r="I605" s="6"/>
      <c r="J605" s="6"/>
      <c r="K605" s="6"/>
      <c r="L605" s="6"/>
      <c r="M605" s="6"/>
      <c r="N605" s="6"/>
      <c r="O605" s="6"/>
      <c r="P605" s="6"/>
      <c r="Q605" s="6"/>
      <c r="R605" s="6"/>
      <c r="S605" s="6"/>
      <c r="T605" s="6"/>
      <c r="U605" s="6"/>
      <c r="V605" s="6"/>
      <c r="W605" s="6"/>
      <c r="X605" s="6"/>
      <c r="Y605" s="6"/>
      <c r="Z605" s="6"/>
    </row>
    <row r="606" spans="1:26" ht="16.5">
      <c r="A606" s="28" t="s">
        <v>1694</v>
      </c>
      <c r="B606" s="28" t="s">
        <v>80</v>
      </c>
      <c r="C606" s="19" t="s">
        <v>24</v>
      </c>
      <c r="D606" s="19">
        <v>2016</v>
      </c>
      <c r="E606" s="415" t="s">
        <v>410</v>
      </c>
      <c r="F606" s="6"/>
      <c r="G606" s="21"/>
      <c r="H606" s="6"/>
      <c r="I606" s="6"/>
      <c r="J606" s="6"/>
      <c r="K606" s="6"/>
      <c r="L606" s="6"/>
      <c r="M606" s="6"/>
      <c r="N606" s="6"/>
      <c r="O606" s="6"/>
      <c r="P606" s="6"/>
      <c r="Q606" s="6"/>
      <c r="R606" s="6"/>
      <c r="S606" s="6"/>
      <c r="T606" s="6"/>
      <c r="U606" s="6"/>
      <c r="V606" s="6"/>
      <c r="W606" s="6"/>
      <c r="X606" s="6"/>
      <c r="Y606" s="6"/>
      <c r="Z606" s="6"/>
    </row>
    <row r="607" spans="1:26" ht="16.5">
      <c r="A607" s="28" t="s">
        <v>4680</v>
      </c>
      <c r="B607" s="28" t="s">
        <v>80</v>
      </c>
      <c r="C607" s="19" t="s">
        <v>409</v>
      </c>
      <c r="D607" s="19">
        <v>2017</v>
      </c>
      <c r="E607" s="415" t="s">
        <v>4682</v>
      </c>
      <c r="F607" s="6"/>
      <c r="G607" s="21"/>
      <c r="H607" s="6"/>
      <c r="I607" s="6"/>
      <c r="J607" s="6"/>
      <c r="K607" s="6"/>
      <c r="L607" s="6"/>
      <c r="M607" s="6"/>
      <c r="N607" s="6"/>
      <c r="O607" s="6"/>
      <c r="P607" s="6"/>
      <c r="Q607" s="6"/>
      <c r="R607" s="6"/>
      <c r="S607" s="6"/>
      <c r="T607" s="6"/>
      <c r="U607" s="6"/>
      <c r="V607" s="6"/>
      <c r="W607" s="6"/>
      <c r="X607" s="6"/>
      <c r="Y607" s="6"/>
      <c r="Z607" s="6"/>
    </row>
    <row r="608" spans="1:26" ht="26.25">
      <c r="A608" s="28" t="s">
        <v>1705</v>
      </c>
      <c r="B608" s="28" t="s">
        <v>80</v>
      </c>
      <c r="C608" s="19" t="s">
        <v>131</v>
      </c>
      <c r="D608" s="19">
        <v>2013</v>
      </c>
      <c r="E608" s="415" t="s">
        <v>4684</v>
      </c>
      <c r="F608" s="6"/>
      <c r="G608" s="21"/>
      <c r="H608" s="6"/>
      <c r="I608" s="6"/>
      <c r="J608" s="6"/>
      <c r="K608" s="6"/>
      <c r="L608" s="6"/>
      <c r="M608" s="6"/>
      <c r="N608" s="6"/>
      <c r="O608" s="6"/>
      <c r="P608" s="6"/>
      <c r="Q608" s="6"/>
      <c r="R608" s="6"/>
      <c r="S608" s="6"/>
      <c r="T608" s="6"/>
      <c r="U608" s="6"/>
      <c r="V608" s="6"/>
      <c r="W608" s="6"/>
      <c r="X608" s="6"/>
      <c r="Y608" s="6"/>
      <c r="Z608" s="6"/>
    </row>
    <row r="609" spans="1:26" ht="16.5">
      <c r="A609" s="28" t="s">
        <v>4685</v>
      </c>
      <c r="B609" s="28" t="s">
        <v>71</v>
      </c>
      <c r="C609" s="19" t="s">
        <v>24</v>
      </c>
      <c r="D609" s="19">
        <v>2018</v>
      </c>
      <c r="E609" s="415" t="s">
        <v>250</v>
      </c>
      <c r="F609" s="6"/>
      <c r="G609" s="21"/>
      <c r="H609" s="6"/>
      <c r="I609" s="6"/>
      <c r="J609" s="6"/>
      <c r="K609" s="6"/>
      <c r="L609" s="6"/>
      <c r="M609" s="6"/>
      <c r="N609" s="6"/>
      <c r="O609" s="6"/>
      <c r="P609" s="6"/>
      <c r="Q609" s="6"/>
      <c r="R609" s="6"/>
      <c r="S609" s="6"/>
      <c r="T609" s="6"/>
      <c r="U609" s="6"/>
      <c r="V609" s="6"/>
      <c r="W609" s="6"/>
      <c r="X609" s="6"/>
      <c r="Y609" s="6"/>
      <c r="Z609" s="6"/>
    </row>
    <row r="610" spans="1:26" ht="16.5">
      <c r="A610" s="28" t="s">
        <v>4685</v>
      </c>
      <c r="B610" s="28" t="s">
        <v>129</v>
      </c>
      <c r="C610" s="19" t="s">
        <v>24</v>
      </c>
      <c r="D610" s="19">
        <v>2018</v>
      </c>
      <c r="E610" s="415" t="s">
        <v>410</v>
      </c>
      <c r="F610" s="6"/>
      <c r="G610" s="21"/>
      <c r="H610" s="6"/>
      <c r="I610" s="6"/>
      <c r="J610" s="6"/>
      <c r="K610" s="6"/>
      <c r="L610" s="6"/>
      <c r="M610" s="6"/>
      <c r="N610" s="6"/>
      <c r="O610" s="6"/>
      <c r="P610" s="6"/>
      <c r="Q610" s="6"/>
      <c r="R610" s="6"/>
      <c r="S610" s="6"/>
      <c r="T610" s="6"/>
      <c r="U610" s="6"/>
      <c r="V610" s="6"/>
      <c r="W610" s="6"/>
      <c r="X610" s="6"/>
      <c r="Y610" s="6"/>
      <c r="Z610" s="6"/>
    </row>
    <row r="611" spans="1:26" ht="16.5">
      <c r="A611" s="28" t="s">
        <v>4686</v>
      </c>
      <c r="B611" s="28" t="s">
        <v>80</v>
      </c>
      <c r="C611" s="19" t="s">
        <v>62</v>
      </c>
      <c r="D611" s="19">
        <v>2015</v>
      </c>
      <c r="E611" s="415" t="s">
        <v>250</v>
      </c>
      <c r="F611" s="6"/>
      <c r="G611" s="21"/>
      <c r="H611" s="6"/>
      <c r="I611" s="6"/>
      <c r="J611" s="6"/>
      <c r="K611" s="6"/>
      <c r="L611" s="6"/>
      <c r="M611" s="6"/>
      <c r="N611" s="6"/>
      <c r="O611" s="6"/>
      <c r="P611" s="6"/>
      <c r="Q611" s="6"/>
      <c r="R611" s="6"/>
      <c r="S611" s="6"/>
      <c r="T611" s="6"/>
      <c r="U611" s="6"/>
      <c r="V611" s="6"/>
      <c r="W611" s="6"/>
      <c r="X611" s="6"/>
      <c r="Y611" s="6"/>
      <c r="Z611" s="6"/>
    </row>
    <row r="612" spans="1:26" ht="16.5">
      <c r="A612" s="28" t="s">
        <v>4688</v>
      </c>
      <c r="B612" s="28" t="s">
        <v>27</v>
      </c>
      <c r="C612" s="19" t="s">
        <v>30</v>
      </c>
      <c r="D612" s="19">
        <v>2017</v>
      </c>
      <c r="E612" s="415" t="s">
        <v>250</v>
      </c>
      <c r="F612" s="6"/>
      <c r="G612" s="21"/>
      <c r="H612" s="6"/>
      <c r="I612" s="6"/>
      <c r="J612" s="6"/>
      <c r="K612" s="6"/>
      <c r="L612" s="6"/>
      <c r="M612" s="6"/>
      <c r="N612" s="6"/>
      <c r="O612" s="6"/>
      <c r="P612" s="6"/>
      <c r="Q612" s="6"/>
      <c r="R612" s="6"/>
      <c r="S612" s="6"/>
      <c r="T612" s="6"/>
      <c r="U612" s="6"/>
      <c r="V612" s="6"/>
      <c r="W612" s="6"/>
      <c r="X612" s="6"/>
      <c r="Y612" s="6"/>
      <c r="Z612" s="6"/>
    </row>
    <row r="613" spans="1:26" ht="16.5">
      <c r="A613" s="28" t="s">
        <v>1733</v>
      </c>
      <c r="B613" s="28" t="s">
        <v>4491</v>
      </c>
      <c r="C613" s="19" t="s">
        <v>37</v>
      </c>
      <c r="D613" s="19">
        <v>2014</v>
      </c>
      <c r="E613" s="415" t="s">
        <v>250</v>
      </c>
      <c r="F613" s="6"/>
      <c r="G613" s="21"/>
      <c r="H613" s="6"/>
      <c r="I613" s="6"/>
      <c r="J613" s="6"/>
      <c r="K613" s="6"/>
      <c r="L613" s="6"/>
      <c r="M613" s="6"/>
      <c r="N613" s="6"/>
      <c r="O613" s="6"/>
      <c r="P613" s="6"/>
      <c r="Q613" s="6"/>
      <c r="R613" s="6"/>
      <c r="S613" s="6"/>
      <c r="T613" s="6"/>
      <c r="U613" s="6"/>
      <c r="V613" s="6"/>
      <c r="W613" s="6"/>
      <c r="X613" s="6"/>
      <c r="Y613" s="6"/>
      <c r="Z613" s="6"/>
    </row>
    <row r="614" spans="1:26" ht="16.5">
      <c r="A614" s="28" t="s">
        <v>4689</v>
      </c>
      <c r="B614" s="28" t="s">
        <v>49</v>
      </c>
      <c r="C614" s="19" t="s">
        <v>62</v>
      </c>
      <c r="D614" s="19">
        <v>2018</v>
      </c>
      <c r="E614" s="415" t="s">
        <v>4690</v>
      </c>
      <c r="F614" s="6"/>
      <c r="G614" s="21"/>
      <c r="H614" s="6"/>
      <c r="I614" s="6"/>
      <c r="J614" s="6"/>
      <c r="K614" s="6"/>
      <c r="L614" s="6"/>
      <c r="M614" s="6"/>
      <c r="N614" s="6"/>
      <c r="O614" s="6"/>
      <c r="P614" s="6"/>
      <c r="Q614" s="6"/>
      <c r="R614" s="6"/>
      <c r="S614" s="6"/>
      <c r="T614" s="6"/>
      <c r="U614" s="6"/>
      <c r="V614" s="6"/>
      <c r="W614" s="6"/>
      <c r="X614" s="6"/>
      <c r="Y614" s="6"/>
      <c r="Z614" s="6"/>
    </row>
    <row r="615" spans="1:26" ht="16.5">
      <c r="A615" s="28" t="s">
        <v>4691</v>
      </c>
      <c r="B615" s="28" t="s">
        <v>80</v>
      </c>
      <c r="C615" s="19" t="s">
        <v>4692</v>
      </c>
      <c r="D615" s="19">
        <v>2015</v>
      </c>
      <c r="E615" s="415" t="s">
        <v>250</v>
      </c>
      <c r="F615" s="6"/>
      <c r="G615" s="21"/>
      <c r="H615" s="6"/>
      <c r="I615" s="6"/>
      <c r="J615" s="6"/>
      <c r="K615" s="6"/>
      <c r="L615" s="6"/>
      <c r="M615" s="6"/>
      <c r="N615" s="6"/>
      <c r="O615" s="6"/>
      <c r="P615" s="6"/>
      <c r="Q615" s="6"/>
      <c r="R615" s="6"/>
      <c r="S615" s="6"/>
      <c r="T615" s="6"/>
      <c r="U615" s="6"/>
      <c r="V615" s="6"/>
      <c r="W615" s="6"/>
      <c r="X615" s="6"/>
      <c r="Y615" s="6"/>
      <c r="Z615" s="6"/>
    </row>
    <row r="616" spans="1:26" ht="16.5">
      <c r="A616" s="28" t="s">
        <v>4693</v>
      </c>
      <c r="B616" s="28" t="s">
        <v>54</v>
      </c>
      <c r="C616" s="19" t="s">
        <v>4695</v>
      </c>
      <c r="D616" s="19">
        <v>2018</v>
      </c>
      <c r="E616" s="415" t="s">
        <v>250</v>
      </c>
      <c r="F616" s="6"/>
      <c r="G616" s="21"/>
      <c r="H616" s="6"/>
      <c r="I616" s="6"/>
      <c r="J616" s="6"/>
      <c r="K616" s="6"/>
      <c r="L616" s="6"/>
      <c r="M616" s="6"/>
      <c r="N616" s="6"/>
      <c r="O616" s="6"/>
      <c r="P616" s="6"/>
      <c r="Q616" s="6"/>
      <c r="R616" s="6"/>
      <c r="S616" s="6"/>
      <c r="T616" s="6"/>
      <c r="U616" s="6"/>
      <c r="V616" s="6"/>
      <c r="W616" s="6"/>
      <c r="X616" s="6"/>
      <c r="Y616" s="6"/>
      <c r="Z616" s="6"/>
    </row>
    <row r="617" spans="1:26" ht="16.5">
      <c r="A617" s="28" t="s">
        <v>338</v>
      </c>
      <c r="B617" s="28" t="s">
        <v>83</v>
      </c>
      <c r="C617" s="19" t="s">
        <v>24</v>
      </c>
      <c r="D617" s="19">
        <v>2017</v>
      </c>
      <c r="E617" s="415" t="s">
        <v>250</v>
      </c>
      <c r="F617" s="6"/>
      <c r="G617" s="21"/>
      <c r="H617" s="6"/>
      <c r="I617" s="6"/>
      <c r="J617" s="6"/>
      <c r="K617" s="6"/>
      <c r="L617" s="6"/>
      <c r="M617" s="6"/>
      <c r="N617" s="6"/>
      <c r="O617" s="6"/>
      <c r="P617" s="6"/>
      <c r="Q617" s="6"/>
      <c r="R617" s="6"/>
      <c r="S617" s="6"/>
      <c r="T617" s="6"/>
      <c r="U617" s="6"/>
      <c r="V617" s="6"/>
      <c r="W617" s="6"/>
      <c r="X617" s="6"/>
      <c r="Y617" s="6"/>
      <c r="Z617" s="6"/>
    </row>
    <row r="618" spans="1:26" ht="16.5">
      <c r="A618" s="28" t="s">
        <v>4696</v>
      </c>
      <c r="B618" s="28" t="s">
        <v>80</v>
      </c>
      <c r="C618" s="19" t="s">
        <v>285</v>
      </c>
      <c r="D618" s="19">
        <v>2016</v>
      </c>
      <c r="E618" s="415" t="s">
        <v>250</v>
      </c>
      <c r="F618" s="6"/>
      <c r="G618" s="21"/>
      <c r="H618" s="6"/>
      <c r="I618" s="6"/>
      <c r="J618" s="6"/>
      <c r="K618" s="6"/>
      <c r="L618" s="6"/>
      <c r="M618" s="6"/>
      <c r="N618" s="6"/>
      <c r="O618" s="6"/>
      <c r="P618" s="6"/>
      <c r="Q618" s="6"/>
      <c r="R618" s="6"/>
      <c r="S618" s="6"/>
      <c r="T618" s="6"/>
      <c r="U618" s="6"/>
      <c r="V618" s="6"/>
      <c r="W618" s="6"/>
      <c r="X618" s="6"/>
      <c r="Y618" s="6"/>
      <c r="Z618" s="6"/>
    </row>
    <row r="619" spans="1:26" ht="16.5">
      <c r="A619" s="28" t="s">
        <v>4698</v>
      </c>
      <c r="B619" s="28" t="s">
        <v>80</v>
      </c>
      <c r="C619" s="19" t="s">
        <v>95</v>
      </c>
      <c r="D619" s="19">
        <v>2016</v>
      </c>
      <c r="E619" s="415" t="s">
        <v>250</v>
      </c>
      <c r="F619" s="6"/>
      <c r="G619" s="21"/>
      <c r="H619" s="6"/>
      <c r="I619" s="6"/>
      <c r="J619" s="6"/>
      <c r="K619" s="6"/>
      <c r="L619" s="6"/>
      <c r="M619" s="6"/>
      <c r="N619" s="6"/>
      <c r="O619" s="6"/>
      <c r="P619" s="6"/>
      <c r="Q619" s="6"/>
      <c r="R619" s="6"/>
      <c r="S619" s="6"/>
      <c r="T619" s="6"/>
      <c r="U619" s="6"/>
      <c r="V619" s="6"/>
      <c r="W619" s="6"/>
      <c r="X619" s="6"/>
      <c r="Y619" s="6"/>
      <c r="Z619" s="6"/>
    </row>
    <row r="620" spans="1:26" ht="16.5">
      <c r="A620" s="28" t="s">
        <v>4699</v>
      </c>
      <c r="B620" s="28" t="s">
        <v>71</v>
      </c>
      <c r="C620" s="19" t="s">
        <v>24</v>
      </c>
      <c r="D620" s="19">
        <v>2016</v>
      </c>
      <c r="E620" s="415" t="s">
        <v>250</v>
      </c>
      <c r="F620" s="6"/>
      <c r="G620" s="21"/>
      <c r="H620" s="6"/>
      <c r="I620" s="6"/>
      <c r="J620" s="6"/>
      <c r="K620" s="6"/>
      <c r="L620" s="6"/>
      <c r="M620" s="6"/>
      <c r="N620" s="6"/>
      <c r="O620" s="6"/>
      <c r="P620" s="6"/>
      <c r="Q620" s="6"/>
      <c r="R620" s="6"/>
      <c r="S620" s="6"/>
      <c r="T620" s="6"/>
      <c r="U620" s="6"/>
      <c r="V620" s="6"/>
      <c r="W620" s="6"/>
      <c r="X620" s="6"/>
      <c r="Y620" s="6"/>
      <c r="Z620" s="6"/>
    </row>
    <row r="621" spans="1:26" ht="16.5">
      <c r="A621" s="28" t="s">
        <v>4700</v>
      </c>
      <c r="B621" s="28" t="s">
        <v>71</v>
      </c>
      <c r="C621" s="19" t="s">
        <v>37</v>
      </c>
      <c r="D621" s="19">
        <v>2017</v>
      </c>
      <c r="E621" s="415" t="s">
        <v>4701</v>
      </c>
      <c r="F621" s="6"/>
      <c r="G621" s="21"/>
      <c r="H621" s="6"/>
      <c r="I621" s="6"/>
      <c r="J621" s="6"/>
      <c r="K621" s="6"/>
      <c r="L621" s="6"/>
      <c r="M621" s="6"/>
      <c r="N621" s="6"/>
      <c r="O621" s="6"/>
      <c r="P621" s="6"/>
      <c r="Q621" s="6"/>
      <c r="R621" s="6"/>
      <c r="S621" s="6"/>
      <c r="T621" s="6"/>
      <c r="U621" s="6"/>
      <c r="V621" s="6"/>
      <c r="W621" s="6"/>
      <c r="X621" s="6"/>
      <c r="Y621" s="6"/>
      <c r="Z621" s="6"/>
    </row>
    <row r="622" spans="1:26" ht="16.5">
      <c r="A622" s="28" t="s">
        <v>4702</v>
      </c>
      <c r="B622" s="28" t="s">
        <v>140</v>
      </c>
      <c r="C622" s="19" t="s">
        <v>4704</v>
      </c>
      <c r="D622" s="19">
        <v>2006</v>
      </c>
      <c r="E622" s="415" t="s">
        <v>4701</v>
      </c>
      <c r="F622" s="6"/>
      <c r="G622" s="21"/>
      <c r="H622" s="6"/>
      <c r="I622" s="6"/>
      <c r="J622" s="6"/>
      <c r="K622" s="6"/>
      <c r="L622" s="6"/>
      <c r="M622" s="6"/>
      <c r="N622" s="6"/>
      <c r="O622" s="6"/>
      <c r="P622" s="6"/>
      <c r="Q622" s="6"/>
      <c r="R622" s="6"/>
      <c r="S622" s="6"/>
      <c r="T622" s="6"/>
      <c r="U622" s="6"/>
      <c r="V622" s="6"/>
      <c r="W622" s="6"/>
      <c r="X622" s="6"/>
      <c r="Y622" s="6"/>
      <c r="Z622" s="6"/>
    </row>
    <row r="623" spans="1:26" ht="16.5">
      <c r="A623" s="28" t="s">
        <v>349</v>
      </c>
      <c r="B623" s="28" t="s">
        <v>23</v>
      </c>
      <c r="C623" s="19" t="s">
        <v>1140</v>
      </c>
      <c r="D623" s="19">
        <v>2006</v>
      </c>
      <c r="E623" s="415" t="s">
        <v>250</v>
      </c>
      <c r="F623" s="6"/>
      <c r="G623" s="21"/>
      <c r="H623" s="6"/>
      <c r="I623" s="6"/>
      <c r="J623" s="6"/>
      <c r="K623" s="6"/>
      <c r="L623" s="6"/>
      <c r="M623" s="6"/>
      <c r="N623" s="6"/>
      <c r="O623" s="6"/>
      <c r="P623" s="6"/>
      <c r="Q623" s="6"/>
      <c r="R623" s="6"/>
      <c r="S623" s="6"/>
      <c r="T623" s="6"/>
      <c r="U623" s="6"/>
      <c r="V623" s="6"/>
      <c r="W623" s="6"/>
      <c r="X623" s="6"/>
      <c r="Y623" s="6"/>
      <c r="Z623" s="6"/>
    </row>
    <row r="624" spans="1:26" ht="16.5">
      <c r="A624" s="28" t="s">
        <v>1933</v>
      </c>
      <c r="B624" s="28" t="s">
        <v>71</v>
      </c>
      <c r="C624" s="19" t="s">
        <v>30</v>
      </c>
      <c r="D624" s="19">
        <v>2018</v>
      </c>
      <c r="E624" s="415" t="s">
        <v>4062</v>
      </c>
      <c r="F624" s="6"/>
      <c r="G624" s="21"/>
      <c r="H624" s="6"/>
      <c r="I624" s="6"/>
      <c r="J624" s="6"/>
      <c r="K624" s="6"/>
      <c r="L624" s="6"/>
      <c r="M624" s="6"/>
      <c r="N624" s="6"/>
      <c r="O624" s="6"/>
      <c r="P624" s="6"/>
      <c r="Q624" s="6"/>
      <c r="R624" s="6"/>
      <c r="S624" s="6"/>
      <c r="T624" s="6"/>
      <c r="U624" s="6"/>
      <c r="V624" s="6"/>
      <c r="W624" s="6"/>
      <c r="X624" s="6"/>
      <c r="Y624" s="6"/>
      <c r="Z624" s="6"/>
    </row>
    <row r="625" spans="1:26" ht="16.5">
      <c r="A625" s="28" t="s">
        <v>1024</v>
      </c>
      <c r="B625" s="28" t="s">
        <v>129</v>
      </c>
      <c r="C625" s="19" t="s">
        <v>68</v>
      </c>
      <c r="D625" s="19">
        <v>2011</v>
      </c>
      <c r="E625" s="415" t="s">
        <v>250</v>
      </c>
      <c r="F625" s="11" t="s">
        <v>10</v>
      </c>
      <c r="G625" s="21"/>
      <c r="H625" s="6"/>
      <c r="I625" s="6"/>
      <c r="J625" s="6"/>
      <c r="K625" s="6"/>
      <c r="L625" s="6"/>
      <c r="M625" s="6"/>
      <c r="N625" s="6"/>
      <c r="O625" s="6"/>
      <c r="P625" s="6"/>
      <c r="Q625" s="6"/>
      <c r="R625" s="6"/>
      <c r="S625" s="6"/>
      <c r="T625" s="6"/>
      <c r="U625" s="6"/>
      <c r="V625" s="6"/>
      <c r="W625" s="6"/>
      <c r="X625" s="6"/>
      <c r="Y625" s="6"/>
      <c r="Z625" s="6"/>
    </row>
    <row r="626" spans="1:26" ht="16.5">
      <c r="A626" s="28" t="s">
        <v>4705</v>
      </c>
      <c r="B626" s="28" t="s">
        <v>71</v>
      </c>
      <c r="C626" s="19" t="s">
        <v>30</v>
      </c>
      <c r="D626" s="19">
        <v>2015</v>
      </c>
      <c r="E626" s="415" t="s">
        <v>250</v>
      </c>
      <c r="F626" s="6"/>
      <c r="G626" s="21"/>
      <c r="H626" s="6"/>
      <c r="I626" s="6"/>
      <c r="J626" s="6"/>
      <c r="K626" s="6"/>
      <c r="L626" s="6"/>
      <c r="M626" s="6"/>
      <c r="N626" s="6"/>
      <c r="O626" s="6"/>
      <c r="P626" s="6"/>
      <c r="Q626" s="6"/>
      <c r="R626" s="6"/>
      <c r="S626" s="6"/>
      <c r="T626" s="6"/>
      <c r="U626" s="6"/>
      <c r="V626" s="6"/>
      <c r="W626" s="6"/>
      <c r="X626" s="6"/>
      <c r="Y626" s="6"/>
      <c r="Z626" s="6"/>
    </row>
    <row r="627" spans="1:26" ht="16.5">
      <c r="A627" s="28" t="s">
        <v>4706</v>
      </c>
      <c r="B627" s="28" t="s">
        <v>23</v>
      </c>
      <c r="C627" s="19" t="s">
        <v>24</v>
      </c>
      <c r="D627" s="19">
        <v>1990</v>
      </c>
      <c r="E627" s="415" t="s">
        <v>250</v>
      </c>
      <c r="F627" s="6"/>
      <c r="G627" s="21"/>
      <c r="H627" s="6"/>
      <c r="I627" s="6"/>
      <c r="J627" s="6"/>
      <c r="K627" s="6"/>
      <c r="L627" s="6"/>
      <c r="M627" s="6"/>
      <c r="N627" s="6"/>
      <c r="O627" s="6"/>
      <c r="P627" s="6"/>
      <c r="Q627" s="6"/>
      <c r="R627" s="6"/>
      <c r="S627" s="6"/>
      <c r="T627" s="6"/>
      <c r="U627" s="6"/>
      <c r="V627" s="6"/>
      <c r="W627" s="6"/>
      <c r="X627" s="6"/>
      <c r="Y627" s="6"/>
      <c r="Z627" s="6"/>
    </row>
    <row r="628" spans="1:26" ht="16.5">
      <c r="A628" s="28" t="s">
        <v>4708</v>
      </c>
      <c r="B628" s="28" t="s">
        <v>49</v>
      </c>
      <c r="C628" s="19" t="s">
        <v>30</v>
      </c>
      <c r="D628" s="19">
        <v>2014</v>
      </c>
      <c r="E628" s="415" t="s">
        <v>250</v>
      </c>
      <c r="F628" s="6"/>
      <c r="G628" s="21"/>
      <c r="H628" s="6"/>
      <c r="I628" s="6"/>
      <c r="J628" s="6"/>
      <c r="K628" s="6"/>
      <c r="L628" s="6"/>
      <c r="M628" s="6"/>
      <c r="N628" s="6"/>
      <c r="O628" s="6"/>
      <c r="P628" s="6"/>
      <c r="Q628" s="6"/>
      <c r="R628" s="6"/>
      <c r="S628" s="6"/>
      <c r="T628" s="6"/>
      <c r="U628" s="6"/>
      <c r="V628" s="6"/>
      <c r="W628" s="6"/>
      <c r="X628" s="6"/>
      <c r="Y628" s="6"/>
      <c r="Z628" s="6"/>
    </row>
    <row r="629" spans="1:26" ht="16.5">
      <c r="A629" s="28" t="s">
        <v>4710</v>
      </c>
      <c r="B629" s="28" t="s">
        <v>23</v>
      </c>
      <c r="C629" s="19" t="s">
        <v>4711</v>
      </c>
      <c r="D629" s="19">
        <v>1993</v>
      </c>
      <c r="E629" s="415" t="s">
        <v>250</v>
      </c>
      <c r="F629" s="6"/>
      <c r="G629" s="21"/>
      <c r="H629" s="6"/>
      <c r="I629" s="6"/>
      <c r="J629" s="6"/>
      <c r="K629" s="6"/>
      <c r="L629" s="6"/>
      <c r="M629" s="6"/>
      <c r="N629" s="6"/>
      <c r="O629" s="6"/>
      <c r="P629" s="6"/>
      <c r="Q629" s="6"/>
      <c r="R629" s="6"/>
      <c r="S629" s="6"/>
      <c r="T629" s="6"/>
      <c r="U629" s="6"/>
      <c r="V629" s="6"/>
      <c r="W629" s="6"/>
      <c r="X629" s="6"/>
      <c r="Y629" s="6"/>
      <c r="Z629" s="6"/>
    </row>
    <row r="630" spans="1:26" ht="16.5">
      <c r="A630" s="28" t="s">
        <v>391</v>
      </c>
      <c r="B630" s="28" t="s">
        <v>23</v>
      </c>
      <c r="C630" s="19" t="s">
        <v>398</v>
      </c>
      <c r="D630" s="19">
        <v>2015</v>
      </c>
      <c r="E630" s="415" t="s">
        <v>250</v>
      </c>
      <c r="F630" s="6"/>
      <c r="G630" s="21"/>
      <c r="H630" s="6"/>
      <c r="I630" s="6"/>
      <c r="J630" s="6"/>
      <c r="K630" s="6"/>
      <c r="L630" s="6"/>
      <c r="M630" s="6"/>
      <c r="N630" s="6"/>
      <c r="O630" s="6"/>
      <c r="P630" s="6"/>
      <c r="Q630" s="6"/>
      <c r="R630" s="6"/>
      <c r="S630" s="6"/>
      <c r="T630" s="6"/>
      <c r="U630" s="6"/>
      <c r="V630" s="6"/>
      <c r="W630" s="6"/>
      <c r="X630" s="6"/>
      <c r="Y630" s="6"/>
      <c r="Z630" s="6"/>
    </row>
    <row r="631" spans="1:26" ht="16.5">
      <c r="A631" s="28" t="s">
        <v>1113</v>
      </c>
      <c r="B631" s="28" t="s">
        <v>60</v>
      </c>
      <c r="C631" s="19" t="s">
        <v>579</v>
      </c>
      <c r="D631" s="19">
        <v>2017</v>
      </c>
      <c r="E631" s="415" t="s">
        <v>250</v>
      </c>
      <c r="F631" s="6"/>
      <c r="G631" s="21"/>
      <c r="H631" s="6"/>
      <c r="I631" s="6"/>
      <c r="J631" s="6"/>
      <c r="K631" s="6"/>
      <c r="L631" s="6"/>
      <c r="M631" s="6"/>
      <c r="N631" s="6"/>
      <c r="O631" s="6"/>
      <c r="P631" s="6"/>
      <c r="Q631" s="6"/>
      <c r="R631" s="6"/>
      <c r="S631" s="6"/>
      <c r="T631" s="6"/>
      <c r="U631" s="6"/>
      <c r="V631" s="6"/>
      <c r="W631" s="6"/>
      <c r="X631" s="6"/>
      <c r="Y631" s="6"/>
      <c r="Z631" s="6"/>
    </row>
    <row r="632" spans="1:26" ht="16.5">
      <c r="A632" s="28" t="s">
        <v>4712</v>
      </c>
      <c r="B632" s="28" t="s">
        <v>60</v>
      </c>
      <c r="C632" s="19" t="s">
        <v>24</v>
      </c>
      <c r="D632" s="19">
        <v>2013</v>
      </c>
      <c r="E632" s="415" t="s">
        <v>250</v>
      </c>
      <c r="F632" s="11" t="s">
        <v>4713</v>
      </c>
      <c r="G632" s="19" t="s">
        <v>4714</v>
      </c>
      <c r="H632" s="6"/>
      <c r="I632" s="6"/>
      <c r="J632" s="6"/>
      <c r="K632" s="6"/>
      <c r="L632" s="6"/>
      <c r="M632" s="6"/>
      <c r="N632" s="6"/>
      <c r="O632" s="6"/>
      <c r="P632" s="6"/>
      <c r="Q632" s="6"/>
      <c r="R632" s="6"/>
      <c r="S632" s="6"/>
      <c r="T632" s="6"/>
      <c r="U632" s="6"/>
      <c r="V632" s="6"/>
      <c r="W632" s="6"/>
      <c r="X632" s="6"/>
      <c r="Y632" s="6"/>
      <c r="Z632" s="6"/>
    </row>
    <row r="633" spans="1:26" ht="16.5">
      <c r="A633" s="28" t="s">
        <v>2904</v>
      </c>
      <c r="B633" s="28" t="s">
        <v>23</v>
      </c>
      <c r="C633" s="19" t="s">
        <v>24</v>
      </c>
      <c r="D633" s="19">
        <v>1978</v>
      </c>
      <c r="E633" s="415" t="s">
        <v>250</v>
      </c>
      <c r="F633" s="6"/>
      <c r="G633" s="21"/>
      <c r="H633" s="6"/>
      <c r="I633" s="6"/>
      <c r="J633" s="6"/>
      <c r="K633" s="6"/>
      <c r="L633" s="6"/>
      <c r="M633" s="6"/>
      <c r="N633" s="6"/>
      <c r="O633" s="6"/>
      <c r="P633" s="6"/>
      <c r="Q633" s="6"/>
      <c r="R633" s="6"/>
      <c r="S633" s="6"/>
      <c r="T633" s="6"/>
      <c r="U633" s="6"/>
      <c r="V633" s="6"/>
      <c r="W633" s="6"/>
      <c r="X633" s="6"/>
      <c r="Y633" s="6"/>
      <c r="Z633" s="6"/>
    </row>
    <row r="634" spans="1:26" ht="16.5">
      <c r="A634" s="28" t="s">
        <v>2984</v>
      </c>
      <c r="B634" s="28" t="s">
        <v>23</v>
      </c>
      <c r="C634" s="19" t="s">
        <v>24</v>
      </c>
      <c r="D634" s="19">
        <v>2018</v>
      </c>
      <c r="E634" s="415" t="s">
        <v>250</v>
      </c>
      <c r="F634" s="6"/>
      <c r="G634" s="21"/>
      <c r="H634" s="6"/>
      <c r="I634" s="6"/>
      <c r="J634" s="6"/>
      <c r="K634" s="6"/>
      <c r="L634" s="6"/>
      <c r="M634" s="6"/>
      <c r="N634" s="6"/>
      <c r="O634" s="6"/>
      <c r="P634" s="6"/>
      <c r="Q634" s="6"/>
      <c r="R634" s="6"/>
      <c r="S634" s="6"/>
      <c r="T634" s="6"/>
      <c r="U634" s="6"/>
      <c r="V634" s="6"/>
      <c r="W634" s="6"/>
      <c r="X634" s="6"/>
      <c r="Y634" s="6"/>
      <c r="Z634" s="6"/>
    </row>
    <row r="635" spans="1:26" ht="16.5">
      <c r="A635" s="28" t="s">
        <v>2998</v>
      </c>
      <c r="B635" s="28" t="s">
        <v>27</v>
      </c>
      <c r="C635" s="19" t="s">
        <v>4715</v>
      </c>
      <c r="D635" s="19">
        <v>1980</v>
      </c>
      <c r="E635" s="415" t="s">
        <v>250</v>
      </c>
      <c r="F635" s="11" t="s">
        <v>3002</v>
      </c>
      <c r="G635" s="21"/>
      <c r="H635" s="6"/>
      <c r="I635" s="6"/>
      <c r="J635" s="6"/>
      <c r="K635" s="6"/>
      <c r="L635" s="6"/>
      <c r="M635" s="6"/>
      <c r="N635" s="6"/>
      <c r="O635" s="6"/>
      <c r="P635" s="6"/>
      <c r="Q635" s="6"/>
      <c r="R635" s="6"/>
      <c r="S635" s="6"/>
      <c r="T635" s="6"/>
      <c r="U635" s="6"/>
      <c r="V635" s="6"/>
      <c r="W635" s="6"/>
      <c r="X635" s="6"/>
      <c r="Y635" s="6"/>
      <c r="Z635" s="6"/>
    </row>
    <row r="636" spans="1:26" ht="16.5">
      <c r="A636" s="28" t="s">
        <v>3101</v>
      </c>
      <c r="B636" s="28" t="s">
        <v>129</v>
      </c>
      <c r="C636" s="19" t="s">
        <v>95</v>
      </c>
      <c r="D636" s="19">
        <v>2016</v>
      </c>
      <c r="E636" s="415" t="s">
        <v>543</v>
      </c>
      <c r="F636" s="6"/>
      <c r="G636" s="21"/>
      <c r="H636" s="6"/>
      <c r="I636" s="6"/>
      <c r="J636" s="6"/>
      <c r="K636" s="6"/>
      <c r="L636" s="6"/>
      <c r="M636" s="6"/>
      <c r="N636" s="6"/>
      <c r="O636" s="6"/>
      <c r="P636" s="6"/>
      <c r="Q636" s="6"/>
      <c r="R636" s="6"/>
      <c r="S636" s="6"/>
      <c r="T636" s="6"/>
      <c r="U636" s="6"/>
      <c r="V636" s="6"/>
      <c r="W636" s="6"/>
      <c r="X636" s="6"/>
      <c r="Y636" s="6"/>
      <c r="Z636" s="6"/>
    </row>
    <row r="637" spans="1:26" ht="16.5">
      <c r="A637" s="28" t="s">
        <v>3177</v>
      </c>
      <c r="B637" s="28" t="s">
        <v>71</v>
      </c>
      <c r="C637" s="19" t="s">
        <v>95</v>
      </c>
      <c r="D637" s="19">
        <v>2014</v>
      </c>
      <c r="E637" s="415" t="s">
        <v>543</v>
      </c>
      <c r="F637" s="6"/>
      <c r="G637" s="21"/>
      <c r="H637" s="6"/>
      <c r="I637" s="6"/>
      <c r="J637" s="6"/>
      <c r="K637" s="6"/>
      <c r="L637" s="6"/>
      <c r="M637" s="6"/>
      <c r="N637" s="6"/>
      <c r="O637" s="6"/>
      <c r="P637" s="6"/>
      <c r="Q637" s="6"/>
      <c r="R637" s="6"/>
      <c r="S637" s="6"/>
      <c r="T637" s="6"/>
      <c r="U637" s="6"/>
      <c r="V637" s="6"/>
      <c r="W637" s="6"/>
      <c r="X637" s="6"/>
      <c r="Y637" s="6"/>
      <c r="Z637" s="6"/>
    </row>
    <row r="638" spans="1:26" ht="16.5">
      <c r="A638" s="28" t="s">
        <v>2226</v>
      </c>
      <c r="B638" s="28" t="s">
        <v>49</v>
      </c>
      <c r="C638" s="19" t="s">
        <v>37</v>
      </c>
      <c r="D638" s="19">
        <v>1996</v>
      </c>
      <c r="E638" s="415" t="s">
        <v>543</v>
      </c>
      <c r="F638" s="11" t="s">
        <v>10</v>
      </c>
      <c r="G638" s="21"/>
      <c r="H638" s="6"/>
      <c r="I638" s="6"/>
      <c r="J638" s="6"/>
      <c r="K638" s="6"/>
      <c r="L638" s="6"/>
      <c r="M638" s="6"/>
      <c r="N638" s="6"/>
      <c r="O638" s="6"/>
      <c r="P638" s="6"/>
      <c r="Q638" s="6"/>
      <c r="R638" s="6"/>
      <c r="S638" s="6"/>
      <c r="T638" s="6"/>
      <c r="U638" s="6"/>
      <c r="V638" s="6"/>
      <c r="W638" s="6"/>
      <c r="X638" s="6"/>
      <c r="Y638" s="6"/>
      <c r="Z638" s="6"/>
    </row>
    <row r="639" spans="1:26" ht="16.5">
      <c r="A639" s="28" t="s">
        <v>3301</v>
      </c>
      <c r="B639" s="28" t="s">
        <v>71</v>
      </c>
      <c r="C639" s="19" t="s">
        <v>409</v>
      </c>
      <c r="D639" s="19">
        <v>2016</v>
      </c>
      <c r="E639" s="415" t="s">
        <v>543</v>
      </c>
      <c r="F639" s="11" t="s">
        <v>376</v>
      </c>
      <c r="G639" s="21"/>
      <c r="H639" s="6"/>
      <c r="I639" s="6"/>
      <c r="J639" s="6"/>
      <c r="K639" s="6"/>
      <c r="L639" s="6"/>
      <c r="M639" s="6"/>
      <c r="N639" s="6"/>
      <c r="O639" s="6"/>
      <c r="P639" s="6"/>
      <c r="Q639" s="6"/>
      <c r="R639" s="6"/>
      <c r="S639" s="6"/>
      <c r="T639" s="6"/>
      <c r="U639" s="6"/>
      <c r="V639" s="6"/>
      <c r="W639" s="6"/>
      <c r="X639" s="6"/>
      <c r="Y639" s="6"/>
      <c r="Z639" s="6"/>
    </row>
    <row r="640" spans="1:26" ht="16.5">
      <c r="A640" s="28" t="s">
        <v>3344</v>
      </c>
      <c r="B640" s="28" t="s">
        <v>80</v>
      </c>
      <c r="C640" s="19" t="s">
        <v>62</v>
      </c>
      <c r="D640" s="19">
        <v>2013</v>
      </c>
      <c r="E640" s="415" t="s">
        <v>543</v>
      </c>
      <c r="F640" s="6"/>
      <c r="G640" s="21"/>
      <c r="H640" s="6"/>
      <c r="I640" s="6"/>
      <c r="J640" s="6"/>
      <c r="K640" s="6"/>
      <c r="L640" s="6"/>
      <c r="M640" s="6"/>
      <c r="N640" s="6"/>
      <c r="O640" s="6"/>
      <c r="P640" s="6"/>
      <c r="Q640" s="6"/>
      <c r="R640" s="6"/>
      <c r="S640" s="6"/>
      <c r="T640" s="6"/>
      <c r="U640" s="6"/>
      <c r="V640" s="6"/>
      <c r="W640" s="6"/>
      <c r="X640" s="6"/>
      <c r="Y640" s="6"/>
      <c r="Z640" s="6"/>
    </row>
    <row r="641" spans="1:26" ht="16.5">
      <c r="A641" s="28" t="s">
        <v>3376</v>
      </c>
      <c r="B641" s="28" t="s">
        <v>41</v>
      </c>
      <c r="C641" s="19" t="s">
        <v>146</v>
      </c>
      <c r="D641" s="19">
        <v>2017</v>
      </c>
      <c r="E641" s="415" t="s">
        <v>543</v>
      </c>
      <c r="F641" s="6"/>
      <c r="G641" s="21"/>
      <c r="H641" s="6"/>
      <c r="I641" s="6"/>
      <c r="J641" s="6"/>
      <c r="K641" s="6"/>
      <c r="L641" s="6"/>
      <c r="M641" s="6"/>
      <c r="N641" s="6"/>
      <c r="O641" s="6"/>
      <c r="P641" s="6"/>
      <c r="Q641" s="6"/>
      <c r="R641" s="6"/>
      <c r="S641" s="6"/>
      <c r="T641" s="6"/>
      <c r="U641" s="6"/>
      <c r="V641" s="6"/>
      <c r="W641" s="6"/>
      <c r="X641" s="6"/>
      <c r="Y641" s="6"/>
      <c r="Z641" s="6"/>
    </row>
    <row r="642" spans="1:26" ht="16.5">
      <c r="A642" s="28" t="s">
        <v>3383</v>
      </c>
      <c r="B642" s="28" t="s">
        <v>140</v>
      </c>
      <c r="C642" s="19" t="s">
        <v>37</v>
      </c>
      <c r="D642" s="19">
        <v>2014</v>
      </c>
      <c r="E642" s="415" t="s">
        <v>543</v>
      </c>
      <c r="F642" s="6"/>
      <c r="G642" s="21"/>
      <c r="H642" s="6"/>
      <c r="I642" s="6"/>
      <c r="J642" s="6"/>
      <c r="K642" s="6"/>
      <c r="L642" s="6"/>
      <c r="M642" s="6"/>
      <c r="N642" s="6"/>
      <c r="O642" s="6"/>
      <c r="P642" s="6"/>
      <c r="Q642" s="6"/>
      <c r="R642" s="6"/>
      <c r="S642" s="6"/>
      <c r="T642" s="6"/>
      <c r="U642" s="6"/>
      <c r="V642" s="6"/>
      <c r="W642" s="6"/>
      <c r="X642" s="6"/>
      <c r="Y642" s="6"/>
      <c r="Z642" s="6"/>
    </row>
    <row r="643" spans="1:26" ht="16.5">
      <c r="A643" s="28" t="s">
        <v>407</v>
      </c>
      <c r="B643" s="28" t="s">
        <v>80</v>
      </c>
      <c r="C643" s="19" t="s">
        <v>24</v>
      </c>
      <c r="D643" s="19">
        <v>2017</v>
      </c>
      <c r="E643" s="415" t="s">
        <v>543</v>
      </c>
      <c r="F643" s="11" t="s">
        <v>4716</v>
      </c>
      <c r="G643" s="21"/>
      <c r="H643" s="6"/>
      <c r="I643" s="6"/>
      <c r="J643" s="6"/>
      <c r="K643" s="6"/>
      <c r="L643" s="6"/>
      <c r="M643" s="6"/>
      <c r="N643" s="6"/>
      <c r="O643" s="6"/>
      <c r="P643" s="6"/>
      <c r="Q643" s="6"/>
      <c r="R643" s="6"/>
      <c r="S643" s="6"/>
      <c r="T643" s="6"/>
      <c r="U643" s="6"/>
      <c r="V643" s="6"/>
      <c r="W643" s="6"/>
      <c r="X643" s="6"/>
      <c r="Y643" s="6"/>
      <c r="Z643" s="6"/>
    </row>
    <row r="644" spans="1:26" ht="16.5">
      <c r="A644" s="28" t="s">
        <v>3656</v>
      </c>
      <c r="B644" s="28" t="s">
        <v>71</v>
      </c>
      <c r="C644" s="19" t="s">
        <v>62</v>
      </c>
      <c r="D644" s="19">
        <v>2018</v>
      </c>
      <c r="E644" s="415" t="s">
        <v>543</v>
      </c>
      <c r="F644" s="6"/>
      <c r="G644" s="21"/>
      <c r="H644" s="6"/>
      <c r="I644" s="6"/>
      <c r="J644" s="6"/>
      <c r="K644" s="6"/>
      <c r="L644" s="6"/>
      <c r="M644" s="6"/>
      <c r="N644" s="6"/>
      <c r="O644" s="6"/>
      <c r="P644" s="6"/>
      <c r="Q644" s="6"/>
      <c r="R644" s="6"/>
      <c r="S644" s="6"/>
      <c r="T644" s="6"/>
      <c r="U644" s="6"/>
      <c r="V644" s="6"/>
      <c r="W644" s="6"/>
      <c r="X644" s="6"/>
      <c r="Y644" s="6"/>
      <c r="Z644" s="6"/>
    </row>
    <row r="645" spans="1:26" ht="16.5">
      <c r="A645" s="28" t="s">
        <v>3678</v>
      </c>
      <c r="B645" s="28" t="s">
        <v>60</v>
      </c>
      <c r="C645" s="19" t="s">
        <v>62</v>
      </c>
      <c r="D645" s="19">
        <v>2013</v>
      </c>
      <c r="E645" s="415" t="s">
        <v>543</v>
      </c>
      <c r="F645" s="11" t="s">
        <v>1279</v>
      </c>
      <c r="G645" s="21"/>
      <c r="H645" s="6"/>
      <c r="I645" s="6"/>
      <c r="J645" s="6"/>
      <c r="K645" s="6"/>
      <c r="L645" s="6"/>
      <c r="M645" s="6"/>
      <c r="N645" s="6"/>
      <c r="O645" s="6"/>
      <c r="P645" s="6"/>
      <c r="Q645" s="6"/>
      <c r="R645" s="6"/>
      <c r="S645" s="6"/>
      <c r="T645" s="6"/>
      <c r="U645" s="6"/>
      <c r="V645" s="6"/>
      <c r="W645" s="6"/>
      <c r="X645" s="6"/>
      <c r="Y645" s="6"/>
      <c r="Z645" s="6"/>
    </row>
    <row r="646" spans="1:26" ht="16.5">
      <c r="A646" s="28" t="s">
        <v>2310</v>
      </c>
      <c r="B646" s="28" t="s">
        <v>27</v>
      </c>
      <c r="C646" s="19" t="s">
        <v>30</v>
      </c>
      <c r="D646" s="19">
        <v>2016</v>
      </c>
      <c r="E646" s="415" t="s">
        <v>543</v>
      </c>
      <c r="F646" s="11" t="s">
        <v>4718</v>
      </c>
      <c r="G646" s="21"/>
      <c r="H646" s="6"/>
      <c r="I646" s="6"/>
      <c r="J646" s="6"/>
      <c r="K646" s="6"/>
      <c r="L646" s="6"/>
      <c r="M646" s="6"/>
      <c r="N646" s="6"/>
      <c r="O646" s="6"/>
      <c r="P646" s="6"/>
      <c r="Q646" s="6"/>
      <c r="R646" s="6"/>
      <c r="S646" s="6"/>
      <c r="T646" s="6"/>
      <c r="U646" s="6"/>
      <c r="V646" s="6"/>
      <c r="W646" s="6"/>
      <c r="X646" s="6"/>
      <c r="Y646" s="6"/>
      <c r="Z646" s="6"/>
    </row>
    <row r="647" spans="1:26" ht="16.5">
      <c r="A647" s="28" t="s">
        <v>3754</v>
      </c>
      <c r="B647" s="28" t="s">
        <v>71</v>
      </c>
      <c r="C647" s="19" t="s">
        <v>30</v>
      </c>
      <c r="D647" s="19">
        <v>2014</v>
      </c>
      <c r="E647" s="415" t="s">
        <v>543</v>
      </c>
      <c r="F647" s="11" t="s">
        <v>4720</v>
      </c>
      <c r="G647" s="21"/>
      <c r="H647" s="6"/>
      <c r="I647" s="6"/>
      <c r="J647" s="6"/>
      <c r="K647" s="6"/>
      <c r="L647" s="6"/>
      <c r="M647" s="6"/>
      <c r="N647" s="6"/>
      <c r="O647" s="6"/>
      <c r="P647" s="6"/>
      <c r="Q647" s="6"/>
      <c r="R647" s="6"/>
      <c r="S647" s="6"/>
      <c r="T647" s="6"/>
      <c r="U647" s="6"/>
      <c r="V647" s="6"/>
      <c r="W647" s="6"/>
      <c r="X647" s="6"/>
      <c r="Y647" s="6"/>
      <c r="Z647" s="6"/>
    </row>
    <row r="648" spans="1:26" ht="16.5">
      <c r="A648" s="28" t="s">
        <v>3759</v>
      </c>
      <c r="B648" s="28" t="s">
        <v>60</v>
      </c>
      <c r="C648" s="19" t="s">
        <v>68</v>
      </c>
      <c r="D648" s="19">
        <v>2017</v>
      </c>
      <c r="E648" s="415" t="s">
        <v>543</v>
      </c>
      <c r="F648" s="11" t="s">
        <v>4721</v>
      </c>
      <c r="G648" s="21"/>
      <c r="H648" s="6"/>
      <c r="I648" s="6"/>
      <c r="J648" s="6"/>
      <c r="K648" s="6"/>
      <c r="L648" s="6"/>
      <c r="M648" s="6"/>
      <c r="N648" s="6"/>
      <c r="O648" s="6"/>
      <c r="P648" s="6"/>
      <c r="Q648" s="6"/>
      <c r="R648" s="6"/>
      <c r="S648" s="6"/>
      <c r="T648" s="6"/>
      <c r="U648" s="6"/>
      <c r="V648" s="6"/>
      <c r="W648" s="6"/>
      <c r="X648" s="6"/>
      <c r="Y648" s="6"/>
      <c r="Z648" s="6"/>
    </row>
    <row r="649" spans="1:26" ht="16.5">
      <c r="A649" s="28" t="s">
        <v>3763</v>
      </c>
      <c r="B649" s="28" t="s">
        <v>23</v>
      </c>
      <c r="C649" s="19" t="s">
        <v>329</v>
      </c>
      <c r="D649" s="19">
        <v>2018</v>
      </c>
      <c r="E649" s="415" t="s">
        <v>543</v>
      </c>
      <c r="F649" s="11" t="s">
        <v>4722</v>
      </c>
      <c r="G649" s="21"/>
      <c r="H649" s="6"/>
      <c r="I649" s="6"/>
      <c r="J649" s="6"/>
      <c r="K649" s="6"/>
      <c r="L649" s="6"/>
      <c r="M649" s="6"/>
      <c r="N649" s="6"/>
      <c r="O649" s="6"/>
      <c r="P649" s="6"/>
      <c r="Q649" s="6"/>
      <c r="R649" s="6"/>
      <c r="S649" s="6"/>
      <c r="T649" s="6"/>
      <c r="U649" s="6"/>
      <c r="V649" s="6"/>
      <c r="W649" s="6"/>
      <c r="X649" s="6"/>
      <c r="Y649" s="6"/>
      <c r="Z649" s="6"/>
    </row>
    <row r="650" spans="1:26" ht="16.5">
      <c r="A650" s="28" t="s">
        <v>3802</v>
      </c>
      <c r="B650" s="28" t="s">
        <v>83</v>
      </c>
      <c r="C650" s="19" t="s">
        <v>953</v>
      </c>
      <c r="D650" s="19">
        <v>2016</v>
      </c>
      <c r="E650" s="415" t="s">
        <v>543</v>
      </c>
      <c r="F650" s="6"/>
      <c r="G650" s="21"/>
      <c r="H650" s="6"/>
      <c r="I650" s="6"/>
      <c r="J650" s="6"/>
      <c r="K650" s="6"/>
      <c r="L650" s="6"/>
      <c r="M650" s="6"/>
      <c r="N650" s="6"/>
      <c r="O650" s="6"/>
      <c r="P650" s="6"/>
      <c r="Q650" s="6"/>
      <c r="R650" s="6"/>
      <c r="S650" s="6"/>
      <c r="T650" s="6"/>
      <c r="U650" s="6"/>
      <c r="V650" s="6"/>
      <c r="W650" s="6"/>
      <c r="X650" s="6"/>
      <c r="Y650" s="6"/>
      <c r="Z650" s="6"/>
    </row>
    <row r="651" spans="1:26" ht="16.5">
      <c r="A651" s="28" t="s">
        <v>3869</v>
      </c>
      <c r="B651" s="28" t="s">
        <v>71</v>
      </c>
      <c r="C651" s="19" t="s">
        <v>4711</v>
      </c>
      <c r="D651" s="19">
        <v>2018</v>
      </c>
      <c r="E651" s="415" t="s">
        <v>543</v>
      </c>
      <c r="F651" s="6"/>
      <c r="G651" s="21"/>
      <c r="H651" s="6"/>
      <c r="I651" s="6"/>
      <c r="J651" s="6"/>
      <c r="K651" s="6"/>
      <c r="L651" s="6"/>
      <c r="M651" s="6"/>
      <c r="N651" s="6"/>
      <c r="O651" s="6"/>
      <c r="P651" s="6"/>
      <c r="Q651" s="6"/>
      <c r="R651" s="6"/>
      <c r="S651" s="6"/>
      <c r="T651" s="6"/>
      <c r="U651" s="6"/>
      <c r="V651" s="6"/>
      <c r="W651" s="6"/>
      <c r="X651" s="6"/>
      <c r="Y651" s="6"/>
      <c r="Z651" s="6"/>
    </row>
    <row r="652" spans="1:26" ht="16.5">
      <c r="A652" s="28" t="s">
        <v>1036</v>
      </c>
      <c r="B652" s="28" t="s">
        <v>129</v>
      </c>
      <c r="C652" s="19" t="s">
        <v>37</v>
      </c>
      <c r="D652" s="19">
        <v>2012</v>
      </c>
      <c r="E652" s="415" t="s">
        <v>543</v>
      </c>
      <c r="F652" s="6"/>
      <c r="G652" s="21"/>
      <c r="H652" s="6"/>
      <c r="I652" s="6"/>
      <c r="J652" s="6"/>
      <c r="K652" s="6"/>
      <c r="L652" s="6"/>
      <c r="M652" s="6"/>
      <c r="N652" s="6"/>
      <c r="O652" s="6"/>
      <c r="P652" s="6"/>
      <c r="Q652" s="6"/>
      <c r="R652" s="6"/>
      <c r="S652" s="6"/>
      <c r="T652" s="6"/>
      <c r="U652" s="6"/>
      <c r="V652" s="6"/>
      <c r="W652" s="6"/>
      <c r="X652" s="6"/>
      <c r="Y652" s="6"/>
      <c r="Z652" s="6"/>
    </row>
    <row r="653" spans="1:26" ht="16.5">
      <c r="A653" s="28" t="s">
        <v>3882</v>
      </c>
      <c r="B653" s="28" t="s">
        <v>129</v>
      </c>
      <c r="C653" s="19" t="s">
        <v>37</v>
      </c>
      <c r="D653" s="19">
        <v>2010</v>
      </c>
      <c r="E653" s="415" t="s">
        <v>543</v>
      </c>
      <c r="F653" s="6"/>
      <c r="G653" s="21"/>
      <c r="H653" s="6"/>
      <c r="I653" s="6"/>
      <c r="J653" s="6"/>
      <c r="K653" s="6"/>
      <c r="L653" s="6"/>
      <c r="M653" s="6"/>
      <c r="N653" s="6"/>
      <c r="O653" s="6"/>
      <c r="P653" s="6"/>
      <c r="Q653" s="6"/>
      <c r="R653" s="6"/>
      <c r="S653" s="6"/>
      <c r="T653" s="6"/>
      <c r="U653" s="6"/>
      <c r="V653" s="6"/>
      <c r="W653" s="6"/>
      <c r="X653" s="6"/>
      <c r="Y653" s="6"/>
      <c r="Z653" s="6"/>
    </row>
    <row r="654" spans="1:26" ht="16.5">
      <c r="A654" s="28" t="s">
        <v>3885</v>
      </c>
      <c r="B654" s="28" t="s">
        <v>140</v>
      </c>
      <c r="C654" s="19" t="s">
        <v>68</v>
      </c>
      <c r="D654" s="19">
        <v>2001</v>
      </c>
      <c r="E654" s="415" t="s">
        <v>543</v>
      </c>
      <c r="F654" s="6"/>
      <c r="G654" s="21"/>
      <c r="H654" s="6"/>
      <c r="I654" s="6"/>
      <c r="J654" s="6"/>
      <c r="K654" s="6"/>
      <c r="L654" s="6"/>
      <c r="M654" s="6"/>
      <c r="N654" s="6"/>
      <c r="O654" s="6"/>
      <c r="P654" s="6"/>
      <c r="Q654" s="6"/>
      <c r="R654" s="6"/>
      <c r="S654" s="6"/>
      <c r="T654" s="6"/>
      <c r="U654" s="6"/>
      <c r="V654" s="6"/>
      <c r="W654" s="6"/>
      <c r="X654" s="6"/>
      <c r="Y654" s="6"/>
      <c r="Z654" s="6"/>
    </row>
    <row r="655" spans="1:26" ht="16.5">
      <c r="A655" s="28" t="s">
        <v>3911</v>
      </c>
      <c r="B655" s="28" t="s">
        <v>80</v>
      </c>
      <c r="C655" s="19" t="s">
        <v>24</v>
      </c>
      <c r="D655" s="19" t="s">
        <v>4723</v>
      </c>
      <c r="E655" s="415" t="s">
        <v>543</v>
      </c>
      <c r="F655" s="6"/>
      <c r="G655" s="21"/>
      <c r="H655" s="6"/>
      <c r="I655" s="6"/>
      <c r="J655" s="6"/>
      <c r="K655" s="6"/>
      <c r="L655" s="6"/>
      <c r="M655" s="6"/>
      <c r="N655" s="6"/>
      <c r="O655" s="6"/>
      <c r="P655" s="6"/>
      <c r="Q655" s="6"/>
      <c r="R655" s="6"/>
      <c r="S655" s="6"/>
      <c r="T655" s="6"/>
      <c r="U655" s="6"/>
      <c r="V655" s="6"/>
      <c r="W655" s="6"/>
      <c r="X655" s="6"/>
      <c r="Y655" s="6"/>
      <c r="Z655" s="6"/>
    </row>
    <row r="656" spans="1:26" ht="16.5">
      <c r="A656" s="28" t="s">
        <v>2574</v>
      </c>
      <c r="B656" s="28" t="s">
        <v>41</v>
      </c>
      <c r="C656" s="19" t="s">
        <v>62</v>
      </c>
      <c r="D656" s="19">
        <v>2011</v>
      </c>
      <c r="E656" s="415" t="s">
        <v>543</v>
      </c>
      <c r="F656" s="6"/>
      <c r="G656" s="21"/>
      <c r="H656" s="6"/>
      <c r="I656" s="6"/>
      <c r="J656" s="6"/>
      <c r="K656" s="6"/>
      <c r="L656" s="6"/>
      <c r="M656" s="6"/>
      <c r="N656" s="6"/>
      <c r="O656" s="6"/>
      <c r="P656" s="6"/>
      <c r="Q656" s="6"/>
      <c r="R656" s="6"/>
      <c r="S656" s="6"/>
      <c r="T656" s="6"/>
      <c r="U656" s="6"/>
      <c r="V656" s="6"/>
      <c r="W656" s="6"/>
      <c r="X656" s="6"/>
      <c r="Y656" s="6"/>
      <c r="Z656" s="6"/>
    </row>
    <row r="657" spans="1:26" ht="16.5">
      <c r="A657" s="28" t="s">
        <v>4006</v>
      </c>
      <c r="B657" s="28" t="s">
        <v>27</v>
      </c>
      <c r="C657" s="19" t="s">
        <v>62</v>
      </c>
      <c r="D657" s="19">
        <v>2012</v>
      </c>
      <c r="E657" s="415" t="s">
        <v>543</v>
      </c>
      <c r="F657" s="6"/>
      <c r="G657" s="21"/>
      <c r="H657" s="6"/>
      <c r="I657" s="6"/>
      <c r="J657" s="6"/>
      <c r="K657" s="6"/>
      <c r="L657" s="6"/>
      <c r="M657" s="6"/>
      <c r="N657" s="6"/>
      <c r="O657" s="6"/>
      <c r="P657" s="6"/>
      <c r="Q657" s="6"/>
      <c r="R657" s="6"/>
      <c r="S657" s="6"/>
      <c r="T657" s="6"/>
      <c r="U657" s="6"/>
      <c r="V657" s="6"/>
      <c r="W657" s="6"/>
      <c r="X657" s="6"/>
      <c r="Y657" s="6"/>
      <c r="Z657" s="6"/>
    </row>
    <row r="658" spans="1:26" ht="16.5">
      <c r="A658" s="28" t="s">
        <v>927</v>
      </c>
      <c r="B658" s="28" t="s">
        <v>41</v>
      </c>
      <c r="C658" s="19" t="s">
        <v>142</v>
      </c>
      <c r="D658" s="19">
        <v>2017</v>
      </c>
      <c r="E658" s="415" t="s">
        <v>543</v>
      </c>
      <c r="F658" s="6"/>
      <c r="G658" s="21"/>
      <c r="H658" s="6"/>
      <c r="I658" s="6"/>
      <c r="J658" s="6"/>
      <c r="K658" s="6"/>
      <c r="L658" s="6"/>
      <c r="M658" s="6"/>
      <c r="N658" s="6"/>
      <c r="O658" s="6"/>
      <c r="P658" s="6"/>
      <c r="Q658" s="6"/>
      <c r="R658" s="6"/>
      <c r="S658" s="6"/>
      <c r="T658" s="6"/>
      <c r="U658" s="6"/>
      <c r="V658" s="6"/>
      <c r="W658" s="6"/>
      <c r="X658" s="6"/>
      <c r="Y658" s="6"/>
      <c r="Z658" s="6"/>
    </row>
    <row r="659" spans="1:26" ht="16.5">
      <c r="A659" s="28" t="s">
        <v>1055</v>
      </c>
      <c r="B659" s="28" t="s">
        <v>71</v>
      </c>
      <c r="C659" s="19" t="s">
        <v>37</v>
      </c>
      <c r="D659" s="19">
        <v>2016</v>
      </c>
      <c r="E659" s="415" t="s">
        <v>543</v>
      </c>
      <c r="F659" s="6"/>
      <c r="G659" s="21"/>
      <c r="H659" s="6"/>
      <c r="I659" s="6"/>
      <c r="J659" s="6"/>
      <c r="K659" s="6"/>
      <c r="L659" s="6"/>
      <c r="M659" s="6"/>
      <c r="N659" s="6"/>
      <c r="O659" s="6"/>
      <c r="P659" s="6"/>
      <c r="Q659" s="6"/>
      <c r="R659" s="6"/>
      <c r="S659" s="6"/>
      <c r="T659" s="6"/>
      <c r="U659" s="6"/>
      <c r="V659" s="6"/>
      <c r="W659" s="6"/>
      <c r="X659" s="6"/>
      <c r="Y659" s="6"/>
      <c r="Z659" s="6"/>
    </row>
    <row r="660" spans="1:26" ht="16.5">
      <c r="A660" s="28" t="s">
        <v>4090</v>
      </c>
      <c r="B660" s="28" t="s">
        <v>41</v>
      </c>
      <c r="C660" s="19" t="s">
        <v>62</v>
      </c>
      <c r="D660" s="19">
        <v>2014</v>
      </c>
      <c r="E660" s="415" t="s">
        <v>4727</v>
      </c>
      <c r="F660" s="6"/>
      <c r="G660" s="21"/>
      <c r="H660" s="6"/>
      <c r="I660" s="6"/>
      <c r="J660" s="6"/>
      <c r="K660" s="6"/>
      <c r="L660" s="6"/>
      <c r="M660" s="6"/>
      <c r="N660" s="6"/>
      <c r="O660" s="6"/>
      <c r="P660" s="6"/>
      <c r="Q660" s="6"/>
      <c r="R660" s="6"/>
      <c r="S660" s="6"/>
      <c r="T660" s="6"/>
      <c r="U660" s="6"/>
      <c r="V660" s="6"/>
      <c r="W660" s="6"/>
      <c r="X660" s="6"/>
      <c r="Y660" s="6"/>
      <c r="Z660" s="6"/>
    </row>
    <row r="661" spans="1:26" ht="16.5">
      <c r="A661" s="28" t="s">
        <v>2636</v>
      </c>
      <c r="B661" s="28" t="s">
        <v>41</v>
      </c>
      <c r="C661" s="19" t="s">
        <v>4728</v>
      </c>
      <c r="D661" s="19">
        <v>2012</v>
      </c>
      <c r="E661" s="415" t="s">
        <v>250</v>
      </c>
      <c r="F661" s="6"/>
      <c r="G661" s="21"/>
      <c r="H661" s="6"/>
      <c r="I661" s="6"/>
      <c r="J661" s="6"/>
      <c r="K661" s="6"/>
      <c r="L661" s="6"/>
      <c r="M661" s="6"/>
      <c r="N661" s="6"/>
      <c r="O661" s="6"/>
      <c r="P661" s="6"/>
      <c r="Q661" s="6"/>
      <c r="R661" s="6"/>
      <c r="S661" s="6"/>
      <c r="T661" s="6"/>
      <c r="U661" s="6"/>
      <c r="V661" s="6"/>
      <c r="W661" s="6"/>
      <c r="X661" s="6"/>
      <c r="Y661" s="6"/>
      <c r="Z661" s="6"/>
    </row>
    <row r="662" spans="1:26" ht="16.5">
      <c r="A662" s="28" t="s">
        <v>2643</v>
      </c>
      <c r="B662" s="28" t="s">
        <v>49</v>
      </c>
      <c r="C662" s="19" t="s">
        <v>122</v>
      </c>
      <c r="D662" s="19">
        <v>2010</v>
      </c>
      <c r="E662" s="415" t="s">
        <v>250</v>
      </c>
      <c r="F662" s="6"/>
      <c r="G662" s="21"/>
      <c r="H662" s="6"/>
      <c r="I662" s="6"/>
      <c r="J662" s="6"/>
      <c r="K662" s="6"/>
      <c r="L662" s="6"/>
      <c r="M662" s="6"/>
      <c r="N662" s="6"/>
      <c r="O662" s="6"/>
      <c r="P662" s="6"/>
      <c r="Q662" s="6"/>
      <c r="R662" s="6"/>
      <c r="S662" s="6"/>
      <c r="T662" s="6"/>
      <c r="U662" s="6"/>
      <c r="V662" s="6"/>
      <c r="W662" s="6"/>
      <c r="X662" s="6"/>
      <c r="Y662" s="6"/>
      <c r="Z662" s="6"/>
    </row>
    <row r="663" spans="1:26" ht="16.5">
      <c r="A663" s="28" t="s">
        <v>2671</v>
      </c>
      <c r="B663" s="28" t="s">
        <v>80</v>
      </c>
      <c r="C663" s="19" t="s">
        <v>4729</v>
      </c>
      <c r="D663" s="19">
        <v>2016</v>
      </c>
      <c r="E663" s="415" t="s">
        <v>250</v>
      </c>
      <c r="F663" s="6"/>
      <c r="G663" s="21"/>
      <c r="H663" s="6"/>
      <c r="I663" s="6"/>
      <c r="J663" s="6"/>
      <c r="K663" s="6"/>
      <c r="L663" s="6"/>
      <c r="M663" s="6"/>
      <c r="N663" s="6"/>
      <c r="O663" s="6"/>
      <c r="P663" s="6"/>
      <c r="Q663" s="6"/>
      <c r="R663" s="6"/>
      <c r="S663" s="6"/>
      <c r="T663" s="6"/>
      <c r="U663" s="6"/>
      <c r="V663" s="6"/>
      <c r="W663" s="6"/>
      <c r="X663" s="6"/>
      <c r="Y663" s="6"/>
      <c r="Z663" s="6"/>
    </row>
    <row r="664" spans="1:26" ht="16.5">
      <c r="A664" s="28" t="s">
        <v>4242</v>
      </c>
      <c r="B664" s="28" t="s">
        <v>80</v>
      </c>
      <c r="C664" s="19" t="s">
        <v>95</v>
      </c>
      <c r="D664" s="19">
        <v>2006</v>
      </c>
      <c r="E664" s="415" t="s">
        <v>4727</v>
      </c>
      <c r="F664" s="6"/>
      <c r="G664" s="21"/>
      <c r="H664" s="6"/>
      <c r="I664" s="6"/>
      <c r="J664" s="6"/>
      <c r="K664" s="6"/>
      <c r="L664" s="6"/>
      <c r="M664" s="6"/>
      <c r="N664" s="6"/>
      <c r="O664" s="6"/>
      <c r="P664" s="6"/>
      <c r="Q664" s="6"/>
      <c r="R664" s="6"/>
      <c r="S664" s="6"/>
      <c r="T664" s="6"/>
      <c r="U664" s="6"/>
      <c r="V664" s="6"/>
      <c r="W664" s="6"/>
      <c r="X664" s="6"/>
      <c r="Y664" s="6"/>
      <c r="Z664" s="6"/>
    </row>
    <row r="665" spans="1:26" ht="16.5">
      <c r="A665" s="28" t="s">
        <v>1201</v>
      </c>
      <c r="B665" s="28" t="s">
        <v>71</v>
      </c>
      <c r="C665" s="19" t="s">
        <v>62</v>
      </c>
      <c r="D665" s="19">
        <v>2013</v>
      </c>
      <c r="E665" s="415" t="s">
        <v>250</v>
      </c>
      <c r="F665" s="6"/>
      <c r="G665" s="21"/>
      <c r="H665" s="6"/>
      <c r="I665" s="6"/>
      <c r="J665" s="6"/>
      <c r="K665" s="6"/>
      <c r="L665" s="6"/>
      <c r="M665" s="6"/>
      <c r="N665" s="6"/>
      <c r="O665" s="6"/>
      <c r="P665" s="6"/>
      <c r="Q665" s="6"/>
      <c r="R665" s="6"/>
      <c r="S665" s="6"/>
      <c r="T665" s="6"/>
      <c r="U665" s="6"/>
      <c r="V665" s="6"/>
      <c r="W665" s="6"/>
      <c r="X665" s="6"/>
      <c r="Y665" s="6"/>
      <c r="Z665" s="6"/>
    </row>
    <row r="666" spans="1:26" ht="16.5">
      <c r="A666" s="28" t="s">
        <v>4335</v>
      </c>
      <c r="B666" s="28" t="s">
        <v>23</v>
      </c>
      <c r="C666" s="19" t="s">
        <v>37</v>
      </c>
      <c r="D666" s="19">
        <v>2012</v>
      </c>
      <c r="E666" s="415" t="s">
        <v>250</v>
      </c>
      <c r="F666" s="6"/>
      <c r="G666" s="21"/>
      <c r="H666" s="6"/>
      <c r="I666" s="6"/>
      <c r="J666" s="6"/>
      <c r="K666" s="6"/>
      <c r="L666" s="6"/>
      <c r="M666" s="6"/>
      <c r="N666" s="6"/>
      <c r="O666" s="6"/>
      <c r="P666" s="6"/>
      <c r="Q666" s="6"/>
      <c r="R666" s="6"/>
      <c r="S666" s="6"/>
      <c r="T666" s="6"/>
      <c r="U666" s="6"/>
      <c r="V666" s="6"/>
      <c r="W666" s="6"/>
      <c r="X666" s="6"/>
      <c r="Y666" s="6"/>
      <c r="Z666" s="6"/>
    </row>
    <row r="667" spans="1:26" ht="16.5">
      <c r="A667" s="28" t="s">
        <v>4355</v>
      </c>
      <c r="B667" s="28" t="s">
        <v>49</v>
      </c>
      <c r="C667" s="19" t="s">
        <v>62</v>
      </c>
      <c r="D667" s="19">
        <v>2015</v>
      </c>
      <c r="E667" s="415" t="s">
        <v>250</v>
      </c>
      <c r="F667" s="11" t="s">
        <v>4732</v>
      </c>
      <c r="G667" s="21"/>
      <c r="H667" s="6"/>
      <c r="I667" s="6"/>
      <c r="J667" s="6"/>
      <c r="K667" s="6"/>
      <c r="L667" s="6"/>
      <c r="M667" s="6"/>
      <c r="N667" s="6"/>
      <c r="O667" s="6"/>
      <c r="P667" s="6"/>
      <c r="Q667" s="6"/>
      <c r="R667" s="6"/>
      <c r="S667" s="6"/>
      <c r="T667" s="6"/>
      <c r="U667" s="6"/>
      <c r="V667" s="6"/>
      <c r="W667" s="6"/>
      <c r="X667" s="6"/>
      <c r="Y667" s="6"/>
      <c r="Z667" s="6"/>
    </row>
    <row r="668" spans="1:26" ht="16.5">
      <c r="A668" s="28" t="s">
        <v>4376</v>
      </c>
      <c r="B668" s="28" t="s">
        <v>41</v>
      </c>
      <c r="C668" s="19" t="s">
        <v>4733</v>
      </c>
      <c r="D668" s="19">
        <v>2014</v>
      </c>
      <c r="E668" s="415" t="s">
        <v>4727</v>
      </c>
      <c r="F668" s="11" t="s">
        <v>4734</v>
      </c>
      <c r="G668" s="21"/>
      <c r="H668" s="6"/>
      <c r="I668" s="6"/>
      <c r="J668" s="6"/>
      <c r="K668" s="6"/>
      <c r="L668" s="6"/>
      <c r="M668" s="6"/>
      <c r="N668" s="6"/>
      <c r="O668" s="6"/>
      <c r="P668" s="6"/>
      <c r="Q668" s="6"/>
      <c r="R668" s="6"/>
      <c r="S668" s="6"/>
      <c r="T668" s="6"/>
      <c r="U668" s="6"/>
      <c r="V668" s="6"/>
      <c r="W668" s="6"/>
      <c r="X668" s="6"/>
      <c r="Y668" s="6"/>
      <c r="Z668" s="6"/>
    </row>
    <row r="669" spans="1:26" ht="16.5">
      <c r="A669" s="28" t="s">
        <v>1288</v>
      </c>
      <c r="B669" s="28" t="s">
        <v>80</v>
      </c>
      <c r="C669" s="19" t="s">
        <v>62</v>
      </c>
      <c r="D669" s="19"/>
      <c r="E669" s="415" t="s">
        <v>250</v>
      </c>
      <c r="F669" s="6"/>
      <c r="G669" s="21"/>
      <c r="H669" s="6"/>
      <c r="I669" s="6"/>
      <c r="J669" s="6"/>
      <c r="K669" s="6"/>
      <c r="L669" s="6"/>
      <c r="M669" s="6"/>
      <c r="N669" s="6"/>
      <c r="O669" s="6"/>
      <c r="P669" s="6"/>
      <c r="Q669" s="6"/>
      <c r="R669" s="6"/>
      <c r="S669" s="6"/>
      <c r="T669" s="6"/>
      <c r="U669" s="6"/>
      <c r="V669" s="6"/>
      <c r="W669" s="6"/>
      <c r="X669" s="6"/>
      <c r="Y669" s="6"/>
      <c r="Z669" s="6"/>
    </row>
    <row r="670" spans="1:26" ht="16.5">
      <c r="A670" s="28" t="s">
        <v>2755</v>
      </c>
      <c r="B670" s="28" t="s">
        <v>60</v>
      </c>
      <c r="C670" s="19" t="s">
        <v>4736</v>
      </c>
      <c r="D670" s="19">
        <v>2001</v>
      </c>
      <c r="E670" s="415" t="s">
        <v>250</v>
      </c>
      <c r="F670" s="11" t="s">
        <v>4721</v>
      </c>
      <c r="G670" s="21"/>
      <c r="H670" s="6"/>
      <c r="I670" s="6"/>
      <c r="J670" s="6"/>
      <c r="K670" s="6"/>
      <c r="L670" s="6"/>
      <c r="M670" s="6"/>
      <c r="N670" s="6"/>
      <c r="O670" s="6"/>
      <c r="P670" s="6"/>
      <c r="Q670" s="6"/>
      <c r="R670" s="6"/>
      <c r="S670" s="6"/>
      <c r="T670" s="6"/>
      <c r="U670" s="6"/>
      <c r="V670" s="6"/>
      <c r="W670" s="6"/>
      <c r="X670" s="6"/>
      <c r="Y670" s="6"/>
      <c r="Z670" s="6"/>
    </row>
    <row r="671" spans="1:26" ht="16.5">
      <c r="A671" s="28" t="s">
        <v>4450</v>
      </c>
      <c r="B671" s="28" t="s">
        <v>23</v>
      </c>
      <c r="C671" s="19" t="s">
        <v>37</v>
      </c>
      <c r="D671" s="19" t="s">
        <v>4739</v>
      </c>
      <c r="E671" s="415" t="s">
        <v>4727</v>
      </c>
      <c r="F671" s="6"/>
      <c r="G671" s="21"/>
      <c r="H671" s="6"/>
      <c r="I671" s="6"/>
      <c r="J671" s="6"/>
      <c r="K671" s="6"/>
      <c r="L671" s="6"/>
      <c r="M671" s="6"/>
      <c r="N671" s="6"/>
      <c r="O671" s="6"/>
      <c r="P671" s="6"/>
      <c r="Q671" s="6"/>
      <c r="R671" s="6"/>
      <c r="S671" s="6"/>
      <c r="T671" s="6"/>
      <c r="U671" s="6"/>
      <c r="V671" s="6"/>
      <c r="W671" s="6"/>
      <c r="X671" s="6"/>
      <c r="Y671" s="6"/>
      <c r="Z671" s="6"/>
    </row>
    <row r="672" spans="1:26" ht="16.5">
      <c r="A672" s="28" t="s">
        <v>4532</v>
      </c>
      <c r="B672" s="28" t="s">
        <v>80</v>
      </c>
      <c r="C672" s="19" t="s">
        <v>62</v>
      </c>
      <c r="D672" s="19">
        <v>2016</v>
      </c>
      <c r="E672" s="415" t="s">
        <v>250</v>
      </c>
      <c r="F672" s="6"/>
      <c r="G672" s="21"/>
      <c r="H672" s="6"/>
      <c r="I672" s="6"/>
      <c r="J672" s="6"/>
      <c r="K672" s="6"/>
      <c r="L672" s="6"/>
      <c r="M672" s="6"/>
      <c r="N672" s="6"/>
      <c r="O672" s="6"/>
      <c r="P672" s="6"/>
      <c r="Q672" s="6"/>
      <c r="R672" s="6"/>
      <c r="S672" s="6"/>
      <c r="T672" s="6"/>
      <c r="U672" s="6"/>
      <c r="V672" s="6"/>
      <c r="W672" s="6"/>
      <c r="X672" s="6"/>
      <c r="Y672" s="6"/>
      <c r="Z672" s="6"/>
    </row>
    <row r="673" spans="1:26" ht="15">
      <c r="A673" s="15" t="s">
        <v>4740</v>
      </c>
      <c r="B673" s="11" t="s">
        <v>10</v>
      </c>
      <c r="C673" s="6"/>
      <c r="D673" s="6"/>
      <c r="E673" s="463" t="s">
        <v>143</v>
      </c>
      <c r="F673" s="6"/>
    </row>
    <row r="674" spans="1:26" ht="16.5">
      <c r="A674" s="28" t="s">
        <v>76</v>
      </c>
      <c r="B674" s="28" t="s">
        <v>66</v>
      </c>
      <c r="C674" s="19" t="s">
        <v>37</v>
      </c>
      <c r="D674" s="19">
        <v>2014</v>
      </c>
      <c r="E674" s="463" t="s">
        <v>143</v>
      </c>
      <c r="F674" s="6"/>
      <c r="G674" s="21"/>
      <c r="H674" s="6"/>
      <c r="I674" s="6"/>
      <c r="J674" s="6"/>
      <c r="K674" s="6"/>
      <c r="L674" s="6"/>
      <c r="M674" s="6"/>
      <c r="N674" s="6"/>
      <c r="O674" s="6"/>
      <c r="P674" s="6"/>
      <c r="Q674" s="6"/>
      <c r="R674" s="6"/>
      <c r="S674" s="6"/>
      <c r="T674" s="6"/>
      <c r="U674" s="6"/>
      <c r="V674" s="6"/>
      <c r="W674" s="6"/>
      <c r="X674" s="6"/>
      <c r="Y674" s="6"/>
      <c r="Z674" s="6"/>
    </row>
    <row r="675" spans="1:26" ht="16.5">
      <c r="A675" s="28" t="s">
        <v>1236</v>
      </c>
      <c r="B675" s="28" t="s">
        <v>107</v>
      </c>
      <c r="C675" s="19" t="s">
        <v>37</v>
      </c>
      <c r="D675" s="19">
        <v>2018</v>
      </c>
      <c r="E675" s="463" t="s">
        <v>143</v>
      </c>
      <c r="F675" s="6"/>
      <c r="G675" s="21"/>
      <c r="H675" s="6"/>
      <c r="I675" s="6"/>
      <c r="J675" s="6"/>
      <c r="K675" s="6"/>
      <c r="L675" s="6"/>
      <c r="M675" s="6"/>
      <c r="N675" s="6"/>
      <c r="O675" s="6"/>
      <c r="P675" s="6"/>
      <c r="Q675" s="6"/>
      <c r="R675" s="6"/>
      <c r="S675" s="6"/>
      <c r="T675" s="6"/>
      <c r="U675" s="6"/>
      <c r="V675" s="6"/>
      <c r="W675" s="6"/>
      <c r="X675" s="6"/>
      <c r="Y675" s="6"/>
      <c r="Z675" s="6"/>
    </row>
    <row r="676" spans="1:26" ht="16.5">
      <c r="A676" s="28" t="s">
        <v>4741</v>
      </c>
      <c r="B676" s="28" t="s">
        <v>23</v>
      </c>
      <c r="C676" s="19" t="s">
        <v>4743</v>
      </c>
      <c r="D676" s="19">
        <v>2018</v>
      </c>
      <c r="E676" s="463" t="s">
        <v>4744</v>
      </c>
      <c r="F676" s="6"/>
      <c r="G676" s="21"/>
      <c r="H676" s="6"/>
      <c r="I676" s="6"/>
      <c r="J676" s="6"/>
      <c r="K676" s="6"/>
      <c r="L676" s="6"/>
      <c r="M676" s="6"/>
      <c r="N676" s="6"/>
      <c r="O676" s="6"/>
      <c r="P676" s="6"/>
      <c r="Q676" s="6"/>
      <c r="R676" s="6"/>
      <c r="S676" s="6"/>
      <c r="T676" s="6"/>
      <c r="U676" s="6"/>
      <c r="V676" s="6"/>
      <c r="W676" s="6"/>
      <c r="X676" s="6"/>
      <c r="Y676" s="6"/>
      <c r="Z676" s="6"/>
    </row>
    <row r="677" spans="1:26" ht="16.5">
      <c r="A677" s="28" t="s">
        <v>4746</v>
      </c>
      <c r="B677" s="28" t="s">
        <v>80</v>
      </c>
      <c r="C677" s="19" t="s">
        <v>30</v>
      </c>
      <c r="D677" s="19">
        <v>2016</v>
      </c>
      <c r="E677" s="463" t="s">
        <v>143</v>
      </c>
      <c r="F677" s="6"/>
      <c r="G677" s="21"/>
      <c r="H677" s="6"/>
      <c r="I677" s="6"/>
      <c r="J677" s="6"/>
      <c r="K677" s="6"/>
      <c r="L677" s="6"/>
      <c r="M677" s="6"/>
      <c r="N677" s="6"/>
      <c r="O677" s="6"/>
      <c r="P677" s="6"/>
      <c r="Q677" s="6"/>
      <c r="R677" s="6"/>
      <c r="S677" s="6"/>
      <c r="T677" s="6"/>
      <c r="U677" s="6"/>
      <c r="V677" s="6"/>
      <c r="W677" s="6"/>
      <c r="X677" s="6"/>
      <c r="Y677" s="6"/>
      <c r="Z677" s="6"/>
    </row>
    <row r="678" spans="1:26" ht="16.5">
      <c r="A678" s="28" t="s">
        <v>4757</v>
      </c>
      <c r="B678" s="28" t="s">
        <v>71</v>
      </c>
      <c r="C678" s="19" t="s">
        <v>30</v>
      </c>
      <c r="D678" s="19">
        <v>2018</v>
      </c>
      <c r="E678" s="463" t="s">
        <v>177</v>
      </c>
      <c r="F678" s="6"/>
      <c r="G678" s="21"/>
      <c r="H678" s="6"/>
      <c r="I678" s="6"/>
      <c r="J678" s="6"/>
      <c r="K678" s="6"/>
      <c r="L678" s="6"/>
      <c r="M678" s="6"/>
      <c r="N678" s="6"/>
      <c r="O678" s="6"/>
      <c r="P678" s="6"/>
      <c r="Q678" s="6"/>
      <c r="R678" s="6"/>
      <c r="S678" s="6"/>
      <c r="T678" s="6"/>
      <c r="U678" s="6"/>
      <c r="V678" s="6"/>
      <c r="W678" s="6"/>
      <c r="X678" s="6"/>
      <c r="Y678" s="6"/>
      <c r="Z678" s="6"/>
    </row>
    <row r="679" spans="1:26" ht="16.5">
      <c r="A679" s="28" t="s">
        <v>4758</v>
      </c>
      <c r="B679" s="28" t="s">
        <v>49</v>
      </c>
      <c r="C679" s="19" t="s">
        <v>4695</v>
      </c>
      <c r="D679" s="19">
        <v>1996</v>
      </c>
      <c r="E679" s="463" t="s">
        <v>143</v>
      </c>
      <c r="F679" s="6"/>
      <c r="G679" s="21"/>
      <c r="H679" s="6"/>
      <c r="I679" s="6"/>
      <c r="J679" s="6"/>
      <c r="K679" s="6"/>
      <c r="L679" s="6"/>
      <c r="M679" s="6"/>
      <c r="N679" s="6"/>
      <c r="O679" s="6"/>
      <c r="P679" s="6"/>
      <c r="Q679" s="6"/>
      <c r="R679" s="6"/>
      <c r="S679" s="6"/>
      <c r="T679" s="6"/>
      <c r="U679" s="6"/>
      <c r="V679" s="6"/>
      <c r="W679" s="6"/>
      <c r="X679" s="6"/>
      <c r="Y679" s="6"/>
      <c r="Z679" s="6"/>
    </row>
    <row r="680" spans="1:26" ht="16.5">
      <c r="A680" s="28" t="s">
        <v>4759</v>
      </c>
      <c r="B680" s="28" t="s">
        <v>4491</v>
      </c>
      <c r="C680" s="19" t="s">
        <v>4760</v>
      </c>
      <c r="D680" s="19">
        <v>2008</v>
      </c>
      <c r="E680" s="463" t="s">
        <v>4761</v>
      </c>
      <c r="F680" s="6"/>
      <c r="G680" s="21"/>
      <c r="H680" s="6"/>
      <c r="I680" s="6"/>
      <c r="J680" s="6"/>
      <c r="K680" s="6"/>
      <c r="L680" s="6"/>
      <c r="M680" s="6"/>
      <c r="N680" s="6"/>
      <c r="O680" s="6"/>
      <c r="P680" s="6"/>
      <c r="Q680" s="6"/>
      <c r="R680" s="6"/>
      <c r="S680" s="6"/>
      <c r="T680" s="6"/>
      <c r="U680" s="6"/>
      <c r="V680" s="6"/>
      <c r="W680" s="6"/>
      <c r="X680" s="6"/>
      <c r="Y680" s="6"/>
      <c r="Z680" s="6"/>
    </row>
    <row r="681" spans="1:26" ht="16.5">
      <c r="A681" s="28" t="s">
        <v>4762</v>
      </c>
      <c r="B681" s="28" t="s">
        <v>41</v>
      </c>
      <c r="C681" s="19" t="s">
        <v>4763</v>
      </c>
      <c r="D681" s="19">
        <v>2014</v>
      </c>
      <c r="E681" s="463" t="s">
        <v>4764</v>
      </c>
      <c r="F681" s="6"/>
      <c r="G681" s="21"/>
      <c r="H681" s="6"/>
      <c r="I681" s="6"/>
      <c r="J681" s="6"/>
      <c r="K681" s="6"/>
      <c r="L681" s="6"/>
      <c r="M681" s="6"/>
      <c r="N681" s="6"/>
      <c r="O681" s="6"/>
      <c r="P681" s="6"/>
      <c r="Q681" s="6"/>
      <c r="R681" s="6"/>
      <c r="S681" s="6"/>
      <c r="T681" s="6"/>
      <c r="U681" s="6"/>
      <c r="V681" s="6"/>
      <c r="W681" s="6"/>
      <c r="X681" s="6"/>
      <c r="Y681" s="6"/>
      <c r="Z681" s="6"/>
    </row>
    <row r="682" spans="1:26" ht="16.5">
      <c r="A682" s="28" t="s">
        <v>4765</v>
      </c>
      <c r="B682" s="28" t="s">
        <v>71</v>
      </c>
      <c r="C682" s="19" t="s">
        <v>4766</v>
      </c>
      <c r="D682" s="19">
        <v>2008</v>
      </c>
      <c r="E682" s="463" t="s">
        <v>4761</v>
      </c>
      <c r="F682" s="6"/>
      <c r="G682" s="21"/>
      <c r="H682" s="6"/>
      <c r="I682" s="6"/>
      <c r="J682" s="6"/>
      <c r="K682" s="6"/>
      <c r="L682" s="6"/>
      <c r="M682" s="6"/>
      <c r="N682" s="6"/>
      <c r="O682" s="6"/>
      <c r="P682" s="6"/>
      <c r="Q682" s="6"/>
      <c r="R682" s="6"/>
      <c r="S682" s="6"/>
      <c r="T682" s="6"/>
      <c r="U682" s="6"/>
      <c r="V682" s="6"/>
      <c r="W682" s="6"/>
      <c r="X682" s="6"/>
      <c r="Y682" s="6"/>
      <c r="Z682" s="6"/>
    </row>
    <row r="683" spans="1:26" ht="16.5">
      <c r="A683" s="28" t="s">
        <v>4767</v>
      </c>
      <c r="B683" s="28" t="s">
        <v>27</v>
      </c>
      <c r="C683" s="19" t="s">
        <v>37</v>
      </c>
      <c r="D683" s="19">
        <v>2018</v>
      </c>
      <c r="E683" s="463" t="s">
        <v>626</v>
      </c>
      <c r="F683" s="6"/>
      <c r="G683" s="21"/>
      <c r="H683" s="6"/>
      <c r="I683" s="6"/>
      <c r="J683" s="6"/>
      <c r="K683" s="6"/>
      <c r="L683" s="6"/>
      <c r="M683" s="6"/>
      <c r="N683" s="6"/>
      <c r="O683" s="6"/>
      <c r="P683" s="6"/>
      <c r="Q683" s="6"/>
      <c r="R683" s="6"/>
      <c r="S683" s="6"/>
      <c r="T683" s="6"/>
      <c r="U683" s="6"/>
      <c r="V683" s="6"/>
      <c r="W683" s="6"/>
      <c r="X683" s="6"/>
      <c r="Y683" s="6"/>
      <c r="Z683" s="6"/>
    </row>
    <row r="684" spans="1:26" ht="16.5">
      <c r="A684" s="28" t="s">
        <v>4768</v>
      </c>
      <c r="B684" s="28" t="s">
        <v>140</v>
      </c>
      <c r="C684" s="19" t="s">
        <v>4770</v>
      </c>
      <c r="D684" s="19">
        <v>2016</v>
      </c>
      <c r="E684" s="463" t="s">
        <v>143</v>
      </c>
      <c r="F684" s="6"/>
      <c r="G684" s="21"/>
      <c r="H684" s="6"/>
      <c r="I684" s="6"/>
      <c r="J684" s="6"/>
      <c r="K684" s="6"/>
      <c r="L684" s="6"/>
      <c r="M684" s="6"/>
      <c r="N684" s="6"/>
      <c r="O684" s="6"/>
      <c r="P684" s="6"/>
      <c r="Q684" s="6"/>
      <c r="R684" s="6"/>
      <c r="S684" s="6"/>
      <c r="T684" s="6"/>
      <c r="U684" s="6"/>
      <c r="V684" s="6"/>
      <c r="W684" s="6"/>
      <c r="X684" s="6"/>
      <c r="Y684" s="6"/>
      <c r="Z684" s="6"/>
    </row>
    <row r="685" spans="1:26" ht="16.5">
      <c r="A685" s="28" t="s">
        <v>4771</v>
      </c>
      <c r="B685" s="28" t="s">
        <v>83</v>
      </c>
      <c r="C685" s="19" t="s">
        <v>4772</v>
      </c>
      <c r="D685" s="19">
        <v>2015</v>
      </c>
      <c r="E685" s="463" t="s">
        <v>4761</v>
      </c>
      <c r="F685" s="6"/>
      <c r="G685" s="21"/>
      <c r="H685" s="6"/>
      <c r="I685" s="6"/>
      <c r="J685" s="6"/>
      <c r="K685" s="6"/>
      <c r="L685" s="6"/>
      <c r="M685" s="6"/>
      <c r="N685" s="6"/>
      <c r="O685" s="6"/>
      <c r="P685" s="6"/>
      <c r="Q685" s="6"/>
      <c r="R685" s="6"/>
      <c r="S685" s="6"/>
      <c r="T685" s="6"/>
      <c r="U685" s="6"/>
      <c r="V685" s="6"/>
      <c r="W685" s="6"/>
      <c r="X685" s="6"/>
      <c r="Y685" s="6"/>
      <c r="Z685" s="6"/>
    </row>
    <row r="686" spans="1:26" ht="16.5">
      <c r="A686" s="28" t="s">
        <v>672</v>
      </c>
      <c r="B686" s="28" t="s">
        <v>71</v>
      </c>
      <c r="C686" s="19" t="s">
        <v>95</v>
      </c>
      <c r="D686" s="19">
        <v>2018</v>
      </c>
      <c r="E686" s="463" t="s">
        <v>4773</v>
      </c>
      <c r="F686" s="6"/>
      <c r="G686" s="21"/>
      <c r="H686" s="6"/>
      <c r="I686" s="6"/>
      <c r="J686" s="6"/>
      <c r="K686" s="6"/>
      <c r="L686" s="6"/>
      <c r="M686" s="6"/>
      <c r="N686" s="6"/>
      <c r="O686" s="6"/>
      <c r="P686" s="6"/>
      <c r="Q686" s="6"/>
      <c r="R686" s="6"/>
      <c r="S686" s="6"/>
      <c r="T686" s="6"/>
      <c r="U686" s="6"/>
      <c r="V686" s="6"/>
      <c r="W686" s="6"/>
      <c r="X686" s="6"/>
      <c r="Y686" s="6"/>
      <c r="Z686" s="6"/>
    </row>
    <row r="687" spans="1:26" ht="16.5">
      <c r="A687" s="28" t="s">
        <v>270</v>
      </c>
      <c r="B687" s="28" t="s">
        <v>23</v>
      </c>
      <c r="C687" s="19" t="s">
        <v>37</v>
      </c>
      <c r="D687" s="19">
        <v>2015</v>
      </c>
      <c r="E687" s="463" t="s">
        <v>353</v>
      </c>
      <c r="F687" s="6"/>
      <c r="G687" s="21"/>
      <c r="H687" s="6"/>
      <c r="I687" s="6"/>
      <c r="J687" s="6"/>
      <c r="K687" s="6"/>
      <c r="L687" s="6"/>
      <c r="M687" s="6"/>
      <c r="N687" s="6"/>
      <c r="O687" s="6"/>
      <c r="P687" s="6"/>
      <c r="Q687" s="6"/>
      <c r="R687" s="6"/>
      <c r="S687" s="6"/>
      <c r="T687" s="6"/>
      <c r="U687" s="6"/>
      <c r="V687" s="6"/>
      <c r="W687" s="6"/>
      <c r="X687" s="6"/>
      <c r="Y687" s="6"/>
      <c r="Z687" s="6"/>
    </row>
    <row r="688" spans="1:26" ht="16.5">
      <c r="A688" s="28" t="s">
        <v>4774</v>
      </c>
      <c r="B688" s="28" t="s">
        <v>129</v>
      </c>
      <c r="C688" s="19" t="s">
        <v>62</v>
      </c>
      <c r="D688" s="19">
        <v>2016</v>
      </c>
      <c r="E688" s="463" t="s">
        <v>177</v>
      </c>
      <c r="F688" s="6"/>
      <c r="G688" s="21"/>
      <c r="H688" s="6"/>
      <c r="I688" s="6"/>
      <c r="J688" s="6"/>
      <c r="K688" s="6"/>
      <c r="L688" s="6"/>
      <c r="M688" s="6"/>
      <c r="N688" s="6"/>
      <c r="O688" s="6"/>
      <c r="P688" s="6"/>
      <c r="Q688" s="6"/>
      <c r="R688" s="6"/>
      <c r="S688" s="6"/>
      <c r="T688" s="6"/>
      <c r="U688" s="6"/>
      <c r="V688" s="6"/>
      <c r="W688" s="6"/>
      <c r="X688" s="6"/>
      <c r="Y688" s="6"/>
      <c r="Z688" s="6"/>
    </row>
    <row r="689" spans="1:26" ht="16.5">
      <c r="A689" s="28" t="s">
        <v>4775</v>
      </c>
      <c r="B689" s="28" t="s">
        <v>129</v>
      </c>
      <c r="C689" s="19" t="s">
        <v>1112</v>
      </c>
      <c r="D689" s="19">
        <v>2013</v>
      </c>
      <c r="E689" s="463" t="s">
        <v>353</v>
      </c>
      <c r="F689" s="6"/>
      <c r="G689" s="21"/>
      <c r="H689" s="6"/>
      <c r="I689" s="6"/>
      <c r="J689" s="6"/>
      <c r="K689" s="6"/>
      <c r="L689" s="6"/>
      <c r="M689" s="6"/>
      <c r="N689" s="6"/>
      <c r="O689" s="6"/>
      <c r="P689" s="6"/>
      <c r="Q689" s="6"/>
      <c r="R689" s="6"/>
      <c r="S689" s="6"/>
      <c r="T689" s="6"/>
      <c r="U689" s="6"/>
      <c r="V689" s="6"/>
      <c r="W689" s="6"/>
      <c r="X689" s="6"/>
      <c r="Y689" s="6"/>
      <c r="Z689" s="6"/>
    </row>
    <row r="690" spans="1:26" ht="16.5">
      <c r="A690" s="28" t="s">
        <v>4780</v>
      </c>
      <c r="B690" s="28" t="s">
        <v>140</v>
      </c>
      <c r="C690" s="19" t="s">
        <v>62</v>
      </c>
      <c r="D690" s="19">
        <v>2009</v>
      </c>
      <c r="E690" s="463" t="s">
        <v>353</v>
      </c>
      <c r="F690" s="6"/>
      <c r="G690" s="21"/>
      <c r="H690" s="6"/>
      <c r="I690" s="6"/>
      <c r="J690" s="6"/>
      <c r="K690" s="6"/>
      <c r="L690" s="6"/>
      <c r="M690" s="6"/>
      <c r="N690" s="6"/>
      <c r="O690" s="6"/>
      <c r="P690" s="6"/>
      <c r="Q690" s="6"/>
      <c r="R690" s="6"/>
      <c r="S690" s="6"/>
      <c r="T690" s="6"/>
      <c r="U690" s="6"/>
      <c r="V690" s="6"/>
      <c r="W690" s="6"/>
      <c r="X690" s="6"/>
      <c r="Y690" s="6"/>
      <c r="Z690" s="6"/>
    </row>
    <row r="691" spans="1:26" ht="16.5">
      <c r="A691" s="28" t="s">
        <v>4781</v>
      </c>
      <c r="B691" s="28" t="s">
        <v>49</v>
      </c>
      <c r="C691" s="19" t="s">
        <v>4782</v>
      </c>
      <c r="D691" s="19">
        <v>2009</v>
      </c>
      <c r="E691" s="463" t="s">
        <v>4783</v>
      </c>
      <c r="F691" s="6"/>
      <c r="G691" s="21"/>
      <c r="H691" s="6"/>
      <c r="I691" s="6"/>
      <c r="J691" s="6"/>
      <c r="K691" s="6"/>
      <c r="L691" s="6"/>
      <c r="M691" s="6"/>
      <c r="N691" s="6"/>
      <c r="O691" s="6"/>
      <c r="P691" s="6"/>
      <c r="Q691" s="6"/>
      <c r="R691" s="6"/>
      <c r="S691" s="6"/>
      <c r="T691" s="6"/>
      <c r="U691" s="6"/>
      <c r="V691" s="6"/>
      <c r="W691" s="6"/>
      <c r="X691" s="6"/>
      <c r="Y691" s="6"/>
      <c r="Z691" s="6"/>
    </row>
    <row r="692" spans="1:26" ht="16.5">
      <c r="A692" s="28" t="s">
        <v>4784</v>
      </c>
      <c r="B692" s="28" t="s">
        <v>41</v>
      </c>
      <c r="C692" s="19" t="s">
        <v>4785</v>
      </c>
      <c r="D692" s="19">
        <v>2010</v>
      </c>
      <c r="E692" s="463" t="s">
        <v>4786</v>
      </c>
      <c r="F692" s="6"/>
      <c r="G692" s="21"/>
      <c r="H692" s="6"/>
      <c r="I692" s="6"/>
      <c r="J692" s="6"/>
      <c r="K692" s="6"/>
      <c r="L692" s="6"/>
      <c r="M692" s="6"/>
      <c r="N692" s="6"/>
      <c r="O692" s="6"/>
      <c r="P692" s="6"/>
      <c r="Q692" s="6"/>
      <c r="R692" s="6"/>
      <c r="S692" s="6"/>
      <c r="T692" s="6"/>
      <c r="U692" s="6"/>
      <c r="V692" s="6"/>
      <c r="W692" s="6"/>
      <c r="X692" s="6"/>
      <c r="Y692" s="6"/>
      <c r="Z692" s="6"/>
    </row>
    <row r="693" spans="1:26" ht="16.5">
      <c r="A693" s="28" t="s">
        <v>4787</v>
      </c>
      <c r="B693" s="28" t="s">
        <v>23</v>
      </c>
      <c r="C693" s="19" t="s">
        <v>4788</v>
      </c>
      <c r="D693" s="19">
        <v>2008</v>
      </c>
      <c r="E693" s="463" t="s">
        <v>4786</v>
      </c>
      <c r="F693" s="6"/>
      <c r="G693" s="21"/>
      <c r="H693" s="6"/>
      <c r="I693" s="6"/>
      <c r="J693" s="6"/>
      <c r="K693" s="6"/>
      <c r="L693" s="6"/>
      <c r="M693" s="6"/>
      <c r="N693" s="6"/>
      <c r="O693" s="6"/>
      <c r="P693" s="6"/>
      <c r="Q693" s="6"/>
      <c r="R693" s="6"/>
      <c r="S693" s="6"/>
      <c r="T693" s="6"/>
      <c r="U693" s="6"/>
      <c r="V693" s="6"/>
      <c r="W693" s="6"/>
      <c r="X693" s="6"/>
      <c r="Y693" s="6"/>
      <c r="Z693" s="6"/>
    </row>
    <row r="694" spans="1:26" ht="16.5">
      <c r="A694" s="28" t="s">
        <v>712</v>
      </c>
      <c r="B694" s="28" t="s">
        <v>80</v>
      </c>
      <c r="C694" s="19" t="s">
        <v>68</v>
      </c>
      <c r="D694" s="19">
        <v>2018</v>
      </c>
      <c r="E694" s="463" t="s">
        <v>4789</v>
      </c>
      <c r="F694" s="6"/>
      <c r="G694" s="21"/>
      <c r="H694" s="6"/>
      <c r="I694" s="6"/>
      <c r="J694" s="6"/>
      <c r="K694" s="6"/>
      <c r="L694" s="6"/>
      <c r="M694" s="6"/>
      <c r="N694" s="6"/>
      <c r="O694" s="6"/>
      <c r="P694" s="6"/>
      <c r="Q694" s="6"/>
      <c r="R694" s="6"/>
      <c r="S694" s="6"/>
      <c r="T694" s="6"/>
      <c r="U694" s="6"/>
      <c r="V694" s="6"/>
      <c r="W694" s="6"/>
      <c r="X694" s="6"/>
      <c r="Y694" s="6"/>
      <c r="Z694" s="6"/>
    </row>
    <row r="695" spans="1:26" ht="16.5">
      <c r="A695" s="28" t="s">
        <v>4790</v>
      </c>
      <c r="B695" s="28" t="s">
        <v>66</v>
      </c>
      <c r="C695" s="19" t="s">
        <v>4791</v>
      </c>
      <c r="D695" s="19">
        <v>2016</v>
      </c>
      <c r="E695" s="463" t="s">
        <v>4786</v>
      </c>
      <c r="F695" s="6"/>
      <c r="G695" s="21"/>
      <c r="H695" s="6"/>
      <c r="I695" s="6"/>
      <c r="J695" s="6"/>
      <c r="K695" s="6"/>
      <c r="L695" s="6"/>
      <c r="M695" s="6"/>
      <c r="N695" s="6"/>
      <c r="O695" s="6"/>
      <c r="P695" s="6"/>
      <c r="Q695" s="6"/>
      <c r="R695" s="6"/>
      <c r="S695" s="6"/>
      <c r="T695" s="6"/>
      <c r="U695" s="6"/>
      <c r="V695" s="6"/>
      <c r="W695" s="6"/>
      <c r="X695" s="6"/>
      <c r="Y695" s="6"/>
      <c r="Z695" s="6"/>
    </row>
    <row r="696" spans="1:26" ht="16.5">
      <c r="A696" s="28" t="s">
        <v>4792</v>
      </c>
      <c r="B696" s="28" t="s">
        <v>80</v>
      </c>
      <c r="C696" s="19" t="s">
        <v>4793</v>
      </c>
      <c r="D696" s="19">
        <v>2008</v>
      </c>
      <c r="E696" s="463" t="s">
        <v>269</v>
      </c>
      <c r="F696" s="6"/>
      <c r="G696" s="21"/>
      <c r="H696" s="6"/>
      <c r="I696" s="6"/>
      <c r="J696" s="6"/>
      <c r="K696" s="6"/>
      <c r="L696" s="6"/>
      <c r="M696" s="6"/>
      <c r="N696" s="6"/>
      <c r="O696" s="6"/>
      <c r="P696" s="6"/>
      <c r="Q696" s="6"/>
      <c r="R696" s="6"/>
      <c r="S696" s="6"/>
      <c r="T696" s="6"/>
      <c r="U696" s="6"/>
      <c r="V696" s="6"/>
      <c r="W696" s="6"/>
      <c r="X696" s="6"/>
      <c r="Y696" s="6"/>
      <c r="Z696" s="6"/>
    </row>
    <row r="697" spans="1:26" ht="16.5">
      <c r="A697" s="28" t="s">
        <v>4794</v>
      </c>
      <c r="B697" s="28" t="s">
        <v>140</v>
      </c>
      <c r="C697" s="19" t="s">
        <v>4796</v>
      </c>
      <c r="D697" s="19">
        <v>2009</v>
      </c>
      <c r="E697" s="463" t="s">
        <v>4786</v>
      </c>
      <c r="F697" s="6"/>
      <c r="G697" s="21"/>
      <c r="H697" s="6"/>
      <c r="I697" s="6"/>
      <c r="J697" s="6"/>
      <c r="K697" s="6"/>
      <c r="L697" s="6"/>
      <c r="M697" s="6"/>
      <c r="N697" s="6"/>
      <c r="O697" s="6"/>
      <c r="P697" s="6"/>
      <c r="Q697" s="6"/>
      <c r="R697" s="6"/>
      <c r="S697" s="6"/>
      <c r="T697" s="6"/>
      <c r="U697" s="6"/>
      <c r="V697" s="6"/>
      <c r="W697" s="6"/>
      <c r="X697" s="6"/>
      <c r="Y697" s="6"/>
      <c r="Z697" s="6"/>
    </row>
    <row r="698" spans="1:26" ht="16.5">
      <c r="A698" s="28" t="s">
        <v>97</v>
      </c>
      <c r="B698" s="28" t="s">
        <v>83</v>
      </c>
      <c r="C698" s="19" t="s">
        <v>62</v>
      </c>
      <c r="D698" s="19">
        <v>2018</v>
      </c>
      <c r="E698" s="463" t="s">
        <v>4725</v>
      </c>
      <c r="F698" s="6"/>
      <c r="G698" s="21"/>
      <c r="H698" s="6"/>
      <c r="I698" s="6"/>
      <c r="J698" s="6"/>
      <c r="K698" s="6"/>
      <c r="L698" s="6"/>
      <c r="M698" s="6"/>
      <c r="N698" s="6"/>
      <c r="O698" s="6"/>
      <c r="P698" s="6"/>
      <c r="Q698" s="6"/>
      <c r="R698" s="6"/>
      <c r="S698" s="6"/>
      <c r="T698" s="6"/>
      <c r="U698" s="6"/>
      <c r="V698" s="6"/>
      <c r="W698" s="6"/>
      <c r="X698" s="6"/>
      <c r="Y698" s="6"/>
      <c r="Z698" s="6"/>
    </row>
    <row r="699" spans="1:26" ht="16.5">
      <c r="A699" s="28" t="s">
        <v>4797</v>
      </c>
      <c r="B699" s="28" t="s">
        <v>129</v>
      </c>
      <c r="C699" s="19" t="s">
        <v>95</v>
      </c>
      <c r="D699" s="19">
        <v>2016</v>
      </c>
      <c r="E699" s="463" t="s">
        <v>4725</v>
      </c>
      <c r="F699" s="6"/>
      <c r="G699" s="19"/>
      <c r="H699" s="6"/>
      <c r="I699" s="6"/>
      <c r="J699" s="6"/>
      <c r="K699" s="6"/>
      <c r="L699" s="6"/>
      <c r="M699" s="6"/>
      <c r="N699" s="6"/>
      <c r="O699" s="6"/>
      <c r="P699" s="6"/>
      <c r="Q699" s="6"/>
      <c r="R699" s="6"/>
      <c r="S699" s="6"/>
      <c r="T699" s="6"/>
      <c r="U699" s="6"/>
      <c r="V699" s="6"/>
      <c r="W699" s="6"/>
      <c r="X699" s="6"/>
      <c r="Y699" s="6"/>
      <c r="Z699" s="6"/>
    </row>
    <row r="700" spans="1:26" ht="16.5">
      <c r="A700" s="28" t="s">
        <v>4801</v>
      </c>
      <c r="B700" s="28" t="s">
        <v>23</v>
      </c>
      <c r="C700" s="19" t="s">
        <v>4804</v>
      </c>
      <c r="D700" s="19">
        <v>2014</v>
      </c>
      <c r="E700" s="463" t="s">
        <v>3002</v>
      </c>
      <c r="F700" s="6"/>
      <c r="G700" s="21"/>
      <c r="H700" s="6"/>
      <c r="I700" s="6"/>
      <c r="J700" s="6"/>
      <c r="K700" s="6"/>
      <c r="L700" s="6"/>
      <c r="M700" s="6"/>
      <c r="N700" s="6"/>
      <c r="O700" s="6"/>
      <c r="P700" s="6"/>
      <c r="Q700" s="6"/>
      <c r="R700" s="6"/>
      <c r="S700" s="6"/>
      <c r="T700" s="6"/>
      <c r="U700" s="6"/>
      <c r="V700" s="6"/>
      <c r="W700" s="6"/>
      <c r="X700" s="6"/>
      <c r="Y700" s="6"/>
      <c r="Z700" s="6"/>
    </row>
    <row r="701" spans="1:26" ht="16.5">
      <c r="A701" s="28" t="s">
        <v>4805</v>
      </c>
      <c r="B701" s="28" t="s">
        <v>71</v>
      </c>
      <c r="C701" s="19" t="s">
        <v>4810</v>
      </c>
      <c r="D701" s="19">
        <v>2017</v>
      </c>
      <c r="E701" s="463" t="s">
        <v>3002</v>
      </c>
      <c r="F701" s="6"/>
      <c r="G701" s="21"/>
      <c r="H701" s="6"/>
      <c r="I701" s="6"/>
      <c r="J701" s="6"/>
      <c r="K701" s="6"/>
      <c r="L701" s="6"/>
      <c r="M701" s="6"/>
      <c r="N701" s="6"/>
      <c r="O701" s="6"/>
      <c r="P701" s="6"/>
      <c r="Q701" s="6"/>
      <c r="R701" s="6"/>
      <c r="S701" s="6"/>
      <c r="T701" s="6"/>
      <c r="U701" s="6"/>
      <c r="V701" s="6"/>
      <c r="W701" s="6"/>
      <c r="X701" s="6"/>
      <c r="Y701" s="6"/>
      <c r="Z701" s="6"/>
    </row>
    <row r="702" spans="1:26" ht="16.5">
      <c r="A702" s="28" t="s">
        <v>4813</v>
      </c>
      <c r="B702" s="28" t="s">
        <v>54</v>
      </c>
      <c r="C702" s="19" t="s">
        <v>68</v>
      </c>
      <c r="D702" s="19">
        <v>2017</v>
      </c>
      <c r="E702" s="463" t="s">
        <v>177</v>
      </c>
      <c r="F702" s="6"/>
      <c r="G702" s="21"/>
      <c r="H702" s="6"/>
      <c r="I702" s="6"/>
      <c r="J702" s="6"/>
      <c r="K702" s="6"/>
      <c r="L702" s="6"/>
      <c r="M702" s="6"/>
      <c r="N702" s="6"/>
      <c r="O702" s="6"/>
      <c r="P702" s="6"/>
      <c r="Q702" s="6"/>
      <c r="R702" s="6"/>
      <c r="S702" s="6"/>
      <c r="T702" s="6"/>
      <c r="U702" s="6"/>
      <c r="V702" s="6"/>
      <c r="W702" s="6"/>
      <c r="X702" s="6"/>
      <c r="Y702" s="6"/>
      <c r="Z702" s="6"/>
    </row>
    <row r="703" spans="1:26" ht="16.5">
      <c r="A703" s="28" t="s">
        <v>4817</v>
      </c>
      <c r="B703" s="28" t="s">
        <v>80</v>
      </c>
      <c r="C703" s="19" t="s">
        <v>329</v>
      </c>
      <c r="D703" s="19">
        <v>2016</v>
      </c>
      <c r="E703" s="463" t="s">
        <v>143</v>
      </c>
      <c r="F703" s="6"/>
      <c r="G703" s="21"/>
      <c r="H703" s="6"/>
      <c r="I703" s="6"/>
      <c r="J703" s="6"/>
      <c r="K703" s="6"/>
      <c r="L703" s="6"/>
      <c r="M703" s="6"/>
      <c r="N703" s="6"/>
      <c r="O703" s="6"/>
      <c r="P703" s="6"/>
      <c r="Q703" s="6"/>
      <c r="R703" s="6"/>
      <c r="S703" s="6"/>
      <c r="T703" s="6"/>
      <c r="U703" s="6"/>
      <c r="V703" s="6"/>
      <c r="W703" s="6"/>
      <c r="X703" s="6"/>
      <c r="Y703" s="6"/>
      <c r="Z703" s="6"/>
    </row>
    <row r="704" spans="1:26" ht="16.5">
      <c r="A704" s="478" t="s">
        <v>4818</v>
      </c>
      <c r="B704" s="478" t="s">
        <v>41</v>
      </c>
      <c r="C704" s="478" t="s">
        <v>68</v>
      </c>
      <c r="D704" s="478">
        <v>2015</v>
      </c>
      <c r="E704" s="480" t="s">
        <v>4819</v>
      </c>
      <c r="F704" s="6"/>
      <c r="G704" s="21"/>
      <c r="H704" s="6"/>
      <c r="I704" s="6"/>
      <c r="J704" s="6"/>
      <c r="K704" s="6"/>
      <c r="L704" s="6"/>
      <c r="M704" s="6"/>
      <c r="N704" s="6"/>
      <c r="O704" s="6"/>
      <c r="P704" s="6"/>
      <c r="Q704" s="6"/>
      <c r="R704" s="6"/>
      <c r="S704" s="6"/>
      <c r="T704" s="6"/>
      <c r="U704" s="6"/>
      <c r="V704" s="6"/>
      <c r="W704" s="6"/>
      <c r="X704" s="6"/>
      <c r="Y704" s="6"/>
      <c r="Z704" s="6"/>
    </row>
    <row r="705" spans="1:26" ht="16.5">
      <c r="A705" s="28" t="s">
        <v>2012</v>
      </c>
      <c r="B705" s="28" t="s">
        <v>23</v>
      </c>
      <c r="C705" s="19" t="s">
        <v>409</v>
      </c>
      <c r="D705" s="19">
        <v>2014</v>
      </c>
      <c r="E705" s="463" t="s">
        <v>177</v>
      </c>
      <c r="F705" s="6"/>
      <c r="G705" s="21"/>
      <c r="H705" s="6"/>
      <c r="I705" s="6"/>
      <c r="J705" s="6"/>
      <c r="K705" s="6"/>
      <c r="L705" s="6"/>
      <c r="M705" s="6"/>
      <c r="N705" s="6"/>
      <c r="O705" s="6"/>
      <c r="P705" s="6"/>
      <c r="Q705" s="6"/>
      <c r="R705" s="6"/>
      <c r="S705" s="6"/>
      <c r="T705" s="6"/>
      <c r="U705" s="6"/>
      <c r="V705" s="6"/>
      <c r="W705" s="6"/>
      <c r="X705" s="6"/>
      <c r="Y705" s="6"/>
      <c r="Z705" s="6"/>
    </row>
    <row r="706" spans="1:26" ht="16.5">
      <c r="A706" s="28" t="s">
        <v>861</v>
      </c>
      <c r="B706" s="28" t="s">
        <v>80</v>
      </c>
      <c r="C706" s="19" t="s">
        <v>87</v>
      </c>
      <c r="D706" s="19">
        <v>2017</v>
      </c>
      <c r="E706" s="463" t="s">
        <v>143</v>
      </c>
      <c r="F706" s="6"/>
      <c r="G706" s="21"/>
      <c r="H706" s="6"/>
      <c r="I706" s="6"/>
      <c r="J706" s="6"/>
      <c r="K706" s="6"/>
      <c r="L706" s="6"/>
      <c r="M706" s="6"/>
      <c r="N706" s="6"/>
      <c r="O706" s="6"/>
      <c r="P706" s="6"/>
      <c r="Q706" s="6"/>
      <c r="R706" s="6"/>
      <c r="S706" s="6"/>
      <c r="T706" s="6"/>
      <c r="U706" s="6"/>
      <c r="V706" s="6"/>
      <c r="W706" s="6"/>
      <c r="X706" s="6"/>
      <c r="Y706" s="6"/>
      <c r="Z706" s="6"/>
    </row>
    <row r="707" spans="1:26" ht="16.5">
      <c r="A707" s="28" t="s">
        <v>4820</v>
      </c>
      <c r="B707" s="28" t="s">
        <v>49</v>
      </c>
      <c r="C707" s="19" t="s">
        <v>4821</v>
      </c>
      <c r="D707" s="19">
        <v>2012</v>
      </c>
      <c r="E707" s="463" t="s">
        <v>143</v>
      </c>
      <c r="F707" s="6"/>
      <c r="G707" s="21"/>
      <c r="H707" s="6"/>
      <c r="I707" s="6"/>
      <c r="J707" s="6"/>
      <c r="K707" s="6"/>
      <c r="L707" s="6"/>
      <c r="M707" s="6"/>
      <c r="N707" s="6"/>
      <c r="O707" s="6"/>
      <c r="P707" s="6"/>
      <c r="Q707" s="6"/>
      <c r="R707" s="6"/>
      <c r="S707" s="6"/>
      <c r="T707" s="6"/>
      <c r="U707" s="6"/>
      <c r="V707" s="6"/>
      <c r="W707" s="6"/>
      <c r="X707" s="6"/>
      <c r="Y707" s="6"/>
      <c r="Z707" s="6"/>
    </row>
    <row r="708" spans="1:26" ht="16.5">
      <c r="A708" s="28" t="s">
        <v>2881</v>
      </c>
      <c r="B708" s="28" t="s">
        <v>83</v>
      </c>
      <c r="C708" s="19" t="s">
        <v>68</v>
      </c>
      <c r="D708" s="19">
        <v>2018</v>
      </c>
      <c r="E708" s="463" t="s">
        <v>143</v>
      </c>
      <c r="F708" s="6"/>
      <c r="G708" s="21"/>
      <c r="H708" s="6"/>
      <c r="I708" s="6"/>
      <c r="J708" s="6"/>
      <c r="K708" s="6"/>
      <c r="L708" s="6"/>
      <c r="M708" s="6"/>
      <c r="N708" s="6"/>
      <c r="O708" s="6"/>
      <c r="P708" s="6"/>
      <c r="Q708" s="6"/>
      <c r="R708" s="6"/>
      <c r="S708" s="6"/>
      <c r="T708" s="6"/>
      <c r="U708" s="6"/>
      <c r="V708" s="6"/>
      <c r="W708" s="6"/>
      <c r="X708" s="6"/>
      <c r="Y708" s="6"/>
      <c r="Z708" s="6"/>
    </row>
    <row r="709" spans="1:26" ht="16.5">
      <c r="A709" s="28" t="s">
        <v>2063</v>
      </c>
      <c r="B709" s="28" t="s">
        <v>83</v>
      </c>
      <c r="C709" s="19" t="s">
        <v>24</v>
      </c>
      <c r="D709" s="19">
        <v>1997</v>
      </c>
      <c r="E709" s="463" t="s">
        <v>143</v>
      </c>
      <c r="F709" s="6"/>
      <c r="G709" s="21"/>
      <c r="H709" s="6"/>
      <c r="I709" s="6"/>
      <c r="J709" s="6"/>
      <c r="K709" s="6"/>
      <c r="L709" s="6"/>
      <c r="M709" s="6"/>
      <c r="N709" s="6"/>
      <c r="O709" s="6"/>
      <c r="P709" s="6"/>
      <c r="Q709" s="6"/>
      <c r="R709" s="6"/>
      <c r="S709" s="6"/>
      <c r="T709" s="6"/>
      <c r="U709" s="6"/>
      <c r="V709" s="6"/>
      <c r="W709" s="6"/>
      <c r="X709" s="6"/>
      <c r="Y709" s="6"/>
      <c r="Z709" s="6"/>
    </row>
    <row r="710" spans="1:26" ht="16.5">
      <c r="A710" s="28" t="s">
        <v>2933</v>
      </c>
      <c r="B710" s="28" t="s">
        <v>41</v>
      </c>
      <c r="C710" s="19" t="s">
        <v>24</v>
      </c>
      <c r="D710" s="19">
        <v>2017</v>
      </c>
      <c r="E710" s="463" t="s">
        <v>143</v>
      </c>
      <c r="F710" s="6"/>
      <c r="G710" s="21"/>
      <c r="H710" s="6"/>
      <c r="I710" s="6"/>
      <c r="J710" s="6"/>
      <c r="K710" s="6"/>
      <c r="L710" s="6"/>
      <c r="M710" s="6"/>
      <c r="N710" s="6"/>
      <c r="O710" s="6"/>
      <c r="P710" s="6"/>
      <c r="Q710" s="6"/>
      <c r="R710" s="6"/>
      <c r="S710" s="6"/>
      <c r="T710" s="6"/>
      <c r="U710" s="6"/>
      <c r="V710" s="6"/>
      <c r="W710" s="6"/>
      <c r="X710" s="6"/>
      <c r="Y710" s="6"/>
      <c r="Z710" s="6"/>
    </row>
    <row r="711" spans="1:26" ht="16.5">
      <c r="A711" s="28" t="s">
        <v>2943</v>
      </c>
      <c r="B711" s="28" t="s">
        <v>49</v>
      </c>
      <c r="C711" s="19" t="s">
        <v>4824</v>
      </c>
      <c r="D711" s="19">
        <v>2015</v>
      </c>
      <c r="E711" s="463" t="s">
        <v>143</v>
      </c>
      <c r="F711" s="11" t="s">
        <v>4825</v>
      </c>
      <c r="G711" s="21"/>
      <c r="H711" s="6"/>
      <c r="I711" s="6"/>
      <c r="J711" s="6"/>
      <c r="K711" s="6"/>
      <c r="L711" s="6"/>
      <c r="M711" s="6"/>
      <c r="N711" s="6"/>
      <c r="O711" s="6"/>
      <c r="P711" s="6"/>
      <c r="Q711" s="6"/>
      <c r="R711" s="6"/>
      <c r="S711" s="6"/>
      <c r="T711" s="6"/>
      <c r="U711" s="6"/>
      <c r="V711" s="6"/>
      <c r="W711" s="6"/>
      <c r="X711" s="6"/>
      <c r="Y711" s="6"/>
      <c r="Z711" s="6"/>
    </row>
    <row r="712" spans="1:26" ht="16.5">
      <c r="A712" s="28" t="s">
        <v>2965</v>
      </c>
      <c r="B712" s="28" t="s">
        <v>41</v>
      </c>
      <c r="C712" s="19" t="s">
        <v>974</v>
      </c>
      <c r="D712" s="19">
        <v>2014</v>
      </c>
      <c r="E712" s="463" t="s">
        <v>143</v>
      </c>
      <c r="F712" s="6"/>
      <c r="G712" s="21"/>
      <c r="H712" s="6"/>
      <c r="I712" s="6"/>
      <c r="J712" s="6"/>
      <c r="K712" s="6"/>
      <c r="L712" s="6"/>
      <c r="M712" s="6"/>
      <c r="N712" s="6"/>
      <c r="O712" s="6"/>
      <c r="P712" s="6"/>
      <c r="Q712" s="6"/>
      <c r="R712" s="6"/>
      <c r="S712" s="6"/>
      <c r="T712" s="6"/>
      <c r="U712" s="6"/>
      <c r="V712" s="6"/>
      <c r="W712" s="6"/>
      <c r="X712" s="6"/>
      <c r="Y712" s="6"/>
      <c r="Z712" s="6"/>
    </row>
    <row r="713" spans="1:26" ht="16.5">
      <c r="A713" s="28" t="s">
        <v>406</v>
      </c>
      <c r="B713" s="28" t="s">
        <v>41</v>
      </c>
      <c r="C713" s="19" t="s">
        <v>953</v>
      </c>
      <c r="D713" s="19">
        <v>2001</v>
      </c>
      <c r="E713" s="463" t="s">
        <v>143</v>
      </c>
      <c r="F713" s="11" t="s">
        <v>10</v>
      </c>
      <c r="G713" s="21"/>
      <c r="H713" s="6"/>
      <c r="I713" s="6"/>
      <c r="J713" s="6"/>
      <c r="K713" s="6"/>
      <c r="L713" s="6"/>
      <c r="M713" s="6"/>
      <c r="N713" s="6"/>
      <c r="O713" s="6"/>
      <c r="P713" s="6"/>
      <c r="Q713" s="6"/>
      <c r="R713" s="6"/>
      <c r="S713" s="6"/>
      <c r="T713" s="6"/>
      <c r="U713" s="6"/>
      <c r="V713" s="6"/>
      <c r="W713" s="6"/>
      <c r="X713" s="6"/>
      <c r="Y713" s="6"/>
      <c r="Z713" s="6"/>
    </row>
    <row r="714" spans="1:26" ht="16.5">
      <c r="A714" s="28" t="s">
        <v>2973</v>
      </c>
      <c r="B714" s="28" t="s">
        <v>41</v>
      </c>
      <c r="C714" s="19" t="s">
        <v>122</v>
      </c>
      <c r="D714" s="19">
        <v>2013</v>
      </c>
      <c r="E714" s="463" t="s">
        <v>143</v>
      </c>
      <c r="F714" s="6"/>
      <c r="G714" s="21"/>
      <c r="H714" s="6"/>
      <c r="I714" s="6"/>
      <c r="J714" s="6"/>
      <c r="K714" s="6"/>
      <c r="L714" s="6"/>
      <c r="M714" s="6"/>
      <c r="N714" s="6"/>
      <c r="O714" s="6"/>
      <c r="P714" s="6"/>
      <c r="Q714" s="6"/>
      <c r="R714" s="6"/>
      <c r="S714" s="6"/>
      <c r="T714" s="6"/>
      <c r="U714" s="6"/>
      <c r="V714" s="6"/>
      <c r="W714" s="6"/>
      <c r="X714" s="6"/>
      <c r="Y714" s="6"/>
      <c r="Z714" s="6"/>
    </row>
    <row r="715" spans="1:26" ht="16.5">
      <c r="A715" s="28" t="s">
        <v>3006</v>
      </c>
      <c r="B715" s="28" t="s">
        <v>71</v>
      </c>
      <c r="C715" s="19" t="s">
        <v>4640</v>
      </c>
      <c r="D715" s="19">
        <v>2017</v>
      </c>
      <c r="E715" s="463" t="s">
        <v>143</v>
      </c>
      <c r="F715" s="6"/>
      <c r="G715" s="21"/>
      <c r="H715" s="6"/>
      <c r="I715" s="6"/>
      <c r="J715" s="6"/>
      <c r="K715" s="6"/>
      <c r="L715" s="6"/>
      <c r="M715" s="6"/>
      <c r="N715" s="6"/>
      <c r="O715" s="6"/>
      <c r="P715" s="6"/>
      <c r="Q715" s="6"/>
      <c r="R715" s="6"/>
      <c r="S715" s="6"/>
      <c r="T715" s="6"/>
      <c r="U715" s="6"/>
      <c r="V715" s="6"/>
      <c r="W715" s="6"/>
      <c r="X715" s="6"/>
      <c r="Y715" s="6"/>
      <c r="Z715" s="6"/>
    </row>
    <row r="716" spans="1:26" ht="16.5">
      <c r="A716" s="28" t="s">
        <v>3022</v>
      </c>
      <c r="B716" s="28" t="s">
        <v>83</v>
      </c>
      <c r="C716" s="19" t="s">
        <v>30</v>
      </c>
      <c r="D716" s="19">
        <v>2018</v>
      </c>
      <c r="E716" s="463" t="s">
        <v>143</v>
      </c>
      <c r="F716" s="6"/>
      <c r="G716" s="21"/>
      <c r="H716" s="6"/>
      <c r="I716" s="6"/>
      <c r="J716" s="6"/>
      <c r="K716" s="6"/>
      <c r="L716" s="6"/>
      <c r="M716" s="6"/>
      <c r="N716" s="6"/>
      <c r="O716" s="6"/>
      <c r="P716" s="6"/>
      <c r="Q716" s="6"/>
      <c r="R716" s="6"/>
      <c r="S716" s="6"/>
      <c r="T716" s="6"/>
      <c r="U716" s="6"/>
      <c r="V716" s="6"/>
      <c r="W716" s="6"/>
      <c r="X716" s="6"/>
      <c r="Y716" s="6"/>
      <c r="Z716" s="6"/>
    </row>
    <row r="717" spans="1:26" ht="16.5">
      <c r="A717" s="28" t="s">
        <v>2118</v>
      </c>
      <c r="B717" s="28" t="s">
        <v>41</v>
      </c>
      <c r="C717" s="19" t="s">
        <v>492</v>
      </c>
      <c r="D717" s="19">
        <v>2018</v>
      </c>
      <c r="E717" s="463" t="s">
        <v>143</v>
      </c>
      <c r="F717" s="11" t="s">
        <v>4826</v>
      </c>
      <c r="G717" s="21"/>
      <c r="H717" s="6"/>
      <c r="I717" s="6"/>
      <c r="J717" s="6"/>
      <c r="K717" s="6"/>
      <c r="L717" s="6"/>
      <c r="M717" s="6"/>
      <c r="N717" s="6"/>
      <c r="O717" s="6"/>
      <c r="P717" s="6"/>
      <c r="Q717" s="6"/>
      <c r="R717" s="6"/>
      <c r="S717" s="6"/>
      <c r="T717" s="6"/>
      <c r="U717" s="6"/>
      <c r="V717" s="6"/>
      <c r="W717" s="6"/>
      <c r="X717" s="6"/>
      <c r="Y717" s="6"/>
      <c r="Z717" s="6"/>
    </row>
    <row r="718" spans="1:26" ht="16.5">
      <c r="A718" s="28" t="s">
        <v>3096</v>
      </c>
      <c r="B718" s="28" t="s">
        <v>23</v>
      </c>
      <c r="C718" s="19" t="s">
        <v>878</v>
      </c>
      <c r="D718" s="19">
        <v>2013</v>
      </c>
      <c r="E718" s="463" t="s">
        <v>143</v>
      </c>
      <c r="F718" s="11" t="s">
        <v>4827</v>
      </c>
      <c r="G718" s="21"/>
      <c r="H718" s="6"/>
      <c r="I718" s="6"/>
      <c r="J718" s="6"/>
      <c r="K718" s="6"/>
      <c r="L718" s="6"/>
      <c r="M718" s="6"/>
      <c r="N718" s="6"/>
      <c r="O718" s="6"/>
      <c r="P718" s="6"/>
      <c r="Q718" s="6"/>
      <c r="R718" s="6"/>
      <c r="S718" s="6"/>
      <c r="T718" s="6"/>
      <c r="U718" s="6"/>
      <c r="V718" s="6"/>
      <c r="W718" s="6"/>
      <c r="X718" s="6"/>
      <c r="Y718" s="6"/>
      <c r="Z718" s="6"/>
    </row>
    <row r="719" spans="1:26" ht="16.5">
      <c r="A719" s="28" t="s">
        <v>3116</v>
      </c>
      <c r="B719" s="28" t="s">
        <v>80</v>
      </c>
      <c r="C719" s="19" t="s">
        <v>62</v>
      </c>
      <c r="D719" s="19">
        <v>2018</v>
      </c>
      <c r="E719" s="463" t="s">
        <v>143</v>
      </c>
      <c r="F719" s="6"/>
      <c r="G719" s="21"/>
      <c r="H719" s="6"/>
      <c r="I719" s="6"/>
      <c r="J719" s="6"/>
      <c r="K719" s="6"/>
      <c r="L719" s="6"/>
      <c r="M719" s="6"/>
      <c r="N719" s="6"/>
      <c r="O719" s="6"/>
      <c r="P719" s="6"/>
      <c r="Q719" s="6"/>
      <c r="R719" s="6"/>
      <c r="S719" s="6"/>
      <c r="T719" s="6"/>
      <c r="U719" s="6"/>
      <c r="V719" s="6"/>
      <c r="W719" s="6"/>
      <c r="X719" s="6"/>
      <c r="Y719" s="6"/>
      <c r="Z719" s="6"/>
    </row>
    <row r="720" spans="1:26" ht="16.5">
      <c r="A720" s="28" t="s">
        <v>3237</v>
      </c>
      <c r="B720" s="28" t="s">
        <v>71</v>
      </c>
      <c r="C720" s="19" t="s">
        <v>744</v>
      </c>
      <c r="D720" s="19">
        <v>2017</v>
      </c>
      <c r="E720" s="463" t="s">
        <v>177</v>
      </c>
      <c r="F720" s="6"/>
      <c r="G720" s="21"/>
      <c r="H720" s="6"/>
      <c r="I720" s="6"/>
      <c r="J720" s="6"/>
      <c r="K720" s="6"/>
      <c r="L720" s="6"/>
      <c r="M720" s="6"/>
      <c r="N720" s="6"/>
      <c r="O720" s="6"/>
      <c r="P720" s="6"/>
      <c r="Q720" s="6"/>
      <c r="R720" s="6"/>
      <c r="S720" s="6"/>
      <c r="T720" s="6"/>
      <c r="U720" s="6"/>
      <c r="V720" s="6"/>
      <c r="W720" s="6"/>
      <c r="X720" s="6"/>
      <c r="Y720" s="6"/>
      <c r="Z720" s="6"/>
    </row>
    <row r="721" spans="1:26" ht="16.5">
      <c r="A721" s="28" t="s">
        <v>3258</v>
      </c>
      <c r="B721" s="28" t="s">
        <v>54</v>
      </c>
      <c r="C721" s="19" t="s">
        <v>4828</v>
      </c>
      <c r="D721" s="19">
        <v>2016</v>
      </c>
      <c r="E721" s="463" t="s">
        <v>143</v>
      </c>
      <c r="F721" s="6"/>
      <c r="G721" s="21"/>
      <c r="H721" s="6"/>
      <c r="I721" s="6"/>
      <c r="J721" s="6"/>
      <c r="K721" s="6"/>
      <c r="L721" s="6"/>
      <c r="M721" s="6"/>
      <c r="N721" s="6"/>
      <c r="O721" s="6"/>
      <c r="P721" s="6"/>
      <c r="Q721" s="6"/>
      <c r="R721" s="6"/>
      <c r="S721" s="6"/>
      <c r="T721" s="6"/>
      <c r="U721" s="6"/>
      <c r="V721" s="6"/>
      <c r="W721" s="6"/>
      <c r="X721" s="6"/>
      <c r="Y721" s="6"/>
      <c r="Z721" s="6"/>
    </row>
    <row r="722" spans="1:26" ht="16.5">
      <c r="A722" s="28" t="s">
        <v>3265</v>
      </c>
      <c r="B722" s="28" t="s">
        <v>83</v>
      </c>
      <c r="C722" s="19" t="s">
        <v>4719</v>
      </c>
      <c r="D722" s="19">
        <v>2015</v>
      </c>
      <c r="E722" s="463" t="s">
        <v>177</v>
      </c>
      <c r="F722" s="6"/>
      <c r="G722" s="21"/>
      <c r="H722" s="6"/>
      <c r="I722" s="6"/>
      <c r="J722" s="6"/>
      <c r="K722" s="6"/>
      <c r="L722" s="6"/>
      <c r="M722" s="6"/>
      <c r="N722" s="6"/>
      <c r="O722" s="6"/>
      <c r="P722" s="6"/>
      <c r="Q722" s="6"/>
      <c r="R722" s="6"/>
      <c r="S722" s="6"/>
      <c r="T722" s="6"/>
      <c r="U722" s="6"/>
      <c r="V722" s="6"/>
      <c r="W722" s="6"/>
      <c r="X722" s="6"/>
      <c r="Y722" s="6"/>
      <c r="Z722" s="6"/>
    </row>
    <row r="723" spans="1:26" ht="16.5">
      <c r="A723" s="28" t="s">
        <v>3275</v>
      </c>
      <c r="B723" s="28" t="s">
        <v>83</v>
      </c>
      <c r="C723" s="19" t="s">
        <v>4829</v>
      </c>
      <c r="D723" s="19">
        <v>2014</v>
      </c>
      <c r="E723" s="463" t="s">
        <v>4830</v>
      </c>
      <c r="F723" s="11" t="s">
        <v>4831</v>
      </c>
      <c r="G723" s="21"/>
      <c r="H723" s="6"/>
      <c r="I723" s="6"/>
      <c r="J723" s="6"/>
      <c r="K723" s="6"/>
      <c r="L723" s="6"/>
      <c r="M723" s="6"/>
      <c r="N723" s="6"/>
      <c r="O723" s="6"/>
      <c r="P723" s="6"/>
      <c r="Q723" s="6"/>
      <c r="R723" s="6"/>
      <c r="S723" s="6"/>
      <c r="T723" s="6"/>
      <c r="U723" s="6"/>
      <c r="V723" s="6"/>
      <c r="W723" s="6"/>
      <c r="X723" s="6"/>
      <c r="Y723" s="6"/>
      <c r="Z723" s="6"/>
    </row>
    <row r="724" spans="1:26" ht="16.5">
      <c r="A724" s="28" t="s">
        <v>3327</v>
      </c>
      <c r="B724" s="28" t="s">
        <v>80</v>
      </c>
      <c r="C724" s="19" t="s">
        <v>398</v>
      </c>
      <c r="D724" s="19">
        <v>1995</v>
      </c>
      <c r="E724" s="463" t="s">
        <v>143</v>
      </c>
      <c r="F724" s="6"/>
      <c r="G724" s="21"/>
      <c r="H724" s="6"/>
      <c r="I724" s="6"/>
      <c r="J724" s="6"/>
      <c r="K724" s="6"/>
      <c r="L724" s="6"/>
      <c r="M724" s="6"/>
      <c r="N724" s="6"/>
      <c r="O724" s="6"/>
      <c r="P724" s="6"/>
      <c r="Q724" s="6"/>
      <c r="R724" s="6"/>
      <c r="S724" s="6"/>
      <c r="T724" s="6"/>
      <c r="U724" s="6"/>
      <c r="V724" s="6"/>
      <c r="W724" s="6"/>
      <c r="X724" s="6"/>
      <c r="Y724" s="6"/>
      <c r="Z724" s="6"/>
    </row>
    <row r="725" spans="1:26" ht="16.5">
      <c r="A725" s="28" t="s">
        <v>3354</v>
      </c>
      <c r="B725" s="28" t="s">
        <v>71</v>
      </c>
      <c r="C725" s="19" t="s">
        <v>30</v>
      </c>
      <c r="D725" s="19">
        <v>2019</v>
      </c>
      <c r="E725" s="463" t="s">
        <v>143</v>
      </c>
      <c r="F725" s="11" t="s">
        <v>4832</v>
      </c>
      <c r="G725" s="21"/>
      <c r="H725" s="6"/>
      <c r="I725" s="6"/>
      <c r="J725" s="6"/>
      <c r="K725" s="6"/>
      <c r="L725" s="6"/>
      <c r="M725" s="6"/>
      <c r="N725" s="6"/>
      <c r="O725" s="6"/>
      <c r="P725" s="6"/>
      <c r="Q725" s="6"/>
      <c r="R725" s="6"/>
      <c r="S725" s="6"/>
      <c r="T725" s="6"/>
      <c r="U725" s="6"/>
      <c r="V725" s="6"/>
      <c r="W725" s="6"/>
      <c r="X725" s="6"/>
      <c r="Y725" s="6"/>
      <c r="Z725" s="6"/>
    </row>
    <row r="726" spans="1:26" ht="16.5">
      <c r="A726" s="28" t="s">
        <v>3380</v>
      </c>
      <c r="B726" s="28" t="s">
        <v>71</v>
      </c>
      <c r="C726" s="19" t="s">
        <v>30</v>
      </c>
      <c r="D726" s="19">
        <v>2018</v>
      </c>
      <c r="E726" s="463" t="s">
        <v>143</v>
      </c>
      <c r="F726" s="6"/>
      <c r="G726" s="21"/>
      <c r="H726" s="6"/>
      <c r="I726" s="6"/>
      <c r="J726" s="6"/>
      <c r="K726" s="6"/>
      <c r="L726" s="6"/>
      <c r="M726" s="6"/>
      <c r="N726" s="6"/>
      <c r="O726" s="6"/>
      <c r="P726" s="6"/>
      <c r="Q726" s="6"/>
      <c r="R726" s="6"/>
      <c r="S726" s="6"/>
      <c r="T726" s="6"/>
      <c r="U726" s="6"/>
      <c r="V726" s="6"/>
      <c r="W726" s="6"/>
      <c r="X726" s="6"/>
      <c r="Y726" s="6"/>
      <c r="Z726" s="6"/>
    </row>
    <row r="727" spans="1:26" ht="16.5">
      <c r="A727" s="28" t="s">
        <v>3399</v>
      </c>
      <c r="B727" s="28" t="s">
        <v>49</v>
      </c>
      <c r="C727" s="19" t="s">
        <v>37</v>
      </c>
      <c r="D727" s="19">
        <v>2012</v>
      </c>
      <c r="E727" s="463" t="s">
        <v>143</v>
      </c>
      <c r="F727" s="6"/>
      <c r="G727" s="21"/>
      <c r="H727" s="6"/>
      <c r="I727" s="6"/>
      <c r="J727" s="6"/>
      <c r="K727" s="6"/>
      <c r="L727" s="6"/>
      <c r="M727" s="6"/>
      <c r="N727" s="6"/>
      <c r="O727" s="6"/>
      <c r="P727" s="6"/>
      <c r="Q727" s="6"/>
      <c r="R727" s="6"/>
      <c r="S727" s="6"/>
      <c r="T727" s="6"/>
      <c r="U727" s="6"/>
      <c r="V727" s="6"/>
      <c r="W727" s="6"/>
      <c r="X727" s="6"/>
      <c r="Y727" s="6"/>
      <c r="Z727" s="6"/>
    </row>
    <row r="728" spans="1:26" ht="16.5">
      <c r="A728" s="28" t="s">
        <v>2330</v>
      </c>
      <c r="B728" s="28" t="s">
        <v>23</v>
      </c>
      <c r="C728" s="19" t="s">
        <v>87</v>
      </c>
      <c r="D728" s="19">
        <v>2016</v>
      </c>
      <c r="E728" s="463" t="s">
        <v>143</v>
      </c>
      <c r="F728" s="6"/>
      <c r="G728" s="21"/>
      <c r="H728" s="6"/>
      <c r="I728" s="6"/>
      <c r="J728" s="6"/>
      <c r="K728" s="6"/>
      <c r="L728" s="6"/>
      <c r="M728" s="6"/>
      <c r="N728" s="6"/>
      <c r="O728" s="6"/>
      <c r="P728" s="6"/>
      <c r="Q728" s="6"/>
      <c r="R728" s="6"/>
      <c r="S728" s="6"/>
      <c r="T728" s="6"/>
      <c r="U728" s="6"/>
      <c r="V728" s="6"/>
      <c r="W728" s="6"/>
      <c r="X728" s="6"/>
      <c r="Y728" s="6"/>
      <c r="Z728" s="6"/>
    </row>
    <row r="729" spans="1:26" ht="16.5">
      <c r="A729" s="28" t="s">
        <v>3450</v>
      </c>
      <c r="B729" s="28" t="s">
        <v>80</v>
      </c>
      <c r="C729" s="19" t="s">
        <v>4834</v>
      </c>
      <c r="D729" s="19">
        <v>2016</v>
      </c>
      <c r="E729" s="463" t="s">
        <v>4830</v>
      </c>
      <c r="F729" s="6"/>
      <c r="G729" s="21"/>
      <c r="H729" s="6"/>
      <c r="I729" s="6"/>
      <c r="J729" s="6"/>
      <c r="K729" s="6"/>
      <c r="L729" s="6"/>
      <c r="M729" s="6"/>
      <c r="N729" s="6"/>
      <c r="O729" s="6"/>
      <c r="P729" s="6"/>
      <c r="Q729" s="6"/>
      <c r="R729" s="6"/>
      <c r="S729" s="6"/>
      <c r="T729" s="6"/>
      <c r="U729" s="6"/>
      <c r="V729" s="6"/>
      <c r="W729" s="6"/>
      <c r="X729" s="6"/>
      <c r="Y729" s="6"/>
      <c r="Z729" s="6"/>
    </row>
    <row r="730" spans="1:26" ht="16.5">
      <c r="A730" s="28" t="s">
        <v>3459</v>
      </c>
      <c r="B730" s="28" t="s">
        <v>80</v>
      </c>
      <c r="C730" s="19" t="s">
        <v>146</v>
      </c>
      <c r="D730" s="19">
        <v>2013</v>
      </c>
      <c r="E730" s="463" t="s">
        <v>143</v>
      </c>
      <c r="F730" s="6"/>
      <c r="G730" s="21"/>
      <c r="H730" s="6"/>
      <c r="I730" s="6"/>
      <c r="J730" s="6"/>
      <c r="K730" s="6"/>
      <c r="L730" s="6"/>
      <c r="M730" s="6"/>
      <c r="N730" s="6"/>
      <c r="O730" s="6"/>
      <c r="P730" s="6"/>
      <c r="Q730" s="6"/>
      <c r="R730" s="6"/>
      <c r="S730" s="6"/>
      <c r="T730" s="6"/>
      <c r="U730" s="6"/>
      <c r="V730" s="6"/>
      <c r="W730" s="6"/>
      <c r="X730" s="6"/>
      <c r="Y730" s="6"/>
      <c r="Z730" s="6"/>
    </row>
    <row r="731" spans="1:26" ht="16.5">
      <c r="A731" s="28" t="s">
        <v>3523</v>
      </c>
      <c r="B731" s="28" t="s">
        <v>27</v>
      </c>
      <c r="C731" s="19" t="s">
        <v>30</v>
      </c>
      <c r="D731" s="19">
        <v>2019</v>
      </c>
      <c r="E731" s="463" t="s">
        <v>177</v>
      </c>
      <c r="F731" s="6"/>
      <c r="G731" s="21"/>
      <c r="H731" s="6"/>
      <c r="I731" s="6"/>
      <c r="J731" s="6"/>
      <c r="K731" s="6"/>
      <c r="L731" s="6"/>
      <c r="M731" s="6"/>
      <c r="N731" s="6"/>
      <c r="O731" s="6"/>
      <c r="P731" s="6"/>
      <c r="Q731" s="6"/>
      <c r="R731" s="6"/>
      <c r="S731" s="6"/>
      <c r="T731" s="6"/>
      <c r="U731" s="6"/>
      <c r="V731" s="6"/>
      <c r="W731" s="6"/>
      <c r="X731" s="6"/>
      <c r="Y731" s="6"/>
      <c r="Z731" s="6"/>
    </row>
    <row r="732" spans="1:26" ht="16.5">
      <c r="A732" s="28" t="s">
        <v>3558</v>
      </c>
      <c r="B732" s="28" t="s">
        <v>80</v>
      </c>
      <c r="C732" s="19" t="s">
        <v>4835</v>
      </c>
      <c r="D732" s="19">
        <v>2008</v>
      </c>
      <c r="E732" s="463" t="s">
        <v>4836</v>
      </c>
      <c r="F732" s="6"/>
      <c r="G732" s="21"/>
      <c r="H732" s="6"/>
      <c r="I732" s="6"/>
      <c r="J732" s="6"/>
      <c r="K732" s="6"/>
      <c r="L732" s="6"/>
      <c r="M732" s="6"/>
      <c r="N732" s="6"/>
      <c r="O732" s="6"/>
      <c r="P732" s="6"/>
      <c r="Q732" s="6"/>
      <c r="R732" s="6"/>
      <c r="S732" s="6"/>
      <c r="T732" s="6"/>
      <c r="U732" s="6"/>
      <c r="V732" s="6"/>
      <c r="W732" s="6"/>
      <c r="X732" s="6"/>
      <c r="Y732" s="6"/>
      <c r="Z732" s="6"/>
    </row>
    <row r="733" spans="1:26" ht="16.5">
      <c r="A733" s="28" t="s">
        <v>3564</v>
      </c>
      <c r="B733" s="28" t="s">
        <v>80</v>
      </c>
      <c r="C733" s="19" t="s">
        <v>146</v>
      </c>
      <c r="D733" s="19">
        <v>2013</v>
      </c>
      <c r="E733" s="463" t="s">
        <v>143</v>
      </c>
      <c r="F733" s="6"/>
      <c r="G733" s="21"/>
      <c r="H733" s="6"/>
      <c r="I733" s="6"/>
      <c r="J733" s="6"/>
      <c r="K733" s="6"/>
      <c r="L733" s="6"/>
      <c r="M733" s="6"/>
      <c r="N733" s="6"/>
      <c r="O733" s="6"/>
      <c r="P733" s="6"/>
      <c r="Q733" s="6"/>
      <c r="R733" s="6"/>
      <c r="S733" s="6"/>
      <c r="T733" s="6"/>
      <c r="U733" s="6"/>
      <c r="V733" s="6"/>
      <c r="W733" s="6"/>
      <c r="X733" s="6"/>
      <c r="Y733" s="6"/>
      <c r="Z733" s="6"/>
    </row>
    <row r="734" spans="1:26" ht="16.5">
      <c r="A734" s="28" t="s">
        <v>3606</v>
      </c>
      <c r="B734" s="28" t="s">
        <v>71</v>
      </c>
      <c r="C734" s="19" t="s">
        <v>37</v>
      </c>
      <c r="D734" s="19">
        <v>2018</v>
      </c>
      <c r="E734" s="463" t="s">
        <v>143</v>
      </c>
      <c r="F734" s="6"/>
      <c r="G734" s="21"/>
      <c r="H734" s="6"/>
      <c r="I734" s="6"/>
      <c r="J734" s="6"/>
      <c r="K734" s="6"/>
      <c r="L734" s="6"/>
      <c r="M734" s="6"/>
      <c r="N734" s="6"/>
      <c r="O734" s="6"/>
      <c r="P734" s="6"/>
      <c r="Q734" s="6"/>
      <c r="R734" s="6"/>
      <c r="S734" s="6"/>
      <c r="T734" s="6"/>
      <c r="U734" s="6"/>
      <c r="V734" s="6"/>
      <c r="W734" s="6"/>
      <c r="X734" s="6"/>
      <c r="Y734" s="6"/>
      <c r="Z734" s="6"/>
    </row>
    <row r="735" spans="1:26" ht="16.5">
      <c r="A735" s="28" t="s">
        <v>3609</v>
      </c>
      <c r="B735" s="28" t="s">
        <v>71</v>
      </c>
      <c r="C735" s="19" t="s">
        <v>4838</v>
      </c>
      <c r="D735" s="19">
        <v>2009</v>
      </c>
      <c r="E735" s="463" t="s">
        <v>143</v>
      </c>
      <c r="F735" s="6"/>
      <c r="G735" s="21"/>
      <c r="H735" s="6"/>
      <c r="I735" s="6"/>
      <c r="J735" s="6"/>
      <c r="K735" s="6"/>
      <c r="L735" s="6"/>
      <c r="M735" s="6"/>
      <c r="N735" s="6"/>
      <c r="O735" s="6"/>
      <c r="P735" s="6"/>
      <c r="Q735" s="6"/>
      <c r="R735" s="6"/>
      <c r="S735" s="6"/>
      <c r="T735" s="6"/>
      <c r="U735" s="6"/>
      <c r="V735" s="6"/>
      <c r="W735" s="6"/>
      <c r="X735" s="6"/>
      <c r="Y735" s="6"/>
      <c r="Z735" s="6"/>
    </row>
    <row r="736" spans="1:26" ht="16.5">
      <c r="A736" s="28" t="s">
        <v>2418</v>
      </c>
      <c r="B736" s="28" t="s">
        <v>54</v>
      </c>
      <c r="C736" s="19" t="s">
        <v>95</v>
      </c>
      <c r="D736" s="19">
        <v>2013</v>
      </c>
      <c r="E736" s="463" t="s">
        <v>177</v>
      </c>
      <c r="F736" s="6"/>
      <c r="G736" s="21"/>
      <c r="H736" s="6"/>
      <c r="I736" s="6"/>
      <c r="J736" s="6"/>
      <c r="K736" s="6"/>
      <c r="L736" s="6"/>
      <c r="M736" s="6"/>
      <c r="N736" s="6"/>
      <c r="O736" s="6"/>
      <c r="P736" s="6"/>
      <c r="Q736" s="6"/>
      <c r="R736" s="6"/>
      <c r="S736" s="6"/>
      <c r="T736" s="6"/>
      <c r="U736" s="6"/>
      <c r="V736" s="6"/>
      <c r="W736" s="6"/>
      <c r="X736" s="6"/>
      <c r="Y736" s="6"/>
      <c r="Z736" s="6"/>
    </row>
    <row r="737" spans="1:26" ht="16.5">
      <c r="A737" s="28" t="s">
        <v>3621</v>
      </c>
      <c r="B737" s="28" t="s">
        <v>80</v>
      </c>
      <c r="C737" s="19" t="s">
        <v>62</v>
      </c>
      <c r="D737" s="19" t="s">
        <v>4839</v>
      </c>
      <c r="E737" s="463" t="s">
        <v>143</v>
      </c>
      <c r="F737" s="6"/>
      <c r="G737" s="21"/>
      <c r="H737" s="6"/>
      <c r="I737" s="6"/>
      <c r="J737" s="6"/>
      <c r="K737" s="6"/>
      <c r="L737" s="6"/>
      <c r="M737" s="6"/>
      <c r="N737" s="6"/>
      <c r="O737" s="6"/>
      <c r="P737" s="6"/>
      <c r="Q737" s="6"/>
      <c r="R737" s="6"/>
      <c r="S737" s="6"/>
      <c r="T737" s="6"/>
      <c r="U737" s="6"/>
      <c r="V737" s="6"/>
      <c r="W737" s="6"/>
      <c r="X737" s="6"/>
      <c r="Y737" s="6"/>
      <c r="Z737" s="6"/>
    </row>
    <row r="738" spans="1:26" ht="16.5">
      <c r="A738" s="28" t="s">
        <v>3632</v>
      </c>
      <c r="B738" s="28" t="s">
        <v>23</v>
      </c>
      <c r="C738" s="19" t="s">
        <v>4841</v>
      </c>
      <c r="D738" s="19">
        <v>2004</v>
      </c>
      <c r="E738" s="463" t="s">
        <v>143</v>
      </c>
      <c r="F738" s="6"/>
      <c r="G738" s="21"/>
      <c r="H738" s="6"/>
      <c r="I738" s="6"/>
      <c r="J738" s="6"/>
      <c r="K738" s="6"/>
      <c r="L738" s="6"/>
      <c r="M738" s="6"/>
      <c r="N738" s="6"/>
      <c r="O738" s="6"/>
      <c r="P738" s="6"/>
      <c r="Q738" s="6"/>
      <c r="R738" s="6"/>
      <c r="S738" s="6"/>
      <c r="T738" s="6"/>
      <c r="U738" s="6"/>
      <c r="V738" s="6"/>
      <c r="W738" s="6"/>
      <c r="X738" s="6"/>
      <c r="Y738" s="6"/>
      <c r="Z738" s="6"/>
    </row>
    <row r="739" spans="1:26" ht="16.5">
      <c r="A739" s="28" t="s">
        <v>3635</v>
      </c>
      <c r="B739" s="28" t="s">
        <v>49</v>
      </c>
      <c r="C739" s="19" t="s">
        <v>4841</v>
      </c>
      <c r="D739" s="19">
        <v>2004</v>
      </c>
      <c r="E739" s="463" t="s">
        <v>143</v>
      </c>
      <c r="F739" s="6"/>
      <c r="G739" s="21"/>
      <c r="H739" s="6"/>
      <c r="I739" s="6"/>
      <c r="J739" s="6"/>
      <c r="K739" s="6"/>
      <c r="L739" s="6"/>
      <c r="M739" s="6"/>
      <c r="N739" s="6"/>
      <c r="O739" s="6"/>
      <c r="P739" s="6"/>
      <c r="Q739" s="6"/>
      <c r="R739" s="6"/>
      <c r="S739" s="6"/>
      <c r="T739" s="6"/>
      <c r="U739" s="6"/>
      <c r="V739" s="6"/>
      <c r="W739" s="6"/>
      <c r="X739" s="6"/>
      <c r="Y739" s="6"/>
      <c r="Z739" s="6"/>
    </row>
    <row r="740" spans="1:26" ht="16.5">
      <c r="A740" s="28" t="s">
        <v>3669</v>
      </c>
      <c r="B740" s="28" t="s">
        <v>80</v>
      </c>
      <c r="C740" s="19" t="s">
        <v>62</v>
      </c>
      <c r="D740" s="19">
        <v>2013</v>
      </c>
      <c r="E740" s="463" t="s">
        <v>143</v>
      </c>
      <c r="F740" s="6"/>
      <c r="G740" s="21"/>
      <c r="H740" s="6"/>
      <c r="I740" s="6"/>
      <c r="J740" s="6"/>
      <c r="K740" s="6"/>
      <c r="L740" s="6"/>
      <c r="M740" s="6"/>
      <c r="N740" s="6"/>
      <c r="O740" s="6"/>
      <c r="P740" s="6"/>
      <c r="Q740" s="6"/>
      <c r="R740" s="6"/>
      <c r="S740" s="6"/>
      <c r="T740" s="6"/>
      <c r="U740" s="6"/>
      <c r="V740" s="6"/>
      <c r="W740" s="6"/>
      <c r="X740" s="6"/>
      <c r="Y740" s="6"/>
      <c r="Z740" s="6"/>
    </row>
    <row r="741" spans="1:26" ht="16.5">
      <c r="A741" s="28" t="s">
        <v>3672</v>
      </c>
      <c r="B741" s="28" t="s">
        <v>140</v>
      </c>
      <c r="C741" s="19" t="s">
        <v>62</v>
      </c>
      <c r="D741" s="19">
        <v>2018</v>
      </c>
      <c r="E741" s="463" t="s">
        <v>143</v>
      </c>
      <c r="F741" s="6"/>
      <c r="G741" s="21"/>
      <c r="H741" s="6"/>
      <c r="I741" s="6"/>
      <c r="J741" s="6"/>
      <c r="K741" s="6"/>
      <c r="L741" s="6"/>
      <c r="M741" s="6"/>
      <c r="N741" s="6"/>
      <c r="O741" s="6"/>
      <c r="P741" s="6"/>
      <c r="Q741" s="6"/>
      <c r="R741" s="6"/>
      <c r="S741" s="6"/>
      <c r="T741" s="6"/>
      <c r="U741" s="6"/>
      <c r="V741" s="6"/>
      <c r="W741" s="6"/>
      <c r="X741" s="6"/>
      <c r="Y741" s="6"/>
      <c r="Z741" s="6"/>
    </row>
    <row r="742" spans="1:26" ht="16.5">
      <c r="A742" s="28" t="s">
        <v>3700</v>
      </c>
      <c r="B742" s="28" t="s">
        <v>71</v>
      </c>
      <c r="C742" s="19" t="s">
        <v>550</v>
      </c>
      <c r="D742" s="19">
        <v>2013</v>
      </c>
      <c r="E742" s="463" t="s">
        <v>143</v>
      </c>
      <c r="F742" s="6"/>
      <c r="G742" s="21"/>
      <c r="H742" s="6"/>
      <c r="I742" s="6"/>
      <c r="J742" s="6"/>
      <c r="K742" s="6"/>
      <c r="L742" s="6"/>
      <c r="M742" s="6"/>
      <c r="N742" s="6"/>
      <c r="O742" s="6"/>
      <c r="P742" s="6"/>
      <c r="Q742" s="6"/>
      <c r="R742" s="6"/>
      <c r="S742" s="6"/>
      <c r="T742" s="6"/>
      <c r="U742" s="6"/>
      <c r="V742" s="6"/>
      <c r="W742" s="6"/>
      <c r="X742" s="6"/>
      <c r="Y742" s="6"/>
      <c r="Z742" s="6"/>
    </row>
    <row r="743" spans="1:26" ht="16.5">
      <c r="A743" s="28" t="s">
        <v>3751</v>
      </c>
      <c r="B743" s="28" t="s">
        <v>83</v>
      </c>
      <c r="C743" s="19" t="s">
        <v>24</v>
      </c>
      <c r="D743" s="19">
        <v>1976</v>
      </c>
      <c r="E743" s="463" t="s">
        <v>143</v>
      </c>
      <c r="F743" s="6"/>
      <c r="G743" s="21"/>
      <c r="H743" s="6"/>
      <c r="I743" s="6"/>
      <c r="J743" s="6"/>
      <c r="K743" s="6"/>
      <c r="L743" s="6"/>
      <c r="M743" s="6"/>
      <c r="N743" s="6"/>
      <c r="O743" s="6"/>
      <c r="P743" s="6"/>
      <c r="Q743" s="6"/>
      <c r="R743" s="6"/>
      <c r="S743" s="6"/>
      <c r="T743" s="6"/>
      <c r="U743" s="6"/>
      <c r="V743" s="6"/>
      <c r="W743" s="6"/>
      <c r="X743" s="6"/>
      <c r="Y743" s="6"/>
      <c r="Z743" s="6"/>
    </row>
    <row r="744" spans="1:26" ht="16.5">
      <c r="A744" s="28" t="s">
        <v>3772</v>
      </c>
      <c r="B744" s="28" t="s">
        <v>83</v>
      </c>
      <c r="C744" s="19" t="s">
        <v>4842</v>
      </c>
      <c r="D744" s="19">
        <v>2017</v>
      </c>
      <c r="E744" s="463" t="s">
        <v>177</v>
      </c>
      <c r="F744" s="6"/>
      <c r="G744" s="21"/>
      <c r="H744" s="6"/>
      <c r="I744" s="6"/>
      <c r="J744" s="6"/>
      <c r="K744" s="6"/>
      <c r="L744" s="6"/>
      <c r="M744" s="6"/>
      <c r="N744" s="6"/>
      <c r="O744" s="6"/>
      <c r="P744" s="6"/>
      <c r="Q744" s="6"/>
      <c r="R744" s="6"/>
      <c r="S744" s="6"/>
      <c r="T744" s="6"/>
      <c r="U744" s="6"/>
      <c r="V744" s="6"/>
      <c r="W744" s="6"/>
      <c r="X744" s="6"/>
      <c r="Y744" s="6"/>
      <c r="Z744" s="6"/>
    </row>
    <row r="745" spans="1:26" ht="16.5">
      <c r="A745" s="28" t="s">
        <v>3797</v>
      </c>
      <c r="B745" s="28" t="s">
        <v>80</v>
      </c>
      <c r="C745" s="19" t="s">
        <v>24</v>
      </c>
      <c r="D745" s="19">
        <v>2018</v>
      </c>
      <c r="E745" s="463" t="s">
        <v>177</v>
      </c>
      <c r="F745" s="6"/>
      <c r="G745" s="21"/>
      <c r="H745" s="6"/>
      <c r="I745" s="6"/>
      <c r="J745" s="6"/>
      <c r="K745" s="6"/>
      <c r="L745" s="6"/>
      <c r="M745" s="6"/>
      <c r="N745" s="6"/>
      <c r="O745" s="6"/>
      <c r="P745" s="6"/>
      <c r="Q745" s="6"/>
      <c r="R745" s="6"/>
      <c r="S745" s="6"/>
      <c r="T745" s="6"/>
      <c r="U745" s="6"/>
      <c r="V745" s="6"/>
      <c r="W745" s="6"/>
      <c r="X745" s="6"/>
      <c r="Y745" s="6"/>
      <c r="Z745" s="6"/>
    </row>
    <row r="746" spans="1:26" ht="16.5">
      <c r="A746" s="28" t="s">
        <v>3807</v>
      </c>
      <c r="B746" s="28" t="s">
        <v>27</v>
      </c>
      <c r="C746" s="19" t="s">
        <v>62</v>
      </c>
      <c r="D746" s="19">
        <v>2018</v>
      </c>
      <c r="E746" s="463" t="s">
        <v>177</v>
      </c>
      <c r="F746" s="6"/>
      <c r="G746" s="21"/>
      <c r="H746" s="6"/>
      <c r="I746" s="6"/>
      <c r="J746" s="6"/>
      <c r="K746" s="6"/>
      <c r="L746" s="6"/>
      <c r="M746" s="6"/>
      <c r="N746" s="6"/>
      <c r="O746" s="6"/>
      <c r="P746" s="6"/>
      <c r="Q746" s="6"/>
      <c r="R746" s="6"/>
      <c r="S746" s="6"/>
      <c r="T746" s="6"/>
      <c r="U746" s="6"/>
      <c r="V746" s="6"/>
      <c r="W746" s="6"/>
      <c r="X746" s="6"/>
      <c r="Y746" s="6"/>
      <c r="Z746" s="6"/>
    </row>
    <row r="747" spans="1:26" ht="16.5">
      <c r="A747" s="28" t="s">
        <v>3840</v>
      </c>
      <c r="B747" s="28" t="s">
        <v>80</v>
      </c>
      <c r="C747" s="19" t="s">
        <v>393</v>
      </c>
      <c r="D747" s="19">
        <v>2017</v>
      </c>
      <c r="E747" s="463" t="s">
        <v>143</v>
      </c>
      <c r="F747" s="6"/>
      <c r="G747" s="21"/>
      <c r="H747" s="6"/>
      <c r="I747" s="6"/>
      <c r="J747" s="6"/>
      <c r="K747" s="6"/>
      <c r="L747" s="6"/>
      <c r="M747" s="6"/>
      <c r="N747" s="6"/>
      <c r="O747" s="6"/>
      <c r="P747" s="6"/>
      <c r="Q747" s="6"/>
      <c r="R747" s="6"/>
      <c r="S747" s="6"/>
      <c r="T747" s="6"/>
      <c r="U747" s="6"/>
      <c r="V747" s="6"/>
      <c r="W747" s="6"/>
      <c r="X747" s="6"/>
      <c r="Y747" s="6"/>
      <c r="Z747" s="6"/>
    </row>
    <row r="748" spans="1:26" ht="16.5">
      <c r="A748" s="28" t="s">
        <v>2536</v>
      </c>
      <c r="B748" s="28" t="s">
        <v>71</v>
      </c>
      <c r="C748" s="19" t="s">
        <v>4843</v>
      </c>
      <c r="D748" s="19">
        <v>2017</v>
      </c>
      <c r="E748" s="463" t="s">
        <v>143</v>
      </c>
      <c r="F748" s="6"/>
      <c r="G748" s="21"/>
      <c r="H748" s="6"/>
      <c r="I748" s="6"/>
      <c r="J748" s="6"/>
      <c r="K748" s="6"/>
      <c r="L748" s="6"/>
      <c r="M748" s="6"/>
      <c r="N748" s="6"/>
      <c r="O748" s="6"/>
      <c r="P748" s="6"/>
      <c r="Q748" s="6"/>
      <c r="R748" s="6"/>
      <c r="S748" s="6"/>
      <c r="T748" s="6"/>
      <c r="U748" s="6"/>
      <c r="V748" s="6"/>
      <c r="W748" s="6"/>
      <c r="X748" s="6"/>
      <c r="Y748" s="6"/>
      <c r="Z748" s="6"/>
    </row>
    <row r="749" spans="1:26" ht="16.5">
      <c r="A749" s="28" t="s">
        <v>3938</v>
      </c>
      <c r="B749" s="28" t="s">
        <v>41</v>
      </c>
      <c r="C749" s="19" t="s">
        <v>37</v>
      </c>
      <c r="D749" s="19">
        <v>2012</v>
      </c>
      <c r="E749" s="463" t="s">
        <v>143</v>
      </c>
      <c r="F749" s="6"/>
      <c r="G749" s="21"/>
      <c r="H749" s="6"/>
      <c r="I749" s="6"/>
      <c r="J749" s="6"/>
      <c r="K749" s="6"/>
      <c r="L749" s="6"/>
      <c r="M749" s="6"/>
      <c r="N749" s="6"/>
      <c r="O749" s="6"/>
      <c r="P749" s="6"/>
      <c r="Q749" s="6"/>
      <c r="R749" s="6"/>
      <c r="S749" s="6"/>
      <c r="T749" s="6"/>
      <c r="U749" s="6"/>
      <c r="V749" s="6"/>
      <c r="W749" s="6"/>
      <c r="X749" s="6"/>
      <c r="Y749" s="6"/>
      <c r="Z749" s="6"/>
    </row>
    <row r="750" spans="1:26" ht="16.5">
      <c r="A750" s="28" t="s">
        <v>517</v>
      </c>
      <c r="B750" s="28" t="s">
        <v>23</v>
      </c>
      <c r="C750" s="19" t="s">
        <v>24</v>
      </c>
      <c r="D750" s="19">
        <v>2016</v>
      </c>
      <c r="E750" s="463" t="s">
        <v>143</v>
      </c>
      <c r="F750" s="6"/>
      <c r="G750" s="21"/>
      <c r="H750" s="6"/>
      <c r="I750" s="6"/>
      <c r="J750" s="6"/>
      <c r="K750" s="6"/>
      <c r="L750" s="6"/>
      <c r="M750" s="6"/>
      <c r="N750" s="6"/>
      <c r="O750" s="6"/>
      <c r="P750" s="6"/>
      <c r="Q750" s="6"/>
      <c r="R750" s="6"/>
      <c r="S750" s="6"/>
      <c r="T750" s="6"/>
      <c r="U750" s="6"/>
      <c r="V750" s="6"/>
      <c r="W750" s="6"/>
      <c r="X750" s="6"/>
      <c r="Y750" s="6"/>
      <c r="Z750" s="6"/>
    </row>
    <row r="751" spans="1:26" ht="16.5">
      <c r="A751" s="28" t="s">
        <v>3955</v>
      </c>
      <c r="B751" s="28" t="s">
        <v>83</v>
      </c>
      <c r="C751" s="19" t="s">
        <v>37</v>
      </c>
      <c r="D751" s="19">
        <v>2018</v>
      </c>
      <c r="E751" s="463" t="s">
        <v>143</v>
      </c>
      <c r="F751" s="6"/>
      <c r="G751" s="21"/>
      <c r="H751" s="6"/>
      <c r="I751" s="6"/>
      <c r="J751" s="6"/>
      <c r="K751" s="6"/>
      <c r="L751" s="6"/>
      <c r="M751" s="6"/>
      <c r="N751" s="6"/>
      <c r="O751" s="6"/>
      <c r="P751" s="6"/>
      <c r="Q751" s="6"/>
      <c r="R751" s="6"/>
      <c r="S751" s="6"/>
      <c r="T751" s="6"/>
      <c r="U751" s="6"/>
      <c r="V751" s="6"/>
      <c r="W751" s="6"/>
      <c r="X751" s="6"/>
      <c r="Y751" s="6"/>
      <c r="Z751" s="6"/>
    </row>
    <row r="752" spans="1:26" ht="16.5">
      <c r="A752" s="28" t="s">
        <v>3969</v>
      </c>
      <c r="B752" s="28" t="s">
        <v>83</v>
      </c>
      <c r="C752" s="19" t="s">
        <v>4711</v>
      </c>
      <c r="D752" s="19">
        <v>2014</v>
      </c>
      <c r="E752" s="463" t="s">
        <v>143</v>
      </c>
      <c r="F752" s="6"/>
      <c r="G752" s="21"/>
      <c r="H752" s="6"/>
      <c r="I752" s="6"/>
      <c r="J752" s="6"/>
      <c r="K752" s="6"/>
      <c r="L752" s="6"/>
      <c r="M752" s="6"/>
      <c r="N752" s="6"/>
      <c r="O752" s="6"/>
      <c r="P752" s="6"/>
      <c r="Q752" s="6"/>
      <c r="R752" s="6"/>
      <c r="S752" s="6"/>
      <c r="T752" s="6"/>
      <c r="U752" s="6"/>
      <c r="V752" s="6"/>
      <c r="W752" s="6"/>
      <c r="X752" s="6"/>
      <c r="Y752" s="6"/>
      <c r="Z752" s="6"/>
    </row>
    <row r="753" spans="1:26" ht="16.5">
      <c r="A753" s="28" t="s">
        <v>3991</v>
      </c>
      <c r="B753" s="28" t="s">
        <v>27</v>
      </c>
      <c r="C753" s="19" t="s">
        <v>24</v>
      </c>
      <c r="D753" s="19">
        <v>2018</v>
      </c>
      <c r="E753" s="463" t="s">
        <v>143</v>
      </c>
      <c r="F753" s="6"/>
      <c r="G753" s="21"/>
      <c r="H753" s="6"/>
      <c r="I753" s="6"/>
      <c r="J753" s="6"/>
      <c r="K753" s="6"/>
      <c r="L753" s="6"/>
      <c r="M753" s="6"/>
      <c r="N753" s="6"/>
      <c r="O753" s="6"/>
      <c r="P753" s="6"/>
      <c r="Q753" s="6"/>
      <c r="R753" s="6"/>
      <c r="S753" s="6"/>
      <c r="T753" s="6"/>
      <c r="U753" s="6"/>
      <c r="V753" s="6"/>
      <c r="W753" s="6"/>
      <c r="X753" s="6"/>
      <c r="Y753" s="6"/>
      <c r="Z753" s="6"/>
    </row>
    <row r="754" spans="1:26" ht="16.5">
      <c r="A754" s="28" t="s">
        <v>4030</v>
      </c>
      <c r="B754" s="28" t="s">
        <v>49</v>
      </c>
      <c r="C754" s="19" t="s">
        <v>4845</v>
      </c>
      <c r="D754" s="19">
        <v>2015</v>
      </c>
      <c r="E754" s="463" t="s">
        <v>143</v>
      </c>
      <c r="F754" s="6"/>
      <c r="G754" s="21"/>
      <c r="H754" s="6"/>
      <c r="I754" s="6"/>
      <c r="J754" s="6"/>
      <c r="K754" s="6"/>
      <c r="L754" s="6"/>
      <c r="M754" s="6"/>
      <c r="N754" s="6"/>
      <c r="O754" s="6"/>
      <c r="P754" s="6"/>
      <c r="Q754" s="6"/>
      <c r="R754" s="6"/>
      <c r="S754" s="6"/>
      <c r="T754" s="6"/>
      <c r="U754" s="6"/>
      <c r="V754" s="6"/>
      <c r="W754" s="6"/>
      <c r="X754" s="6"/>
      <c r="Y754" s="6"/>
      <c r="Z754" s="6"/>
    </row>
    <row r="755" spans="1:26" ht="16.5">
      <c r="A755" s="28" t="s">
        <v>4045</v>
      </c>
      <c r="B755" s="28" t="s">
        <v>71</v>
      </c>
      <c r="C755" s="19" t="s">
        <v>95</v>
      </c>
      <c r="D755" s="19">
        <v>2018</v>
      </c>
      <c r="E755" s="463" t="s">
        <v>143</v>
      </c>
      <c r="F755" s="6"/>
      <c r="G755" s="21"/>
      <c r="H755" s="6"/>
      <c r="I755" s="6"/>
      <c r="J755" s="6"/>
      <c r="K755" s="6"/>
      <c r="L755" s="6"/>
      <c r="M755" s="6"/>
      <c r="N755" s="6"/>
      <c r="O755" s="6"/>
      <c r="P755" s="6"/>
      <c r="Q755" s="6"/>
      <c r="R755" s="6"/>
      <c r="S755" s="6"/>
      <c r="T755" s="6"/>
      <c r="U755" s="6"/>
      <c r="V755" s="6"/>
      <c r="W755" s="6"/>
      <c r="X755" s="6"/>
      <c r="Y755" s="6"/>
      <c r="Z755" s="6"/>
    </row>
    <row r="756" spans="1:26" ht="16.5">
      <c r="A756" s="28" t="s">
        <v>4051</v>
      </c>
      <c r="B756" s="28" t="s">
        <v>83</v>
      </c>
      <c r="C756" s="19" t="s">
        <v>68</v>
      </c>
      <c r="D756" s="19">
        <v>2019</v>
      </c>
      <c r="E756" s="463" t="s">
        <v>143</v>
      </c>
      <c r="F756" s="6"/>
      <c r="G756" s="21"/>
      <c r="H756" s="6"/>
      <c r="I756" s="6"/>
      <c r="J756" s="6"/>
      <c r="K756" s="6"/>
      <c r="L756" s="6"/>
      <c r="M756" s="6"/>
      <c r="N756" s="6"/>
      <c r="O756" s="6"/>
      <c r="P756" s="6"/>
      <c r="Q756" s="6"/>
      <c r="R756" s="6"/>
      <c r="S756" s="6"/>
      <c r="T756" s="6"/>
      <c r="U756" s="6"/>
      <c r="V756" s="6"/>
      <c r="W756" s="6"/>
      <c r="X756" s="6"/>
      <c r="Y756" s="6"/>
      <c r="Z756" s="6"/>
    </row>
    <row r="757" spans="1:26" ht="16.5">
      <c r="A757" s="28" t="s">
        <v>4058</v>
      </c>
      <c r="B757" s="28" t="s">
        <v>71</v>
      </c>
      <c r="C757" s="19" t="s">
        <v>62</v>
      </c>
      <c r="D757" s="19">
        <v>2014</v>
      </c>
      <c r="E757" s="463" t="s">
        <v>143</v>
      </c>
      <c r="F757" s="6"/>
      <c r="G757" s="21"/>
      <c r="H757" s="6"/>
      <c r="I757" s="6"/>
      <c r="J757" s="6"/>
      <c r="K757" s="6"/>
      <c r="L757" s="6"/>
      <c r="M757" s="6"/>
      <c r="N757" s="6"/>
      <c r="O757" s="6"/>
      <c r="P757" s="6"/>
      <c r="Q757" s="6"/>
      <c r="R757" s="6"/>
      <c r="S757" s="6"/>
      <c r="T757" s="6"/>
      <c r="U757" s="6"/>
      <c r="V757" s="6"/>
      <c r="W757" s="6"/>
      <c r="X757" s="6"/>
      <c r="Y757" s="6"/>
      <c r="Z757" s="6"/>
    </row>
    <row r="758" spans="1:26" ht="16.5">
      <c r="A758" s="28" t="s">
        <v>998</v>
      </c>
      <c r="B758" s="28" t="s">
        <v>41</v>
      </c>
      <c r="C758" s="19" t="s">
        <v>37</v>
      </c>
      <c r="D758" s="19">
        <v>2018</v>
      </c>
      <c r="E758" s="463" t="s">
        <v>143</v>
      </c>
      <c r="F758" s="6"/>
      <c r="G758" s="21"/>
      <c r="H758" s="6"/>
      <c r="I758" s="6"/>
      <c r="J758" s="6"/>
      <c r="K758" s="6"/>
      <c r="L758" s="6"/>
      <c r="M758" s="6"/>
      <c r="N758" s="6"/>
      <c r="O758" s="6"/>
      <c r="P758" s="6"/>
      <c r="Q758" s="6"/>
      <c r="R758" s="6"/>
      <c r="S758" s="6"/>
      <c r="T758" s="6"/>
      <c r="U758" s="6"/>
      <c r="V758" s="6"/>
      <c r="W758" s="6"/>
      <c r="X758" s="6"/>
      <c r="Y758" s="6"/>
      <c r="Z758" s="6"/>
    </row>
    <row r="759" spans="1:26" ht="16.5">
      <c r="A759" s="28" t="s">
        <v>4082</v>
      </c>
      <c r="B759" s="28" t="s">
        <v>83</v>
      </c>
      <c r="C759" s="19" t="s">
        <v>95</v>
      </c>
      <c r="D759" s="19">
        <v>2017</v>
      </c>
      <c r="E759" s="463" t="s">
        <v>143</v>
      </c>
      <c r="F759" s="6"/>
      <c r="G759" s="21"/>
      <c r="H759" s="6"/>
      <c r="I759" s="6"/>
      <c r="J759" s="6"/>
      <c r="K759" s="6"/>
      <c r="L759" s="6"/>
      <c r="M759" s="6"/>
      <c r="N759" s="6"/>
      <c r="O759" s="6"/>
      <c r="P759" s="6"/>
      <c r="Q759" s="6"/>
      <c r="R759" s="6"/>
      <c r="S759" s="6"/>
      <c r="T759" s="6"/>
      <c r="U759" s="6"/>
      <c r="V759" s="6"/>
      <c r="W759" s="6"/>
      <c r="X759" s="6"/>
      <c r="Y759" s="6"/>
      <c r="Z759" s="6"/>
    </row>
    <row r="760" spans="1:26" ht="16.5">
      <c r="A760" s="28" t="s">
        <v>4095</v>
      </c>
      <c r="B760" s="28" t="s">
        <v>80</v>
      </c>
      <c r="C760" s="19" t="s">
        <v>4845</v>
      </c>
      <c r="D760" s="19">
        <v>2017</v>
      </c>
      <c r="E760" s="463" t="s">
        <v>269</v>
      </c>
      <c r="F760" s="6"/>
      <c r="G760" s="21"/>
      <c r="H760" s="6"/>
      <c r="I760" s="6"/>
      <c r="J760" s="6"/>
      <c r="K760" s="6"/>
      <c r="L760" s="6"/>
      <c r="M760" s="6"/>
      <c r="N760" s="6"/>
      <c r="O760" s="6"/>
      <c r="P760" s="6"/>
      <c r="Q760" s="6"/>
      <c r="R760" s="6"/>
      <c r="S760" s="6"/>
      <c r="T760" s="6"/>
      <c r="U760" s="6"/>
      <c r="V760" s="6"/>
      <c r="W760" s="6"/>
      <c r="X760" s="6"/>
      <c r="Y760" s="6"/>
      <c r="Z760" s="6"/>
    </row>
    <row r="761" spans="1:26" ht="16.5">
      <c r="A761" s="28" t="s">
        <v>4131</v>
      </c>
      <c r="B761" s="28" t="s">
        <v>80</v>
      </c>
      <c r="C761" s="19" t="s">
        <v>4772</v>
      </c>
      <c r="D761" s="19">
        <v>2016</v>
      </c>
      <c r="E761" s="463" t="s">
        <v>353</v>
      </c>
      <c r="F761" s="6"/>
      <c r="G761" s="21"/>
      <c r="H761" s="6"/>
      <c r="I761" s="6"/>
      <c r="J761" s="6"/>
      <c r="K761" s="6"/>
      <c r="L761" s="6"/>
      <c r="M761" s="6"/>
      <c r="N761" s="6"/>
      <c r="O761" s="6"/>
      <c r="P761" s="6"/>
      <c r="Q761" s="6"/>
      <c r="R761" s="6"/>
      <c r="S761" s="6"/>
      <c r="T761" s="6"/>
      <c r="U761" s="6"/>
      <c r="V761" s="6"/>
      <c r="W761" s="6"/>
      <c r="X761" s="6"/>
      <c r="Y761" s="6"/>
      <c r="Z761" s="6"/>
    </row>
    <row r="762" spans="1:26" ht="16.5">
      <c r="A762" s="28" t="s">
        <v>2650</v>
      </c>
      <c r="B762" s="28" t="s">
        <v>80</v>
      </c>
      <c r="C762" s="19" t="s">
        <v>37</v>
      </c>
      <c r="D762" s="19">
        <v>2017</v>
      </c>
      <c r="E762" s="463" t="s">
        <v>177</v>
      </c>
      <c r="F762" s="6"/>
      <c r="G762" s="21"/>
      <c r="H762" s="6"/>
      <c r="I762" s="6"/>
      <c r="J762" s="6"/>
      <c r="K762" s="6"/>
      <c r="L762" s="6"/>
      <c r="M762" s="6"/>
      <c r="N762" s="6"/>
      <c r="O762" s="6"/>
      <c r="P762" s="6"/>
      <c r="Q762" s="6"/>
      <c r="R762" s="6"/>
      <c r="S762" s="6"/>
      <c r="T762" s="6"/>
      <c r="U762" s="6"/>
      <c r="V762" s="6"/>
      <c r="W762" s="6"/>
      <c r="X762" s="6"/>
      <c r="Y762" s="6"/>
      <c r="Z762" s="6"/>
    </row>
    <row r="763" spans="1:26" ht="16.5">
      <c r="A763" s="28" t="s">
        <v>4179</v>
      </c>
      <c r="B763" s="28" t="s">
        <v>80</v>
      </c>
      <c r="C763" s="19" t="s">
        <v>4847</v>
      </c>
      <c r="D763" s="19">
        <v>2014</v>
      </c>
      <c r="E763" s="463" t="s">
        <v>177</v>
      </c>
      <c r="F763" s="6"/>
      <c r="G763" s="21"/>
      <c r="H763" s="6"/>
      <c r="I763" s="6"/>
      <c r="J763" s="6"/>
      <c r="K763" s="6"/>
      <c r="L763" s="6"/>
      <c r="M763" s="6"/>
      <c r="N763" s="6"/>
      <c r="O763" s="6"/>
      <c r="P763" s="6"/>
      <c r="Q763" s="6"/>
      <c r="R763" s="6"/>
      <c r="S763" s="6"/>
      <c r="T763" s="6"/>
      <c r="U763" s="6"/>
      <c r="V763" s="6"/>
      <c r="W763" s="6"/>
      <c r="X763" s="6"/>
      <c r="Y763" s="6"/>
      <c r="Z763" s="6"/>
    </row>
    <row r="764" spans="1:26" ht="16.5">
      <c r="A764" s="28" t="s">
        <v>4182</v>
      </c>
      <c r="B764" s="28" t="s">
        <v>54</v>
      </c>
      <c r="C764" s="19" t="s">
        <v>1140</v>
      </c>
      <c r="D764" s="19">
        <v>2012</v>
      </c>
      <c r="E764" s="463" t="s">
        <v>177</v>
      </c>
      <c r="F764" s="6"/>
      <c r="G764" s="21"/>
      <c r="H764" s="6"/>
      <c r="I764" s="6"/>
      <c r="J764" s="6"/>
      <c r="K764" s="6"/>
      <c r="L764" s="6"/>
      <c r="M764" s="6"/>
      <c r="N764" s="6"/>
      <c r="O764" s="6"/>
      <c r="P764" s="6"/>
      <c r="Q764" s="6"/>
      <c r="R764" s="6"/>
      <c r="S764" s="6"/>
      <c r="T764" s="6"/>
      <c r="U764" s="6"/>
      <c r="V764" s="6"/>
      <c r="W764" s="6"/>
      <c r="X764" s="6"/>
      <c r="Y764" s="6"/>
      <c r="Z764" s="6"/>
    </row>
    <row r="765" spans="1:26" ht="16.5">
      <c r="A765" s="28" t="s">
        <v>4236</v>
      </c>
      <c r="B765" s="28" t="s">
        <v>41</v>
      </c>
      <c r="C765" s="19" t="s">
        <v>409</v>
      </c>
      <c r="D765" s="19">
        <v>2005</v>
      </c>
      <c r="E765" s="463" t="s">
        <v>177</v>
      </c>
      <c r="F765" s="6"/>
      <c r="G765" s="21"/>
      <c r="H765" s="6"/>
      <c r="I765" s="6"/>
      <c r="J765" s="6"/>
      <c r="K765" s="6"/>
      <c r="L765" s="6"/>
      <c r="M765" s="6"/>
      <c r="N765" s="6"/>
      <c r="O765" s="6"/>
      <c r="P765" s="6"/>
      <c r="Q765" s="6"/>
      <c r="R765" s="6"/>
      <c r="S765" s="6"/>
      <c r="T765" s="6"/>
      <c r="U765" s="6"/>
      <c r="V765" s="6"/>
      <c r="W765" s="6"/>
      <c r="X765" s="6"/>
      <c r="Y765" s="6"/>
      <c r="Z765" s="6"/>
    </row>
    <row r="766" spans="1:26" ht="16.5">
      <c r="A766" s="28" t="s">
        <v>4282</v>
      </c>
      <c r="B766" s="28" t="s">
        <v>23</v>
      </c>
      <c r="C766" s="19" t="s">
        <v>4849</v>
      </c>
      <c r="D766" s="19">
        <v>1990</v>
      </c>
      <c r="E766" s="463" t="s">
        <v>177</v>
      </c>
      <c r="F766" s="6"/>
      <c r="G766" s="21"/>
      <c r="H766" s="6"/>
      <c r="I766" s="6"/>
      <c r="J766" s="6"/>
      <c r="K766" s="6"/>
      <c r="L766" s="6"/>
      <c r="M766" s="6"/>
      <c r="N766" s="6"/>
      <c r="O766" s="6"/>
      <c r="P766" s="6"/>
      <c r="Q766" s="6"/>
      <c r="R766" s="6"/>
      <c r="S766" s="6"/>
      <c r="T766" s="6"/>
      <c r="U766" s="6"/>
      <c r="V766" s="6"/>
      <c r="W766" s="6"/>
      <c r="X766" s="6"/>
      <c r="Y766" s="6"/>
      <c r="Z766" s="6"/>
    </row>
    <row r="767" spans="1:26" ht="16.5">
      <c r="A767" s="28" t="s">
        <v>4295</v>
      </c>
      <c r="B767" s="28" t="s">
        <v>80</v>
      </c>
      <c r="C767" s="19" t="s">
        <v>95</v>
      </c>
      <c r="D767" s="19">
        <v>2017</v>
      </c>
      <c r="E767" s="463" t="s">
        <v>177</v>
      </c>
      <c r="F767" s="6"/>
      <c r="G767" s="21"/>
      <c r="H767" s="6"/>
      <c r="I767" s="6"/>
      <c r="J767" s="6"/>
      <c r="K767" s="6"/>
      <c r="L767" s="6"/>
      <c r="M767" s="6"/>
      <c r="N767" s="6"/>
      <c r="O767" s="6"/>
      <c r="P767" s="6"/>
      <c r="Q767" s="6"/>
      <c r="R767" s="6"/>
      <c r="S767" s="6"/>
      <c r="T767" s="6"/>
      <c r="U767" s="6"/>
      <c r="V767" s="6"/>
      <c r="W767" s="6"/>
      <c r="X767" s="6"/>
      <c r="Y767" s="6"/>
      <c r="Z767" s="6"/>
    </row>
    <row r="768" spans="1:26" ht="16.5">
      <c r="A768" s="28" t="s">
        <v>4298</v>
      </c>
      <c r="B768" s="28" t="s">
        <v>66</v>
      </c>
      <c r="C768" s="19" t="s">
        <v>131</v>
      </c>
      <c r="D768" s="19">
        <v>1995</v>
      </c>
      <c r="E768" s="463" t="s">
        <v>177</v>
      </c>
      <c r="F768" s="6"/>
      <c r="G768" s="21"/>
      <c r="H768" s="6"/>
      <c r="I768" s="6"/>
      <c r="J768" s="6"/>
      <c r="K768" s="6"/>
      <c r="L768" s="6"/>
      <c r="M768" s="6"/>
      <c r="N768" s="6"/>
      <c r="O768" s="6"/>
      <c r="P768" s="6"/>
      <c r="Q768" s="6"/>
      <c r="R768" s="6"/>
      <c r="S768" s="6"/>
      <c r="T768" s="6"/>
      <c r="U768" s="6"/>
      <c r="V768" s="6"/>
      <c r="W768" s="6"/>
      <c r="X768" s="6"/>
      <c r="Y768" s="6"/>
      <c r="Z768" s="6"/>
    </row>
    <row r="769" spans="1:26" ht="16.5">
      <c r="A769" s="28" t="s">
        <v>4315</v>
      </c>
      <c r="B769" s="28" t="s">
        <v>83</v>
      </c>
      <c r="C769" s="19" t="s">
        <v>4851</v>
      </c>
      <c r="D769" s="19">
        <v>2012</v>
      </c>
      <c r="E769" s="463" t="s">
        <v>177</v>
      </c>
      <c r="F769" s="6"/>
      <c r="G769" s="21"/>
      <c r="H769" s="6"/>
      <c r="I769" s="6"/>
      <c r="J769" s="6"/>
      <c r="K769" s="6"/>
      <c r="L769" s="6"/>
      <c r="M769" s="6"/>
      <c r="N769" s="6"/>
      <c r="O769" s="6"/>
      <c r="P769" s="6"/>
      <c r="Q769" s="6"/>
      <c r="R769" s="6"/>
      <c r="S769" s="6"/>
      <c r="T769" s="6"/>
      <c r="U769" s="6"/>
      <c r="V769" s="6"/>
      <c r="W769" s="6"/>
      <c r="X769" s="6"/>
      <c r="Y769" s="6"/>
      <c r="Z769" s="6"/>
    </row>
    <row r="770" spans="1:26" ht="16.5">
      <c r="A770" s="28" t="s">
        <v>1265</v>
      </c>
      <c r="B770" s="28" t="s">
        <v>23</v>
      </c>
      <c r="C770" s="19" t="s">
        <v>95</v>
      </c>
      <c r="D770" s="19">
        <v>2014</v>
      </c>
      <c r="E770" s="463" t="s">
        <v>177</v>
      </c>
      <c r="F770" s="6"/>
      <c r="G770" s="21"/>
      <c r="H770" s="6"/>
      <c r="I770" s="6"/>
      <c r="J770" s="6"/>
      <c r="K770" s="6"/>
      <c r="L770" s="6"/>
      <c r="M770" s="6"/>
      <c r="N770" s="6"/>
      <c r="O770" s="6"/>
      <c r="P770" s="6"/>
      <c r="Q770" s="6"/>
      <c r="R770" s="6"/>
      <c r="S770" s="6"/>
      <c r="T770" s="6"/>
      <c r="U770" s="6"/>
      <c r="V770" s="6"/>
      <c r="W770" s="6"/>
      <c r="X770" s="6"/>
      <c r="Y770" s="6"/>
      <c r="Z770" s="6"/>
    </row>
    <row r="771" spans="1:26" ht="16.5">
      <c r="A771" s="28" t="s">
        <v>4358</v>
      </c>
      <c r="B771" s="28" t="s">
        <v>60</v>
      </c>
      <c r="C771" s="19" t="s">
        <v>24</v>
      </c>
      <c r="D771" s="19">
        <v>2017</v>
      </c>
      <c r="E771" s="463" t="s">
        <v>177</v>
      </c>
      <c r="F771" s="6"/>
      <c r="G771" s="21"/>
      <c r="H771" s="6"/>
      <c r="I771" s="6"/>
      <c r="J771" s="6"/>
      <c r="K771" s="6"/>
      <c r="L771" s="6"/>
      <c r="M771" s="6"/>
      <c r="N771" s="6"/>
      <c r="O771" s="6"/>
      <c r="P771" s="6"/>
      <c r="Q771" s="6"/>
      <c r="R771" s="6"/>
      <c r="S771" s="6"/>
      <c r="T771" s="6"/>
      <c r="U771" s="6"/>
      <c r="V771" s="6"/>
      <c r="W771" s="6"/>
      <c r="X771" s="6"/>
      <c r="Y771" s="6"/>
      <c r="Z771" s="6"/>
    </row>
    <row r="772" spans="1:26" ht="16.5">
      <c r="A772" s="28" t="s">
        <v>2744</v>
      </c>
      <c r="B772" s="28" t="s">
        <v>41</v>
      </c>
      <c r="C772" s="19" t="s">
        <v>24</v>
      </c>
      <c r="D772" s="19">
        <v>2017</v>
      </c>
      <c r="E772" s="463" t="s">
        <v>177</v>
      </c>
      <c r="F772" s="6"/>
      <c r="G772" s="21"/>
      <c r="H772" s="6"/>
      <c r="I772" s="6"/>
      <c r="J772" s="6"/>
      <c r="K772" s="6"/>
      <c r="L772" s="6"/>
      <c r="M772" s="6"/>
      <c r="N772" s="6"/>
      <c r="O772" s="6"/>
      <c r="P772" s="6"/>
      <c r="Q772" s="6"/>
      <c r="R772" s="6"/>
      <c r="S772" s="6"/>
      <c r="T772" s="6"/>
      <c r="U772" s="6"/>
      <c r="V772" s="6"/>
      <c r="W772" s="6"/>
      <c r="X772" s="6"/>
      <c r="Y772" s="6"/>
      <c r="Z772" s="6"/>
    </row>
    <row r="773" spans="1:26" ht="16.5">
      <c r="A773" s="28" t="s">
        <v>4393</v>
      </c>
      <c r="B773" s="28" t="s">
        <v>54</v>
      </c>
      <c r="C773" s="19" t="s">
        <v>550</v>
      </c>
      <c r="D773" s="19">
        <v>2014</v>
      </c>
      <c r="E773" s="463" t="s">
        <v>177</v>
      </c>
      <c r="F773" s="6"/>
      <c r="G773" s="21"/>
      <c r="H773" s="6"/>
      <c r="I773" s="6"/>
      <c r="J773" s="6"/>
      <c r="K773" s="6"/>
      <c r="L773" s="6"/>
      <c r="M773" s="6"/>
      <c r="N773" s="6"/>
      <c r="O773" s="6"/>
      <c r="P773" s="6"/>
      <c r="Q773" s="6"/>
      <c r="R773" s="6"/>
      <c r="S773" s="6"/>
      <c r="T773" s="6"/>
      <c r="U773" s="6"/>
      <c r="V773" s="6"/>
      <c r="W773" s="6"/>
      <c r="X773" s="6"/>
      <c r="Y773" s="6"/>
      <c r="Z773" s="6"/>
    </row>
    <row r="774" spans="1:26" ht="16.5">
      <c r="A774" s="28" t="s">
        <v>4411</v>
      </c>
      <c r="B774" s="28" t="s">
        <v>71</v>
      </c>
      <c r="C774" s="19" t="s">
        <v>4853</v>
      </c>
      <c r="D774" s="19">
        <v>2014</v>
      </c>
      <c r="E774" s="463" t="s">
        <v>177</v>
      </c>
      <c r="F774" s="6"/>
      <c r="G774" s="21"/>
      <c r="H774" s="6"/>
      <c r="I774" s="6"/>
      <c r="J774" s="6"/>
      <c r="K774" s="6"/>
      <c r="L774" s="6"/>
      <c r="M774" s="6"/>
      <c r="N774" s="6"/>
      <c r="O774" s="6"/>
      <c r="P774" s="6"/>
      <c r="Q774" s="6"/>
      <c r="R774" s="6"/>
      <c r="S774" s="6"/>
      <c r="T774" s="6"/>
      <c r="U774" s="6"/>
      <c r="V774" s="6"/>
      <c r="W774" s="6"/>
      <c r="X774" s="6"/>
      <c r="Y774" s="6"/>
      <c r="Z774" s="6"/>
    </row>
    <row r="775" spans="1:26" ht="16.5">
      <c r="A775" s="28" t="s">
        <v>2758</v>
      </c>
      <c r="B775" s="28" t="s">
        <v>80</v>
      </c>
      <c r="C775" s="19" t="s">
        <v>30</v>
      </c>
      <c r="D775" s="19">
        <v>2018</v>
      </c>
      <c r="E775" s="463" t="s">
        <v>177</v>
      </c>
      <c r="F775" s="6"/>
      <c r="G775" s="21"/>
      <c r="H775" s="6"/>
      <c r="I775" s="6"/>
      <c r="J775" s="6"/>
      <c r="K775" s="6"/>
      <c r="L775" s="6"/>
      <c r="M775" s="6"/>
      <c r="N775" s="6"/>
      <c r="O775" s="6"/>
      <c r="P775" s="6"/>
      <c r="Q775" s="6"/>
      <c r="R775" s="6"/>
      <c r="S775" s="6"/>
      <c r="T775" s="6"/>
      <c r="U775" s="6"/>
      <c r="V775" s="6"/>
      <c r="W775" s="6"/>
      <c r="X775" s="6"/>
      <c r="Y775" s="6"/>
      <c r="Z775" s="6"/>
    </row>
    <row r="776" spans="1:26" ht="16.5">
      <c r="A776" s="28" t="s">
        <v>4433</v>
      </c>
      <c r="B776" s="28" t="s">
        <v>71</v>
      </c>
      <c r="C776" s="19" t="s">
        <v>87</v>
      </c>
      <c r="D776" s="19">
        <v>1998</v>
      </c>
      <c r="E776" s="463" t="s">
        <v>177</v>
      </c>
      <c r="F776" s="6"/>
      <c r="G776" s="21"/>
      <c r="H776" s="6"/>
      <c r="I776" s="6"/>
      <c r="J776" s="6"/>
      <c r="K776" s="6"/>
      <c r="L776" s="6"/>
      <c r="M776" s="6"/>
      <c r="N776" s="6"/>
      <c r="O776" s="6"/>
      <c r="P776" s="6"/>
      <c r="Q776" s="6"/>
      <c r="R776" s="6"/>
      <c r="S776" s="6"/>
      <c r="T776" s="6"/>
      <c r="U776" s="6"/>
      <c r="V776" s="6"/>
      <c r="W776" s="6"/>
      <c r="X776" s="6"/>
      <c r="Y776" s="6"/>
      <c r="Z776" s="6"/>
    </row>
    <row r="777" spans="1:26" ht="16.5">
      <c r="A777" s="28" t="s">
        <v>4439</v>
      </c>
      <c r="B777" s="28" t="s">
        <v>80</v>
      </c>
      <c r="C777" s="19" t="s">
        <v>62</v>
      </c>
      <c r="D777" s="19">
        <v>2015</v>
      </c>
      <c r="E777" s="463" t="s">
        <v>177</v>
      </c>
      <c r="F777" s="6"/>
      <c r="G777" s="21"/>
      <c r="H777" s="6"/>
      <c r="I777" s="6"/>
      <c r="J777" s="6"/>
      <c r="K777" s="6"/>
      <c r="L777" s="6"/>
      <c r="M777" s="6"/>
      <c r="N777" s="6"/>
      <c r="O777" s="6"/>
      <c r="P777" s="6"/>
      <c r="Q777" s="6"/>
      <c r="R777" s="6"/>
      <c r="S777" s="6"/>
      <c r="T777" s="6"/>
      <c r="U777" s="6"/>
      <c r="V777" s="6"/>
      <c r="W777" s="6"/>
      <c r="X777" s="6"/>
      <c r="Y777" s="6"/>
      <c r="Z777" s="6"/>
    </row>
    <row r="778" spans="1:26" ht="16.5">
      <c r="A778" s="28" t="s">
        <v>4453</v>
      </c>
      <c r="B778" s="28" t="s">
        <v>71</v>
      </c>
      <c r="C778" s="19" t="s">
        <v>62</v>
      </c>
      <c r="D778" s="19">
        <v>2018</v>
      </c>
      <c r="E778" s="463" t="s">
        <v>177</v>
      </c>
      <c r="F778" s="6"/>
      <c r="G778" s="21"/>
      <c r="H778" s="6"/>
      <c r="I778" s="6"/>
      <c r="J778" s="6"/>
      <c r="K778" s="6"/>
      <c r="L778" s="6"/>
      <c r="M778" s="6"/>
      <c r="N778" s="6"/>
      <c r="O778" s="6"/>
      <c r="P778" s="6"/>
      <c r="Q778" s="6"/>
      <c r="R778" s="6"/>
      <c r="S778" s="6"/>
      <c r="T778" s="6"/>
      <c r="U778" s="6"/>
      <c r="V778" s="6"/>
      <c r="W778" s="6"/>
      <c r="X778" s="6"/>
      <c r="Y778" s="6"/>
      <c r="Z778" s="6"/>
    </row>
    <row r="779" spans="1:26" ht="16.5">
      <c r="A779" s="28" t="s">
        <v>4456</v>
      </c>
      <c r="B779" s="28" t="s">
        <v>23</v>
      </c>
      <c r="C779" s="19" t="s">
        <v>327</v>
      </c>
      <c r="D779" s="19">
        <v>1971</v>
      </c>
      <c r="E779" s="463" t="s">
        <v>177</v>
      </c>
      <c r="F779" s="6"/>
      <c r="G779" s="21"/>
      <c r="H779" s="6"/>
      <c r="I779" s="6"/>
      <c r="J779" s="6"/>
      <c r="K779" s="6"/>
      <c r="L779" s="6"/>
      <c r="M779" s="6"/>
      <c r="N779" s="6"/>
      <c r="O779" s="6"/>
      <c r="P779" s="6"/>
      <c r="Q779" s="6"/>
      <c r="R779" s="6"/>
      <c r="S779" s="6"/>
      <c r="T779" s="6"/>
      <c r="U779" s="6"/>
      <c r="V779" s="6"/>
      <c r="W779" s="6"/>
      <c r="X779" s="6"/>
      <c r="Y779" s="6"/>
      <c r="Z779" s="6"/>
    </row>
    <row r="780" spans="1:26" ht="16.5">
      <c r="A780" s="28" t="s">
        <v>4521</v>
      </c>
      <c r="B780" s="28" t="s">
        <v>23</v>
      </c>
      <c r="C780" s="19" t="s">
        <v>4855</v>
      </c>
      <c r="D780" s="19">
        <v>2009</v>
      </c>
      <c r="E780" s="463" t="s">
        <v>177</v>
      </c>
      <c r="F780" s="6"/>
      <c r="G780" s="21"/>
      <c r="H780" s="6"/>
      <c r="I780" s="6"/>
      <c r="J780" s="6"/>
      <c r="K780" s="6"/>
      <c r="L780" s="6"/>
      <c r="M780" s="6"/>
      <c r="N780" s="6"/>
      <c r="O780" s="6"/>
      <c r="P780" s="6"/>
      <c r="Q780" s="6"/>
      <c r="R780" s="6"/>
      <c r="S780" s="6"/>
      <c r="T780" s="6"/>
      <c r="U780" s="6"/>
      <c r="V780" s="6"/>
      <c r="W780" s="6"/>
      <c r="X780" s="6"/>
      <c r="Y780" s="6"/>
      <c r="Z780" s="6"/>
    </row>
    <row r="781" spans="1:26" ht="16.5">
      <c r="A781" s="28" t="s">
        <v>4542</v>
      </c>
      <c r="B781" s="28" t="s">
        <v>41</v>
      </c>
      <c r="C781" s="19" t="s">
        <v>37</v>
      </c>
      <c r="D781" s="19">
        <v>2013</v>
      </c>
      <c r="E781" s="463" t="s">
        <v>177</v>
      </c>
      <c r="F781" s="6"/>
      <c r="G781" s="21"/>
      <c r="H781" s="6"/>
      <c r="I781" s="6"/>
      <c r="J781" s="6"/>
      <c r="K781" s="6"/>
      <c r="L781" s="6"/>
      <c r="M781" s="6"/>
      <c r="N781" s="6"/>
      <c r="O781" s="6"/>
      <c r="P781" s="6"/>
      <c r="Q781" s="6"/>
      <c r="R781" s="6"/>
      <c r="S781" s="6"/>
      <c r="T781" s="6"/>
      <c r="U781" s="6"/>
      <c r="V781" s="6"/>
      <c r="W781" s="6"/>
      <c r="X781" s="6"/>
      <c r="Y781" s="6"/>
      <c r="Z781" s="6"/>
    </row>
    <row r="782" spans="1:26" ht="16.5">
      <c r="A782" s="28" t="s">
        <v>4548</v>
      </c>
      <c r="B782" s="28" t="s">
        <v>83</v>
      </c>
      <c r="C782" s="19" t="s">
        <v>4858</v>
      </c>
      <c r="D782" s="19"/>
      <c r="E782" s="463" t="s">
        <v>177</v>
      </c>
      <c r="F782" s="6"/>
      <c r="G782" s="21"/>
      <c r="H782" s="6"/>
      <c r="I782" s="6"/>
      <c r="J782" s="6"/>
      <c r="K782" s="6"/>
      <c r="L782" s="6"/>
      <c r="M782" s="6"/>
      <c r="N782" s="6"/>
      <c r="O782" s="6"/>
      <c r="P782" s="6"/>
      <c r="Q782" s="6"/>
      <c r="R782" s="6"/>
      <c r="S782" s="6"/>
      <c r="T782" s="6"/>
      <c r="U782" s="6"/>
      <c r="V782" s="6"/>
      <c r="W782" s="6"/>
      <c r="X782" s="6"/>
      <c r="Y782" s="6"/>
      <c r="Z782" s="6"/>
    </row>
    <row r="783" spans="1:26" ht="16.5">
      <c r="A783" s="28" t="s">
        <v>2545</v>
      </c>
      <c r="B783" s="28" t="s">
        <v>27</v>
      </c>
      <c r="C783" s="19" t="s">
        <v>30</v>
      </c>
      <c r="D783" s="19">
        <v>2015</v>
      </c>
      <c r="E783" s="463" t="s">
        <v>177</v>
      </c>
      <c r="F783" s="6"/>
      <c r="G783" s="21"/>
      <c r="H783" s="6"/>
      <c r="I783" s="6"/>
      <c r="J783" s="6"/>
      <c r="K783" s="6"/>
      <c r="L783" s="6"/>
      <c r="M783" s="6"/>
      <c r="N783" s="6"/>
      <c r="O783" s="6"/>
      <c r="P783" s="6"/>
      <c r="Q783" s="6"/>
      <c r="R783" s="6"/>
      <c r="S783" s="6"/>
      <c r="T783" s="6"/>
      <c r="U783" s="6"/>
      <c r="V783" s="6"/>
      <c r="W783" s="6"/>
      <c r="X783" s="6"/>
      <c r="Y783" s="6"/>
      <c r="Z783" s="6"/>
    </row>
    <row r="784" spans="1:26" ht="16.5">
      <c r="A784" s="28" t="s">
        <v>4567</v>
      </c>
      <c r="B784" s="28" t="s">
        <v>80</v>
      </c>
      <c r="C784" s="19" t="s">
        <v>4861</v>
      </c>
      <c r="D784" s="19">
        <v>2003</v>
      </c>
      <c r="E784" s="463" t="s">
        <v>177</v>
      </c>
      <c r="F784" s="6"/>
      <c r="G784" s="21"/>
      <c r="H784" s="6"/>
      <c r="I784" s="6"/>
      <c r="J784" s="6"/>
      <c r="K784" s="6"/>
      <c r="L784" s="6"/>
      <c r="M784" s="6"/>
      <c r="N784" s="6"/>
      <c r="O784" s="6"/>
      <c r="P784" s="6"/>
      <c r="Q784" s="6"/>
      <c r="R784" s="6"/>
      <c r="S784" s="6"/>
      <c r="T784" s="6"/>
      <c r="U784" s="6"/>
      <c r="V784" s="6"/>
      <c r="W784" s="6"/>
      <c r="X784" s="6"/>
      <c r="Y784" s="6"/>
      <c r="Z784" s="6"/>
    </row>
    <row r="785" spans="1:26" ht="16.5">
      <c r="A785" s="28" t="s">
        <v>4579</v>
      </c>
      <c r="B785" s="28" t="s">
        <v>54</v>
      </c>
      <c r="C785" s="19" t="s">
        <v>62</v>
      </c>
      <c r="D785" s="19">
        <v>2018</v>
      </c>
      <c r="E785" s="463" t="s">
        <v>177</v>
      </c>
      <c r="F785" s="6"/>
      <c r="G785" s="21"/>
      <c r="H785" s="6"/>
      <c r="I785" s="6"/>
      <c r="J785" s="6"/>
      <c r="K785" s="6"/>
      <c r="L785" s="6"/>
      <c r="M785" s="6"/>
      <c r="N785" s="6"/>
      <c r="O785" s="6"/>
      <c r="P785" s="6"/>
      <c r="Q785" s="6"/>
      <c r="R785" s="6"/>
      <c r="S785" s="6"/>
      <c r="T785" s="6"/>
      <c r="U785" s="6"/>
      <c r="V785" s="6"/>
      <c r="W785" s="6"/>
      <c r="X785" s="6"/>
      <c r="Y785" s="6"/>
      <c r="Z785" s="6"/>
    </row>
    <row r="786" spans="1:26" ht="16.5">
      <c r="A786" s="28" t="s">
        <v>259</v>
      </c>
      <c r="B786" s="28" t="s">
        <v>54</v>
      </c>
      <c r="C786" s="19" t="s">
        <v>226</v>
      </c>
      <c r="D786" s="19">
        <v>2017</v>
      </c>
      <c r="E786" s="463" t="s">
        <v>177</v>
      </c>
      <c r="F786" s="6"/>
      <c r="G786" s="21"/>
      <c r="H786" s="6"/>
      <c r="I786" s="6"/>
      <c r="J786" s="6"/>
      <c r="K786" s="6"/>
      <c r="L786" s="6"/>
      <c r="M786" s="6"/>
      <c r="N786" s="6"/>
      <c r="O786" s="6"/>
      <c r="P786" s="6"/>
      <c r="Q786" s="6"/>
      <c r="R786" s="6"/>
      <c r="S786" s="6"/>
      <c r="T786" s="6"/>
      <c r="U786" s="6"/>
      <c r="V786" s="6"/>
      <c r="W786" s="6"/>
      <c r="X786" s="6"/>
      <c r="Y786" s="6"/>
      <c r="Z786" s="6"/>
    </row>
    <row r="787" spans="1:26" ht="12.75">
      <c r="A787" s="6"/>
      <c r="B787" s="6"/>
      <c r="C787" s="6"/>
      <c r="D787" s="6"/>
      <c r="E787" s="448"/>
      <c r="F787" s="6"/>
      <c r="G787" s="6"/>
      <c r="H787" s="6"/>
      <c r="I787" s="6"/>
      <c r="J787" s="6"/>
      <c r="K787" s="6"/>
      <c r="L787" s="6"/>
      <c r="M787" s="6"/>
      <c r="N787" s="6"/>
      <c r="O787" s="6"/>
      <c r="P787" s="6"/>
      <c r="Q787" s="6"/>
      <c r="R787" s="6"/>
      <c r="S787" s="6"/>
      <c r="T787" s="6"/>
      <c r="U787" s="6"/>
      <c r="V787" s="6"/>
      <c r="W787" s="6"/>
      <c r="X787" s="6"/>
      <c r="Y787" s="6"/>
      <c r="Z787" s="6"/>
    </row>
    <row r="788" spans="1:26" ht="23.25">
      <c r="A788" s="485" t="s">
        <v>4862</v>
      </c>
      <c r="B788" s="6"/>
      <c r="C788" s="6"/>
      <c r="D788" s="6"/>
      <c r="E788" s="448"/>
      <c r="F788" s="6"/>
      <c r="G788" s="6"/>
      <c r="H788" s="6"/>
      <c r="I788" s="6"/>
      <c r="J788" s="6"/>
      <c r="K788" s="6"/>
      <c r="L788" s="6"/>
      <c r="M788" s="6"/>
      <c r="N788" s="6"/>
      <c r="O788" s="6"/>
      <c r="P788" s="6"/>
      <c r="Q788" s="6"/>
      <c r="R788" s="6"/>
      <c r="S788" s="6"/>
      <c r="T788" s="6"/>
      <c r="U788" s="6"/>
      <c r="V788" s="6"/>
      <c r="W788" s="6"/>
      <c r="X788" s="6"/>
      <c r="Y788" s="6"/>
      <c r="Z788" s="6"/>
    </row>
    <row r="789" spans="1:26" ht="15">
      <c r="A789" s="15" t="s">
        <v>14</v>
      </c>
      <c r="B789" s="6"/>
      <c r="C789" s="6"/>
      <c r="D789" s="6"/>
      <c r="E789" s="448"/>
      <c r="F789" s="6"/>
      <c r="G789" s="6"/>
      <c r="H789" s="6"/>
      <c r="I789" s="6"/>
      <c r="J789" s="6"/>
      <c r="K789" s="6"/>
      <c r="L789" s="6"/>
      <c r="M789" s="6"/>
      <c r="N789" s="6"/>
      <c r="O789" s="6"/>
      <c r="P789" s="6"/>
      <c r="Q789" s="6"/>
      <c r="R789" s="6"/>
      <c r="S789" s="6"/>
      <c r="T789" s="6"/>
      <c r="U789" s="6"/>
      <c r="V789" s="6"/>
      <c r="W789" s="6"/>
      <c r="X789" s="6"/>
      <c r="Y789" s="6"/>
      <c r="Z789" s="6"/>
    </row>
    <row r="790" spans="1:26" ht="15">
      <c r="A790" s="15" t="s">
        <v>15</v>
      </c>
      <c r="B790" s="6"/>
      <c r="C790" s="6"/>
      <c r="D790" s="6"/>
      <c r="E790" s="448"/>
      <c r="F790" s="6"/>
      <c r="G790" s="6"/>
      <c r="H790" s="6"/>
      <c r="I790" s="6"/>
      <c r="J790" s="6"/>
      <c r="K790" s="6"/>
      <c r="L790" s="6"/>
      <c r="M790" s="6"/>
      <c r="N790" s="6"/>
      <c r="O790" s="6"/>
      <c r="P790" s="6"/>
      <c r="Q790" s="6"/>
      <c r="R790" s="6"/>
      <c r="S790" s="6"/>
      <c r="T790" s="6"/>
      <c r="U790" s="6"/>
      <c r="V790" s="6"/>
      <c r="W790" s="6"/>
      <c r="X790" s="6"/>
      <c r="Y790" s="6"/>
      <c r="Z790" s="6"/>
    </row>
    <row r="791" spans="1:26" ht="15">
      <c r="A791" s="15" t="s">
        <v>16</v>
      </c>
      <c r="B791" s="6"/>
      <c r="C791" s="6"/>
      <c r="D791" s="6"/>
      <c r="E791" s="448"/>
      <c r="F791" s="6"/>
      <c r="G791" s="6"/>
      <c r="H791" s="6"/>
      <c r="I791" s="6"/>
      <c r="J791" s="6"/>
      <c r="K791" s="6"/>
      <c r="L791" s="6"/>
      <c r="M791" s="6"/>
      <c r="N791" s="6"/>
      <c r="O791" s="6"/>
      <c r="P791" s="6"/>
      <c r="Q791" s="6"/>
      <c r="R791" s="6"/>
      <c r="S791" s="6"/>
      <c r="T791" s="6"/>
      <c r="U791" s="6"/>
      <c r="V791" s="6"/>
      <c r="W791" s="6"/>
      <c r="X791" s="6"/>
      <c r="Y791" s="6"/>
      <c r="Z791" s="6"/>
    </row>
    <row r="792" spans="1:26" ht="16.5">
      <c r="A792" s="303" t="s">
        <v>33</v>
      </c>
      <c r="B792" s="6"/>
      <c r="C792" s="6"/>
      <c r="D792" s="6"/>
      <c r="E792" s="448"/>
      <c r="F792" s="6"/>
      <c r="G792" s="6"/>
      <c r="H792" s="6"/>
      <c r="I792" s="6"/>
      <c r="J792" s="6"/>
      <c r="K792" s="6"/>
      <c r="L792" s="6"/>
      <c r="M792" s="6"/>
      <c r="N792" s="6"/>
      <c r="O792" s="6"/>
      <c r="P792" s="6"/>
      <c r="Q792" s="6"/>
      <c r="R792" s="6"/>
      <c r="S792" s="6"/>
      <c r="T792" s="6"/>
      <c r="U792" s="6"/>
      <c r="V792" s="6"/>
      <c r="W792" s="6"/>
      <c r="X792" s="6"/>
      <c r="Y792" s="6"/>
      <c r="Z792" s="6"/>
    </row>
    <row r="793" spans="1:26" ht="16.5">
      <c r="A793" s="28" t="s">
        <v>39</v>
      </c>
      <c r="B793" s="6"/>
      <c r="C793" s="6"/>
      <c r="D793" s="6"/>
      <c r="E793" s="448"/>
      <c r="F793" s="6"/>
      <c r="G793" s="6"/>
      <c r="H793" s="6"/>
      <c r="I793" s="6"/>
      <c r="J793" s="6"/>
      <c r="K793" s="6"/>
      <c r="L793" s="6"/>
      <c r="M793" s="6"/>
      <c r="N793" s="6"/>
      <c r="O793" s="6"/>
      <c r="P793" s="6"/>
      <c r="Q793" s="6"/>
      <c r="R793" s="6"/>
      <c r="S793" s="6"/>
      <c r="T793" s="6"/>
      <c r="U793" s="6"/>
      <c r="V793" s="6"/>
      <c r="W793" s="6"/>
      <c r="X793" s="6"/>
      <c r="Y793" s="6"/>
      <c r="Z793" s="6"/>
    </row>
    <row r="794" spans="1:26" ht="16.5">
      <c r="A794" s="28" t="s">
        <v>53</v>
      </c>
      <c r="B794" s="6"/>
      <c r="C794" s="6"/>
      <c r="D794" s="6"/>
      <c r="E794" s="448"/>
      <c r="F794" s="6"/>
      <c r="G794" s="6"/>
      <c r="H794" s="6"/>
      <c r="I794" s="6"/>
      <c r="J794" s="6"/>
      <c r="K794" s="6"/>
      <c r="L794" s="6"/>
      <c r="M794" s="6"/>
      <c r="N794" s="6"/>
      <c r="O794" s="6"/>
      <c r="P794" s="6"/>
      <c r="Q794" s="6"/>
      <c r="R794" s="6"/>
      <c r="S794" s="6"/>
      <c r="T794" s="6"/>
      <c r="U794" s="6"/>
      <c r="V794" s="6"/>
      <c r="W794" s="6"/>
      <c r="X794" s="6"/>
      <c r="Y794" s="6"/>
      <c r="Z794" s="6"/>
    </row>
    <row r="795" spans="1:26" ht="16.5">
      <c r="A795" s="28" t="s">
        <v>65</v>
      </c>
      <c r="B795" s="6"/>
      <c r="C795" s="6"/>
      <c r="D795" s="6"/>
      <c r="E795" s="448"/>
      <c r="F795" s="6"/>
      <c r="G795" s="6"/>
      <c r="H795" s="6"/>
      <c r="I795" s="6"/>
      <c r="J795" s="6"/>
      <c r="K795" s="6"/>
      <c r="L795" s="6"/>
      <c r="M795" s="6"/>
      <c r="N795" s="6"/>
      <c r="O795" s="6"/>
      <c r="P795" s="6"/>
      <c r="Q795" s="6"/>
      <c r="R795" s="6"/>
      <c r="S795" s="6"/>
      <c r="T795" s="6"/>
      <c r="U795" s="6"/>
      <c r="V795" s="6"/>
      <c r="W795" s="6"/>
      <c r="X795" s="6"/>
      <c r="Y795" s="6"/>
      <c r="Z795" s="6"/>
    </row>
    <row r="796" spans="1:26" ht="16.5">
      <c r="A796" s="19"/>
      <c r="B796" s="6"/>
      <c r="C796" s="6"/>
      <c r="D796" s="6"/>
      <c r="E796" s="448"/>
      <c r="F796" s="6"/>
      <c r="G796" s="6"/>
      <c r="H796" s="6"/>
      <c r="I796" s="6"/>
      <c r="J796" s="6"/>
      <c r="K796" s="6"/>
      <c r="L796" s="6"/>
      <c r="M796" s="6"/>
      <c r="N796" s="6"/>
      <c r="O796" s="6"/>
      <c r="P796" s="6"/>
      <c r="Q796" s="6"/>
      <c r="R796" s="6"/>
      <c r="S796" s="6"/>
      <c r="T796" s="6"/>
      <c r="U796" s="6"/>
      <c r="V796" s="6"/>
      <c r="W796" s="6"/>
      <c r="X796" s="6"/>
      <c r="Y796" s="6"/>
      <c r="Z796" s="6"/>
    </row>
    <row r="797" spans="1:26" ht="16.5">
      <c r="A797" s="28" t="s">
        <v>77</v>
      </c>
      <c r="B797" s="6"/>
      <c r="C797" s="6"/>
      <c r="D797" s="6"/>
      <c r="E797" s="448"/>
      <c r="F797" s="6"/>
      <c r="G797" s="6"/>
      <c r="H797" s="6"/>
      <c r="I797" s="6"/>
      <c r="J797" s="6"/>
      <c r="K797" s="6"/>
      <c r="L797" s="6"/>
      <c r="M797" s="6"/>
      <c r="N797" s="6"/>
      <c r="O797" s="6"/>
      <c r="P797" s="6"/>
      <c r="Q797" s="6"/>
      <c r="R797" s="6"/>
      <c r="S797" s="6"/>
      <c r="T797" s="6"/>
      <c r="U797" s="6"/>
      <c r="V797" s="6"/>
      <c r="W797" s="6"/>
      <c r="X797" s="6"/>
      <c r="Y797" s="6"/>
      <c r="Z797" s="6"/>
    </row>
    <row r="798" spans="1:26" ht="16.5">
      <c r="A798" s="28" t="s">
        <v>81</v>
      </c>
      <c r="B798" s="6"/>
      <c r="C798" s="6"/>
      <c r="D798" s="6"/>
      <c r="E798" s="448"/>
      <c r="F798" s="6"/>
      <c r="G798" s="6"/>
      <c r="H798" s="6"/>
      <c r="I798" s="6"/>
      <c r="J798" s="6"/>
      <c r="K798" s="6"/>
      <c r="L798" s="6"/>
      <c r="M798" s="6"/>
      <c r="N798" s="6"/>
      <c r="O798" s="6"/>
      <c r="P798" s="6"/>
      <c r="Q798" s="6"/>
      <c r="R798" s="6"/>
      <c r="S798" s="6"/>
      <c r="T798" s="6"/>
      <c r="U798" s="6"/>
      <c r="V798" s="6"/>
      <c r="W798" s="6"/>
      <c r="X798" s="6"/>
      <c r="Y798" s="6"/>
      <c r="Z798" s="6"/>
    </row>
    <row r="799" spans="1:26" ht="16.5">
      <c r="A799" s="28" t="s">
        <v>89</v>
      </c>
      <c r="B799" s="6"/>
      <c r="C799" s="6"/>
      <c r="D799" s="6"/>
      <c r="E799" s="448"/>
      <c r="F799" s="6"/>
      <c r="G799" s="6"/>
      <c r="H799" s="6"/>
      <c r="I799" s="6"/>
      <c r="J799" s="6"/>
      <c r="K799" s="6"/>
      <c r="L799" s="6"/>
      <c r="M799" s="6"/>
      <c r="N799" s="6"/>
      <c r="O799" s="6"/>
      <c r="P799" s="6"/>
      <c r="Q799" s="6"/>
      <c r="R799" s="6"/>
      <c r="S799" s="6"/>
      <c r="T799" s="6"/>
      <c r="U799" s="6"/>
      <c r="V799" s="6"/>
      <c r="W799" s="6"/>
      <c r="X799" s="6"/>
      <c r="Y799" s="6"/>
      <c r="Z799" s="6"/>
    </row>
    <row r="800" spans="1:26" ht="16.5">
      <c r="A800" s="25" t="s">
        <v>98</v>
      </c>
      <c r="B800" s="6"/>
      <c r="C800" s="6"/>
      <c r="D800" s="6"/>
      <c r="E800" s="448"/>
      <c r="F800" s="6"/>
      <c r="G800" s="6"/>
      <c r="H800" s="6"/>
      <c r="I800" s="6"/>
      <c r="J800" s="6"/>
      <c r="K800" s="6"/>
      <c r="L800" s="6"/>
      <c r="M800" s="6"/>
      <c r="N800" s="6"/>
      <c r="O800" s="6"/>
      <c r="P800" s="6"/>
      <c r="Q800" s="6"/>
      <c r="R800" s="6"/>
      <c r="S800" s="6"/>
      <c r="T800" s="6"/>
      <c r="U800" s="6"/>
      <c r="V800" s="6"/>
      <c r="W800" s="6"/>
      <c r="X800" s="6"/>
      <c r="Y800" s="6"/>
      <c r="Z800" s="6"/>
    </row>
    <row r="801" spans="1:26" ht="16.5">
      <c r="A801" s="19"/>
      <c r="B801" s="6"/>
      <c r="C801" s="6"/>
      <c r="D801" s="6"/>
      <c r="E801" s="448"/>
      <c r="F801" s="6"/>
      <c r="G801" s="6"/>
      <c r="H801" s="6"/>
      <c r="I801" s="6"/>
      <c r="J801" s="6"/>
      <c r="K801" s="6"/>
      <c r="L801" s="6"/>
      <c r="M801" s="6"/>
      <c r="N801" s="6"/>
      <c r="O801" s="6"/>
      <c r="P801" s="6"/>
      <c r="Q801" s="6"/>
      <c r="R801" s="6"/>
      <c r="S801" s="6"/>
      <c r="T801" s="6"/>
      <c r="U801" s="6"/>
      <c r="V801" s="6"/>
      <c r="W801" s="6"/>
      <c r="X801" s="6"/>
      <c r="Y801" s="6"/>
      <c r="Z801" s="6"/>
    </row>
    <row r="802" spans="1:26" ht="16.5">
      <c r="A802" s="28" t="s">
        <v>114</v>
      </c>
      <c r="B802" s="6"/>
      <c r="C802" s="6"/>
      <c r="D802" s="6"/>
      <c r="E802" s="448"/>
      <c r="F802" s="6"/>
      <c r="G802" s="6"/>
      <c r="H802" s="6"/>
      <c r="I802" s="6"/>
      <c r="J802" s="6"/>
      <c r="K802" s="6"/>
      <c r="L802" s="6"/>
      <c r="M802" s="6"/>
      <c r="N802" s="6"/>
      <c r="O802" s="6"/>
      <c r="P802" s="6"/>
      <c r="Q802" s="6"/>
      <c r="R802" s="6"/>
      <c r="S802" s="6"/>
      <c r="T802" s="6"/>
      <c r="U802" s="6"/>
      <c r="V802" s="6"/>
      <c r="W802" s="6"/>
      <c r="X802" s="6"/>
      <c r="Y802" s="6"/>
      <c r="Z802" s="6"/>
    </row>
    <row r="803" spans="1:26" ht="16.5">
      <c r="A803" s="28" t="s">
        <v>119</v>
      </c>
      <c r="B803" s="6"/>
      <c r="C803" s="6"/>
      <c r="D803" s="6"/>
      <c r="E803" s="448"/>
      <c r="F803" s="6"/>
      <c r="G803" s="6"/>
      <c r="H803" s="6"/>
      <c r="I803" s="6"/>
      <c r="J803" s="6"/>
      <c r="K803" s="6"/>
      <c r="L803" s="6"/>
      <c r="M803" s="6"/>
      <c r="N803" s="6"/>
      <c r="O803" s="6"/>
      <c r="P803" s="6"/>
      <c r="Q803" s="6"/>
      <c r="R803" s="6"/>
      <c r="S803" s="6"/>
      <c r="T803" s="6"/>
      <c r="U803" s="6"/>
      <c r="V803" s="6"/>
      <c r="W803" s="6"/>
      <c r="X803" s="6"/>
      <c r="Y803" s="6"/>
      <c r="Z803" s="6"/>
    </row>
    <row r="804" spans="1:26" ht="16.5">
      <c r="A804" s="28" t="s">
        <v>128</v>
      </c>
      <c r="B804" s="6"/>
      <c r="C804" s="6"/>
      <c r="D804" s="6"/>
      <c r="E804" s="448"/>
      <c r="F804" s="6"/>
      <c r="G804" s="6"/>
      <c r="H804" s="6"/>
      <c r="I804" s="6"/>
      <c r="J804" s="6"/>
      <c r="K804" s="6"/>
      <c r="L804" s="6"/>
      <c r="M804" s="6"/>
      <c r="N804" s="6"/>
      <c r="O804" s="6"/>
      <c r="P804" s="6"/>
      <c r="Q804" s="6"/>
      <c r="R804" s="6"/>
      <c r="S804" s="6"/>
      <c r="T804" s="6"/>
      <c r="U804" s="6"/>
      <c r="V804" s="6"/>
      <c r="W804" s="6"/>
      <c r="X804" s="6"/>
      <c r="Y804" s="6"/>
      <c r="Z804" s="6"/>
    </row>
    <row r="805" spans="1:26" ht="16.5">
      <c r="A805" s="19"/>
      <c r="B805" s="6"/>
      <c r="C805" s="6"/>
      <c r="D805" s="6"/>
      <c r="E805" s="448"/>
      <c r="F805" s="6"/>
      <c r="G805" s="6"/>
      <c r="H805" s="6"/>
      <c r="I805" s="6"/>
      <c r="J805" s="6"/>
      <c r="K805" s="6"/>
      <c r="L805" s="6"/>
      <c r="M805" s="6"/>
      <c r="N805" s="6"/>
      <c r="O805" s="6"/>
      <c r="P805" s="6"/>
      <c r="Q805" s="6"/>
      <c r="R805" s="6"/>
      <c r="S805" s="6"/>
      <c r="T805" s="6"/>
      <c r="U805" s="6"/>
      <c r="V805" s="6"/>
      <c r="W805" s="6"/>
      <c r="X805" s="6"/>
      <c r="Y805" s="6"/>
      <c r="Z805" s="6"/>
    </row>
    <row r="806" spans="1:26" ht="16.5">
      <c r="A806" s="303" t="s">
        <v>151</v>
      </c>
      <c r="B806" s="6"/>
      <c r="C806" s="6"/>
      <c r="D806" s="6"/>
      <c r="E806" s="448"/>
      <c r="F806" s="6"/>
      <c r="G806" s="6"/>
      <c r="H806" s="6"/>
      <c r="I806" s="6"/>
      <c r="J806" s="6"/>
      <c r="K806" s="6"/>
      <c r="L806" s="6"/>
      <c r="M806" s="6"/>
      <c r="N806" s="6"/>
      <c r="O806" s="6"/>
      <c r="P806" s="6"/>
      <c r="Q806" s="6"/>
      <c r="R806" s="6"/>
      <c r="S806" s="6"/>
      <c r="T806" s="6"/>
      <c r="U806" s="6"/>
      <c r="V806" s="6"/>
      <c r="W806" s="6"/>
      <c r="X806" s="6"/>
      <c r="Y806" s="6"/>
      <c r="Z806" s="6"/>
    </row>
    <row r="807" spans="1:26" ht="16.5">
      <c r="A807" s="28" t="s">
        <v>155</v>
      </c>
      <c r="B807" s="6"/>
      <c r="C807" s="6"/>
      <c r="D807" s="6"/>
      <c r="E807" s="448"/>
      <c r="F807" s="6"/>
      <c r="G807" s="6"/>
      <c r="H807" s="6"/>
      <c r="I807" s="6"/>
      <c r="J807" s="6"/>
      <c r="K807" s="6"/>
      <c r="L807" s="6"/>
      <c r="M807" s="6"/>
      <c r="N807" s="6"/>
      <c r="O807" s="6"/>
      <c r="P807" s="6"/>
      <c r="Q807" s="6"/>
      <c r="R807" s="6"/>
      <c r="S807" s="6"/>
      <c r="T807" s="6"/>
      <c r="U807" s="6"/>
      <c r="V807" s="6"/>
      <c r="W807" s="6"/>
      <c r="X807" s="6"/>
      <c r="Y807" s="6"/>
      <c r="Z807" s="6"/>
    </row>
    <row r="808" spans="1:26" ht="16.5">
      <c r="A808" s="28" t="s">
        <v>162</v>
      </c>
      <c r="B808" s="6"/>
      <c r="C808" s="6"/>
      <c r="D808" s="6"/>
      <c r="E808" s="448"/>
      <c r="F808" s="6"/>
      <c r="G808" s="6"/>
      <c r="H808" s="6"/>
      <c r="I808" s="6"/>
      <c r="J808" s="6"/>
      <c r="K808" s="6"/>
      <c r="L808" s="6"/>
      <c r="M808" s="6"/>
      <c r="N808" s="6"/>
      <c r="O808" s="6"/>
      <c r="P808" s="6"/>
      <c r="Q808" s="6"/>
      <c r="R808" s="6"/>
      <c r="S808" s="6"/>
      <c r="T808" s="6"/>
      <c r="U808" s="6"/>
      <c r="V808" s="6"/>
      <c r="W808" s="6"/>
      <c r="X808" s="6"/>
      <c r="Y808" s="6"/>
      <c r="Z808" s="6"/>
    </row>
    <row r="809" spans="1:26" ht="16.5">
      <c r="A809" s="28" t="s">
        <v>172</v>
      </c>
      <c r="B809" s="6"/>
      <c r="C809" s="6"/>
      <c r="D809" s="6"/>
      <c r="E809" s="448"/>
      <c r="F809" s="6"/>
      <c r="G809" s="6"/>
      <c r="H809" s="6"/>
      <c r="I809" s="6"/>
      <c r="J809" s="6"/>
      <c r="K809" s="6"/>
      <c r="L809" s="6"/>
      <c r="M809" s="6"/>
      <c r="N809" s="6"/>
      <c r="O809" s="6"/>
      <c r="P809" s="6"/>
      <c r="Q809" s="6"/>
      <c r="R809" s="6"/>
      <c r="S809" s="6"/>
      <c r="T809" s="6"/>
      <c r="U809" s="6"/>
      <c r="V809" s="6"/>
      <c r="W809" s="6"/>
      <c r="X809" s="6"/>
      <c r="Y809" s="6"/>
      <c r="Z809" s="6"/>
    </row>
    <row r="810" spans="1:26" ht="16.5">
      <c r="A810" s="28" t="s">
        <v>186</v>
      </c>
      <c r="B810" s="6"/>
      <c r="C810" s="6"/>
      <c r="D810" s="6"/>
      <c r="E810" s="448"/>
      <c r="F810" s="6"/>
      <c r="G810" s="6"/>
      <c r="H810" s="6"/>
      <c r="I810" s="6"/>
      <c r="J810" s="6"/>
      <c r="K810" s="6"/>
      <c r="L810" s="6"/>
      <c r="M810" s="6"/>
      <c r="N810" s="6"/>
      <c r="O810" s="6"/>
      <c r="P810" s="6"/>
      <c r="Q810" s="6"/>
      <c r="R810" s="6"/>
      <c r="S810" s="6"/>
      <c r="T810" s="6"/>
      <c r="U810" s="6"/>
      <c r="V810" s="6"/>
      <c r="W810" s="6"/>
      <c r="X810" s="6"/>
      <c r="Y810" s="6"/>
      <c r="Z810" s="6"/>
    </row>
    <row r="811" spans="1:26" ht="16.5">
      <c r="A811" s="28" t="s">
        <v>198</v>
      </c>
      <c r="B811" s="6"/>
      <c r="C811" s="6"/>
      <c r="D811" s="6"/>
      <c r="E811" s="448"/>
      <c r="F811" s="6"/>
      <c r="G811" s="6"/>
      <c r="H811" s="6"/>
      <c r="I811" s="6"/>
      <c r="J811" s="6"/>
      <c r="K811" s="6"/>
      <c r="L811" s="6"/>
      <c r="M811" s="6"/>
      <c r="N811" s="6"/>
      <c r="O811" s="6"/>
      <c r="P811" s="6"/>
      <c r="Q811" s="6"/>
      <c r="R811" s="6"/>
      <c r="S811" s="6"/>
      <c r="T811" s="6"/>
      <c r="U811" s="6"/>
      <c r="V811" s="6"/>
      <c r="W811" s="6"/>
      <c r="X811" s="6"/>
      <c r="Y811" s="6"/>
      <c r="Z811" s="6"/>
    </row>
    <row r="812" spans="1:26" ht="16.5">
      <c r="A812" s="28" t="s">
        <v>206</v>
      </c>
      <c r="B812" s="6"/>
      <c r="C812" s="6"/>
      <c r="D812" s="6"/>
      <c r="E812" s="448"/>
      <c r="F812" s="6"/>
      <c r="G812" s="6"/>
      <c r="H812" s="6"/>
      <c r="I812" s="6"/>
      <c r="J812" s="6"/>
      <c r="K812" s="6"/>
      <c r="L812" s="6"/>
      <c r="M812" s="6"/>
      <c r="N812" s="6"/>
      <c r="O812" s="6"/>
      <c r="P812" s="6"/>
      <c r="Q812" s="6"/>
      <c r="R812" s="6"/>
      <c r="S812" s="6"/>
      <c r="T812" s="6"/>
      <c r="U812" s="6"/>
      <c r="V812" s="6"/>
      <c r="W812" s="6"/>
      <c r="X812" s="6"/>
      <c r="Y812" s="6"/>
      <c r="Z812" s="6"/>
    </row>
    <row r="813" spans="1:26" ht="16.5">
      <c r="A813" s="19"/>
      <c r="B813" s="6"/>
      <c r="C813" s="6"/>
      <c r="D813" s="6"/>
      <c r="E813" s="448"/>
      <c r="F813" s="6"/>
      <c r="G813" s="6"/>
      <c r="H813" s="6"/>
      <c r="I813" s="6"/>
      <c r="J813" s="6"/>
      <c r="K813" s="6"/>
      <c r="L813" s="6"/>
      <c r="M813" s="6"/>
      <c r="N813" s="6"/>
      <c r="O813" s="6"/>
      <c r="P813" s="6"/>
      <c r="Q813" s="6"/>
      <c r="R813" s="6"/>
      <c r="S813" s="6"/>
      <c r="T813" s="6"/>
      <c r="U813" s="6"/>
      <c r="V813" s="6"/>
      <c r="W813" s="6"/>
      <c r="X813" s="6"/>
      <c r="Y813" s="6"/>
      <c r="Z813" s="6"/>
    </row>
    <row r="814" spans="1:26" ht="16.5">
      <c r="A814" s="28" t="s">
        <v>255</v>
      </c>
      <c r="B814" s="6"/>
      <c r="C814" s="6"/>
      <c r="D814" s="6"/>
      <c r="E814" s="448"/>
      <c r="F814" s="6"/>
      <c r="G814" s="6"/>
      <c r="H814" s="6"/>
      <c r="I814" s="6"/>
      <c r="J814" s="6"/>
      <c r="K814" s="6"/>
      <c r="L814" s="6"/>
      <c r="M814" s="6"/>
      <c r="N814" s="6"/>
      <c r="O814" s="6"/>
      <c r="P814" s="6"/>
      <c r="Q814" s="6"/>
      <c r="R814" s="6"/>
      <c r="S814" s="6"/>
      <c r="T814" s="6"/>
      <c r="U814" s="6"/>
      <c r="V814" s="6"/>
      <c r="W814" s="6"/>
      <c r="X814" s="6"/>
      <c r="Y814" s="6"/>
      <c r="Z814" s="6"/>
    </row>
    <row r="815" spans="1:26" ht="16.5">
      <c r="A815" s="28" t="s">
        <v>276</v>
      </c>
      <c r="B815" s="6"/>
      <c r="C815" s="6"/>
      <c r="D815" s="6"/>
      <c r="E815" s="448"/>
      <c r="F815" s="6"/>
      <c r="G815" s="6"/>
      <c r="H815" s="6"/>
      <c r="I815" s="6"/>
      <c r="J815" s="6"/>
      <c r="K815" s="6"/>
      <c r="L815" s="6"/>
      <c r="M815" s="6"/>
      <c r="N815" s="6"/>
      <c r="O815" s="6"/>
      <c r="P815" s="6"/>
      <c r="Q815" s="6"/>
      <c r="R815" s="6"/>
      <c r="S815" s="6"/>
      <c r="T815" s="6"/>
      <c r="U815" s="6"/>
      <c r="V815" s="6"/>
      <c r="W815" s="6"/>
      <c r="X815" s="6"/>
      <c r="Y815" s="6"/>
      <c r="Z815" s="6"/>
    </row>
    <row r="816" spans="1:26" ht="16.5">
      <c r="A816" s="28" t="s">
        <v>279</v>
      </c>
      <c r="B816" s="6"/>
      <c r="C816" s="6"/>
      <c r="D816" s="6"/>
      <c r="E816" s="448"/>
      <c r="F816" s="6"/>
      <c r="G816" s="6"/>
      <c r="H816" s="6"/>
      <c r="I816" s="6"/>
      <c r="J816" s="6"/>
      <c r="K816" s="6"/>
      <c r="L816" s="6"/>
      <c r="M816" s="6"/>
      <c r="N816" s="6"/>
      <c r="O816" s="6"/>
      <c r="P816" s="6"/>
      <c r="Q816" s="6"/>
      <c r="R816" s="6"/>
      <c r="S816" s="6"/>
      <c r="T816" s="6"/>
      <c r="U816" s="6"/>
      <c r="V816" s="6"/>
      <c r="W816" s="6"/>
      <c r="X816" s="6"/>
      <c r="Y816" s="6"/>
      <c r="Z816" s="6"/>
    </row>
    <row r="817" spans="1:26" ht="16.5">
      <c r="A817" s="28" t="s">
        <v>293</v>
      </c>
      <c r="B817" s="6"/>
      <c r="C817" s="6"/>
      <c r="D817" s="6"/>
      <c r="E817" s="448"/>
      <c r="F817" s="6"/>
      <c r="G817" s="6"/>
      <c r="H817" s="6"/>
      <c r="I817" s="6"/>
      <c r="J817" s="6"/>
      <c r="K817" s="6"/>
      <c r="L817" s="6"/>
      <c r="M817" s="6"/>
      <c r="N817" s="6"/>
      <c r="O817" s="6"/>
      <c r="P817" s="6"/>
      <c r="Q817" s="6"/>
      <c r="R817" s="6"/>
      <c r="S817" s="6"/>
      <c r="T817" s="6"/>
      <c r="U817" s="6"/>
      <c r="V817" s="6"/>
      <c r="W817" s="6"/>
      <c r="X817" s="6"/>
      <c r="Y817" s="6"/>
      <c r="Z817" s="6"/>
    </row>
    <row r="818" spans="1:26" ht="16.5">
      <c r="A818" s="28" t="s">
        <v>314</v>
      </c>
      <c r="B818" s="6"/>
      <c r="C818" s="6"/>
      <c r="D818" s="6"/>
      <c r="E818" s="448"/>
      <c r="F818" s="6"/>
      <c r="G818" s="6"/>
      <c r="H818" s="6"/>
      <c r="I818" s="6"/>
      <c r="J818" s="6"/>
      <c r="K818" s="6"/>
      <c r="L818" s="6"/>
      <c r="M818" s="6"/>
      <c r="N818" s="6"/>
      <c r="O818" s="6"/>
      <c r="P818" s="6"/>
      <c r="Q818" s="6"/>
      <c r="R818" s="6"/>
      <c r="S818" s="6"/>
      <c r="T818" s="6"/>
      <c r="U818" s="6"/>
      <c r="V818" s="6"/>
      <c r="W818" s="6"/>
      <c r="X818" s="6"/>
      <c r="Y818" s="6"/>
      <c r="Z818" s="6"/>
    </row>
    <row r="819" spans="1:26" ht="16.5">
      <c r="A819" s="28" t="s">
        <v>324</v>
      </c>
      <c r="B819" s="6"/>
      <c r="C819" s="6"/>
      <c r="D819" s="6"/>
      <c r="E819" s="448"/>
      <c r="F819" s="6"/>
      <c r="G819" s="6"/>
      <c r="H819" s="6"/>
      <c r="I819" s="6"/>
      <c r="J819" s="6"/>
      <c r="K819" s="6"/>
      <c r="L819" s="6"/>
      <c r="M819" s="6"/>
      <c r="N819" s="6"/>
      <c r="O819" s="6"/>
      <c r="P819" s="6"/>
      <c r="Q819" s="6"/>
      <c r="R819" s="6"/>
      <c r="S819" s="6"/>
      <c r="T819" s="6"/>
      <c r="U819" s="6"/>
      <c r="V819" s="6"/>
      <c r="W819" s="6"/>
      <c r="X819" s="6"/>
      <c r="Y819" s="6"/>
      <c r="Z819" s="6"/>
    </row>
    <row r="820" spans="1:26" ht="16.5">
      <c r="A820" s="28" t="s">
        <v>256</v>
      </c>
      <c r="B820" s="6"/>
      <c r="C820" s="6"/>
      <c r="D820" s="6"/>
      <c r="E820" s="448"/>
      <c r="F820" s="6"/>
      <c r="G820" s="6"/>
      <c r="H820" s="6"/>
      <c r="I820" s="6"/>
      <c r="J820" s="6"/>
      <c r="K820" s="6"/>
      <c r="L820" s="6"/>
      <c r="M820" s="6"/>
      <c r="N820" s="6"/>
      <c r="O820" s="6"/>
      <c r="P820" s="6"/>
      <c r="Q820" s="6"/>
      <c r="R820" s="6"/>
      <c r="S820" s="6"/>
      <c r="T820" s="6"/>
      <c r="U820" s="6"/>
      <c r="V820" s="6"/>
      <c r="W820" s="6"/>
      <c r="X820" s="6"/>
      <c r="Y820" s="6"/>
      <c r="Z820" s="6"/>
    </row>
    <row r="821" spans="1:26" ht="16.5">
      <c r="A821" s="19"/>
      <c r="B821" s="6"/>
      <c r="C821" s="6"/>
      <c r="D821" s="6"/>
      <c r="E821" s="448"/>
      <c r="F821" s="6"/>
      <c r="G821" s="6"/>
      <c r="H821" s="6"/>
      <c r="I821" s="6"/>
      <c r="J821" s="6"/>
      <c r="K821" s="6"/>
      <c r="L821" s="6"/>
      <c r="M821" s="6"/>
      <c r="N821" s="6"/>
      <c r="O821" s="6"/>
      <c r="P821" s="6"/>
      <c r="Q821" s="6"/>
      <c r="R821" s="6"/>
      <c r="S821" s="6"/>
      <c r="T821" s="6"/>
      <c r="U821" s="6"/>
      <c r="V821" s="6"/>
      <c r="W821" s="6"/>
      <c r="X821" s="6"/>
      <c r="Y821" s="6"/>
      <c r="Z821" s="6"/>
    </row>
    <row r="822" spans="1:26" ht="16.5">
      <c r="A822" s="28" t="s">
        <v>341</v>
      </c>
      <c r="B822" s="6"/>
      <c r="C822" s="6"/>
      <c r="D822" s="6"/>
      <c r="E822" s="448"/>
      <c r="F822" s="6"/>
      <c r="G822" s="6"/>
      <c r="H822" s="6"/>
      <c r="I822" s="6"/>
      <c r="J822" s="6"/>
      <c r="K822" s="6"/>
      <c r="L822" s="6"/>
      <c r="M822" s="6"/>
      <c r="N822" s="6"/>
      <c r="O822" s="6"/>
      <c r="P822" s="6"/>
      <c r="Q822" s="6"/>
      <c r="R822" s="6"/>
      <c r="S822" s="6"/>
      <c r="T822" s="6"/>
      <c r="U822" s="6"/>
      <c r="V822" s="6"/>
      <c r="W822" s="6"/>
      <c r="X822" s="6"/>
      <c r="Y822" s="6"/>
      <c r="Z822" s="6"/>
    </row>
    <row r="823" spans="1:26" ht="15">
      <c r="A823" s="15"/>
      <c r="B823" s="6"/>
      <c r="C823" s="6"/>
      <c r="D823" s="6"/>
      <c r="E823" s="448"/>
      <c r="F823" s="6"/>
      <c r="G823" s="6"/>
      <c r="H823" s="6"/>
      <c r="I823" s="6"/>
      <c r="J823" s="6"/>
      <c r="K823" s="6"/>
      <c r="L823" s="6"/>
      <c r="M823" s="6"/>
      <c r="N823" s="6"/>
      <c r="O823" s="6"/>
      <c r="P823" s="6"/>
      <c r="Q823" s="6"/>
      <c r="R823" s="6"/>
      <c r="S823" s="6"/>
      <c r="T823" s="6"/>
      <c r="U823" s="6"/>
      <c r="V823" s="6"/>
      <c r="W823" s="6"/>
      <c r="X823" s="6"/>
      <c r="Y823" s="6"/>
      <c r="Z823" s="6"/>
    </row>
    <row r="824" spans="1:26" ht="16.5">
      <c r="A824" s="28" t="s">
        <v>346</v>
      </c>
      <c r="B824" s="6"/>
      <c r="C824" s="6"/>
      <c r="D824" s="6"/>
      <c r="E824" s="448"/>
      <c r="F824" s="6"/>
      <c r="G824" s="6"/>
      <c r="H824" s="6"/>
      <c r="I824" s="6"/>
      <c r="J824" s="6"/>
      <c r="K824" s="6"/>
      <c r="L824" s="6"/>
      <c r="M824" s="6"/>
      <c r="N824" s="6"/>
      <c r="O824" s="6"/>
      <c r="P824" s="6"/>
      <c r="Q824" s="6"/>
      <c r="R824" s="6"/>
      <c r="S824" s="6"/>
      <c r="T824" s="6"/>
      <c r="U824" s="6"/>
      <c r="V824" s="6"/>
      <c r="W824" s="6"/>
      <c r="X824" s="6"/>
      <c r="Y824" s="6"/>
      <c r="Z824" s="6"/>
    </row>
    <row r="825" spans="1:26" ht="16.5">
      <c r="A825" s="28" t="s">
        <v>350</v>
      </c>
      <c r="B825" s="6"/>
      <c r="C825" s="6"/>
      <c r="D825" s="6"/>
      <c r="E825" s="448"/>
      <c r="F825" s="6"/>
      <c r="G825" s="6"/>
      <c r="H825" s="6"/>
      <c r="I825" s="6"/>
      <c r="J825" s="6"/>
      <c r="K825" s="6"/>
      <c r="L825" s="6"/>
      <c r="M825" s="6"/>
      <c r="N825" s="6"/>
      <c r="O825" s="6"/>
      <c r="P825" s="6"/>
      <c r="Q825" s="6"/>
      <c r="R825" s="6"/>
      <c r="S825" s="6"/>
      <c r="T825" s="6"/>
      <c r="U825" s="6"/>
      <c r="V825" s="6"/>
      <c r="W825" s="6"/>
      <c r="X825" s="6"/>
      <c r="Y825" s="6"/>
      <c r="Z825" s="6"/>
    </row>
    <row r="826" spans="1:26" ht="16.5">
      <c r="A826" s="28" t="s">
        <v>372</v>
      </c>
      <c r="B826" s="6"/>
      <c r="C826" s="6"/>
      <c r="D826" s="6"/>
      <c r="E826" s="448"/>
      <c r="F826" s="6"/>
      <c r="G826" s="6"/>
      <c r="H826" s="6"/>
      <c r="I826" s="6"/>
      <c r="J826" s="6"/>
      <c r="K826" s="6"/>
      <c r="L826" s="6"/>
      <c r="M826" s="6"/>
      <c r="N826" s="6"/>
      <c r="O826" s="6"/>
      <c r="P826" s="6"/>
      <c r="Q826" s="6"/>
      <c r="R826" s="6"/>
      <c r="S826" s="6"/>
      <c r="T826" s="6"/>
      <c r="U826" s="6"/>
      <c r="V826" s="6"/>
      <c r="W826" s="6"/>
      <c r="X826" s="6"/>
      <c r="Y826" s="6"/>
      <c r="Z826" s="6"/>
    </row>
    <row r="827" spans="1:26" ht="16.5">
      <c r="A827" s="28" t="s">
        <v>303</v>
      </c>
      <c r="B827" s="6"/>
      <c r="C827" s="6"/>
      <c r="D827" s="6"/>
      <c r="E827" s="448"/>
      <c r="F827" s="6"/>
      <c r="G827" s="6"/>
      <c r="H827" s="6"/>
      <c r="I827" s="6"/>
      <c r="J827" s="6"/>
      <c r="K827" s="6"/>
      <c r="L827" s="6"/>
      <c r="M827" s="6"/>
      <c r="N827" s="6"/>
      <c r="O827" s="6"/>
      <c r="P827" s="6"/>
      <c r="Q827" s="6"/>
      <c r="R827" s="6"/>
      <c r="S827" s="6"/>
      <c r="T827" s="6"/>
      <c r="U827" s="6"/>
      <c r="V827" s="6"/>
      <c r="W827" s="6"/>
      <c r="X827" s="6"/>
      <c r="Y827" s="6"/>
      <c r="Z827" s="6"/>
    </row>
    <row r="828" spans="1:26" ht="16.5">
      <c r="A828" s="28" t="s">
        <v>385</v>
      </c>
      <c r="B828" s="6"/>
      <c r="C828" s="6"/>
      <c r="D828" s="6"/>
      <c r="E828" s="448"/>
      <c r="F828" s="6"/>
      <c r="G828" s="6"/>
      <c r="H828" s="6"/>
      <c r="I828" s="6"/>
      <c r="J828" s="6"/>
      <c r="K828" s="6"/>
      <c r="L828" s="6"/>
      <c r="M828" s="6"/>
      <c r="N828" s="6"/>
      <c r="O828" s="6"/>
      <c r="P828" s="6"/>
      <c r="Q828" s="6"/>
      <c r="R828" s="6"/>
      <c r="S828" s="6"/>
      <c r="T828" s="6"/>
      <c r="U828" s="6"/>
      <c r="V828" s="6"/>
      <c r="W828" s="6"/>
      <c r="X828" s="6"/>
      <c r="Y828" s="6"/>
      <c r="Z828" s="6"/>
    </row>
    <row r="829" spans="1:26" ht="16.5">
      <c r="A829" s="28" t="s">
        <v>392</v>
      </c>
      <c r="B829" s="6"/>
      <c r="C829" s="6"/>
      <c r="D829" s="6"/>
      <c r="E829" s="448"/>
      <c r="F829" s="6"/>
      <c r="G829" s="6"/>
      <c r="H829" s="6"/>
      <c r="I829" s="6"/>
      <c r="J829" s="6"/>
      <c r="K829" s="6"/>
      <c r="L829" s="6"/>
      <c r="M829" s="6"/>
      <c r="N829" s="6"/>
      <c r="O829" s="6"/>
      <c r="P829" s="6"/>
      <c r="Q829" s="6"/>
      <c r="R829" s="6"/>
      <c r="S829" s="6"/>
      <c r="T829" s="6"/>
      <c r="U829" s="6"/>
      <c r="V829" s="6"/>
      <c r="W829" s="6"/>
      <c r="X829" s="6"/>
      <c r="Y829" s="6"/>
      <c r="Z829" s="6"/>
    </row>
    <row r="830" spans="1:26" ht="16.5">
      <c r="A830" s="28" t="s">
        <v>408</v>
      </c>
      <c r="B830" s="6"/>
      <c r="C830" s="6"/>
      <c r="D830" s="6"/>
      <c r="E830" s="448"/>
      <c r="F830" s="6"/>
      <c r="G830" s="6"/>
      <c r="H830" s="6"/>
      <c r="I830" s="6"/>
      <c r="J830" s="6"/>
      <c r="K830" s="6"/>
      <c r="L830" s="6"/>
      <c r="M830" s="6"/>
      <c r="N830" s="6"/>
      <c r="O830" s="6"/>
      <c r="P830" s="6"/>
      <c r="Q830" s="6"/>
      <c r="R830" s="6"/>
      <c r="S830" s="6"/>
      <c r="T830" s="6"/>
      <c r="U830" s="6"/>
      <c r="V830" s="6"/>
      <c r="W830" s="6"/>
      <c r="X830" s="6"/>
      <c r="Y830" s="6"/>
      <c r="Z830" s="6"/>
    </row>
    <row r="831" spans="1:26" ht="16.5">
      <c r="A831" s="28" t="s">
        <v>274</v>
      </c>
      <c r="B831" s="6"/>
      <c r="C831" s="6"/>
      <c r="D831" s="6"/>
      <c r="E831" s="448"/>
      <c r="F831" s="6"/>
      <c r="G831" s="6"/>
      <c r="H831" s="6"/>
      <c r="I831" s="6"/>
      <c r="J831" s="6"/>
      <c r="K831" s="6"/>
      <c r="L831" s="6"/>
      <c r="M831" s="6"/>
      <c r="N831" s="6"/>
      <c r="O831" s="6"/>
      <c r="P831" s="6"/>
      <c r="Q831" s="6"/>
      <c r="R831" s="6"/>
      <c r="S831" s="6"/>
      <c r="T831" s="6"/>
      <c r="U831" s="6"/>
      <c r="V831" s="6"/>
      <c r="W831" s="6"/>
      <c r="X831" s="6"/>
      <c r="Y831" s="6"/>
      <c r="Z831" s="6"/>
    </row>
    <row r="832" spans="1:26" ht="16.5">
      <c r="A832" s="28" t="s">
        <v>425</v>
      </c>
      <c r="B832" s="6"/>
      <c r="C832" s="6"/>
      <c r="D832" s="6"/>
      <c r="E832" s="448"/>
      <c r="F832" s="6"/>
      <c r="G832" s="6"/>
      <c r="H832" s="6"/>
      <c r="I832" s="6"/>
      <c r="J832" s="6"/>
      <c r="K832" s="6"/>
      <c r="L832" s="6"/>
      <c r="M832" s="6"/>
      <c r="N832" s="6"/>
      <c r="O832" s="6"/>
      <c r="P832" s="6"/>
      <c r="Q832" s="6"/>
      <c r="R832" s="6"/>
      <c r="S832" s="6"/>
      <c r="T832" s="6"/>
      <c r="U832" s="6"/>
      <c r="V832" s="6"/>
      <c r="W832" s="6"/>
      <c r="X832" s="6"/>
      <c r="Y832" s="6"/>
      <c r="Z832" s="6"/>
    </row>
    <row r="833" spans="1:26" ht="16.5">
      <c r="A833" s="28" t="s">
        <v>434</v>
      </c>
      <c r="B833" s="6"/>
      <c r="C833" s="6"/>
      <c r="D833" s="6"/>
      <c r="E833" s="448"/>
      <c r="F833" s="6"/>
      <c r="G833" s="6"/>
      <c r="H833" s="6"/>
      <c r="I833" s="6"/>
      <c r="J833" s="6"/>
      <c r="K833" s="6"/>
      <c r="L833" s="6"/>
      <c r="M833" s="6"/>
      <c r="N833" s="6"/>
      <c r="O833" s="6"/>
      <c r="P833" s="6"/>
      <c r="Q833" s="6"/>
      <c r="R833" s="6"/>
      <c r="S833" s="6"/>
      <c r="T833" s="6"/>
      <c r="U833" s="6"/>
      <c r="V833" s="6"/>
      <c r="W833" s="6"/>
      <c r="X833" s="6"/>
      <c r="Y833" s="6"/>
      <c r="Z833" s="6"/>
    </row>
    <row r="834" spans="1:26" ht="16.5">
      <c r="A834" s="303" t="s">
        <v>441</v>
      </c>
      <c r="B834" s="6"/>
      <c r="C834" s="6"/>
      <c r="D834" s="6"/>
      <c r="E834" s="448"/>
      <c r="F834" s="6"/>
      <c r="G834" s="6"/>
      <c r="H834" s="6"/>
      <c r="I834" s="6"/>
      <c r="J834" s="6"/>
      <c r="K834" s="6"/>
      <c r="L834" s="6"/>
      <c r="M834" s="6"/>
      <c r="N834" s="6"/>
      <c r="O834" s="6"/>
      <c r="P834" s="6"/>
      <c r="Q834" s="6"/>
      <c r="R834" s="6"/>
      <c r="S834" s="6"/>
      <c r="T834" s="6"/>
      <c r="U834" s="6"/>
      <c r="V834" s="6"/>
      <c r="W834" s="6"/>
      <c r="X834" s="6"/>
      <c r="Y834" s="6"/>
      <c r="Z834" s="6"/>
    </row>
    <row r="835" spans="1:26" ht="16.5">
      <c r="A835" s="28" t="s">
        <v>447</v>
      </c>
      <c r="B835" s="6"/>
      <c r="C835" s="6"/>
      <c r="D835" s="6"/>
      <c r="E835" s="448"/>
      <c r="F835" s="6"/>
      <c r="G835" s="6"/>
      <c r="H835" s="6"/>
      <c r="I835" s="6"/>
      <c r="J835" s="6"/>
      <c r="K835" s="6"/>
      <c r="L835" s="6"/>
      <c r="M835" s="6"/>
      <c r="N835" s="6"/>
      <c r="O835" s="6"/>
      <c r="P835" s="6"/>
      <c r="Q835" s="6"/>
      <c r="R835" s="6"/>
      <c r="S835" s="6"/>
      <c r="T835" s="6"/>
      <c r="U835" s="6"/>
      <c r="V835" s="6"/>
      <c r="W835" s="6"/>
      <c r="X835" s="6"/>
      <c r="Y835" s="6"/>
      <c r="Z835" s="6"/>
    </row>
    <row r="836" spans="1:26" ht="16.5">
      <c r="A836" s="28" t="s">
        <v>450</v>
      </c>
      <c r="B836" s="6"/>
      <c r="C836" s="6"/>
      <c r="D836" s="6"/>
      <c r="E836" s="448"/>
      <c r="F836" s="6"/>
      <c r="G836" s="6"/>
      <c r="H836" s="6"/>
      <c r="I836" s="6"/>
      <c r="J836" s="6"/>
      <c r="K836" s="6"/>
      <c r="L836" s="6"/>
      <c r="M836" s="6"/>
      <c r="N836" s="6"/>
      <c r="O836" s="6"/>
      <c r="P836" s="6"/>
      <c r="Q836" s="6"/>
      <c r="R836" s="6"/>
      <c r="S836" s="6"/>
      <c r="T836" s="6"/>
      <c r="U836" s="6"/>
      <c r="V836" s="6"/>
      <c r="W836" s="6"/>
      <c r="X836" s="6"/>
      <c r="Y836" s="6"/>
      <c r="Z836" s="6"/>
    </row>
    <row r="837" spans="1:26" ht="16.5">
      <c r="A837" s="28" t="s">
        <v>454</v>
      </c>
      <c r="B837" s="6"/>
      <c r="C837" s="6"/>
      <c r="D837" s="6"/>
      <c r="E837" s="448"/>
      <c r="F837" s="6"/>
      <c r="G837" s="6"/>
      <c r="H837" s="6"/>
      <c r="I837" s="6"/>
      <c r="J837" s="6"/>
      <c r="K837" s="6"/>
      <c r="L837" s="6"/>
      <c r="M837" s="6"/>
      <c r="N837" s="6"/>
      <c r="O837" s="6"/>
      <c r="P837" s="6"/>
      <c r="Q837" s="6"/>
      <c r="R837" s="6"/>
      <c r="S837" s="6"/>
      <c r="T837" s="6"/>
      <c r="U837" s="6"/>
      <c r="V837" s="6"/>
      <c r="W837" s="6"/>
      <c r="X837" s="6"/>
      <c r="Y837" s="6"/>
      <c r="Z837" s="6"/>
    </row>
    <row r="838" spans="1:26" ht="16.5">
      <c r="A838" s="28" t="s">
        <v>461</v>
      </c>
      <c r="B838" s="6"/>
      <c r="C838" s="6"/>
      <c r="D838" s="6"/>
      <c r="E838" s="448"/>
      <c r="F838" s="6"/>
      <c r="G838" s="6"/>
      <c r="H838" s="6"/>
      <c r="I838" s="6"/>
      <c r="J838" s="6"/>
      <c r="K838" s="6"/>
      <c r="L838" s="6"/>
      <c r="M838" s="6"/>
      <c r="N838" s="6"/>
      <c r="O838" s="6"/>
      <c r="P838" s="6"/>
      <c r="Q838" s="6"/>
      <c r="R838" s="6"/>
      <c r="S838" s="6"/>
      <c r="T838" s="6"/>
      <c r="U838" s="6"/>
      <c r="V838" s="6"/>
      <c r="W838" s="6"/>
      <c r="X838" s="6"/>
      <c r="Y838" s="6"/>
      <c r="Z838" s="6"/>
    </row>
    <row r="839" spans="1:26" ht="16.5">
      <c r="A839" s="19" t="s">
        <v>10</v>
      </c>
      <c r="B839" s="6"/>
      <c r="C839" s="6"/>
      <c r="D839" s="6"/>
      <c r="E839" s="448"/>
      <c r="F839" s="6"/>
      <c r="G839" s="6"/>
      <c r="H839" s="6"/>
      <c r="I839" s="6"/>
      <c r="J839" s="6"/>
      <c r="K839" s="6"/>
      <c r="L839" s="6"/>
      <c r="M839" s="6"/>
      <c r="N839" s="6"/>
      <c r="O839" s="6"/>
      <c r="P839" s="6"/>
      <c r="Q839" s="6"/>
      <c r="R839" s="6"/>
      <c r="S839" s="6"/>
      <c r="T839" s="6"/>
      <c r="U839" s="6"/>
      <c r="V839" s="6"/>
      <c r="W839" s="6"/>
      <c r="X839" s="6"/>
      <c r="Y839" s="6"/>
      <c r="Z839" s="6"/>
    </row>
    <row r="840" spans="1:26" ht="16.5">
      <c r="A840" s="28" t="s">
        <v>474</v>
      </c>
      <c r="B840" s="6"/>
      <c r="C840" s="6"/>
      <c r="D840" s="6"/>
      <c r="E840" s="448"/>
      <c r="F840" s="6"/>
      <c r="G840" s="6"/>
      <c r="H840" s="6"/>
      <c r="I840" s="6"/>
      <c r="J840" s="6"/>
      <c r="K840" s="6"/>
      <c r="L840" s="6"/>
      <c r="M840" s="6"/>
      <c r="N840" s="6"/>
      <c r="O840" s="6"/>
      <c r="P840" s="6"/>
      <c r="Q840" s="6"/>
      <c r="R840" s="6"/>
      <c r="S840" s="6"/>
      <c r="T840" s="6"/>
      <c r="U840" s="6"/>
      <c r="V840" s="6"/>
      <c r="W840" s="6"/>
      <c r="X840" s="6"/>
      <c r="Y840" s="6"/>
      <c r="Z840" s="6"/>
    </row>
    <row r="841" spans="1:26" ht="16.5">
      <c r="A841" s="19"/>
      <c r="B841" s="6"/>
      <c r="C841" s="6"/>
      <c r="D841" s="6"/>
      <c r="E841" s="448"/>
      <c r="F841" s="6"/>
      <c r="G841" s="6"/>
      <c r="H841" s="6"/>
      <c r="I841" s="6"/>
      <c r="J841" s="6"/>
      <c r="K841" s="6"/>
      <c r="L841" s="6"/>
      <c r="M841" s="6"/>
      <c r="N841" s="6"/>
      <c r="O841" s="6"/>
      <c r="P841" s="6"/>
      <c r="Q841" s="6"/>
      <c r="R841" s="6"/>
      <c r="S841" s="6"/>
      <c r="T841" s="6"/>
      <c r="U841" s="6"/>
      <c r="V841" s="6"/>
      <c r="W841" s="6"/>
      <c r="X841" s="6"/>
      <c r="Y841" s="6"/>
      <c r="Z841" s="6"/>
    </row>
    <row r="842" spans="1:26" ht="16.5">
      <c r="A842" s="303" t="s">
        <v>488</v>
      </c>
      <c r="B842" s="6"/>
      <c r="C842" s="6"/>
      <c r="D842" s="6"/>
      <c r="E842" s="448"/>
      <c r="F842" s="6"/>
      <c r="G842" s="6"/>
      <c r="H842" s="6"/>
      <c r="I842" s="6"/>
      <c r="J842" s="6"/>
      <c r="K842" s="6"/>
      <c r="L842" s="6"/>
      <c r="M842" s="6"/>
      <c r="N842" s="6"/>
      <c r="O842" s="6"/>
      <c r="P842" s="6"/>
      <c r="Q842" s="6"/>
      <c r="R842" s="6"/>
      <c r="S842" s="6"/>
      <c r="T842" s="6"/>
      <c r="U842" s="6"/>
      <c r="V842" s="6"/>
      <c r="W842" s="6"/>
      <c r="X842" s="6"/>
      <c r="Y842" s="6"/>
      <c r="Z842" s="6"/>
    </row>
    <row r="843" spans="1:26" ht="16.5">
      <c r="A843" s="28" t="s">
        <v>494</v>
      </c>
      <c r="B843" s="6"/>
      <c r="C843" s="6"/>
      <c r="D843" s="6"/>
      <c r="E843" s="448"/>
      <c r="F843" s="6"/>
      <c r="G843" s="6"/>
      <c r="H843" s="6"/>
      <c r="I843" s="6"/>
      <c r="J843" s="6"/>
      <c r="K843" s="6"/>
      <c r="L843" s="6"/>
      <c r="M843" s="6"/>
      <c r="N843" s="6"/>
      <c r="O843" s="6"/>
      <c r="P843" s="6"/>
      <c r="Q843" s="6"/>
      <c r="R843" s="6"/>
      <c r="S843" s="6"/>
      <c r="T843" s="6"/>
      <c r="U843" s="6"/>
      <c r="V843" s="6"/>
      <c r="W843" s="6"/>
      <c r="X843" s="6"/>
      <c r="Y843" s="6"/>
      <c r="Z843" s="6"/>
    </row>
    <row r="844" spans="1:26" ht="16.5">
      <c r="A844" s="28" t="s">
        <v>504</v>
      </c>
      <c r="B844" s="6"/>
      <c r="C844" s="6"/>
      <c r="D844" s="6"/>
      <c r="E844" s="448"/>
      <c r="F844" s="6"/>
      <c r="G844" s="6"/>
      <c r="H844" s="6"/>
      <c r="I844" s="6"/>
      <c r="J844" s="6"/>
      <c r="K844" s="6"/>
      <c r="L844" s="6"/>
      <c r="M844" s="6"/>
      <c r="N844" s="6"/>
      <c r="O844" s="6"/>
      <c r="P844" s="6"/>
      <c r="Q844" s="6"/>
      <c r="R844" s="6"/>
      <c r="S844" s="6"/>
      <c r="T844" s="6"/>
      <c r="U844" s="6"/>
      <c r="V844" s="6"/>
      <c r="W844" s="6"/>
      <c r="X844" s="6"/>
      <c r="Y844" s="6"/>
      <c r="Z844" s="6"/>
    </row>
    <row r="845" spans="1:26" ht="16.5">
      <c r="A845" s="303" t="s">
        <v>511</v>
      </c>
      <c r="B845" s="6"/>
      <c r="C845" s="6"/>
      <c r="D845" s="6"/>
      <c r="E845" s="448"/>
      <c r="F845" s="6"/>
      <c r="G845" s="6"/>
      <c r="H845" s="6"/>
      <c r="I845" s="6"/>
      <c r="J845" s="6"/>
      <c r="K845" s="6"/>
      <c r="L845" s="6"/>
      <c r="M845" s="6"/>
      <c r="N845" s="6"/>
      <c r="O845" s="6"/>
      <c r="P845" s="6"/>
      <c r="Q845" s="6"/>
      <c r="R845" s="6"/>
      <c r="S845" s="6"/>
      <c r="T845" s="6"/>
      <c r="U845" s="6"/>
      <c r="V845" s="6"/>
      <c r="W845" s="6"/>
      <c r="X845" s="6"/>
      <c r="Y845" s="6"/>
      <c r="Z845" s="6"/>
    </row>
    <row r="846" spans="1:26" ht="16.5">
      <c r="A846" s="28" t="s">
        <v>516</v>
      </c>
      <c r="B846" s="6"/>
      <c r="C846" s="6"/>
      <c r="D846" s="6"/>
      <c r="E846" s="448"/>
      <c r="F846" s="6"/>
      <c r="G846" s="6"/>
      <c r="H846" s="6"/>
      <c r="I846" s="6"/>
      <c r="J846" s="6"/>
      <c r="K846" s="6"/>
      <c r="L846" s="6"/>
      <c r="M846" s="6"/>
      <c r="N846" s="6"/>
      <c r="O846" s="6"/>
      <c r="P846" s="6"/>
      <c r="Q846" s="6"/>
      <c r="R846" s="6"/>
      <c r="S846" s="6"/>
      <c r="T846" s="6"/>
      <c r="U846" s="6"/>
      <c r="V846" s="6"/>
      <c r="W846" s="6"/>
      <c r="X846" s="6"/>
      <c r="Y846" s="6"/>
      <c r="Z846" s="6"/>
    </row>
    <row r="847" spans="1:26" ht="16.5">
      <c r="A847" s="28" t="s">
        <v>519</v>
      </c>
      <c r="B847" s="6"/>
      <c r="C847" s="6"/>
      <c r="D847" s="6"/>
      <c r="E847" s="448"/>
      <c r="F847" s="6"/>
      <c r="G847" s="6"/>
      <c r="H847" s="6"/>
      <c r="I847" s="6"/>
      <c r="J847" s="6"/>
      <c r="K847" s="6"/>
      <c r="L847" s="6"/>
      <c r="M847" s="6"/>
      <c r="N847" s="6"/>
      <c r="O847" s="6"/>
      <c r="P847" s="6"/>
      <c r="Q847" s="6"/>
      <c r="R847" s="6"/>
      <c r="S847" s="6"/>
      <c r="T847" s="6"/>
      <c r="U847" s="6"/>
      <c r="V847" s="6"/>
      <c r="W847" s="6"/>
      <c r="X847" s="6"/>
      <c r="Y847" s="6"/>
      <c r="Z847" s="6"/>
    </row>
    <row r="848" spans="1:26" ht="16.5">
      <c r="A848" s="19" t="s">
        <v>10</v>
      </c>
      <c r="B848" s="6"/>
      <c r="C848" s="6"/>
      <c r="D848" s="6"/>
      <c r="E848" s="448"/>
      <c r="F848" s="6"/>
      <c r="G848" s="6"/>
      <c r="H848" s="6"/>
      <c r="I848" s="6"/>
      <c r="J848" s="6"/>
      <c r="K848" s="6"/>
      <c r="L848" s="6"/>
      <c r="M848" s="6"/>
      <c r="N848" s="6"/>
      <c r="O848" s="6"/>
      <c r="P848" s="6"/>
      <c r="Q848" s="6"/>
      <c r="R848" s="6"/>
      <c r="S848" s="6"/>
      <c r="T848" s="6"/>
      <c r="U848" s="6"/>
      <c r="V848" s="6"/>
      <c r="W848" s="6"/>
      <c r="X848" s="6"/>
      <c r="Y848" s="6"/>
      <c r="Z848" s="6"/>
    </row>
    <row r="849" spans="1:26" ht="16.5">
      <c r="A849" s="19"/>
      <c r="B849" s="6"/>
      <c r="C849" s="6"/>
      <c r="D849" s="6"/>
      <c r="E849" s="448"/>
      <c r="F849" s="6"/>
      <c r="G849" s="6"/>
      <c r="H849" s="6"/>
      <c r="I849" s="6"/>
      <c r="J849" s="6"/>
      <c r="K849" s="6"/>
      <c r="L849" s="6"/>
      <c r="M849" s="6"/>
      <c r="N849" s="6"/>
      <c r="O849" s="6"/>
      <c r="P849" s="6"/>
      <c r="Q849" s="6"/>
      <c r="R849" s="6"/>
      <c r="S849" s="6"/>
      <c r="T849" s="6"/>
      <c r="U849" s="6"/>
      <c r="V849" s="6"/>
      <c r="W849" s="6"/>
      <c r="X849" s="6"/>
      <c r="Y849" s="6"/>
      <c r="Z849" s="6"/>
    </row>
    <row r="850" spans="1:26" ht="16.5">
      <c r="A850" s="28" t="s">
        <v>535</v>
      </c>
      <c r="B850" s="6"/>
      <c r="C850" s="6"/>
      <c r="D850" s="6"/>
      <c r="E850" s="448"/>
      <c r="F850" s="6"/>
      <c r="G850" s="6"/>
      <c r="H850" s="6"/>
      <c r="I850" s="6"/>
      <c r="J850" s="6"/>
      <c r="K850" s="6"/>
      <c r="L850" s="6"/>
      <c r="M850" s="6"/>
      <c r="N850" s="6"/>
      <c r="O850" s="6"/>
      <c r="P850" s="6"/>
      <c r="Q850" s="6"/>
      <c r="R850" s="6"/>
      <c r="S850" s="6"/>
      <c r="T850" s="6"/>
      <c r="U850" s="6"/>
      <c r="V850" s="6"/>
      <c r="W850" s="6"/>
      <c r="X850" s="6"/>
      <c r="Y850" s="6"/>
      <c r="Z850" s="6"/>
    </row>
    <row r="851" spans="1:26" ht="16.5">
      <c r="A851" s="28" t="s">
        <v>551</v>
      </c>
      <c r="B851" s="6"/>
      <c r="C851" s="6"/>
      <c r="D851" s="6"/>
      <c r="E851" s="448"/>
      <c r="F851" s="6"/>
      <c r="G851" s="6"/>
      <c r="H851" s="6"/>
      <c r="I851" s="6"/>
      <c r="J851" s="6"/>
      <c r="K851" s="6"/>
      <c r="L851" s="6"/>
      <c r="M851" s="6"/>
      <c r="N851" s="6"/>
      <c r="O851" s="6"/>
      <c r="P851" s="6"/>
      <c r="Q851" s="6"/>
      <c r="R851" s="6"/>
      <c r="S851" s="6"/>
      <c r="T851" s="6"/>
      <c r="U851" s="6"/>
      <c r="V851" s="6"/>
      <c r="W851" s="6"/>
      <c r="X851" s="6"/>
      <c r="Y851" s="6"/>
      <c r="Z851" s="6"/>
    </row>
    <row r="852" spans="1:26" ht="16.5">
      <c r="A852" s="28" t="s">
        <v>555</v>
      </c>
      <c r="B852" s="6"/>
      <c r="C852" s="6"/>
      <c r="D852" s="6"/>
      <c r="E852" s="448"/>
      <c r="F852" s="6"/>
      <c r="G852" s="6"/>
      <c r="H852" s="6"/>
      <c r="I852" s="6"/>
      <c r="J852" s="6"/>
      <c r="K852" s="6"/>
      <c r="L852" s="6"/>
      <c r="M852" s="6"/>
      <c r="N852" s="6"/>
      <c r="O852" s="6"/>
      <c r="P852" s="6"/>
      <c r="Q852" s="6"/>
      <c r="R852" s="6"/>
      <c r="S852" s="6"/>
      <c r="T852" s="6"/>
      <c r="U852" s="6"/>
      <c r="V852" s="6"/>
      <c r="W852" s="6"/>
      <c r="X852" s="6"/>
      <c r="Y852" s="6"/>
      <c r="Z852" s="6"/>
    </row>
    <row r="853" spans="1:26" ht="16.5">
      <c r="A853" s="28" t="s">
        <v>559</v>
      </c>
      <c r="B853" s="6"/>
      <c r="C853" s="6"/>
      <c r="D853" s="6"/>
      <c r="E853" s="448"/>
      <c r="F853" s="6"/>
      <c r="G853" s="6"/>
      <c r="H853" s="6"/>
      <c r="I853" s="6"/>
      <c r="J853" s="6"/>
      <c r="K853" s="6"/>
      <c r="L853" s="6"/>
      <c r="M853" s="6"/>
      <c r="N853" s="6"/>
      <c r="O853" s="6"/>
      <c r="P853" s="6"/>
      <c r="Q853" s="6"/>
      <c r="R853" s="6"/>
      <c r="S853" s="6"/>
      <c r="T853" s="6"/>
      <c r="U853" s="6"/>
      <c r="V853" s="6"/>
      <c r="W853" s="6"/>
      <c r="X853" s="6"/>
      <c r="Y853" s="6"/>
      <c r="Z853" s="6"/>
    </row>
    <row r="854" spans="1:26" ht="16.5">
      <c r="A854" s="19"/>
      <c r="B854" s="6"/>
      <c r="C854" s="6"/>
      <c r="D854" s="6"/>
      <c r="E854" s="448"/>
      <c r="F854" s="6"/>
      <c r="G854" s="6"/>
      <c r="H854" s="6"/>
      <c r="I854" s="6"/>
      <c r="J854" s="6"/>
      <c r="K854" s="6"/>
      <c r="L854" s="6"/>
      <c r="M854" s="6"/>
      <c r="N854" s="6"/>
      <c r="O854" s="6"/>
      <c r="P854" s="6"/>
      <c r="Q854" s="6"/>
      <c r="R854" s="6"/>
      <c r="S854" s="6"/>
      <c r="T854" s="6"/>
      <c r="U854" s="6"/>
      <c r="V854" s="6"/>
      <c r="W854" s="6"/>
      <c r="X854" s="6"/>
      <c r="Y854" s="6"/>
      <c r="Z854" s="6"/>
    </row>
    <row r="855" spans="1:26" ht="16.5">
      <c r="A855" s="303" t="s">
        <v>575</v>
      </c>
      <c r="B855" s="6"/>
      <c r="C855" s="6"/>
      <c r="D855" s="6"/>
      <c r="E855" s="448"/>
      <c r="F855" s="6"/>
      <c r="G855" s="6"/>
      <c r="H855" s="6"/>
      <c r="I855" s="6"/>
      <c r="J855" s="6"/>
      <c r="K855" s="6"/>
      <c r="L855" s="6"/>
      <c r="M855" s="6"/>
      <c r="N855" s="6"/>
      <c r="O855" s="6"/>
      <c r="P855" s="6"/>
      <c r="Q855" s="6"/>
      <c r="R855" s="6"/>
      <c r="S855" s="6"/>
      <c r="T855" s="6"/>
      <c r="U855" s="6"/>
      <c r="V855" s="6"/>
      <c r="W855" s="6"/>
      <c r="X855" s="6"/>
      <c r="Y855" s="6"/>
      <c r="Z855" s="6"/>
    </row>
    <row r="856" spans="1:26" ht="16.5">
      <c r="A856" s="19" t="s">
        <v>10</v>
      </c>
      <c r="B856" s="6"/>
      <c r="C856" s="6"/>
      <c r="D856" s="6"/>
      <c r="E856" s="448"/>
      <c r="F856" s="6"/>
      <c r="G856" s="6"/>
      <c r="H856" s="6"/>
      <c r="I856" s="6"/>
      <c r="J856" s="6"/>
      <c r="K856" s="6"/>
      <c r="L856" s="6"/>
      <c r="M856" s="6"/>
      <c r="N856" s="6"/>
      <c r="O856" s="6"/>
      <c r="P856" s="6"/>
      <c r="Q856" s="6"/>
      <c r="R856" s="6"/>
      <c r="S856" s="6"/>
      <c r="T856" s="6"/>
      <c r="U856" s="6"/>
      <c r="V856" s="6"/>
      <c r="W856" s="6"/>
      <c r="X856" s="6"/>
      <c r="Y856" s="6"/>
      <c r="Z856" s="6"/>
    </row>
    <row r="857" spans="1:26" ht="16.5">
      <c r="A857" s="19" t="s">
        <v>10</v>
      </c>
      <c r="B857" s="6"/>
      <c r="C857" s="6"/>
      <c r="D857" s="6"/>
      <c r="E857" s="448"/>
      <c r="F857" s="6"/>
      <c r="G857" s="6"/>
      <c r="H857" s="6"/>
      <c r="I857" s="6"/>
      <c r="J857" s="6"/>
      <c r="K857" s="6"/>
      <c r="L857" s="6"/>
      <c r="M857" s="6"/>
      <c r="N857" s="6"/>
      <c r="O857" s="6"/>
      <c r="P857" s="6"/>
      <c r="Q857" s="6"/>
      <c r="R857" s="6"/>
      <c r="S857" s="6"/>
      <c r="T857" s="6"/>
      <c r="U857" s="6"/>
      <c r="V857" s="6"/>
      <c r="W857" s="6"/>
      <c r="X857" s="6"/>
      <c r="Y857" s="6"/>
      <c r="Z857" s="6"/>
    </row>
    <row r="858" spans="1:26" ht="16.5">
      <c r="A858" s="303" t="s">
        <v>596</v>
      </c>
      <c r="B858" s="6"/>
      <c r="C858" s="6"/>
      <c r="D858" s="6"/>
      <c r="E858" s="448"/>
      <c r="F858" s="6"/>
      <c r="G858" s="6"/>
      <c r="H858" s="6"/>
      <c r="I858" s="6"/>
      <c r="J858" s="6"/>
      <c r="K858" s="6"/>
      <c r="L858" s="6"/>
      <c r="M858" s="6"/>
      <c r="N858" s="6"/>
      <c r="O858" s="6"/>
      <c r="P858" s="6"/>
      <c r="Q858" s="6"/>
      <c r="R858" s="6"/>
      <c r="S858" s="6"/>
      <c r="T858" s="6"/>
      <c r="U858" s="6"/>
      <c r="V858" s="6"/>
      <c r="W858" s="6"/>
      <c r="X858" s="6"/>
      <c r="Y858" s="6"/>
      <c r="Z858" s="6"/>
    </row>
    <row r="859" spans="1:26" ht="16.5">
      <c r="A859" s="19" t="s">
        <v>10</v>
      </c>
      <c r="B859" s="6"/>
      <c r="C859" s="6"/>
      <c r="D859" s="6"/>
      <c r="E859" s="448"/>
      <c r="F859" s="6"/>
      <c r="G859" s="6"/>
      <c r="H859" s="6"/>
      <c r="I859" s="6"/>
      <c r="J859" s="6"/>
      <c r="K859" s="6"/>
      <c r="L859" s="6"/>
      <c r="M859" s="6"/>
      <c r="N859" s="6"/>
      <c r="O859" s="6"/>
      <c r="P859" s="6"/>
      <c r="Q859" s="6"/>
      <c r="R859" s="6"/>
      <c r="S859" s="6"/>
      <c r="T859" s="6"/>
      <c r="U859" s="6"/>
      <c r="V859" s="6"/>
      <c r="W859" s="6"/>
      <c r="X859" s="6"/>
      <c r="Y859" s="6"/>
      <c r="Z859" s="6"/>
    </row>
    <row r="860" spans="1:26" ht="16.5">
      <c r="A860" s="19" t="s">
        <v>10</v>
      </c>
      <c r="B860" s="6"/>
      <c r="C860" s="6"/>
      <c r="D860" s="6"/>
      <c r="E860" s="448"/>
      <c r="F860" s="6"/>
      <c r="G860" s="6"/>
      <c r="H860" s="6"/>
      <c r="I860" s="6"/>
      <c r="J860" s="6"/>
      <c r="K860" s="6"/>
      <c r="L860" s="6"/>
      <c r="M860" s="6"/>
      <c r="N860" s="6"/>
      <c r="O860" s="6"/>
      <c r="P860" s="6"/>
      <c r="Q860" s="6"/>
      <c r="R860" s="6"/>
      <c r="S860" s="6"/>
      <c r="T860" s="6"/>
      <c r="U860" s="6"/>
      <c r="V860" s="6"/>
      <c r="W860" s="6"/>
      <c r="X860" s="6"/>
      <c r="Y860" s="6"/>
      <c r="Z860" s="6"/>
    </row>
    <row r="861" spans="1:26" ht="16.5">
      <c r="A861" s="19"/>
      <c r="B861" s="6"/>
      <c r="C861" s="6"/>
      <c r="D861" s="6"/>
      <c r="E861" s="448"/>
      <c r="F861" s="6"/>
      <c r="G861" s="6"/>
      <c r="H861" s="6"/>
      <c r="I861" s="6"/>
      <c r="J861" s="6"/>
      <c r="K861" s="6"/>
      <c r="L861" s="6"/>
      <c r="M861" s="6"/>
      <c r="N861" s="6"/>
      <c r="O861" s="6"/>
      <c r="P861" s="6"/>
      <c r="Q861" s="6"/>
      <c r="R861" s="6"/>
      <c r="S861" s="6"/>
      <c r="T861" s="6"/>
      <c r="U861" s="6"/>
      <c r="V861" s="6"/>
      <c r="W861" s="6"/>
      <c r="X861" s="6"/>
      <c r="Y861" s="6"/>
      <c r="Z861" s="6"/>
    </row>
    <row r="862" spans="1:26" ht="16.5">
      <c r="A862" s="28" t="s">
        <v>608</v>
      </c>
      <c r="B862" s="6"/>
      <c r="C862" s="6"/>
      <c r="D862" s="6"/>
      <c r="E862" s="448"/>
      <c r="F862" s="6"/>
      <c r="G862" s="6"/>
      <c r="H862" s="6"/>
      <c r="I862" s="6"/>
      <c r="J862" s="6"/>
      <c r="K862" s="6"/>
      <c r="L862" s="6"/>
      <c r="M862" s="6"/>
      <c r="N862" s="6"/>
      <c r="O862" s="6"/>
      <c r="P862" s="6"/>
      <c r="Q862" s="6"/>
      <c r="R862" s="6"/>
      <c r="S862" s="6"/>
      <c r="T862" s="6"/>
      <c r="U862" s="6"/>
      <c r="V862" s="6"/>
      <c r="W862" s="6"/>
      <c r="X862" s="6"/>
      <c r="Y862" s="6"/>
      <c r="Z862" s="6"/>
    </row>
    <row r="863" spans="1:26" ht="16.5">
      <c r="A863" s="28" t="s">
        <v>613</v>
      </c>
      <c r="B863" s="6"/>
      <c r="C863" s="6"/>
      <c r="D863" s="6"/>
      <c r="E863" s="448"/>
      <c r="F863" s="6"/>
      <c r="G863" s="6"/>
      <c r="H863" s="6"/>
      <c r="I863" s="6"/>
      <c r="J863" s="6"/>
      <c r="K863" s="6"/>
      <c r="L863" s="6"/>
      <c r="M863" s="6"/>
      <c r="N863" s="6"/>
      <c r="O863" s="6"/>
      <c r="P863" s="6"/>
      <c r="Q863" s="6"/>
      <c r="R863" s="6"/>
      <c r="S863" s="6"/>
      <c r="T863" s="6"/>
      <c r="U863" s="6"/>
      <c r="V863" s="6"/>
      <c r="W863" s="6"/>
      <c r="X863" s="6"/>
      <c r="Y863" s="6"/>
      <c r="Z863" s="6"/>
    </row>
    <row r="864" spans="1:26" ht="16.5">
      <c r="A864" s="28" t="s">
        <v>624</v>
      </c>
      <c r="B864" s="6"/>
      <c r="C864" s="6"/>
      <c r="D864" s="6"/>
      <c r="E864" s="448"/>
      <c r="F864" s="6"/>
      <c r="G864" s="6"/>
      <c r="H864" s="6"/>
      <c r="I864" s="6"/>
      <c r="J864" s="6"/>
      <c r="K864" s="6"/>
      <c r="L864" s="6"/>
      <c r="M864" s="6"/>
      <c r="N864" s="6"/>
      <c r="O864" s="6"/>
      <c r="P864" s="6"/>
      <c r="Q864" s="6"/>
      <c r="R864" s="6"/>
      <c r="S864" s="6"/>
      <c r="T864" s="6"/>
      <c r="U864" s="6"/>
      <c r="V864" s="6"/>
      <c r="W864" s="6"/>
      <c r="X864" s="6"/>
      <c r="Y864" s="6"/>
      <c r="Z864" s="6"/>
    </row>
    <row r="865" spans="1:26" ht="12.75">
      <c r="A865" s="11" t="s">
        <v>10</v>
      </c>
      <c r="B865" s="6"/>
      <c r="C865" s="6"/>
      <c r="D865" s="6"/>
      <c r="E865" s="448"/>
      <c r="F865" s="6"/>
      <c r="G865" s="6"/>
      <c r="H865" s="6"/>
      <c r="I865" s="6"/>
      <c r="J865" s="6"/>
      <c r="K865" s="6"/>
      <c r="L865" s="6"/>
      <c r="M865" s="6"/>
      <c r="N865" s="6"/>
      <c r="O865" s="6"/>
      <c r="P865" s="6"/>
      <c r="Q865" s="6"/>
      <c r="R865" s="6"/>
      <c r="S865" s="6"/>
      <c r="T865" s="6"/>
      <c r="U865" s="6"/>
      <c r="V865" s="6"/>
      <c r="W865" s="6"/>
      <c r="X865" s="6"/>
      <c r="Y865" s="6"/>
      <c r="Z865" s="6"/>
    </row>
    <row r="866" spans="1:26" ht="12.75">
      <c r="B866" s="6"/>
      <c r="C866" s="6"/>
      <c r="D866" s="6"/>
      <c r="E866" s="448"/>
      <c r="F866" s="6"/>
      <c r="G866" s="6"/>
      <c r="H866" s="6"/>
      <c r="I866" s="6"/>
      <c r="J866" s="6"/>
      <c r="K866" s="6"/>
      <c r="L866" s="6"/>
      <c r="M866" s="6"/>
      <c r="N866" s="6"/>
      <c r="O866" s="6"/>
      <c r="P866" s="6"/>
      <c r="Q866" s="6"/>
      <c r="R866" s="6"/>
      <c r="S866" s="6"/>
      <c r="T866" s="6"/>
      <c r="U866" s="6"/>
      <c r="V866" s="6"/>
      <c r="W866" s="6"/>
      <c r="X866" s="6"/>
      <c r="Y866" s="6"/>
      <c r="Z866" s="6"/>
    </row>
    <row r="867" spans="1:26" ht="16.5">
      <c r="A867" s="28" t="s">
        <v>631</v>
      </c>
      <c r="B867" s="6"/>
      <c r="C867" s="6"/>
      <c r="D867" s="6"/>
      <c r="E867" s="448"/>
      <c r="F867" s="6"/>
      <c r="G867" s="6"/>
      <c r="H867" s="6"/>
      <c r="I867" s="6"/>
      <c r="J867" s="6"/>
      <c r="K867" s="6"/>
      <c r="L867" s="6"/>
      <c r="M867" s="6"/>
      <c r="N867" s="6"/>
      <c r="O867" s="6"/>
      <c r="P867" s="6"/>
      <c r="Q867" s="6"/>
      <c r="R867" s="6"/>
      <c r="S867" s="6"/>
      <c r="T867" s="6"/>
      <c r="U867" s="6"/>
      <c r="V867" s="6"/>
      <c r="W867" s="6"/>
      <c r="X867" s="6"/>
      <c r="Y867" s="6"/>
      <c r="Z867" s="6"/>
    </row>
    <row r="868" spans="1:26" ht="16.5">
      <c r="A868" s="28" t="s">
        <v>636</v>
      </c>
      <c r="B868" s="6"/>
      <c r="C868" s="6"/>
      <c r="D868" s="6"/>
      <c r="E868" s="448"/>
      <c r="F868" s="6"/>
      <c r="G868" s="6"/>
      <c r="H868" s="6"/>
      <c r="I868" s="6"/>
      <c r="J868" s="6"/>
      <c r="K868" s="6"/>
      <c r="L868" s="6"/>
      <c r="M868" s="6"/>
      <c r="N868" s="6"/>
      <c r="O868" s="6"/>
      <c r="P868" s="6"/>
      <c r="Q868" s="6"/>
      <c r="R868" s="6"/>
      <c r="S868" s="6"/>
      <c r="T868" s="6"/>
      <c r="U868" s="6"/>
      <c r="V868" s="6"/>
      <c r="W868" s="6"/>
      <c r="X868" s="6"/>
      <c r="Y868" s="6"/>
      <c r="Z868" s="6"/>
    </row>
    <row r="869" spans="1:26" ht="16.5">
      <c r="A869" s="28" t="s">
        <v>643</v>
      </c>
      <c r="B869" s="6"/>
      <c r="C869" s="6"/>
      <c r="D869" s="6"/>
      <c r="E869" s="448"/>
      <c r="F869" s="6"/>
      <c r="G869" s="6"/>
      <c r="H869" s="6"/>
      <c r="I869" s="6"/>
      <c r="J869" s="6"/>
      <c r="K869" s="6"/>
      <c r="L869" s="6"/>
      <c r="M869" s="6"/>
      <c r="N869" s="6"/>
      <c r="O869" s="6"/>
      <c r="P869" s="6"/>
      <c r="Q869" s="6"/>
      <c r="R869" s="6"/>
      <c r="S869" s="6"/>
      <c r="T869" s="6"/>
      <c r="U869" s="6"/>
      <c r="V869" s="6"/>
      <c r="W869" s="6"/>
      <c r="X869" s="6"/>
      <c r="Y869" s="6"/>
      <c r="Z869" s="6"/>
    </row>
    <row r="870" spans="1:26" ht="16.5">
      <c r="A870" s="303" t="s">
        <v>652</v>
      </c>
      <c r="B870" s="6"/>
      <c r="C870" s="6"/>
      <c r="D870" s="6"/>
      <c r="E870" s="448"/>
      <c r="F870" s="6"/>
      <c r="G870" s="6"/>
      <c r="H870" s="6"/>
      <c r="I870" s="6"/>
      <c r="J870" s="6"/>
      <c r="K870" s="6"/>
      <c r="L870" s="6"/>
      <c r="M870" s="6"/>
      <c r="N870" s="6"/>
      <c r="O870" s="6"/>
      <c r="P870" s="6"/>
      <c r="Q870" s="6"/>
      <c r="R870" s="6"/>
      <c r="S870" s="6"/>
      <c r="T870" s="6"/>
      <c r="U870" s="6"/>
      <c r="V870" s="6"/>
      <c r="W870" s="6"/>
      <c r="X870" s="6"/>
      <c r="Y870" s="6"/>
      <c r="Z870" s="6"/>
    </row>
    <row r="871" spans="1:26" ht="16.5">
      <c r="A871" s="28" t="s">
        <v>665</v>
      </c>
      <c r="B871" s="6"/>
      <c r="C871" s="6"/>
      <c r="D871" s="6"/>
      <c r="E871" s="448"/>
      <c r="F871" s="6"/>
      <c r="G871" s="6"/>
      <c r="H871" s="6"/>
      <c r="I871" s="6"/>
      <c r="J871" s="6"/>
      <c r="K871" s="6"/>
      <c r="L871" s="6"/>
      <c r="M871" s="6"/>
      <c r="N871" s="6"/>
      <c r="O871" s="6"/>
      <c r="P871" s="6"/>
      <c r="Q871" s="6"/>
      <c r="R871" s="6"/>
      <c r="S871" s="6"/>
      <c r="T871" s="6"/>
      <c r="U871" s="6"/>
      <c r="V871" s="6"/>
      <c r="W871" s="6"/>
      <c r="X871" s="6"/>
      <c r="Y871" s="6"/>
      <c r="Z871" s="6"/>
    </row>
    <row r="872" spans="1:26" ht="16.5">
      <c r="A872" s="28" t="s">
        <v>669</v>
      </c>
      <c r="B872" s="6"/>
      <c r="C872" s="6"/>
      <c r="D872" s="6"/>
      <c r="E872" s="448"/>
      <c r="F872" s="6"/>
      <c r="G872" s="6"/>
      <c r="H872" s="6"/>
      <c r="I872" s="6"/>
      <c r="J872" s="6"/>
      <c r="K872" s="6"/>
      <c r="L872" s="6"/>
      <c r="M872" s="6"/>
      <c r="N872" s="6"/>
      <c r="O872" s="6"/>
      <c r="P872" s="6"/>
      <c r="Q872" s="6"/>
      <c r="R872" s="6"/>
      <c r="S872" s="6"/>
      <c r="T872" s="6"/>
      <c r="U872" s="6"/>
      <c r="V872" s="6"/>
      <c r="W872" s="6"/>
      <c r="X872" s="6"/>
      <c r="Y872" s="6"/>
      <c r="Z872" s="6"/>
    </row>
    <row r="873" spans="1:26" ht="16.5">
      <c r="A873" s="19" t="s">
        <v>10</v>
      </c>
      <c r="B873" s="6"/>
      <c r="C873" s="6"/>
      <c r="D873" s="6"/>
      <c r="E873" s="448"/>
      <c r="F873" s="6"/>
      <c r="G873" s="6"/>
      <c r="H873" s="6"/>
      <c r="I873" s="6"/>
      <c r="J873" s="6"/>
      <c r="K873" s="6"/>
      <c r="L873" s="6"/>
      <c r="M873" s="6"/>
      <c r="N873" s="6"/>
      <c r="O873" s="6"/>
      <c r="P873" s="6"/>
      <c r="Q873" s="6"/>
      <c r="R873" s="6"/>
      <c r="S873" s="6"/>
      <c r="T873" s="6"/>
      <c r="U873" s="6"/>
      <c r="V873" s="6"/>
      <c r="W873" s="6"/>
      <c r="X873" s="6"/>
      <c r="Y873" s="6"/>
      <c r="Z873" s="6"/>
    </row>
    <row r="874" spans="1:26" ht="16.5">
      <c r="A874" s="28" t="s">
        <v>685</v>
      </c>
      <c r="B874" s="6"/>
      <c r="C874" s="6"/>
      <c r="D874" s="6"/>
      <c r="E874" s="448"/>
      <c r="F874" s="6"/>
      <c r="G874" s="6"/>
      <c r="H874" s="6"/>
      <c r="I874" s="6"/>
      <c r="J874" s="6"/>
      <c r="K874" s="6"/>
      <c r="L874" s="6"/>
      <c r="M874" s="6"/>
      <c r="N874" s="6"/>
      <c r="O874" s="6"/>
      <c r="P874" s="6"/>
      <c r="Q874" s="6"/>
      <c r="R874" s="6"/>
      <c r="S874" s="6"/>
      <c r="T874" s="6"/>
      <c r="U874" s="6"/>
      <c r="V874" s="6"/>
      <c r="W874" s="6"/>
      <c r="X874" s="6"/>
      <c r="Y874" s="6"/>
      <c r="Z874" s="6"/>
    </row>
    <row r="875" spans="1:26" ht="16.5">
      <c r="A875" s="19"/>
      <c r="B875" s="6"/>
      <c r="C875" s="6"/>
      <c r="D875" s="6"/>
      <c r="E875" s="448"/>
      <c r="F875" s="6"/>
      <c r="G875" s="6"/>
      <c r="H875" s="6"/>
      <c r="I875" s="6"/>
      <c r="J875" s="6"/>
      <c r="K875" s="6"/>
      <c r="L875" s="6"/>
      <c r="M875" s="6"/>
      <c r="N875" s="6"/>
      <c r="O875" s="6"/>
      <c r="P875" s="6"/>
      <c r="Q875" s="6"/>
      <c r="R875" s="6"/>
      <c r="S875" s="6"/>
      <c r="T875" s="6"/>
      <c r="U875" s="6"/>
      <c r="V875" s="6"/>
      <c r="W875" s="6"/>
      <c r="X875" s="6"/>
      <c r="Y875" s="6"/>
      <c r="Z875" s="6"/>
    </row>
    <row r="876" spans="1:26" ht="16.5">
      <c r="A876" s="28" t="s">
        <v>714</v>
      </c>
      <c r="B876" s="6"/>
      <c r="C876" s="6"/>
      <c r="D876" s="6"/>
      <c r="E876" s="448"/>
      <c r="F876" s="6"/>
      <c r="G876" s="6"/>
      <c r="H876" s="6"/>
      <c r="I876" s="6"/>
      <c r="J876" s="6"/>
      <c r="K876" s="6"/>
      <c r="L876" s="6"/>
      <c r="M876" s="6"/>
      <c r="N876" s="6"/>
      <c r="O876" s="6"/>
      <c r="P876" s="6"/>
      <c r="Q876" s="6"/>
      <c r="R876" s="6"/>
      <c r="S876" s="6"/>
      <c r="T876" s="6"/>
      <c r="U876" s="6"/>
      <c r="V876" s="6"/>
      <c r="W876" s="6"/>
      <c r="X876" s="6"/>
      <c r="Y876" s="6"/>
      <c r="Z876" s="6"/>
    </row>
    <row r="877" spans="1:26" ht="16.5">
      <c r="A877" s="303" t="s">
        <v>717</v>
      </c>
      <c r="B877" s="6"/>
      <c r="C877" s="6"/>
      <c r="D877" s="6"/>
      <c r="E877" s="448"/>
      <c r="F877" s="6"/>
      <c r="G877" s="6"/>
      <c r="H877" s="6"/>
      <c r="I877" s="6"/>
      <c r="J877" s="6"/>
      <c r="K877" s="6"/>
      <c r="L877" s="6"/>
      <c r="M877" s="6"/>
      <c r="N877" s="6"/>
      <c r="O877" s="6"/>
      <c r="P877" s="6"/>
      <c r="Q877" s="6"/>
      <c r="R877" s="6"/>
      <c r="S877" s="6"/>
      <c r="T877" s="6"/>
      <c r="U877" s="6"/>
      <c r="V877" s="6"/>
      <c r="W877" s="6"/>
      <c r="X877" s="6"/>
      <c r="Y877" s="6"/>
      <c r="Z877" s="6"/>
    </row>
    <row r="878" spans="1:26" ht="16.5">
      <c r="A878" s="28" t="s">
        <v>721</v>
      </c>
      <c r="B878" s="6"/>
      <c r="C878" s="6"/>
      <c r="D878" s="6"/>
      <c r="E878" s="448"/>
      <c r="F878" s="6"/>
      <c r="G878" s="6"/>
      <c r="H878" s="6"/>
      <c r="I878" s="6"/>
      <c r="J878" s="6"/>
      <c r="K878" s="6"/>
      <c r="L878" s="6"/>
      <c r="M878" s="6"/>
      <c r="N878" s="6"/>
      <c r="O878" s="6"/>
      <c r="P878" s="6"/>
      <c r="Q878" s="6"/>
      <c r="R878" s="6"/>
      <c r="S878" s="6"/>
      <c r="T878" s="6"/>
      <c r="U878" s="6"/>
      <c r="V878" s="6"/>
      <c r="W878" s="6"/>
      <c r="X878" s="6"/>
      <c r="Y878" s="6"/>
      <c r="Z878" s="6"/>
    </row>
    <row r="879" spans="1:26" ht="16.5">
      <c r="A879" s="28" t="s">
        <v>724</v>
      </c>
      <c r="B879" s="6"/>
      <c r="C879" s="6"/>
      <c r="D879" s="6"/>
      <c r="E879" s="448"/>
      <c r="F879" s="6"/>
      <c r="G879" s="6"/>
      <c r="H879" s="6"/>
      <c r="I879" s="6"/>
      <c r="J879" s="6"/>
      <c r="K879" s="6"/>
      <c r="L879" s="6"/>
      <c r="M879" s="6"/>
      <c r="N879" s="6"/>
      <c r="O879" s="6"/>
      <c r="P879" s="6"/>
      <c r="Q879" s="6"/>
      <c r="R879" s="6"/>
      <c r="S879" s="6"/>
      <c r="T879" s="6"/>
      <c r="U879" s="6"/>
      <c r="V879" s="6"/>
      <c r="W879" s="6"/>
      <c r="X879" s="6"/>
      <c r="Y879" s="6"/>
      <c r="Z879" s="6"/>
    </row>
    <row r="880" spans="1:26" ht="16.5">
      <c r="A880" s="303" t="s">
        <v>741</v>
      </c>
      <c r="B880" s="6"/>
      <c r="C880" s="6"/>
      <c r="D880" s="6"/>
      <c r="E880" s="448"/>
      <c r="F880" s="6"/>
      <c r="G880" s="6"/>
      <c r="H880" s="6"/>
      <c r="I880" s="6"/>
      <c r="J880" s="6"/>
      <c r="K880" s="6"/>
      <c r="L880" s="6"/>
      <c r="M880" s="6"/>
      <c r="N880" s="6"/>
      <c r="O880" s="6"/>
      <c r="P880" s="6"/>
      <c r="Q880" s="6"/>
      <c r="R880" s="6"/>
      <c r="S880" s="6"/>
      <c r="T880" s="6"/>
      <c r="U880" s="6"/>
      <c r="V880" s="6"/>
      <c r="W880" s="6"/>
      <c r="X880" s="6"/>
      <c r="Y880" s="6"/>
      <c r="Z880" s="6"/>
    </row>
    <row r="881" spans="1:26" ht="16.5">
      <c r="A881" s="28" t="s">
        <v>747</v>
      </c>
      <c r="B881" s="6"/>
      <c r="C881" s="6"/>
      <c r="D881" s="6"/>
      <c r="E881" s="448"/>
      <c r="F881" s="6"/>
      <c r="G881" s="6"/>
      <c r="H881" s="6"/>
      <c r="I881" s="6"/>
      <c r="J881" s="6"/>
      <c r="K881" s="6"/>
      <c r="L881" s="6"/>
      <c r="M881" s="6"/>
      <c r="N881" s="6"/>
      <c r="O881" s="6"/>
      <c r="P881" s="6"/>
      <c r="Q881" s="6"/>
      <c r="R881" s="6"/>
      <c r="S881" s="6"/>
      <c r="T881" s="6"/>
      <c r="U881" s="6"/>
      <c r="V881" s="6"/>
      <c r="W881" s="6"/>
      <c r="X881" s="6"/>
      <c r="Y881" s="6"/>
      <c r="Z881" s="6"/>
    </row>
    <row r="882" spans="1:26" ht="16.5">
      <c r="A882" s="28" t="s">
        <v>752</v>
      </c>
      <c r="B882" s="6"/>
      <c r="C882" s="6"/>
      <c r="D882" s="6"/>
      <c r="E882" s="448"/>
      <c r="F882" s="6"/>
      <c r="G882" s="6"/>
      <c r="H882" s="6"/>
      <c r="I882" s="6"/>
      <c r="J882" s="6"/>
      <c r="K882" s="6"/>
      <c r="L882" s="6"/>
      <c r="M882" s="6"/>
      <c r="N882" s="6"/>
      <c r="O882" s="6"/>
      <c r="P882" s="6"/>
      <c r="Q882" s="6"/>
      <c r="R882" s="6"/>
      <c r="S882" s="6"/>
      <c r="T882" s="6"/>
      <c r="U882" s="6"/>
      <c r="V882" s="6"/>
      <c r="W882" s="6"/>
      <c r="X882" s="6"/>
      <c r="Y882" s="6"/>
      <c r="Z882" s="6"/>
    </row>
    <row r="883" spans="1:26" ht="16.5">
      <c r="A883" s="28" t="s">
        <v>772</v>
      </c>
      <c r="B883" s="6"/>
      <c r="C883" s="6"/>
      <c r="D883" s="6"/>
      <c r="E883" s="448"/>
      <c r="F883" s="6"/>
      <c r="G883" s="6"/>
      <c r="H883" s="6"/>
      <c r="I883" s="6"/>
      <c r="J883" s="6"/>
      <c r="K883" s="6"/>
      <c r="L883" s="6"/>
      <c r="M883" s="6"/>
      <c r="N883" s="6"/>
      <c r="O883" s="6"/>
      <c r="P883" s="6"/>
      <c r="Q883" s="6"/>
      <c r="R883" s="6"/>
      <c r="S883" s="6"/>
      <c r="T883" s="6"/>
      <c r="U883" s="6"/>
      <c r="V883" s="6"/>
      <c r="W883" s="6"/>
      <c r="X883" s="6"/>
      <c r="Y883" s="6"/>
      <c r="Z883" s="6"/>
    </row>
    <row r="884" spans="1:26" ht="16.5">
      <c r="A884" s="19"/>
      <c r="B884" s="6"/>
      <c r="C884" s="6"/>
      <c r="D884" s="6"/>
      <c r="E884" s="448"/>
      <c r="F884" s="6"/>
      <c r="G884" s="6"/>
      <c r="H884" s="6"/>
      <c r="I884" s="6"/>
      <c r="J884" s="6"/>
      <c r="K884" s="6"/>
      <c r="L884" s="6"/>
      <c r="M884" s="6"/>
      <c r="N884" s="6"/>
      <c r="O884" s="6"/>
      <c r="P884" s="6"/>
      <c r="Q884" s="6"/>
      <c r="R884" s="6"/>
      <c r="S884" s="6"/>
      <c r="T884" s="6"/>
      <c r="U884" s="6"/>
      <c r="V884" s="6"/>
      <c r="W884" s="6"/>
      <c r="X884" s="6"/>
      <c r="Y884" s="6"/>
      <c r="Z884" s="6"/>
    </row>
    <row r="885" spans="1:26" ht="16.5">
      <c r="A885" s="303" t="s">
        <v>801</v>
      </c>
      <c r="B885" s="6"/>
      <c r="C885" s="6"/>
      <c r="D885" s="6"/>
      <c r="E885" s="448"/>
      <c r="F885" s="6"/>
      <c r="G885" s="6"/>
      <c r="H885" s="6"/>
      <c r="I885" s="6"/>
      <c r="J885" s="6"/>
      <c r="K885" s="6"/>
      <c r="L885" s="6"/>
      <c r="M885" s="6"/>
      <c r="N885" s="6"/>
      <c r="O885" s="6"/>
      <c r="P885" s="6"/>
      <c r="Q885" s="6"/>
      <c r="R885" s="6"/>
      <c r="S885" s="6"/>
      <c r="T885" s="6"/>
      <c r="U885" s="6"/>
      <c r="V885" s="6"/>
      <c r="W885" s="6"/>
      <c r="X885" s="6"/>
      <c r="Y885" s="6"/>
      <c r="Z885" s="6"/>
    </row>
    <row r="886" spans="1:26" ht="16.5">
      <c r="A886" s="28" t="s">
        <v>850</v>
      </c>
      <c r="B886" s="6"/>
      <c r="C886" s="6"/>
      <c r="D886" s="6"/>
      <c r="E886" s="448"/>
      <c r="F886" s="6"/>
      <c r="G886" s="6"/>
      <c r="H886" s="6"/>
      <c r="I886" s="6"/>
      <c r="J886" s="6"/>
      <c r="K886" s="6"/>
      <c r="L886" s="6"/>
      <c r="M886" s="6"/>
      <c r="N886" s="6"/>
      <c r="O886" s="6"/>
      <c r="P886" s="6"/>
      <c r="Q886" s="6"/>
      <c r="R886" s="6"/>
      <c r="S886" s="6"/>
      <c r="T886" s="6"/>
      <c r="U886" s="6"/>
      <c r="V886" s="6"/>
      <c r="W886" s="6"/>
      <c r="X886" s="6"/>
      <c r="Y886" s="6"/>
      <c r="Z886" s="6"/>
    </row>
    <row r="887" spans="1:26" ht="16.5">
      <c r="A887" s="28" t="s">
        <v>867</v>
      </c>
      <c r="B887" s="6"/>
      <c r="C887" s="6"/>
      <c r="D887" s="6"/>
      <c r="E887" s="448"/>
      <c r="F887" s="6"/>
      <c r="G887" s="6"/>
      <c r="H887" s="6"/>
      <c r="I887" s="6"/>
      <c r="J887" s="6"/>
      <c r="K887" s="6"/>
      <c r="L887" s="6"/>
      <c r="M887" s="6"/>
      <c r="N887" s="6"/>
      <c r="O887" s="6"/>
      <c r="P887" s="6"/>
      <c r="Q887" s="6"/>
      <c r="R887" s="6"/>
      <c r="S887" s="6"/>
      <c r="T887" s="6"/>
      <c r="U887" s="6"/>
      <c r="V887" s="6"/>
      <c r="W887" s="6"/>
      <c r="X887" s="6"/>
      <c r="Y887" s="6"/>
      <c r="Z887" s="6"/>
    </row>
    <row r="888" spans="1:26" ht="15">
      <c r="A888" s="351"/>
      <c r="B888" s="6"/>
      <c r="C888" s="6"/>
      <c r="D888" s="6"/>
      <c r="E888" s="448"/>
      <c r="F888" s="6"/>
      <c r="G888" s="6"/>
      <c r="H888" s="6"/>
      <c r="I888" s="6"/>
      <c r="J888" s="6"/>
      <c r="K888" s="6"/>
      <c r="L888" s="6"/>
      <c r="M888" s="6"/>
      <c r="N888" s="6"/>
      <c r="O888" s="6"/>
      <c r="P888" s="6"/>
      <c r="Q888" s="6"/>
      <c r="R888" s="6"/>
      <c r="S888" s="6"/>
      <c r="T888" s="6"/>
      <c r="U888" s="6"/>
      <c r="V888" s="6"/>
      <c r="W888" s="6"/>
      <c r="X888" s="6"/>
      <c r="Y888" s="6"/>
      <c r="Z888" s="6"/>
    </row>
    <row r="889" spans="1:26" ht="16.5">
      <c r="A889" s="28" t="s">
        <v>500</v>
      </c>
      <c r="B889" s="6"/>
      <c r="C889" s="6"/>
      <c r="D889" s="6"/>
      <c r="E889" s="448"/>
      <c r="F889" s="6"/>
      <c r="G889" s="6"/>
      <c r="H889" s="6"/>
      <c r="I889" s="6"/>
      <c r="J889" s="6"/>
      <c r="K889" s="6"/>
      <c r="L889" s="6"/>
      <c r="M889" s="6"/>
      <c r="N889" s="6"/>
      <c r="O889" s="6"/>
      <c r="P889" s="6"/>
      <c r="Q889" s="6"/>
      <c r="R889" s="6"/>
      <c r="S889" s="6"/>
      <c r="T889" s="6"/>
      <c r="U889" s="6"/>
      <c r="V889" s="6"/>
      <c r="W889" s="6"/>
      <c r="X889" s="6"/>
      <c r="Y889" s="6"/>
      <c r="Z889" s="6"/>
    </row>
    <row r="890" spans="1:26" ht="16.5">
      <c r="A890" s="28" t="s">
        <v>915</v>
      </c>
      <c r="B890" s="6"/>
      <c r="C890" s="6"/>
      <c r="D890" s="6"/>
      <c r="E890" s="448"/>
      <c r="F890" s="6"/>
      <c r="G890" s="6"/>
      <c r="H890" s="6"/>
      <c r="I890" s="6"/>
      <c r="J890" s="6"/>
      <c r="K890" s="6"/>
      <c r="L890" s="6"/>
      <c r="M890" s="6"/>
      <c r="N890" s="6"/>
      <c r="O890" s="6"/>
      <c r="P890" s="6"/>
      <c r="Q890" s="6"/>
      <c r="R890" s="6"/>
      <c r="S890" s="6"/>
      <c r="T890" s="6"/>
      <c r="U890" s="6"/>
      <c r="V890" s="6"/>
      <c r="W890" s="6"/>
      <c r="X890" s="6"/>
      <c r="Y890" s="6"/>
      <c r="Z890" s="6"/>
    </row>
    <row r="891" spans="1:26" ht="16.5">
      <c r="A891" s="28" t="s">
        <v>926</v>
      </c>
      <c r="B891" s="6"/>
      <c r="C891" s="6"/>
      <c r="D891" s="6"/>
      <c r="E891" s="448"/>
      <c r="F891" s="6"/>
      <c r="G891" s="6"/>
      <c r="H891" s="6"/>
      <c r="I891" s="6"/>
      <c r="J891" s="6"/>
      <c r="K891" s="6"/>
      <c r="L891" s="6"/>
      <c r="M891" s="6"/>
      <c r="N891" s="6"/>
      <c r="O891" s="6"/>
      <c r="P891" s="6"/>
      <c r="Q891" s="6"/>
      <c r="R891" s="6"/>
      <c r="S891" s="6"/>
      <c r="T891" s="6"/>
      <c r="U891" s="6"/>
      <c r="V891" s="6"/>
      <c r="W891" s="6"/>
      <c r="X891" s="6"/>
      <c r="Y891" s="6"/>
      <c r="Z891" s="6"/>
    </row>
    <row r="892" spans="1:26" ht="16.5">
      <c r="A892" s="28" t="s">
        <v>803</v>
      </c>
      <c r="B892" s="6"/>
      <c r="C892" s="6"/>
      <c r="D892" s="6"/>
      <c r="E892" s="448"/>
      <c r="F892" s="6"/>
      <c r="G892" s="6"/>
      <c r="H892" s="6"/>
      <c r="I892" s="6"/>
      <c r="J892" s="6"/>
      <c r="K892" s="6"/>
      <c r="L892" s="6"/>
      <c r="M892" s="6"/>
      <c r="N892" s="6"/>
      <c r="O892" s="6"/>
      <c r="P892" s="6"/>
      <c r="Q892" s="6"/>
      <c r="R892" s="6"/>
      <c r="S892" s="6"/>
      <c r="T892" s="6"/>
      <c r="U892" s="6"/>
      <c r="V892" s="6"/>
      <c r="W892" s="6"/>
      <c r="X892" s="6"/>
      <c r="Y892" s="6"/>
      <c r="Z892" s="6"/>
    </row>
    <row r="893" spans="1:26" ht="16.5">
      <c r="A893" s="28" t="s">
        <v>977</v>
      </c>
      <c r="B893" s="6"/>
      <c r="C893" s="6"/>
      <c r="D893" s="6"/>
      <c r="E893" s="448"/>
      <c r="F893" s="6"/>
      <c r="G893" s="6"/>
      <c r="H893" s="6"/>
      <c r="I893" s="6"/>
      <c r="J893" s="6"/>
      <c r="K893" s="6"/>
      <c r="L893" s="6"/>
      <c r="M893" s="6"/>
      <c r="N893" s="6"/>
      <c r="O893" s="6"/>
      <c r="P893" s="6"/>
      <c r="Q893" s="6"/>
      <c r="R893" s="6"/>
      <c r="S893" s="6"/>
      <c r="T893" s="6"/>
      <c r="U893" s="6"/>
      <c r="V893" s="6"/>
      <c r="W893" s="6"/>
      <c r="X893" s="6"/>
      <c r="Y893" s="6"/>
      <c r="Z893" s="6"/>
    </row>
    <row r="894" spans="1:26" ht="16.5">
      <c r="A894" s="28" t="s">
        <v>981</v>
      </c>
      <c r="B894" s="6"/>
      <c r="C894" s="6"/>
      <c r="D894" s="6"/>
      <c r="E894" s="448"/>
      <c r="F894" s="6"/>
      <c r="G894" s="6"/>
      <c r="H894" s="6"/>
      <c r="I894" s="6"/>
      <c r="J894" s="6"/>
      <c r="K894" s="6"/>
      <c r="L894" s="6"/>
      <c r="M894" s="6"/>
      <c r="N894" s="6"/>
      <c r="O894" s="6"/>
      <c r="P894" s="6"/>
      <c r="Q894" s="6"/>
      <c r="R894" s="6"/>
      <c r="S894" s="6"/>
      <c r="T894" s="6"/>
      <c r="U894" s="6"/>
      <c r="V894" s="6"/>
      <c r="W894" s="6"/>
      <c r="X894" s="6"/>
      <c r="Y894" s="6"/>
      <c r="Z894" s="6"/>
    </row>
    <row r="895" spans="1:26" ht="16.5">
      <c r="A895" s="28" t="s">
        <v>1004</v>
      </c>
      <c r="B895" s="6"/>
      <c r="C895" s="6"/>
      <c r="D895" s="6"/>
      <c r="E895" s="448"/>
      <c r="F895" s="6"/>
      <c r="G895" s="6"/>
      <c r="H895" s="6"/>
      <c r="I895" s="6"/>
      <c r="J895" s="6"/>
      <c r="K895" s="6"/>
      <c r="L895" s="6"/>
      <c r="M895" s="6"/>
      <c r="N895" s="6"/>
      <c r="O895" s="6"/>
      <c r="P895" s="6"/>
      <c r="Q895" s="6"/>
      <c r="R895" s="6"/>
      <c r="S895" s="6"/>
      <c r="T895" s="6"/>
      <c r="U895" s="6"/>
      <c r="V895" s="6"/>
      <c r="W895" s="6"/>
      <c r="X895" s="6"/>
      <c r="Y895" s="6"/>
      <c r="Z895" s="6"/>
    </row>
    <row r="896" spans="1:26" ht="16.5">
      <c r="A896" s="28" t="s">
        <v>1025</v>
      </c>
      <c r="B896" s="6"/>
      <c r="C896" s="6"/>
      <c r="D896" s="6"/>
      <c r="E896" s="448"/>
      <c r="F896" s="6"/>
      <c r="G896" s="6"/>
      <c r="H896" s="6"/>
      <c r="I896" s="6"/>
      <c r="J896" s="6"/>
      <c r="K896" s="6"/>
      <c r="L896" s="6"/>
      <c r="M896" s="6"/>
      <c r="N896" s="6"/>
      <c r="O896" s="6"/>
      <c r="P896" s="6"/>
      <c r="Q896" s="6"/>
      <c r="R896" s="6"/>
      <c r="S896" s="6"/>
      <c r="T896" s="6"/>
      <c r="U896" s="6"/>
      <c r="V896" s="6"/>
      <c r="W896" s="6"/>
      <c r="X896" s="6"/>
      <c r="Y896" s="6"/>
      <c r="Z896" s="6"/>
    </row>
    <row r="897" spans="1:26" ht="16.5">
      <c r="A897" s="28" t="s">
        <v>1032</v>
      </c>
      <c r="B897" s="6"/>
      <c r="C897" s="6"/>
      <c r="D897" s="6"/>
      <c r="E897" s="448"/>
      <c r="F897" s="6"/>
      <c r="G897" s="6"/>
      <c r="H897" s="6"/>
      <c r="I897" s="6"/>
      <c r="J897" s="6"/>
      <c r="K897" s="6"/>
      <c r="L897" s="6"/>
      <c r="M897" s="6"/>
      <c r="N897" s="6"/>
      <c r="O897" s="6"/>
      <c r="P897" s="6"/>
      <c r="Q897" s="6"/>
      <c r="R897" s="6"/>
      <c r="S897" s="6"/>
      <c r="T897" s="6"/>
      <c r="U897" s="6"/>
      <c r="V897" s="6"/>
      <c r="W897" s="6"/>
      <c r="X897" s="6"/>
      <c r="Y897" s="6"/>
      <c r="Z897" s="6"/>
    </row>
    <row r="898" spans="1:26" ht="16.5">
      <c r="A898" s="28" t="s">
        <v>1048</v>
      </c>
      <c r="B898" s="6"/>
      <c r="C898" s="6"/>
      <c r="D898" s="6"/>
      <c r="E898" s="448"/>
      <c r="F898" s="6"/>
      <c r="G898" s="6"/>
      <c r="H898" s="6"/>
      <c r="I898" s="6"/>
      <c r="J898" s="6"/>
      <c r="K898" s="6"/>
      <c r="L898" s="6"/>
      <c r="M898" s="6"/>
      <c r="N898" s="6"/>
      <c r="O898" s="6"/>
      <c r="P898" s="6"/>
      <c r="Q898" s="6"/>
      <c r="R898" s="6"/>
      <c r="S898" s="6"/>
      <c r="T898" s="6"/>
      <c r="U898" s="6"/>
      <c r="V898" s="6"/>
      <c r="W898" s="6"/>
      <c r="X898" s="6"/>
      <c r="Y898" s="6"/>
      <c r="Z898" s="6"/>
    </row>
    <row r="899" spans="1:26" ht="16.5">
      <c r="A899" s="28" t="s">
        <v>1067</v>
      </c>
      <c r="B899" s="6"/>
      <c r="C899" s="6"/>
      <c r="D899" s="6"/>
      <c r="E899" s="448"/>
      <c r="F899" s="6"/>
      <c r="G899" s="6"/>
      <c r="H899" s="6"/>
      <c r="I899" s="6"/>
      <c r="J899" s="6"/>
      <c r="K899" s="6"/>
      <c r="L899" s="6"/>
      <c r="M899" s="6"/>
      <c r="N899" s="6"/>
      <c r="O899" s="6"/>
      <c r="P899" s="6"/>
      <c r="Q899" s="6"/>
      <c r="R899" s="6"/>
      <c r="S899" s="6"/>
      <c r="T899" s="6"/>
      <c r="U899" s="6"/>
      <c r="V899" s="6"/>
      <c r="W899" s="6"/>
      <c r="X899" s="6"/>
      <c r="Y899" s="6"/>
      <c r="Z899" s="6"/>
    </row>
    <row r="900" spans="1:26" ht="16.5">
      <c r="A900" s="28" t="s">
        <v>1070</v>
      </c>
      <c r="B900" s="6"/>
      <c r="C900" s="6"/>
      <c r="D900" s="6"/>
      <c r="E900" s="448"/>
      <c r="F900" s="6"/>
      <c r="G900" s="6"/>
      <c r="H900" s="6"/>
      <c r="I900" s="6"/>
      <c r="J900" s="6"/>
      <c r="K900" s="6"/>
      <c r="L900" s="6"/>
      <c r="M900" s="6"/>
      <c r="N900" s="6"/>
      <c r="O900" s="6"/>
      <c r="P900" s="6"/>
      <c r="Q900" s="6"/>
      <c r="R900" s="6"/>
      <c r="S900" s="6"/>
      <c r="T900" s="6"/>
      <c r="U900" s="6"/>
      <c r="V900" s="6"/>
      <c r="W900" s="6"/>
      <c r="X900" s="6"/>
      <c r="Y900" s="6"/>
      <c r="Z900" s="6"/>
    </row>
    <row r="901" spans="1:26" ht="16.5">
      <c r="A901" s="303" t="s">
        <v>1105</v>
      </c>
      <c r="B901" s="6"/>
      <c r="C901" s="6"/>
      <c r="D901" s="6"/>
      <c r="E901" s="448"/>
      <c r="F901" s="6"/>
      <c r="G901" s="6"/>
      <c r="H901" s="6"/>
      <c r="I901" s="6"/>
      <c r="J901" s="6"/>
      <c r="K901" s="6"/>
      <c r="L901" s="6"/>
      <c r="M901" s="6"/>
      <c r="N901" s="6"/>
      <c r="O901" s="6"/>
      <c r="P901" s="6"/>
      <c r="Q901" s="6"/>
      <c r="R901" s="6"/>
      <c r="S901" s="6"/>
      <c r="T901" s="6"/>
      <c r="U901" s="6"/>
      <c r="V901" s="6"/>
      <c r="W901" s="6"/>
      <c r="X901" s="6"/>
      <c r="Y901" s="6"/>
      <c r="Z901" s="6"/>
    </row>
    <row r="902" spans="1:26" ht="16.5">
      <c r="A902" s="28" t="s">
        <v>1123</v>
      </c>
      <c r="B902" s="6"/>
      <c r="C902" s="6"/>
      <c r="D902" s="6"/>
      <c r="E902" s="448"/>
      <c r="F902" s="6"/>
      <c r="G902" s="6"/>
      <c r="H902" s="6"/>
      <c r="I902" s="6"/>
      <c r="J902" s="6"/>
      <c r="K902" s="6"/>
      <c r="L902" s="6"/>
      <c r="M902" s="6"/>
      <c r="N902" s="6"/>
      <c r="O902" s="6"/>
      <c r="P902" s="6"/>
      <c r="Q902" s="6"/>
      <c r="R902" s="6"/>
      <c r="S902" s="6"/>
      <c r="T902" s="6"/>
      <c r="U902" s="6"/>
      <c r="V902" s="6"/>
      <c r="W902" s="6"/>
      <c r="X902" s="6"/>
      <c r="Y902" s="6"/>
      <c r="Z902" s="6"/>
    </row>
    <row r="903" spans="1:26" ht="16.5">
      <c r="A903" s="19"/>
      <c r="B903" s="6"/>
      <c r="C903" s="6"/>
      <c r="D903" s="6"/>
      <c r="E903" s="448"/>
      <c r="F903" s="6"/>
      <c r="G903" s="6"/>
      <c r="H903" s="6"/>
      <c r="I903" s="6"/>
      <c r="J903" s="6"/>
      <c r="K903" s="6"/>
      <c r="L903" s="6"/>
      <c r="M903" s="6"/>
      <c r="N903" s="6"/>
      <c r="O903" s="6"/>
      <c r="P903" s="6"/>
      <c r="Q903" s="6"/>
      <c r="R903" s="6"/>
      <c r="S903" s="6"/>
      <c r="T903" s="6"/>
      <c r="U903" s="6"/>
      <c r="V903" s="6"/>
      <c r="W903" s="6"/>
      <c r="X903" s="6"/>
      <c r="Y903" s="6"/>
      <c r="Z903" s="6"/>
    </row>
    <row r="904" spans="1:26" ht="16.5">
      <c r="A904" s="28" t="s">
        <v>1150</v>
      </c>
      <c r="B904" s="6"/>
      <c r="C904" s="6"/>
      <c r="D904" s="6"/>
      <c r="E904" s="448"/>
      <c r="F904" s="6"/>
      <c r="G904" s="6"/>
      <c r="H904" s="6"/>
      <c r="I904" s="6"/>
      <c r="J904" s="6"/>
      <c r="K904" s="6"/>
      <c r="L904" s="6"/>
      <c r="M904" s="6"/>
      <c r="N904" s="6"/>
      <c r="O904" s="6"/>
      <c r="P904" s="6"/>
      <c r="Q904" s="6"/>
      <c r="R904" s="6"/>
      <c r="S904" s="6"/>
      <c r="T904" s="6"/>
      <c r="U904" s="6"/>
      <c r="V904" s="6"/>
      <c r="W904" s="6"/>
      <c r="X904" s="6"/>
      <c r="Y904" s="6"/>
      <c r="Z904" s="6"/>
    </row>
    <row r="905" spans="1:26" ht="16.5">
      <c r="A905" s="19"/>
      <c r="B905" s="6"/>
      <c r="C905" s="6"/>
      <c r="D905" s="6"/>
      <c r="E905" s="448"/>
      <c r="F905" s="6"/>
      <c r="G905" s="6"/>
      <c r="H905" s="6"/>
      <c r="I905" s="6"/>
      <c r="J905" s="6"/>
      <c r="K905" s="6"/>
      <c r="L905" s="6"/>
      <c r="M905" s="6"/>
      <c r="N905" s="6"/>
      <c r="O905" s="6"/>
      <c r="P905" s="6"/>
      <c r="Q905" s="6"/>
      <c r="R905" s="6"/>
      <c r="S905" s="6"/>
      <c r="T905" s="6"/>
      <c r="U905" s="6"/>
      <c r="V905" s="6"/>
      <c r="W905" s="6"/>
      <c r="X905" s="6"/>
      <c r="Y905" s="6"/>
      <c r="Z905" s="6"/>
    </row>
    <row r="906" spans="1:26" ht="16.5">
      <c r="A906" s="28" t="s">
        <v>1196</v>
      </c>
      <c r="B906" s="6"/>
      <c r="C906" s="6"/>
      <c r="D906" s="6"/>
      <c r="E906" s="448"/>
      <c r="F906" s="6"/>
      <c r="G906" s="6"/>
      <c r="H906" s="6"/>
      <c r="I906" s="6"/>
      <c r="J906" s="6"/>
      <c r="K906" s="6"/>
      <c r="L906" s="6"/>
      <c r="M906" s="6"/>
      <c r="N906" s="6"/>
      <c r="O906" s="6"/>
      <c r="P906" s="6"/>
      <c r="Q906" s="6"/>
      <c r="R906" s="6"/>
      <c r="S906" s="6"/>
      <c r="T906" s="6"/>
      <c r="U906" s="6"/>
      <c r="V906" s="6"/>
      <c r="W906" s="6"/>
      <c r="X906" s="6"/>
      <c r="Y906" s="6"/>
      <c r="Z906" s="6"/>
    </row>
    <row r="907" spans="1:26" ht="16.5">
      <c r="A907" s="28" t="s">
        <v>1241</v>
      </c>
      <c r="B907" s="6"/>
      <c r="C907" s="6"/>
      <c r="D907" s="6"/>
      <c r="E907" s="448"/>
      <c r="F907" s="6"/>
      <c r="G907" s="6"/>
      <c r="H907" s="6"/>
      <c r="I907" s="6"/>
      <c r="J907" s="6"/>
      <c r="K907" s="6"/>
      <c r="L907" s="6"/>
      <c r="M907" s="6"/>
      <c r="N907" s="6"/>
      <c r="O907" s="6"/>
      <c r="P907" s="6"/>
      <c r="Q907" s="6"/>
      <c r="R907" s="6"/>
      <c r="S907" s="6"/>
      <c r="T907" s="6"/>
      <c r="U907" s="6"/>
      <c r="V907" s="6"/>
      <c r="W907" s="6"/>
      <c r="X907" s="6"/>
      <c r="Y907" s="6"/>
      <c r="Z907" s="6"/>
    </row>
    <row r="908" spans="1:26" ht="15">
      <c r="A908" s="492"/>
      <c r="B908" s="6"/>
      <c r="C908" s="6"/>
      <c r="D908" s="6"/>
      <c r="E908" s="448"/>
      <c r="F908" s="6"/>
      <c r="G908" s="6"/>
      <c r="H908" s="6"/>
      <c r="I908" s="6"/>
      <c r="J908" s="6"/>
      <c r="K908" s="6"/>
      <c r="L908" s="6"/>
      <c r="M908" s="6"/>
      <c r="N908" s="6"/>
      <c r="O908" s="6"/>
      <c r="P908" s="6"/>
      <c r="Q908" s="6"/>
      <c r="R908" s="6"/>
      <c r="S908" s="6"/>
      <c r="T908" s="6"/>
      <c r="U908" s="6"/>
      <c r="V908" s="6"/>
      <c r="W908" s="6"/>
      <c r="X908" s="6"/>
      <c r="Y908" s="6"/>
      <c r="Z908" s="6"/>
    </row>
    <row r="909" spans="1:26" ht="12.75">
      <c r="A909" s="494"/>
      <c r="B909" s="6"/>
      <c r="C909" s="6"/>
      <c r="D909" s="6"/>
      <c r="E909" s="448"/>
      <c r="F909" s="6"/>
      <c r="G909" s="6"/>
      <c r="H909" s="6"/>
      <c r="I909" s="6"/>
      <c r="J909" s="6"/>
      <c r="K909" s="6"/>
      <c r="L909" s="6"/>
      <c r="M909" s="6"/>
      <c r="N909" s="6"/>
      <c r="O909" s="6"/>
      <c r="P909" s="6"/>
      <c r="Q909" s="6"/>
      <c r="R909" s="6"/>
      <c r="S909" s="6"/>
      <c r="T909" s="6"/>
      <c r="U909" s="6"/>
      <c r="V909" s="6"/>
      <c r="W909" s="6"/>
      <c r="X909" s="6"/>
      <c r="Y909" s="6"/>
      <c r="Z909" s="6"/>
    </row>
    <row r="910" spans="1:26" ht="16.5">
      <c r="A910" s="28" t="s">
        <v>1388</v>
      </c>
      <c r="B910" s="6"/>
      <c r="C910" s="6"/>
      <c r="D910" s="6"/>
      <c r="E910" s="448"/>
      <c r="F910" s="6"/>
      <c r="G910" s="6"/>
      <c r="H910" s="6"/>
      <c r="I910" s="6"/>
      <c r="J910" s="6"/>
      <c r="K910" s="6"/>
      <c r="L910" s="6"/>
      <c r="M910" s="6"/>
      <c r="N910" s="6"/>
      <c r="O910" s="6"/>
      <c r="P910" s="6"/>
      <c r="Q910" s="6"/>
      <c r="R910" s="6"/>
      <c r="S910" s="6"/>
      <c r="T910" s="6"/>
      <c r="U910" s="6"/>
      <c r="V910" s="6"/>
      <c r="W910" s="6"/>
      <c r="X910" s="6"/>
      <c r="Y910" s="6"/>
      <c r="Z910" s="6"/>
    </row>
    <row r="911" spans="1:26" ht="16.5">
      <c r="A911" s="28" t="s">
        <v>1422</v>
      </c>
      <c r="B911" s="6"/>
      <c r="C911" s="6"/>
      <c r="D911" s="6"/>
      <c r="E911" s="448"/>
      <c r="F911" s="6"/>
      <c r="G911" s="6"/>
      <c r="H911" s="6"/>
      <c r="I911" s="6"/>
      <c r="J911" s="6"/>
      <c r="K911" s="6"/>
      <c r="L911" s="6"/>
      <c r="M911" s="6"/>
      <c r="N911" s="6"/>
      <c r="O911" s="6"/>
      <c r="P911" s="6"/>
      <c r="Q911" s="6"/>
      <c r="R911" s="6"/>
      <c r="S911" s="6"/>
      <c r="T911" s="6"/>
      <c r="U911" s="6"/>
      <c r="V911" s="6"/>
      <c r="W911" s="6"/>
      <c r="X911" s="6"/>
      <c r="Y911" s="6"/>
      <c r="Z911" s="6"/>
    </row>
    <row r="912" spans="1:26" ht="16.5">
      <c r="A912" s="303" t="s">
        <v>1441</v>
      </c>
      <c r="B912" s="6"/>
      <c r="C912" s="6"/>
      <c r="D912" s="6"/>
      <c r="E912" s="448"/>
      <c r="F912" s="6"/>
      <c r="G912" s="6"/>
      <c r="H912" s="6"/>
      <c r="I912" s="6"/>
      <c r="J912" s="6"/>
      <c r="K912" s="6"/>
      <c r="L912" s="6"/>
      <c r="M912" s="6"/>
      <c r="N912" s="6"/>
      <c r="O912" s="6"/>
      <c r="P912" s="6"/>
      <c r="Q912" s="6"/>
      <c r="R912" s="6"/>
      <c r="S912" s="6"/>
      <c r="T912" s="6"/>
      <c r="U912" s="6"/>
      <c r="V912" s="6"/>
      <c r="W912" s="6"/>
      <c r="X912" s="6"/>
      <c r="Y912" s="6"/>
      <c r="Z912" s="6"/>
    </row>
    <row r="913" spans="1:26" ht="16.5">
      <c r="A913" s="303" t="s">
        <v>1488</v>
      </c>
      <c r="B913" s="6"/>
      <c r="C913" s="6"/>
      <c r="D913" s="6"/>
      <c r="E913" s="448"/>
      <c r="F913" s="6"/>
      <c r="G913" s="6"/>
      <c r="H913" s="6"/>
      <c r="I913" s="6"/>
      <c r="J913" s="6"/>
      <c r="K913" s="6"/>
      <c r="L913" s="6"/>
      <c r="M913" s="6"/>
      <c r="N913" s="6"/>
      <c r="O913" s="6"/>
      <c r="P913" s="6"/>
      <c r="Q913" s="6"/>
      <c r="R913" s="6"/>
      <c r="S913" s="6"/>
      <c r="T913" s="6"/>
      <c r="U913" s="6"/>
      <c r="V913" s="6"/>
      <c r="W913" s="6"/>
      <c r="X913" s="6"/>
      <c r="Y913" s="6"/>
      <c r="Z913" s="6"/>
    </row>
    <row r="914" spans="1:26" ht="16.5">
      <c r="A914" s="28" t="s">
        <v>1544</v>
      </c>
      <c r="B914" s="6"/>
      <c r="C914" s="6"/>
      <c r="D914" s="6"/>
      <c r="E914" s="448"/>
      <c r="F914" s="6"/>
      <c r="G914" s="6"/>
      <c r="H914" s="6"/>
      <c r="I914" s="6"/>
      <c r="J914" s="6"/>
      <c r="K914" s="6"/>
      <c r="L914" s="6"/>
      <c r="M914" s="6"/>
      <c r="N914" s="6"/>
      <c r="O914" s="6"/>
      <c r="P914" s="6"/>
      <c r="Q914" s="6"/>
      <c r="R914" s="6"/>
      <c r="S914" s="6"/>
      <c r="T914" s="6"/>
      <c r="U914" s="6"/>
      <c r="V914" s="6"/>
      <c r="W914" s="6"/>
      <c r="X914" s="6"/>
      <c r="Y914" s="6"/>
      <c r="Z914" s="6"/>
    </row>
    <row r="915" spans="1:26" ht="16.5">
      <c r="A915" s="19"/>
      <c r="B915" s="6"/>
      <c r="C915" s="6"/>
      <c r="D915" s="6"/>
      <c r="E915" s="448"/>
      <c r="F915" s="6"/>
      <c r="G915" s="6"/>
      <c r="H915" s="6"/>
      <c r="I915" s="6"/>
      <c r="J915" s="6"/>
      <c r="K915" s="6"/>
      <c r="L915" s="6"/>
      <c r="M915" s="6"/>
      <c r="N915" s="6"/>
      <c r="O915" s="6"/>
      <c r="P915" s="6"/>
      <c r="Q915" s="6"/>
      <c r="R915" s="6"/>
      <c r="S915" s="6"/>
      <c r="T915" s="6"/>
      <c r="U915" s="6"/>
      <c r="V915" s="6"/>
      <c r="W915" s="6"/>
      <c r="X915" s="6"/>
      <c r="Y915" s="6"/>
      <c r="Z915" s="6"/>
    </row>
    <row r="916" spans="1:26" ht="16.5">
      <c r="A916" s="28" t="s">
        <v>1627</v>
      </c>
      <c r="B916" s="6"/>
      <c r="C916" s="6"/>
      <c r="D916" s="6"/>
      <c r="E916" s="448"/>
      <c r="F916" s="6"/>
      <c r="G916" s="6"/>
      <c r="H916" s="6"/>
      <c r="I916" s="6"/>
      <c r="J916" s="6"/>
      <c r="K916" s="6"/>
      <c r="L916" s="6"/>
      <c r="M916" s="6"/>
      <c r="N916" s="6"/>
      <c r="O916" s="6"/>
      <c r="P916" s="6"/>
      <c r="Q916" s="6"/>
      <c r="R916" s="6"/>
      <c r="S916" s="6"/>
      <c r="T916" s="6"/>
      <c r="U916" s="6"/>
      <c r="V916" s="6"/>
      <c r="W916" s="6"/>
      <c r="X916" s="6"/>
      <c r="Y916" s="6"/>
      <c r="Z916" s="6"/>
    </row>
    <row r="917" spans="1:26" ht="16.5">
      <c r="A917" s="28" t="s">
        <v>1656</v>
      </c>
      <c r="B917" s="6"/>
      <c r="C917" s="6"/>
      <c r="D917" s="6"/>
      <c r="E917" s="448"/>
      <c r="F917" s="6"/>
      <c r="G917" s="6"/>
      <c r="H917" s="6"/>
      <c r="I917" s="6"/>
      <c r="J917" s="6"/>
      <c r="K917" s="6"/>
      <c r="L917" s="6"/>
      <c r="M917" s="6"/>
      <c r="N917" s="6"/>
      <c r="O917" s="6"/>
      <c r="P917" s="6"/>
      <c r="Q917" s="6"/>
      <c r="R917" s="6"/>
      <c r="S917" s="6"/>
      <c r="T917" s="6"/>
      <c r="U917" s="6"/>
      <c r="V917" s="6"/>
      <c r="W917" s="6"/>
      <c r="X917" s="6"/>
      <c r="Y917" s="6"/>
      <c r="Z917" s="6"/>
    </row>
    <row r="918" spans="1:26" ht="16.5">
      <c r="A918" s="28" t="s">
        <v>1708</v>
      </c>
      <c r="B918" s="6"/>
      <c r="C918" s="6"/>
      <c r="D918" s="6"/>
      <c r="E918" s="448"/>
      <c r="F918" s="6"/>
      <c r="G918" s="6"/>
      <c r="H918" s="6"/>
      <c r="I918" s="6"/>
      <c r="J918" s="6"/>
      <c r="K918" s="6"/>
      <c r="L918" s="6"/>
      <c r="M918" s="6"/>
      <c r="N918" s="6"/>
      <c r="O918" s="6"/>
      <c r="P918" s="6"/>
      <c r="Q918" s="6"/>
      <c r="R918" s="6"/>
      <c r="S918" s="6"/>
      <c r="T918" s="6"/>
      <c r="U918" s="6"/>
      <c r="V918" s="6"/>
      <c r="W918" s="6"/>
      <c r="X918" s="6"/>
      <c r="Y918" s="6"/>
      <c r="Z918" s="6"/>
    </row>
    <row r="919" spans="1:26" ht="16.5">
      <c r="A919" s="28" t="s">
        <v>1725</v>
      </c>
      <c r="B919" s="6"/>
      <c r="C919" s="6"/>
      <c r="D919" s="6"/>
      <c r="E919" s="448"/>
      <c r="F919" s="6"/>
      <c r="G919" s="6"/>
      <c r="H919" s="6"/>
      <c r="I919" s="6"/>
      <c r="J919" s="6"/>
      <c r="K919" s="6"/>
      <c r="L919" s="6"/>
      <c r="M919" s="6"/>
      <c r="N919" s="6"/>
      <c r="O919" s="6"/>
      <c r="P919" s="6"/>
      <c r="Q919" s="6"/>
      <c r="R919" s="6"/>
      <c r="S919" s="6"/>
      <c r="T919" s="6"/>
      <c r="U919" s="6"/>
      <c r="V919" s="6"/>
      <c r="W919" s="6"/>
      <c r="X919" s="6"/>
      <c r="Y919" s="6"/>
      <c r="Z919" s="6"/>
    </row>
    <row r="920" spans="1:26" ht="16.5">
      <c r="A920" s="28" t="s">
        <v>1748</v>
      </c>
      <c r="B920" s="6"/>
      <c r="C920" s="6"/>
      <c r="D920" s="6"/>
      <c r="E920" s="448"/>
      <c r="F920" s="6"/>
      <c r="G920" s="6"/>
      <c r="H920" s="6"/>
      <c r="I920" s="6"/>
      <c r="J920" s="6"/>
      <c r="K920" s="6"/>
      <c r="L920" s="6"/>
      <c r="M920" s="6"/>
      <c r="N920" s="6"/>
      <c r="O920" s="6"/>
      <c r="P920" s="6"/>
      <c r="Q920" s="6"/>
      <c r="R920" s="6"/>
      <c r="S920" s="6"/>
      <c r="T920" s="6"/>
      <c r="U920" s="6"/>
      <c r="V920" s="6"/>
      <c r="W920" s="6"/>
      <c r="X920" s="6"/>
      <c r="Y920" s="6"/>
      <c r="Z920" s="6"/>
    </row>
    <row r="921" spans="1:26" ht="16.5">
      <c r="A921" s="28" t="s">
        <v>1765</v>
      </c>
      <c r="B921" s="6"/>
      <c r="C921" s="6"/>
      <c r="D921" s="6"/>
      <c r="E921" s="448"/>
      <c r="F921" s="6"/>
      <c r="G921" s="6"/>
      <c r="H921" s="6"/>
      <c r="I921" s="6"/>
      <c r="J921" s="6"/>
      <c r="K921" s="6"/>
      <c r="L921" s="6"/>
      <c r="M921" s="6"/>
      <c r="N921" s="6"/>
      <c r="O921" s="6"/>
      <c r="P921" s="6"/>
      <c r="Q921" s="6"/>
      <c r="R921" s="6"/>
      <c r="S921" s="6"/>
      <c r="T921" s="6"/>
      <c r="U921" s="6"/>
      <c r="V921" s="6"/>
      <c r="W921" s="6"/>
      <c r="X921" s="6"/>
      <c r="Y921" s="6"/>
      <c r="Z921" s="6"/>
    </row>
    <row r="922" spans="1:26" ht="16.5">
      <c r="A922" s="28" t="s">
        <v>1792</v>
      </c>
      <c r="B922" s="6"/>
      <c r="C922" s="6"/>
      <c r="D922" s="6"/>
      <c r="E922" s="448"/>
      <c r="F922" s="6"/>
      <c r="G922" s="6"/>
      <c r="H922" s="6"/>
      <c r="I922" s="6"/>
      <c r="J922" s="6"/>
      <c r="K922" s="6"/>
      <c r="L922" s="6"/>
      <c r="M922" s="6"/>
      <c r="N922" s="6"/>
      <c r="O922" s="6"/>
      <c r="P922" s="6"/>
      <c r="Q922" s="6"/>
      <c r="R922" s="6"/>
      <c r="S922" s="6"/>
      <c r="T922" s="6"/>
      <c r="U922" s="6"/>
      <c r="V922" s="6"/>
      <c r="W922" s="6"/>
      <c r="X922" s="6"/>
      <c r="Y922" s="6"/>
      <c r="Z922" s="6"/>
    </row>
    <row r="923" spans="1:26" ht="16.5">
      <c r="A923" s="28" t="s">
        <v>1810</v>
      </c>
      <c r="B923" s="6"/>
      <c r="C923" s="6"/>
      <c r="D923" s="6"/>
      <c r="E923" s="448"/>
      <c r="F923" s="6"/>
      <c r="G923" s="6"/>
      <c r="H923" s="6"/>
      <c r="I923" s="6"/>
      <c r="J923" s="6"/>
      <c r="K923" s="6"/>
      <c r="L923" s="6"/>
      <c r="M923" s="6"/>
      <c r="N923" s="6"/>
      <c r="O923" s="6"/>
      <c r="P923" s="6"/>
      <c r="Q923" s="6"/>
      <c r="R923" s="6"/>
      <c r="S923" s="6"/>
      <c r="T923" s="6"/>
      <c r="U923" s="6"/>
      <c r="V923" s="6"/>
      <c r="W923" s="6"/>
      <c r="X923" s="6"/>
      <c r="Y923" s="6"/>
      <c r="Z923" s="6"/>
    </row>
    <row r="924" spans="1:26" ht="16.5">
      <c r="A924" s="28" t="s">
        <v>1839</v>
      </c>
      <c r="B924" s="6"/>
      <c r="C924" s="6"/>
      <c r="D924" s="6"/>
      <c r="E924" s="448"/>
      <c r="F924" s="6"/>
      <c r="G924" s="6"/>
      <c r="H924" s="6"/>
      <c r="I924" s="6"/>
      <c r="J924" s="6"/>
      <c r="K924" s="6"/>
      <c r="L924" s="6"/>
      <c r="M924" s="6"/>
      <c r="N924" s="6"/>
      <c r="O924" s="6"/>
      <c r="P924" s="6"/>
      <c r="Q924" s="6"/>
      <c r="R924" s="6"/>
      <c r="S924" s="6"/>
      <c r="T924" s="6"/>
      <c r="U924" s="6"/>
      <c r="V924" s="6"/>
      <c r="W924" s="6"/>
      <c r="X924" s="6"/>
      <c r="Y924" s="6"/>
      <c r="Z924" s="6"/>
    </row>
    <row r="925" spans="1:26" ht="16.5">
      <c r="A925" s="19"/>
      <c r="B925" s="6"/>
      <c r="C925" s="6"/>
      <c r="D925" s="6"/>
      <c r="E925" s="448"/>
      <c r="F925" s="6"/>
      <c r="G925" s="6"/>
      <c r="H925" s="6"/>
      <c r="I925" s="6"/>
      <c r="J925" s="6"/>
      <c r="K925" s="6"/>
      <c r="L925" s="6"/>
      <c r="M925" s="6"/>
      <c r="N925" s="6"/>
      <c r="O925" s="6"/>
      <c r="P925" s="6"/>
      <c r="Q925" s="6"/>
      <c r="R925" s="6"/>
      <c r="S925" s="6"/>
      <c r="T925" s="6"/>
      <c r="U925" s="6"/>
      <c r="V925" s="6"/>
      <c r="W925" s="6"/>
      <c r="X925" s="6"/>
      <c r="Y925" s="6"/>
      <c r="Z925" s="6"/>
    </row>
    <row r="926" spans="1:26" ht="16.5">
      <c r="A926" s="28" t="s">
        <v>2034</v>
      </c>
      <c r="B926" s="6"/>
      <c r="C926" s="6"/>
      <c r="D926" s="6"/>
      <c r="E926" s="448"/>
      <c r="F926" s="6"/>
      <c r="G926" s="6"/>
      <c r="H926" s="6"/>
      <c r="I926" s="6"/>
      <c r="J926" s="6"/>
      <c r="K926" s="6"/>
      <c r="L926" s="6"/>
      <c r="M926" s="6"/>
      <c r="N926" s="6"/>
      <c r="O926" s="6"/>
      <c r="P926" s="6"/>
      <c r="Q926" s="6"/>
      <c r="R926" s="6"/>
      <c r="S926" s="6"/>
      <c r="T926" s="6"/>
      <c r="U926" s="6"/>
      <c r="V926" s="6"/>
      <c r="W926" s="6"/>
      <c r="X926" s="6"/>
      <c r="Y926" s="6"/>
      <c r="Z926" s="6"/>
    </row>
    <row r="927" spans="1:26" ht="16.5">
      <c r="A927" s="28" t="s">
        <v>2109</v>
      </c>
      <c r="B927" s="6"/>
      <c r="C927" s="6"/>
      <c r="D927" s="6"/>
      <c r="E927" s="448"/>
      <c r="F927" s="6"/>
      <c r="G927" s="6"/>
      <c r="H927" s="6"/>
      <c r="I927" s="6"/>
      <c r="J927" s="6"/>
      <c r="K927" s="6"/>
      <c r="L927" s="6"/>
      <c r="M927" s="6"/>
      <c r="N927" s="6"/>
      <c r="O927" s="6"/>
      <c r="P927" s="6"/>
      <c r="Q927" s="6"/>
      <c r="R927" s="6"/>
      <c r="S927" s="6"/>
      <c r="T927" s="6"/>
      <c r="U927" s="6"/>
      <c r="V927" s="6"/>
      <c r="W927" s="6"/>
      <c r="X927" s="6"/>
      <c r="Y927" s="6"/>
      <c r="Z927" s="6"/>
    </row>
    <row r="928" spans="1:26" ht="16.5">
      <c r="A928" s="28" t="s">
        <v>423</v>
      </c>
      <c r="B928" s="6"/>
      <c r="C928" s="6"/>
      <c r="D928" s="6"/>
      <c r="E928" s="448"/>
      <c r="F928" s="6"/>
      <c r="G928" s="6"/>
      <c r="H928" s="6"/>
      <c r="I928" s="6"/>
      <c r="J928" s="6"/>
      <c r="K928" s="6"/>
      <c r="L928" s="6"/>
      <c r="M928" s="6"/>
      <c r="N928" s="6"/>
      <c r="O928" s="6"/>
      <c r="P928" s="6"/>
      <c r="Q928" s="6"/>
      <c r="R928" s="6"/>
      <c r="S928" s="6"/>
      <c r="T928" s="6"/>
      <c r="U928" s="6"/>
      <c r="V928" s="6"/>
      <c r="W928" s="6"/>
      <c r="X928" s="6"/>
      <c r="Y928" s="6"/>
      <c r="Z928" s="6"/>
    </row>
    <row r="929" spans="1:26" ht="16.5">
      <c r="A929" s="28" t="s">
        <v>2184</v>
      </c>
      <c r="B929" s="6"/>
      <c r="C929" s="6"/>
      <c r="D929" s="6"/>
      <c r="E929" s="448"/>
      <c r="F929" s="6"/>
      <c r="G929" s="6"/>
      <c r="H929" s="6"/>
      <c r="I929" s="6"/>
      <c r="J929" s="6"/>
      <c r="K929" s="6"/>
      <c r="L929" s="6"/>
      <c r="M929" s="6"/>
      <c r="N929" s="6"/>
      <c r="O929" s="6"/>
      <c r="P929" s="6"/>
      <c r="Q929" s="6"/>
      <c r="R929" s="6"/>
      <c r="S929" s="6"/>
      <c r="T929" s="6"/>
      <c r="U929" s="6"/>
      <c r="V929" s="6"/>
      <c r="W929" s="6"/>
      <c r="X929" s="6"/>
      <c r="Y929" s="6"/>
      <c r="Z929" s="6"/>
    </row>
    <row r="930" spans="1:26" ht="16.5">
      <c r="A930" s="28" t="s">
        <v>158</v>
      </c>
      <c r="B930" s="6"/>
      <c r="C930" s="6"/>
      <c r="D930" s="6"/>
      <c r="E930" s="448"/>
      <c r="F930" s="6"/>
      <c r="G930" s="6"/>
      <c r="H930" s="6"/>
      <c r="I930" s="6"/>
      <c r="J930" s="6"/>
      <c r="K930" s="6"/>
      <c r="L930" s="6"/>
      <c r="M930" s="6"/>
      <c r="N930" s="6"/>
      <c r="O930" s="6"/>
      <c r="P930" s="6"/>
      <c r="Q930" s="6"/>
      <c r="R930" s="6"/>
      <c r="S930" s="6"/>
      <c r="T930" s="6"/>
      <c r="U930" s="6"/>
      <c r="V930" s="6"/>
      <c r="W930" s="6"/>
      <c r="X930" s="6"/>
      <c r="Y930" s="6"/>
      <c r="Z930" s="6"/>
    </row>
    <row r="931" spans="1:26" ht="16.5">
      <c r="A931" s="28" t="s">
        <v>2240</v>
      </c>
      <c r="B931" s="6"/>
      <c r="C931" s="6"/>
      <c r="D931" s="6"/>
      <c r="E931" s="448"/>
      <c r="F931" s="6"/>
      <c r="G931" s="6"/>
      <c r="H931" s="6"/>
      <c r="I931" s="6"/>
      <c r="J931" s="6"/>
      <c r="K931" s="6"/>
      <c r="L931" s="6"/>
      <c r="M931" s="6"/>
      <c r="N931" s="6"/>
      <c r="O931" s="6"/>
      <c r="P931" s="6"/>
      <c r="Q931" s="6"/>
      <c r="R931" s="6"/>
      <c r="S931" s="6"/>
      <c r="T931" s="6"/>
      <c r="U931" s="6"/>
      <c r="V931" s="6"/>
      <c r="W931" s="6"/>
      <c r="X931" s="6"/>
      <c r="Y931" s="6"/>
      <c r="Z931" s="6"/>
    </row>
    <row r="932" spans="1:26" ht="16.5">
      <c r="A932" s="28" t="s">
        <v>2205</v>
      </c>
      <c r="B932" s="6"/>
      <c r="C932" s="6"/>
      <c r="D932" s="6"/>
      <c r="E932" s="448"/>
      <c r="F932" s="6"/>
      <c r="G932" s="6"/>
      <c r="H932" s="6"/>
      <c r="I932" s="6"/>
      <c r="J932" s="6"/>
      <c r="K932" s="6"/>
      <c r="L932" s="6"/>
      <c r="M932" s="6"/>
      <c r="N932" s="6"/>
      <c r="O932" s="6"/>
      <c r="P932" s="6"/>
      <c r="Q932" s="6"/>
      <c r="R932" s="6"/>
      <c r="S932" s="6"/>
      <c r="T932" s="6"/>
      <c r="U932" s="6"/>
      <c r="V932" s="6"/>
      <c r="W932" s="6"/>
      <c r="X932" s="6"/>
      <c r="Y932" s="6"/>
      <c r="Z932" s="6"/>
    </row>
    <row r="933" spans="1:26" ht="16.5">
      <c r="A933" s="28" t="s">
        <v>2385</v>
      </c>
      <c r="B933" s="6"/>
      <c r="C933" s="6"/>
      <c r="D933" s="6"/>
      <c r="E933" s="448"/>
      <c r="F933" s="6"/>
      <c r="G933" s="6"/>
      <c r="H933" s="6"/>
      <c r="I933" s="6"/>
      <c r="J933" s="6"/>
      <c r="K933" s="6"/>
      <c r="L933" s="6"/>
      <c r="M933" s="6"/>
      <c r="N933" s="6"/>
      <c r="O933" s="6"/>
      <c r="P933" s="6"/>
      <c r="Q933" s="6"/>
      <c r="R933" s="6"/>
      <c r="S933" s="6"/>
      <c r="T933" s="6"/>
      <c r="U933" s="6"/>
      <c r="V933" s="6"/>
      <c r="W933" s="6"/>
      <c r="X933" s="6"/>
      <c r="Y933" s="6"/>
      <c r="Z933" s="6"/>
    </row>
    <row r="934" spans="1:26" ht="16.5">
      <c r="A934" s="28" t="s">
        <v>2437</v>
      </c>
      <c r="B934" s="6"/>
      <c r="C934" s="6"/>
      <c r="D934" s="6"/>
      <c r="E934" s="448"/>
      <c r="F934" s="6"/>
      <c r="G934" s="6"/>
      <c r="H934" s="6"/>
      <c r="I934" s="6"/>
      <c r="J934" s="6"/>
      <c r="K934" s="6"/>
      <c r="L934" s="6"/>
      <c r="M934" s="6"/>
      <c r="N934" s="6"/>
      <c r="O934" s="6"/>
      <c r="P934" s="6"/>
      <c r="Q934" s="6"/>
      <c r="R934" s="6"/>
      <c r="S934" s="6"/>
      <c r="T934" s="6"/>
      <c r="U934" s="6"/>
      <c r="V934" s="6"/>
      <c r="W934" s="6"/>
      <c r="X934" s="6"/>
      <c r="Y934" s="6"/>
      <c r="Z934" s="6"/>
    </row>
    <row r="935" spans="1:26" ht="16.5">
      <c r="A935" s="28" t="s">
        <v>2580</v>
      </c>
      <c r="B935" s="6"/>
      <c r="C935" s="6"/>
      <c r="D935" s="6"/>
      <c r="E935" s="448"/>
      <c r="F935" s="6"/>
      <c r="G935" s="6"/>
      <c r="H935" s="6"/>
      <c r="I935" s="6"/>
      <c r="J935" s="6"/>
      <c r="K935" s="6"/>
      <c r="L935" s="6"/>
      <c r="M935" s="6"/>
      <c r="N935" s="6"/>
      <c r="O935" s="6"/>
      <c r="P935" s="6"/>
      <c r="Q935" s="6"/>
      <c r="R935" s="6"/>
      <c r="S935" s="6"/>
      <c r="T935" s="6"/>
      <c r="U935" s="6"/>
      <c r="V935" s="6"/>
      <c r="W935" s="6"/>
      <c r="X935" s="6"/>
      <c r="Y935" s="6"/>
      <c r="Z935" s="6"/>
    </row>
    <row r="936" spans="1:26" ht="16.5">
      <c r="A936" s="303" t="s">
        <v>632</v>
      </c>
      <c r="B936" s="6"/>
      <c r="C936" s="6"/>
      <c r="D936" s="6"/>
      <c r="E936" s="448"/>
      <c r="F936" s="6"/>
      <c r="G936" s="6"/>
      <c r="H936" s="6"/>
      <c r="I936" s="6"/>
      <c r="J936" s="6"/>
      <c r="K936" s="6"/>
      <c r="L936" s="6"/>
      <c r="M936" s="6"/>
      <c r="N936" s="6"/>
      <c r="O936" s="6"/>
      <c r="P936" s="6"/>
      <c r="Q936" s="6"/>
      <c r="R936" s="6"/>
      <c r="S936" s="6"/>
      <c r="T936" s="6"/>
      <c r="U936" s="6"/>
      <c r="V936" s="6"/>
      <c r="W936" s="6"/>
      <c r="X936" s="6"/>
      <c r="Y936" s="6"/>
      <c r="Z936" s="6"/>
    </row>
    <row r="937" spans="1:26" ht="16.5">
      <c r="A937" s="28" t="s">
        <v>2622</v>
      </c>
      <c r="B937" s="6"/>
      <c r="C937" s="6"/>
      <c r="D937" s="6"/>
      <c r="E937" s="448"/>
      <c r="F937" s="6"/>
      <c r="G937" s="6"/>
      <c r="H937" s="6"/>
      <c r="I937" s="6"/>
      <c r="J937" s="6"/>
      <c r="K937" s="6"/>
      <c r="L937" s="6"/>
      <c r="M937" s="6"/>
      <c r="N937" s="6"/>
      <c r="O937" s="6"/>
      <c r="P937" s="6"/>
      <c r="Q937" s="6"/>
      <c r="R937" s="6"/>
      <c r="S937" s="6"/>
      <c r="T937" s="6"/>
      <c r="U937" s="6"/>
      <c r="V937" s="6"/>
      <c r="W937" s="6"/>
      <c r="X937" s="6"/>
      <c r="Y937" s="6"/>
      <c r="Z937" s="6"/>
    </row>
    <row r="938" spans="1:26" ht="16.5">
      <c r="A938" s="303" t="s">
        <v>2654</v>
      </c>
      <c r="B938" s="6"/>
      <c r="C938" s="6"/>
      <c r="D938" s="6"/>
      <c r="E938" s="448"/>
      <c r="F938" s="6"/>
      <c r="G938" s="6"/>
      <c r="H938" s="6"/>
      <c r="I938" s="6"/>
      <c r="J938" s="6"/>
      <c r="K938" s="6"/>
      <c r="L938" s="6"/>
      <c r="M938" s="6"/>
      <c r="N938" s="6"/>
      <c r="O938" s="6"/>
      <c r="P938" s="6"/>
      <c r="Q938" s="6"/>
      <c r="R938" s="6"/>
      <c r="S938" s="6"/>
      <c r="T938" s="6"/>
      <c r="U938" s="6"/>
      <c r="V938" s="6"/>
      <c r="W938" s="6"/>
      <c r="X938" s="6"/>
      <c r="Y938" s="6"/>
      <c r="Z938" s="6"/>
    </row>
    <row r="939" spans="1:26" ht="16.5">
      <c r="A939" s="28" t="s">
        <v>421</v>
      </c>
      <c r="B939" s="6"/>
      <c r="C939" s="6"/>
      <c r="D939" s="6"/>
      <c r="E939" s="448"/>
      <c r="F939" s="6"/>
      <c r="G939" s="6"/>
      <c r="H939" s="6"/>
      <c r="I939" s="6"/>
      <c r="J939" s="6"/>
      <c r="K939" s="6"/>
      <c r="L939" s="6"/>
      <c r="M939" s="6"/>
      <c r="N939" s="6"/>
      <c r="O939" s="6"/>
      <c r="P939" s="6"/>
      <c r="Q939" s="6"/>
      <c r="R939" s="6"/>
      <c r="S939" s="6"/>
      <c r="T939" s="6"/>
      <c r="U939" s="6"/>
      <c r="V939" s="6"/>
      <c r="W939" s="6"/>
      <c r="X939" s="6"/>
      <c r="Y939" s="6"/>
      <c r="Z939" s="6"/>
    </row>
    <row r="940" spans="1:26" ht="16.5">
      <c r="A940" s="28" t="s">
        <v>2676</v>
      </c>
      <c r="B940" s="6"/>
      <c r="C940" s="6"/>
      <c r="D940" s="6"/>
      <c r="E940" s="448"/>
      <c r="F940" s="6"/>
      <c r="G940" s="6"/>
      <c r="H940" s="6"/>
      <c r="I940" s="6"/>
      <c r="J940" s="6"/>
      <c r="K940" s="6"/>
      <c r="L940" s="6"/>
      <c r="M940" s="6"/>
      <c r="N940" s="6"/>
      <c r="O940" s="6"/>
      <c r="P940" s="6"/>
      <c r="Q940" s="6"/>
      <c r="R940" s="6"/>
      <c r="S940" s="6"/>
      <c r="T940" s="6"/>
      <c r="U940" s="6"/>
      <c r="V940" s="6"/>
      <c r="W940" s="6"/>
      <c r="X940" s="6"/>
      <c r="Y940" s="6"/>
      <c r="Z940" s="6"/>
    </row>
    <row r="941" spans="1:26" ht="16.5">
      <c r="A941" s="28" t="s">
        <v>2698</v>
      </c>
      <c r="B941" s="6"/>
      <c r="C941" s="6"/>
      <c r="D941" s="6"/>
      <c r="E941" s="448"/>
      <c r="F941" s="6"/>
      <c r="G941" s="6"/>
      <c r="H941" s="6"/>
      <c r="I941" s="6"/>
      <c r="J941" s="6"/>
      <c r="K941" s="6"/>
      <c r="L941" s="6"/>
      <c r="M941" s="6"/>
      <c r="N941" s="6"/>
      <c r="O941" s="6"/>
      <c r="P941" s="6"/>
      <c r="Q941" s="6"/>
      <c r="R941" s="6"/>
      <c r="S941" s="6"/>
      <c r="T941" s="6"/>
      <c r="U941" s="6"/>
      <c r="V941" s="6"/>
      <c r="W941" s="6"/>
      <c r="X941" s="6"/>
      <c r="Y941" s="6"/>
      <c r="Z941" s="6"/>
    </row>
    <row r="942" spans="1:26" ht="16.5">
      <c r="A942" s="19"/>
      <c r="B942" s="6"/>
      <c r="C942" s="6"/>
      <c r="D942" s="6"/>
      <c r="E942" s="448"/>
      <c r="F942" s="6"/>
      <c r="G942" s="6"/>
      <c r="H942" s="6"/>
      <c r="I942" s="6"/>
      <c r="J942" s="6"/>
      <c r="K942" s="6"/>
      <c r="L942" s="6"/>
      <c r="M942" s="6"/>
      <c r="N942" s="6"/>
      <c r="O942" s="6"/>
      <c r="P942" s="6"/>
      <c r="Q942" s="6"/>
      <c r="R942" s="6"/>
      <c r="S942" s="6"/>
      <c r="T942" s="6"/>
      <c r="U942" s="6"/>
      <c r="V942" s="6"/>
      <c r="W942" s="6"/>
      <c r="X942" s="6"/>
      <c r="Y942" s="6"/>
      <c r="Z942" s="6"/>
    </row>
    <row r="943" spans="1:26" ht="16.5">
      <c r="A943" s="28" t="s">
        <v>2732</v>
      </c>
      <c r="B943" s="6"/>
      <c r="C943" s="6"/>
      <c r="D943" s="6"/>
      <c r="E943" s="448"/>
      <c r="F943" s="6"/>
      <c r="G943" s="6"/>
      <c r="H943" s="6"/>
      <c r="I943" s="6"/>
      <c r="J943" s="6"/>
      <c r="K943" s="6"/>
      <c r="L943" s="6"/>
      <c r="M943" s="6"/>
      <c r="N943" s="6"/>
      <c r="O943" s="6"/>
      <c r="P943" s="6"/>
      <c r="Q943" s="6"/>
      <c r="R943" s="6"/>
      <c r="S943" s="6"/>
      <c r="T943" s="6"/>
      <c r="U943" s="6"/>
      <c r="V943" s="6"/>
      <c r="W943" s="6"/>
      <c r="X943" s="6"/>
      <c r="Y943" s="6"/>
      <c r="Z943" s="6"/>
    </row>
    <row r="944" spans="1:26" ht="16.5">
      <c r="A944" s="28" t="s">
        <v>2286</v>
      </c>
      <c r="B944" s="6"/>
      <c r="C944" s="6"/>
      <c r="D944" s="6"/>
      <c r="E944" s="448"/>
      <c r="F944" s="6"/>
      <c r="G944" s="6"/>
      <c r="H944" s="6"/>
      <c r="I944" s="6"/>
      <c r="J944" s="6"/>
      <c r="K944" s="6"/>
      <c r="L944" s="6"/>
      <c r="M944" s="6"/>
      <c r="N944" s="6"/>
      <c r="O944" s="6"/>
      <c r="P944" s="6"/>
      <c r="Q944" s="6"/>
      <c r="R944" s="6"/>
      <c r="S944" s="6"/>
      <c r="T944" s="6"/>
      <c r="U944" s="6"/>
      <c r="V944" s="6"/>
      <c r="W944" s="6"/>
      <c r="X944" s="6"/>
      <c r="Y944" s="6"/>
      <c r="Z944" s="6"/>
    </row>
    <row r="945" spans="1:26" ht="16.5">
      <c r="A945" s="28" t="s">
        <v>2761</v>
      </c>
      <c r="B945" s="6"/>
      <c r="C945" s="6"/>
      <c r="D945" s="6"/>
      <c r="E945" s="448"/>
      <c r="F945" s="6"/>
      <c r="G945" s="6"/>
      <c r="H945" s="6"/>
      <c r="I945" s="6"/>
      <c r="J945" s="6"/>
      <c r="K945" s="6"/>
      <c r="L945" s="6"/>
      <c r="M945" s="6"/>
      <c r="N945" s="6"/>
      <c r="O945" s="6"/>
      <c r="P945" s="6"/>
      <c r="Q945" s="6"/>
      <c r="R945" s="6"/>
      <c r="S945" s="6"/>
      <c r="T945" s="6"/>
      <c r="U945" s="6"/>
      <c r="V945" s="6"/>
      <c r="W945" s="6"/>
      <c r="X945" s="6"/>
      <c r="Y945" s="6"/>
      <c r="Z945" s="6"/>
    </row>
    <row r="946" spans="1:26" ht="16.5">
      <c r="A946" s="28" t="s">
        <v>130</v>
      </c>
      <c r="B946" s="6"/>
      <c r="C946" s="6"/>
      <c r="D946" s="6"/>
      <c r="E946" s="448"/>
      <c r="F946" s="6"/>
      <c r="G946" s="6"/>
      <c r="H946" s="6"/>
      <c r="I946" s="6"/>
      <c r="J946" s="6"/>
      <c r="K946" s="6"/>
      <c r="L946" s="6"/>
      <c r="M946" s="6"/>
      <c r="N946" s="6"/>
      <c r="O946" s="6"/>
      <c r="P946" s="6"/>
      <c r="Q946" s="6"/>
      <c r="R946" s="6"/>
      <c r="S946" s="6"/>
      <c r="T946" s="6"/>
      <c r="U946" s="6"/>
      <c r="V946" s="6"/>
      <c r="W946" s="6"/>
      <c r="X946" s="6"/>
      <c r="Y946" s="6"/>
      <c r="Z946" s="6"/>
    </row>
    <row r="947" spans="1:26" ht="16.5">
      <c r="A947" s="303" t="s">
        <v>2802</v>
      </c>
      <c r="B947" s="6"/>
      <c r="C947" s="6"/>
      <c r="D947" s="6"/>
      <c r="E947" s="448"/>
      <c r="F947" s="6"/>
      <c r="G947" s="6"/>
      <c r="H947" s="6"/>
      <c r="I947" s="6"/>
      <c r="J947" s="6"/>
      <c r="K947" s="6"/>
      <c r="L947" s="6"/>
      <c r="M947" s="6"/>
      <c r="N947" s="6"/>
      <c r="O947" s="6"/>
      <c r="P947" s="6"/>
      <c r="Q947" s="6"/>
      <c r="R947" s="6"/>
      <c r="S947" s="6"/>
      <c r="T947" s="6"/>
      <c r="U947" s="6"/>
      <c r="V947" s="6"/>
      <c r="W947" s="6"/>
      <c r="X947" s="6"/>
      <c r="Y947" s="6"/>
      <c r="Z947" s="6"/>
    </row>
    <row r="948" spans="1:26" ht="16.5">
      <c r="A948" s="28" t="s">
        <v>2906</v>
      </c>
      <c r="B948" s="6"/>
      <c r="C948" s="6"/>
      <c r="D948" s="6"/>
      <c r="E948" s="448"/>
      <c r="F948" s="6"/>
      <c r="G948" s="6"/>
      <c r="H948" s="6"/>
      <c r="I948" s="6"/>
      <c r="J948" s="6"/>
      <c r="K948" s="6"/>
      <c r="L948" s="6"/>
      <c r="M948" s="6"/>
      <c r="N948" s="6"/>
      <c r="O948" s="6"/>
      <c r="P948" s="6"/>
      <c r="Q948" s="6"/>
      <c r="R948" s="6"/>
      <c r="S948" s="6"/>
      <c r="T948" s="6"/>
      <c r="U948" s="6"/>
      <c r="V948" s="6"/>
      <c r="W948" s="6"/>
      <c r="X948" s="6"/>
      <c r="Y948" s="6"/>
      <c r="Z948" s="6"/>
    </row>
    <row r="949" spans="1:26" ht="16.5">
      <c r="A949" s="28" t="s">
        <v>2939</v>
      </c>
      <c r="B949" s="6"/>
      <c r="C949" s="6"/>
      <c r="D949" s="6"/>
      <c r="F949" s="6"/>
      <c r="G949" s="448"/>
      <c r="H949" s="6"/>
      <c r="I949" s="6"/>
      <c r="J949" s="6"/>
      <c r="K949" s="6"/>
      <c r="L949" s="6"/>
      <c r="M949" s="6"/>
      <c r="N949" s="6"/>
      <c r="O949" s="6"/>
      <c r="P949" s="6"/>
      <c r="Q949" s="6"/>
      <c r="R949" s="6"/>
      <c r="S949" s="6"/>
      <c r="T949" s="6"/>
      <c r="U949" s="6"/>
      <c r="V949" s="6"/>
      <c r="W949" s="6"/>
      <c r="X949" s="6"/>
      <c r="Y949" s="6"/>
      <c r="Z949" s="6"/>
    </row>
    <row r="950" spans="1:26" ht="16.5">
      <c r="A950" s="28" t="s">
        <v>3043</v>
      </c>
      <c r="B950" s="6"/>
      <c r="C950" s="6"/>
      <c r="D950" s="6"/>
      <c r="F950" s="6"/>
      <c r="G950" s="448"/>
      <c r="H950" s="6"/>
      <c r="I950" s="6"/>
      <c r="J950" s="6"/>
      <c r="K950" s="6"/>
      <c r="L950" s="6"/>
      <c r="M950" s="6"/>
      <c r="N950" s="6"/>
      <c r="O950" s="6"/>
      <c r="P950" s="6"/>
      <c r="Q950" s="6"/>
      <c r="R950" s="6"/>
      <c r="S950" s="6"/>
      <c r="T950" s="6"/>
      <c r="U950" s="6"/>
      <c r="V950" s="6"/>
      <c r="W950" s="6"/>
      <c r="X950" s="6"/>
      <c r="Y950" s="6"/>
      <c r="Z950" s="6"/>
    </row>
    <row r="951" spans="1:26" ht="16.5">
      <c r="A951" s="28" t="s">
        <v>957</v>
      </c>
      <c r="B951" s="6"/>
      <c r="C951" s="6"/>
      <c r="D951" s="6"/>
      <c r="F951" s="6"/>
      <c r="G951" s="448"/>
      <c r="H951" s="6"/>
      <c r="I951" s="6"/>
      <c r="J951" s="6"/>
      <c r="K951" s="6"/>
      <c r="L951" s="6"/>
      <c r="M951" s="6"/>
      <c r="N951" s="6"/>
      <c r="O951" s="6"/>
      <c r="P951" s="6"/>
      <c r="Q951" s="6"/>
      <c r="R951" s="6"/>
      <c r="S951" s="6"/>
      <c r="T951" s="6"/>
      <c r="U951" s="6"/>
      <c r="V951" s="6"/>
      <c r="W951" s="6"/>
      <c r="X951" s="6"/>
      <c r="Y951" s="6"/>
      <c r="Z951" s="6"/>
    </row>
    <row r="952" spans="1:26" ht="16.5">
      <c r="A952" s="28" t="s">
        <v>2363</v>
      </c>
      <c r="B952" s="6"/>
      <c r="C952" s="6"/>
      <c r="D952" s="6"/>
      <c r="F952" s="6"/>
      <c r="G952" s="448"/>
      <c r="H952" s="6"/>
      <c r="I952" s="6"/>
      <c r="J952" s="6"/>
      <c r="K952" s="6"/>
      <c r="L952" s="6"/>
      <c r="M952" s="6"/>
      <c r="N952" s="6"/>
      <c r="O952" s="6"/>
      <c r="P952" s="6"/>
      <c r="Q952" s="6"/>
      <c r="R952" s="6"/>
      <c r="S952" s="6"/>
      <c r="T952" s="6"/>
      <c r="U952" s="6"/>
      <c r="V952" s="6"/>
      <c r="W952" s="6"/>
      <c r="X952" s="6"/>
      <c r="Y952" s="6"/>
      <c r="Z952" s="6"/>
    </row>
    <row r="953" spans="1:26" ht="16.5">
      <c r="A953" s="28" t="s">
        <v>2375</v>
      </c>
      <c r="B953" s="6"/>
      <c r="C953" s="6"/>
      <c r="D953" s="6"/>
      <c r="F953" s="6"/>
      <c r="G953" s="448"/>
      <c r="H953" s="6"/>
      <c r="I953" s="6"/>
      <c r="J953" s="6"/>
      <c r="K953" s="6"/>
      <c r="L953" s="6"/>
      <c r="M953" s="6"/>
      <c r="N953" s="6"/>
      <c r="O953" s="6"/>
      <c r="P953" s="6"/>
      <c r="Q953" s="6"/>
      <c r="R953" s="6"/>
      <c r="S953" s="6"/>
      <c r="T953" s="6"/>
      <c r="U953" s="6"/>
      <c r="V953" s="6"/>
      <c r="W953" s="6"/>
      <c r="X953" s="6"/>
      <c r="Y953" s="6"/>
      <c r="Z953" s="6"/>
    </row>
    <row r="954" spans="1:26" ht="16.5">
      <c r="A954" s="28" t="s">
        <v>3205</v>
      </c>
      <c r="B954" s="6"/>
      <c r="C954" s="6"/>
      <c r="D954" s="6"/>
      <c r="F954" s="6"/>
      <c r="G954" s="448"/>
      <c r="H954" s="6"/>
      <c r="I954" s="6"/>
      <c r="J954" s="6"/>
      <c r="K954" s="6"/>
      <c r="L954" s="6"/>
      <c r="M954" s="6"/>
      <c r="N954" s="6"/>
      <c r="O954" s="6"/>
      <c r="P954" s="6"/>
      <c r="Q954" s="6"/>
      <c r="R954" s="6"/>
      <c r="S954" s="6"/>
      <c r="T954" s="6"/>
      <c r="U954" s="6"/>
      <c r="V954" s="6"/>
      <c r="W954" s="6"/>
      <c r="X954" s="6"/>
      <c r="Y954" s="6"/>
      <c r="Z954" s="6"/>
    </row>
    <row r="955" spans="1:26" ht="16.5">
      <c r="A955" s="303" t="s">
        <v>294</v>
      </c>
      <c r="B955" s="6"/>
      <c r="C955" s="6"/>
      <c r="D955" s="6"/>
      <c r="E955" s="448"/>
      <c r="F955" s="6"/>
      <c r="G955" s="6"/>
      <c r="H955" s="6"/>
      <c r="I955" s="6"/>
      <c r="J955" s="6"/>
      <c r="K955" s="6"/>
      <c r="L955" s="6"/>
      <c r="M955" s="6"/>
      <c r="N955" s="6"/>
      <c r="O955" s="6"/>
      <c r="P955" s="6"/>
      <c r="Q955" s="6"/>
      <c r="R955" s="6"/>
      <c r="S955" s="6"/>
      <c r="T955" s="6"/>
      <c r="U955" s="6"/>
      <c r="V955" s="6"/>
      <c r="W955" s="6"/>
      <c r="X955" s="6"/>
      <c r="Y955" s="6"/>
      <c r="Z955" s="6"/>
    </row>
    <row r="956" spans="1:26" ht="16.5">
      <c r="A956" s="28" t="s">
        <v>3264</v>
      </c>
      <c r="B956" s="6"/>
      <c r="C956" s="6"/>
      <c r="D956" s="6"/>
      <c r="E956" s="448"/>
      <c r="F956" s="6"/>
      <c r="G956" s="6"/>
      <c r="H956" s="6"/>
      <c r="I956" s="6"/>
      <c r="J956" s="6"/>
      <c r="K956" s="6"/>
      <c r="L956" s="6"/>
      <c r="M956" s="6"/>
      <c r="N956" s="6"/>
      <c r="O956" s="6"/>
      <c r="P956" s="6"/>
      <c r="Q956" s="6"/>
      <c r="R956" s="6"/>
      <c r="S956" s="6"/>
      <c r="T956" s="6"/>
      <c r="U956" s="6"/>
      <c r="V956" s="6"/>
      <c r="W956" s="6"/>
      <c r="X956" s="6"/>
      <c r="Y956" s="6"/>
      <c r="Z956" s="6"/>
    </row>
    <row r="957" spans="1:26" ht="16.5">
      <c r="A957" s="28" t="s">
        <v>2402</v>
      </c>
      <c r="B957" s="6"/>
      <c r="C957" s="6"/>
      <c r="D957" s="6"/>
      <c r="E957" s="448"/>
      <c r="F957" s="6"/>
      <c r="G957" s="6"/>
      <c r="H957" s="6"/>
      <c r="I957" s="6"/>
      <c r="J957" s="6"/>
      <c r="K957" s="6"/>
      <c r="L957" s="6"/>
      <c r="M957" s="6"/>
      <c r="N957" s="6"/>
      <c r="O957" s="6"/>
      <c r="P957" s="6"/>
      <c r="Q957" s="6"/>
      <c r="R957" s="6"/>
      <c r="S957" s="6"/>
      <c r="T957" s="6"/>
      <c r="U957" s="6"/>
      <c r="V957" s="6"/>
      <c r="W957" s="6"/>
      <c r="X957" s="6"/>
      <c r="Y957" s="6"/>
      <c r="Z957" s="6"/>
    </row>
    <row r="958" spans="1:26" ht="16.5">
      <c r="A958" s="28" t="s">
        <v>3307</v>
      </c>
      <c r="B958" s="6"/>
      <c r="C958" s="6"/>
      <c r="D958" s="6"/>
      <c r="E958" s="448"/>
      <c r="F958" s="6"/>
      <c r="G958" s="6"/>
      <c r="H958" s="6"/>
      <c r="I958" s="6"/>
      <c r="J958" s="6"/>
      <c r="K958" s="6"/>
      <c r="L958" s="6"/>
      <c r="M958" s="6"/>
      <c r="N958" s="6"/>
      <c r="O958" s="6"/>
      <c r="P958" s="6"/>
      <c r="Q958" s="6"/>
      <c r="R958" s="6"/>
      <c r="S958" s="6"/>
      <c r="T958" s="6"/>
      <c r="U958" s="6"/>
      <c r="V958" s="6"/>
      <c r="W958" s="6"/>
      <c r="X958" s="6"/>
      <c r="Y958" s="6"/>
      <c r="Z958" s="6"/>
    </row>
    <row r="959" spans="1:26" ht="16.5">
      <c r="A959" s="28" t="s">
        <v>481</v>
      </c>
      <c r="B959" s="6"/>
      <c r="C959" s="6"/>
      <c r="D959" s="6"/>
      <c r="E959" s="448"/>
      <c r="F959" s="6"/>
      <c r="G959" s="6"/>
      <c r="H959" s="6"/>
      <c r="I959" s="6"/>
      <c r="J959" s="6"/>
      <c r="K959" s="6"/>
      <c r="L959" s="6"/>
      <c r="M959" s="6"/>
      <c r="N959" s="6"/>
      <c r="O959" s="6"/>
      <c r="P959" s="6"/>
      <c r="Q959" s="6"/>
      <c r="R959" s="6"/>
      <c r="S959" s="6"/>
      <c r="T959" s="6"/>
      <c r="U959" s="6"/>
      <c r="V959" s="6"/>
      <c r="W959" s="6"/>
      <c r="X959" s="6"/>
      <c r="Y959" s="6"/>
      <c r="Z959" s="6"/>
    </row>
    <row r="960" spans="1:26" ht="16.5">
      <c r="A960" s="495"/>
      <c r="B960" s="6"/>
      <c r="C960" s="6"/>
      <c r="D960" s="6"/>
      <c r="E960" s="448"/>
      <c r="F960" s="6"/>
      <c r="G960" s="6"/>
      <c r="H960" s="6"/>
      <c r="I960" s="6"/>
      <c r="J960" s="6"/>
      <c r="K960" s="6"/>
      <c r="L960" s="6"/>
      <c r="M960" s="6"/>
      <c r="N960" s="6"/>
      <c r="O960" s="6"/>
      <c r="P960" s="6"/>
      <c r="Q960" s="6"/>
      <c r="R960" s="6"/>
      <c r="S960" s="6"/>
      <c r="T960" s="6"/>
      <c r="U960" s="6"/>
      <c r="V960" s="6"/>
      <c r="W960" s="6"/>
      <c r="X960" s="6"/>
      <c r="Y960" s="6"/>
      <c r="Z960" s="6"/>
    </row>
    <row r="961" spans="1:26" ht="16.5">
      <c r="A961" s="28" t="s">
        <v>3438</v>
      </c>
      <c r="B961" s="6"/>
      <c r="C961" s="6"/>
      <c r="D961" s="6"/>
      <c r="E961" s="448"/>
      <c r="F961" s="6"/>
      <c r="G961" s="6"/>
      <c r="H961" s="6"/>
      <c r="I961" s="6"/>
      <c r="J961" s="6"/>
      <c r="K961" s="6"/>
      <c r="L961" s="6"/>
      <c r="M961" s="6"/>
      <c r="N961" s="6"/>
      <c r="O961" s="6"/>
      <c r="P961" s="6"/>
      <c r="Q961" s="6"/>
      <c r="R961" s="6"/>
      <c r="S961" s="6"/>
      <c r="T961" s="6"/>
      <c r="U961" s="6"/>
      <c r="V961" s="6"/>
      <c r="W961" s="6"/>
      <c r="X961" s="6"/>
      <c r="Y961" s="6"/>
      <c r="Z961" s="6"/>
    </row>
    <row r="962" spans="1:26" ht="15">
      <c r="A962" s="15" t="s">
        <v>3454</v>
      </c>
      <c r="B962" s="6"/>
      <c r="C962" s="6"/>
      <c r="D962" s="6"/>
      <c r="E962" s="448"/>
      <c r="F962" s="6"/>
      <c r="G962" s="6"/>
      <c r="H962" s="6"/>
      <c r="I962" s="6"/>
      <c r="J962" s="6"/>
      <c r="K962" s="6"/>
      <c r="L962" s="6"/>
      <c r="M962" s="6"/>
      <c r="N962" s="6"/>
      <c r="O962" s="6"/>
      <c r="P962" s="6"/>
      <c r="Q962" s="6"/>
      <c r="R962" s="6"/>
      <c r="S962" s="6"/>
      <c r="T962" s="6"/>
      <c r="U962" s="6"/>
      <c r="V962" s="6"/>
      <c r="W962" s="6"/>
      <c r="X962" s="6"/>
      <c r="Y962" s="6"/>
      <c r="Z962" s="6"/>
    </row>
    <row r="963" spans="1:26" ht="16.5">
      <c r="A963" s="28" t="s">
        <v>3466</v>
      </c>
      <c r="B963" s="6"/>
      <c r="C963" s="6"/>
      <c r="D963" s="6"/>
      <c r="E963" s="448"/>
      <c r="F963" s="6"/>
      <c r="G963" s="6"/>
      <c r="H963" s="6"/>
      <c r="I963" s="6"/>
      <c r="J963" s="6"/>
      <c r="K963" s="6"/>
      <c r="L963" s="6"/>
      <c r="M963" s="6"/>
      <c r="N963" s="6"/>
      <c r="O963" s="6"/>
      <c r="P963" s="6"/>
      <c r="Q963" s="6"/>
      <c r="R963" s="6"/>
      <c r="S963" s="6"/>
      <c r="T963" s="6"/>
      <c r="U963" s="6"/>
      <c r="V963" s="6"/>
      <c r="W963" s="6"/>
      <c r="X963" s="6"/>
      <c r="Y963" s="6"/>
      <c r="Z963" s="6"/>
    </row>
    <row r="964" spans="1:26" ht="16.5">
      <c r="A964" s="19"/>
      <c r="B964" s="6"/>
      <c r="C964" s="6"/>
      <c r="D964" s="6"/>
      <c r="E964" s="448"/>
      <c r="F964" s="6"/>
      <c r="G964" s="6"/>
      <c r="H964" s="6"/>
      <c r="I964" s="6"/>
      <c r="J964" s="6"/>
      <c r="K964" s="6"/>
      <c r="L964" s="6"/>
      <c r="M964" s="6"/>
      <c r="N964" s="6"/>
      <c r="O964" s="6"/>
      <c r="P964" s="6"/>
      <c r="Q964" s="6"/>
      <c r="R964" s="6"/>
      <c r="S964" s="6"/>
      <c r="T964" s="6"/>
      <c r="U964" s="6"/>
      <c r="V964" s="6"/>
      <c r="W964" s="6"/>
      <c r="X964" s="6"/>
      <c r="Y964" s="6"/>
      <c r="Z964" s="6"/>
    </row>
    <row r="965" spans="1:26" ht="16.5">
      <c r="A965" s="28" t="s">
        <v>3615</v>
      </c>
      <c r="B965" s="6"/>
      <c r="C965" s="6"/>
      <c r="D965" s="6"/>
      <c r="E965" s="448"/>
      <c r="F965" s="6"/>
      <c r="G965" s="6"/>
      <c r="H965" s="6"/>
      <c r="I965" s="6"/>
      <c r="J965" s="6"/>
      <c r="K965" s="6"/>
      <c r="L965" s="6"/>
      <c r="M965" s="6"/>
      <c r="N965" s="6"/>
      <c r="O965" s="6"/>
      <c r="P965" s="6"/>
      <c r="Q965" s="6"/>
      <c r="R965" s="6"/>
      <c r="S965" s="6"/>
      <c r="T965" s="6"/>
      <c r="U965" s="6"/>
      <c r="V965" s="6"/>
      <c r="W965" s="6"/>
      <c r="X965" s="6"/>
      <c r="Y965" s="6"/>
      <c r="Z965" s="6"/>
    </row>
    <row r="966" spans="1:26" ht="16.5">
      <c r="A966" s="28" t="s">
        <v>3628</v>
      </c>
      <c r="B966" s="6"/>
      <c r="C966" s="6"/>
      <c r="D966" s="6"/>
      <c r="E966" s="448"/>
      <c r="F966" s="6"/>
      <c r="G966" s="6"/>
      <c r="H966" s="6"/>
      <c r="I966" s="6"/>
      <c r="J966" s="6"/>
      <c r="K966" s="6"/>
      <c r="L966" s="6"/>
      <c r="M966" s="6"/>
      <c r="N966" s="6"/>
      <c r="O966" s="6"/>
      <c r="P966" s="6"/>
      <c r="Q966" s="6"/>
      <c r="R966" s="6"/>
      <c r="S966" s="6"/>
      <c r="T966" s="6"/>
      <c r="U966" s="6"/>
      <c r="V966" s="6"/>
      <c r="W966" s="6"/>
      <c r="X966" s="6"/>
      <c r="Y966" s="6"/>
      <c r="Z966" s="6"/>
    </row>
    <row r="967" spans="1:26" ht="16.5">
      <c r="A967" s="28" t="s">
        <v>3667</v>
      </c>
      <c r="B967" s="6"/>
      <c r="C967" s="6"/>
      <c r="D967" s="6"/>
      <c r="E967" s="448"/>
      <c r="F967" s="6"/>
      <c r="G967" s="6"/>
      <c r="H967" s="6"/>
      <c r="I967" s="6"/>
      <c r="J967" s="6"/>
      <c r="K967" s="6"/>
      <c r="L967" s="6"/>
      <c r="M967" s="6"/>
      <c r="N967" s="6"/>
      <c r="O967" s="6"/>
      <c r="P967" s="6"/>
      <c r="Q967" s="6"/>
      <c r="R967" s="6"/>
      <c r="S967" s="6"/>
      <c r="T967" s="6"/>
      <c r="U967" s="6"/>
      <c r="V967" s="6"/>
      <c r="W967" s="6"/>
      <c r="X967" s="6"/>
      <c r="Y967" s="6"/>
      <c r="Z967" s="6"/>
    </row>
    <row r="968" spans="1:26" ht="16.5">
      <c r="A968" s="28" t="s">
        <v>1043</v>
      </c>
      <c r="B968" s="6"/>
      <c r="C968" s="6"/>
      <c r="D968" s="6"/>
      <c r="E968" s="448"/>
      <c r="F968" s="6"/>
      <c r="G968" s="6"/>
      <c r="H968" s="6"/>
      <c r="I968" s="6"/>
      <c r="J968" s="6"/>
      <c r="K968" s="6"/>
      <c r="L968" s="6"/>
      <c r="M968" s="6"/>
      <c r="N968" s="6"/>
      <c r="O968" s="6"/>
      <c r="P968" s="6"/>
      <c r="Q968" s="6"/>
      <c r="R968" s="6"/>
      <c r="S968" s="6"/>
      <c r="T968" s="6"/>
      <c r="U968" s="6"/>
      <c r="V968" s="6"/>
      <c r="W968" s="6"/>
      <c r="X968" s="6"/>
      <c r="Y968" s="6"/>
      <c r="Z968" s="6"/>
    </row>
    <row r="969" spans="1:26" ht="16.5">
      <c r="A969" s="28" t="s">
        <v>3720</v>
      </c>
      <c r="B969" s="6"/>
      <c r="C969" s="6"/>
      <c r="D969" s="6"/>
      <c r="E969" s="448"/>
      <c r="F969" s="6"/>
      <c r="G969" s="6"/>
      <c r="H969" s="6"/>
      <c r="I969" s="6"/>
      <c r="J969" s="6"/>
      <c r="K969" s="6"/>
      <c r="L969" s="6"/>
      <c r="M969" s="6"/>
      <c r="N969" s="6"/>
      <c r="O969" s="6"/>
      <c r="P969" s="6"/>
      <c r="Q969" s="6"/>
      <c r="R969" s="6"/>
      <c r="S969" s="6"/>
      <c r="T969" s="6"/>
      <c r="U969" s="6"/>
      <c r="V969" s="6"/>
      <c r="W969" s="6"/>
      <c r="X969" s="6"/>
      <c r="Y969" s="6"/>
      <c r="Z969" s="6"/>
    </row>
    <row r="970" spans="1:26" ht="16.5">
      <c r="A970" s="28" t="s">
        <v>495</v>
      </c>
      <c r="B970" s="6"/>
      <c r="C970" s="6"/>
      <c r="D970" s="6"/>
      <c r="E970" s="448"/>
      <c r="F970" s="6"/>
      <c r="G970" s="6"/>
      <c r="H970" s="6"/>
      <c r="I970" s="6"/>
      <c r="J970" s="6"/>
      <c r="K970" s="6"/>
      <c r="L970" s="6"/>
      <c r="M970" s="6"/>
      <c r="N970" s="6"/>
      <c r="O970" s="6"/>
      <c r="P970" s="6"/>
      <c r="Q970" s="6"/>
      <c r="R970" s="6"/>
      <c r="S970" s="6"/>
      <c r="T970" s="6"/>
      <c r="U970" s="6"/>
      <c r="V970" s="6"/>
      <c r="W970" s="6"/>
      <c r="X970" s="6"/>
      <c r="Y970" s="6"/>
      <c r="Z970" s="6"/>
    </row>
    <row r="971" spans="1:26" ht="16.5">
      <c r="A971" s="28" t="s">
        <v>972</v>
      </c>
      <c r="B971" s="6"/>
      <c r="C971" s="6"/>
      <c r="D971" s="6"/>
      <c r="E971" s="448"/>
      <c r="F971" s="6"/>
      <c r="G971" s="6"/>
      <c r="H971" s="6"/>
      <c r="I971" s="6"/>
      <c r="J971" s="6"/>
      <c r="K971" s="6"/>
      <c r="L971" s="6"/>
      <c r="M971" s="6"/>
      <c r="N971" s="6"/>
      <c r="O971" s="6"/>
      <c r="P971" s="6"/>
      <c r="Q971" s="6"/>
      <c r="R971" s="6"/>
      <c r="S971" s="6"/>
      <c r="T971" s="6"/>
      <c r="U971" s="6"/>
      <c r="V971" s="6"/>
      <c r="W971" s="6"/>
      <c r="X971" s="6"/>
      <c r="Y971" s="6"/>
      <c r="Z971" s="6"/>
    </row>
    <row r="972" spans="1:26" ht="16.5">
      <c r="A972" s="28" t="s">
        <v>2522</v>
      </c>
      <c r="B972" s="6"/>
      <c r="C972" s="6"/>
      <c r="D972" s="6"/>
      <c r="E972" s="448"/>
      <c r="F972" s="6"/>
      <c r="G972" s="6"/>
      <c r="H972" s="6"/>
      <c r="I972" s="6"/>
      <c r="J972" s="6"/>
      <c r="K972" s="6"/>
      <c r="L972" s="6"/>
      <c r="M972" s="6"/>
      <c r="N972" s="6"/>
      <c r="O972" s="6"/>
      <c r="P972" s="6"/>
      <c r="Q972" s="6"/>
      <c r="R972" s="6"/>
      <c r="S972" s="6"/>
      <c r="T972" s="6"/>
      <c r="U972" s="6"/>
      <c r="V972" s="6"/>
      <c r="W972" s="6"/>
      <c r="X972" s="6"/>
      <c r="Y972" s="6"/>
      <c r="Z972" s="6"/>
    </row>
    <row r="973" spans="1:26" ht="16.5">
      <c r="A973" s="28" t="s">
        <v>3866</v>
      </c>
      <c r="B973" s="6"/>
      <c r="C973" s="6"/>
      <c r="D973" s="6"/>
      <c r="E973" s="448"/>
      <c r="F973" s="6"/>
      <c r="G973" s="6"/>
      <c r="H973" s="6"/>
      <c r="I973" s="6"/>
      <c r="J973" s="6"/>
      <c r="K973" s="6"/>
      <c r="L973" s="6"/>
      <c r="M973" s="6"/>
      <c r="N973" s="6"/>
      <c r="O973" s="6"/>
      <c r="P973" s="6"/>
      <c r="Q973" s="6"/>
      <c r="R973" s="6"/>
      <c r="S973" s="6"/>
      <c r="T973" s="6"/>
      <c r="U973" s="6"/>
      <c r="V973" s="6"/>
      <c r="W973" s="6"/>
      <c r="X973" s="6"/>
      <c r="Y973" s="6"/>
      <c r="Z973" s="6"/>
    </row>
    <row r="974" spans="1:26" ht="16.5">
      <c r="A974" s="303" t="s">
        <v>2540</v>
      </c>
      <c r="B974" s="6"/>
      <c r="C974" s="6"/>
      <c r="D974" s="6"/>
      <c r="E974" s="448"/>
      <c r="F974" s="6"/>
      <c r="G974" s="6"/>
      <c r="H974" s="6"/>
      <c r="I974" s="6"/>
      <c r="J974" s="6"/>
      <c r="K974" s="6"/>
      <c r="L974" s="6"/>
      <c r="M974" s="6"/>
      <c r="N974" s="6"/>
      <c r="O974" s="6"/>
      <c r="P974" s="6"/>
      <c r="Q974" s="6"/>
      <c r="R974" s="6"/>
      <c r="S974" s="6"/>
      <c r="T974" s="6"/>
      <c r="U974" s="6"/>
      <c r="V974" s="6"/>
      <c r="W974" s="6"/>
      <c r="X974" s="6"/>
      <c r="Y974" s="6"/>
      <c r="Z974" s="6"/>
    </row>
    <row r="975" spans="1:26" ht="16.5">
      <c r="A975" s="28" t="s">
        <v>1065</v>
      </c>
      <c r="B975" s="6"/>
      <c r="C975" s="6"/>
      <c r="D975" s="6"/>
      <c r="E975" s="448"/>
      <c r="F975" s="6"/>
      <c r="G975" s="6"/>
      <c r="H975" s="6"/>
      <c r="I975" s="6"/>
      <c r="J975" s="6"/>
      <c r="K975" s="6"/>
      <c r="L975" s="6"/>
      <c r="M975" s="6"/>
      <c r="N975" s="6"/>
      <c r="O975" s="6"/>
      <c r="P975" s="6"/>
      <c r="Q975" s="6"/>
      <c r="R975" s="6"/>
      <c r="S975" s="6"/>
      <c r="T975" s="6"/>
      <c r="U975" s="6"/>
      <c r="V975" s="6"/>
      <c r="W975" s="6"/>
      <c r="X975" s="6"/>
      <c r="Y975" s="6"/>
      <c r="Z975" s="6"/>
    </row>
    <row r="976" spans="1:26" ht="16.5">
      <c r="A976" s="28" t="s">
        <v>3930</v>
      </c>
      <c r="B976" s="6"/>
      <c r="C976" s="6"/>
      <c r="D976" s="6"/>
      <c r="E976" s="448"/>
      <c r="F976" s="6"/>
      <c r="G976" s="6"/>
      <c r="H976" s="6"/>
      <c r="I976" s="6"/>
      <c r="J976" s="6"/>
      <c r="K976" s="6"/>
      <c r="L976" s="6"/>
      <c r="M976" s="6"/>
      <c r="N976" s="6"/>
      <c r="O976" s="6"/>
      <c r="P976" s="6"/>
      <c r="Q976" s="6"/>
      <c r="R976" s="6"/>
      <c r="S976" s="6"/>
      <c r="T976" s="6"/>
      <c r="U976" s="6"/>
      <c r="V976" s="6"/>
      <c r="W976" s="6"/>
      <c r="X976" s="6"/>
      <c r="Y976" s="6"/>
      <c r="Z976" s="6"/>
    </row>
    <row r="977" spans="1:26" ht="16.5">
      <c r="A977" s="28" t="s">
        <v>3960</v>
      </c>
      <c r="B977" s="6"/>
      <c r="C977" s="6"/>
      <c r="D977" s="6"/>
      <c r="E977" s="448"/>
      <c r="F977" s="6"/>
      <c r="G977" s="6"/>
      <c r="H977" s="6"/>
      <c r="I977" s="6"/>
      <c r="J977" s="6"/>
      <c r="K977" s="6"/>
      <c r="L977" s="6"/>
      <c r="M977" s="6"/>
      <c r="N977" s="6"/>
      <c r="O977" s="6"/>
      <c r="P977" s="6"/>
      <c r="Q977" s="6"/>
      <c r="R977" s="6"/>
      <c r="S977" s="6"/>
      <c r="T977" s="6"/>
      <c r="U977" s="6"/>
      <c r="V977" s="6"/>
      <c r="W977" s="6"/>
      <c r="X977" s="6"/>
      <c r="Y977" s="6"/>
      <c r="Z977" s="6"/>
    </row>
    <row r="978" spans="1:26" ht="16.5">
      <c r="A978" s="28" t="s">
        <v>2569</v>
      </c>
      <c r="B978" s="6"/>
      <c r="C978" s="6"/>
      <c r="D978" s="6"/>
      <c r="E978" s="448"/>
      <c r="F978" s="6"/>
      <c r="G978" s="6"/>
      <c r="H978" s="6"/>
      <c r="I978" s="6"/>
      <c r="J978" s="6"/>
      <c r="K978" s="6"/>
      <c r="L978" s="6"/>
      <c r="M978" s="6"/>
      <c r="N978" s="6"/>
      <c r="O978" s="6"/>
      <c r="P978" s="6"/>
      <c r="Q978" s="6"/>
      <c r="R978" s="6"/>
      <c r="S978" s="6"/>
      <c r="T978" s="6"/>
      <c r="U978" s="6"/>
      <c r="V978" s="6"/>
      <c r="W978" s="6"/>
      <c r="X978" s="6"/>
      <c r="Y978" s="6"/>
      <c r="Z978" s="6"/>
    </row>
    <row r="979" spans="1:26" ht="16.5">
      <c r="A979" s="28" t="s">
        <v>4048</v>
      </c>
      <c r="B979" s="6"/>
      <c r="C979" s="6"/>
      <c r="D979" s="6"/>
      <c r="E979" s="448"/>
      <c r="F979" s="6"/>
      <c r="G979" s="6"/>
      <c r="H979" s="6"/>
      <c r="I979" s="6"/>
      <c r="J979" s="6"/>
      <c r="K979" s="6"/>
      <c r="L979" s="6"/>
      <c r="M979" s="6"/>
      <c r="N979" s="6"/>
      <c r="O979" s="6"/>
      <c r="P979" s="6"/>
      <c r="Q979" s="6"/>
      <c r="R979" s="6"/>
      <c r="S979" s="6"/>
      <c r="T979" s="6"/>
      <c r="U979" s="6"/>
      <c r="V979" s="6"/>
      <c r="W979" s="6"/>
      <c r="X979" s="6"/>
      <c r="Y979" s="6"/>
      <c r="Z979" s="6"/>
    </row>
    <row r="980" spans="1:26" ht="16.5">
      <c r="A980" s="28" t="s">
        <v>4080</v>
      </c>
      <c r="B980" s="6"/>
      <c r="C980" s="6"/>
      <c r="D980" s="6"/>
      <c r="E980" s="448"/>
      <c r="F980" s="6"/>
      <c r="G980" s="6"/>
      <c r="H980" s="6"/>
      <c r="I980" s="6"/>
      <c r="J980" s="6"/>
      <c r="K980" s="6"/>
      <c r="L980" s="6"/>
      <c r="M980" s="6"/>
      <c r="N980" s="6"/>
      <c r="O980" s="6"/>
      <c r="P980" s="6"/>
      <c r="Q980" s="6"/>
      <c r="R980" s="6"/>
      <c r="S980" s="6"/>
      <c r="T980" s="6"/>
      <c r="U980" s="6"/>
      <c r="V980" s="6"/>
      <c r="W980" s="6"/>
      <c r="X980" s="6"/>
      <c r="Y980" s="6"/>
      <c r="Z980" s="6"/>
    </row>
    <row r="981" spans="1:26" ht="16.5">
      <c r="A981" s="28" t="s">
        <v>1110</v>
      </c>
      <c r="B981" s="6"/>
      <c r="C981" s="6"/>
      <c r="D981" s="6"/>
      <c r="E981" s="448"/>
      <c r="F981" s="6"/>
      <c r="G981" s="6"/>
      <c r="H981" s="6"/>
      <c r="I981" s="6"/>
      <c r="J981" s="6"/>
      <c r="K981" s="6"/>
      <c r="L981" s="6"/>
      <c r="M981" s="6"/>
      <c r="N981" s="6"/>
      <c r="O981" s="6"/>
      <c r="P981" s="6"/>
      <c r="Q981" s="6"/>
      <c r="R981" s="6"/>
      <c r="S981" s="6"/>
      <c r="T981" s="6"/>
      <c r="U981" s="6"/>
      <c r="V981" s="6"/>
      <c r="W981" s="6"/>
      <c r="X981" s="6"/>
      <c r="Y981" s="6"/>
      <c r="Z981" s="6"/>
    </row>
    <row r="982" spans="1:26" ht="16.5">
      <c r="A982" s="19"/>
      <c r="B982" s="6"/>
      <c r="C982" s="6"/>
      <c r="D982" s="6"/>
      <c r="E982" s="448"/>
      <c r="F982" s="6"/>
      <c r="G982" s="6"/>
      <c r="H982" s="6"/>
      <c r="I982" s="6"/>
      <c r="J982" s="6"/>
      <c r="K982" s="6"/>
      <c r="L982" s="6"/>
      <c r="M982" s="6"/>
      <c r="N982" s="6"/>
      <c r="O982" s="6"/>
      <c r="P982" s="6"/>
      <c r="Q982" s="6"/>
      <c r="R982" s="6"/>
      <c r="S982" s="6"/>
      <c r="T982" s="6"/>
      <c r="U982" s="6"/>
      <c r="V982" s="6"/>
      <c r="W982" s="6"/>
      <c r="X982" s="6"/>
      <c r="Y982" s="6"/>
      <c r="Z982" s="6"/>
    </row>
    <row r="983" spans="1:26" ht="16.5">
      <c r="A983" s="28" t="s">
        <v>2659</v>
      </c>
      <c r="B983" s="6"/>
      <c r="C983" s="6"/>
      <c r="D983" s="6"/>
      <c r="E983" s="448"/>
      <c r="F983" s="6"/>
      <c r="G983" s="6"/>
      <c r="H983" s="6"/>
      <c r="I983" s="6"/>
      <c r="J983" s="6"/>
      <c r="K983" s="6"/>
      <c r="L983" s="6"/>
      <c r="M983" s="6"/>
      <c r="N983" s="6"/>
      <c r="O983" s="6"/>
      <c r="P983" s="6"/>
      <c r="Q983" s="6"/>
      <c r="R983" s="6"/>
      <c r="S983" s="6"/>
      <c r="T983" s="6"/>
      <c r="U983" s="6"/>
      <c r="V983" s="6"/>
      <c r="W983" s="6"/>
      <c r="X983" s="6"/>
      <c r="Y983" s="6"/>
      <c r="Z983" s="6"/>
    </row>
    <row r="984" spans="1:26" ht="16.5">
      <c r="A984" s="28" t="s">
        <v>753</v>
      </c>
      <c r="B984" s="6"/>
      <c r="C984" s="6"/>
      <c r="D984" s="6"/>
      <c r="E984" s="448"/>
      <c r="F984" s="6"/>
      <c r="G984" s="6"/>
      <c r="H984" s="6"/>
      <c r="I984" s="6"/>
      <c r="J984" s="6"/>
      <c r="K984" s="6"/>
      <c r="L984" s="6"/>
      <c r="M984" s="6"/>
      <c r="N984" s="6"/>
      <c r="O984" s="6"/>
      <c r="P984" s="6"/>
      <c r="Q984" s="6"/>
      <c r="R984" s="6"/>
      <c r="S984" s="6"/>
      <c r="T984" s="6"/>
      <c r="U984" s="6"/>
      <c r="V984" s="6"/>
      <c r="W984" s="6"/>
      <c r="X984" s="6"/>
      <c r="Y984" s="6"/>
      <c r="Z984" s="6"/>
    </row>
    <row r="985" spans="1:26" ht="16.5">
      <c r="A985" s="28" t="s">
        <v>727</v>
      </c>
      <c r="B985" s="6"/>
      <c r="C985" s="6"/>
      <c r="D985" s="6"/>
      <c r="E985" s="448"/>
      <c r="F985" s="6"/>
      <c r="G985" s="6"/>
      <c r="H985" s="6"/>
      <c r="I985" s="6"/>
      <c r="J985" s="6"/>
      <c r="K985" s="6"/>
      <c r="L985" s="6"/>
      <c r="M985" s="6"/>
      <c r="N985" s="6"/>
      <c r="O985" s="6"/>
      <c r="P985" s="6"/>
      <c r="Q985" s="6"/>
      <c r="R985" s="6"/>
      <c r="S985" s="6"/>
      <c r="T985" s="6"/>
      <c r="U985" s="6"/>
      <c r="V985" s="6"/>
      <c r="W985" s="6"/>
      <c r="X985" s="6"/>
      <c r="Y985" s="6"/>
      <c r="Z985" s="6"/>
    </row>
    <row r="986" spans="1:26" ht="16.5">
      <c r="A986" s="28" t="s">
        <v>4279</v>
      </c>
      <c r="B986" s="6"/>
      <c r="C986" s="6"/>
      <c r="D986" s="6"/>
      <c r="E986" s="448"/>
      <c r="F986" s="6"/>
      <c r="G986" s="6"/>
      <c r="H986" s="6"/>
      <c r="I986" s="6"/>
      <c r="J986" s="6"/>
      <c r="K986" s="6"/>
      <c r="L986" s="6"/>
      <c r="M986" s="6"/>
      <c r="N986" s="6"/>
      <c r="O986" s="6"/>
      <c r="P986" s="6"/>
      <c r="Q986" s="6"/>
      <c r="R986" s="6"/>
      <c r="S986" s="6"/>
      <c r="T986" s="6"/>
      <c r="U986" s="6"/>
      <c r="V986" s="6"/>
      <c r="W986" s="6"/>
      <c r="X986" s="6"/>
      <c r="Y986" s="6"/>
      <c r="Z986" s="6"/>
    </row>
    <row r="987" spans="1:26" ht="16.5">
      <c r="A987" s="303" t="s">
        <v>552</v>
      </c>
      <c r="B987" s="6"/>
      <c r="C987" s="6"/>
      <c r="D987" s="6"/>
      <c r="E987" s="448"/>
      <c r="F987" s="6"/>
      <c r="G987" s="6"/>
      <c r="H987" s="6"/>
      <c r="I987" s="6"/>
      <c r="J987" s="6"/>
      <c r="K987" s="6"/>
      <c r="L987" s="6"/>
      <c r="M987" s="6"/>
      <c r="N987" s="6"/>
      <c r="O987" s="6"/>
      <c r="P987" s="6"/>
      <c r="Q987" s="6"/>
      <c r="R987" s="6"/>
      <c r="S987" s="6"/>
      <c r="T987" s="6"/>
      <c r="U987" s="6"/>
      <c r="V987" s="6"/>
      <c r="W987" s="6"/>
      <c r="X987" s="6"/>
      <c r="Y987" s="6"/>
      <c r="Z987" s="6"/>
    </row>
    <row r="988" spans="1:26" ht="16.5">
      <c r="A988" s="303" t="s">
        <v>545</v>
      </c>
      <c r="B988" s="6"/>
      <c r="C988" s="6"/>
      <c r="D988" s="6"/>
      <c r="E988" s="448"/>
      <c r="F988" s="6"/>
      <c r="G988" s="6"/>
      <c r="H988" s="6"/>
      <c r="I988" s="6"/>
      <c r="J988" s="6"/>
      <c r="K988" s="6"/>
      <c r="L988" s="6"/>
      <c r="M988" s="6"/>
      <c r="N988" s="6"/>
      <c r="O988" s="6"/>
      <c r="P988" s="6"/>
      <c r="Q988" s="6"/>
      <c r="R988" s="6"/>
      <c r="S988" s="6"/>
      <c r="T988" s="6"/>
      <c r="U988" s="6"/>
      <c r="V988" s="6"/>
      <c r="W988" s="6"/>
      <c r="X988" s="6"/>
      <c r="Y988" s="6"/>
      <c r="Z988" s="6"/>
    </row>
    <row r="989" spans="1:26" ht="16.5">
      <c r="A989" s="28" t="s">
        <v>4289</v>
      </c>
      <c r="B989" s="6"/>
      <c r="C989" s="6"/>
      <c r="D989" s="6"/>
      <c r="E989" s="448"/>
      <c r="F989" s="6"/>
      <c r="G989" s="6"/>
      <c r="H989" s="6"/>
      <c r="I989" s="6"/>
      <c r="J989" s="6"/>
      <c r="K989" s="6"/>
      <c r="L989" s="6"/>
      <c r="M989" s="6"/>
      <c r="N989" s="6"/>
      <c r="O989" s="6"/>
      <c r="P989" s="6"/>
      <c r="Q989" s="6"/>
      <c r="R989" s="6"/>
      <c r="S989" s="6"/>
      <c r="T989" s="6"/>
      <c r="U989" s="6"/>
      <c r="V989" s="6"/>
      <c r="W989" s="6"/>
      <c r="X989" s="6"/>
      <c r="Y989" s="6"/>
      <c r="Z989" s="6"/>
    </row>
    <row r="990" spans="1:26" ht="16.5">
      <c r="A990" s="28" t="s">
        <v>4318</v>
      </c>
      <c r="B990" s="6"/>
      <c r="C990" s="6"/>
      <c r="D990" s="6"/>
      <c r="E990" s="448"/>
      <c r="F990" s="6"/>
      <c r="G990" s="6"/>
      <c r="H990" s="6"/>
      <c r="I990" s="6"/>
      <c r="J990" s="6"/>
      <c r="K990" s="6"/>
      <c r="L990" s="6"/>
      <c r="M990" s="6"/>
      <c r="N990" s="6"/>
      <c r="O990" s="6"/>
      <c r="P990" s="6"/>
      <c r="Q990" s="6"/>
      <c r="R990" s="6"/>
      <c r="S990" s="6"/>
      <c r="T990" s="6"/>
      <c r="U990" s="6"/>
      <c r="V990" s="6"/>
      <c r="W990" s="6"/>
      <c r="X990" s="6"/>
      <c r="Y990" s="6"/>
      <c r="Z990" s="6"/>
    </row>
    <row r="991" spans="1:26" ht="16.5">
      <c r="A991" s="28" t="s">
        <v>689</v>
      </c>
      <c r="B991" s="6"/>
      <c r="C991" s="6"/>
      <c r="D991" s="6"/>
      <c r="E991" s="448"/>
      <c r="F991" s="6"/>
      <c r="G991" s="6"/>
      <c r="H991" s="6"/>
      <c r="I991" s="6"/>
      <c r="J991" s="6"/>
      <c r="K991" s="6"/>
      <c r="L991" s="6"/>
      <c r="M991" s="6"/>
      <c r="N991" s="6"/>
      <c r="O991" s="6"/>
      <c r="P991" s="6"/>
      <c r="Q991" s="6"/>
      <c r="R991" s="6"/>
      <c r="S991" s="6"/>
      <c r="T991" s="6"/>
      <c r="U991" s="6"/>
      <c r="V991" s="6"/>
      <c r="W991" s="6"/>
      <c r="X991" s="6"/>
      <c r="Y991" s="6"/>
      <c r="Z991" s="6"/>
    </row>
    <row r="992" spans="1:26" ht="16.5">
      <c r="A992" s="28" t="s">
        <v>4349</v>
      </c>
      <c r="B992" s="6"/>
      <c r="C992" s="6"/>
      <c r="D992" s="6"/>
      <c r="E992" s="448"/>
      <c r="F992" s="6"/>
      <c r="G992" s="6"/>
      <c r="H992" s="6"/>
      <c r="I992" s="6"/>
      <c r="J992" s="6"/>
      <c r="K992" s="6"/>
      <c r="L992" s="6"/>
      <c r="M992" s="6"/>
      <c r="N992" s="6"/>
      <c r="O992" s="6"/>
      <c r="P992" s="6"/>
      <c r="Q992" s="6"/>
      <c r="R992" s="6"/>
      <c r="S992" s="6"/>
      <c r="T992" s="6"/>
      <c r="U992" s="6"/>
      <c r="V992" s="6"/>
      <c r="W992" s="6"/>
      <c r="X992" s="6"/>
      <c r="Y992" s="6"/>
      <c r="Z992" s="6"/>
    </row>
    <row r="993" spans="1:26" ht="16.5">
      <c r="A993" s="28" t="s">
        <v>2735</v>
      </c>
      <c r="B993" s="6"/>
      <c r="C993" s="6"/>
      <c r="D993" s="6"/>
      <c r="E993" s="448"/>
      <c r="F993" s="6"/>
      <c r="G993" s="6"/>
      <c r="H993" s="6"/>
      <c r="I993" s="6"/>
      <c r="J993" s="6"/>
      <c r="K993" s="6"/>
      <c r="L993" s="6"/>
      <c r="M993" s="6"/>
      <c r="N993" s="6"/>
      <c r="O993" s="6"/>
      <c r="P993" s="6"/>
      <c r="Q993" s="6"/>
      <c r="R993" s="6"/>
      <c r="S993" s="6"/>
      <c r="T993" s="6"/>
      <c r="U993" s="6"/>
      <c r="V993" s="6"/>
      <c r="W993" s="6"/>
      <c r="X993" s="6"/>
      <c r="Y993" s="6"/>
      <c r="Z993" s="6"/>
    </row>
    <row r="994" spans="1:26" ht="16.5">
      <c r="A994" s="303" t="s">
        <v>1129</v>
      </c>
      <c r="B994" s="6"/>
      <c r="C994" s="6"/>
      <c r="D994" s="6"/>
      <c r="E994" s="448"/>
      <c r="F994" s="6"/>
      <c r="G994" s="6"/>
      <c r="H994" s="6"/>
      <c r="I994" s="6"/>
      <c r="J994" s="6"/>
      <c r="K994" s="6"/>
      <c r="L994" s="6"/>
      <c r="M994" s="6"/>
      <c r="N994" s="6"/>
      <c r="O994" s="6"/>
      <c r="P994" s="6"/>
      <c r="Q994" s="6"/>
      <c r="R994" s="6"/>
      <c r="S994" s="6"/>
      <c r="T994" s="6"/>
      <c r="U994" s="6"/>
      <c r="V994" s="6"/>
      <c r="W994" s="6"/>
      <c r="X994" s="6"/>
      <c r="Y994" s="6"/>
      <c r="Z994" s="6"/>
    </row>
    <row r="995" spans="1:26" ht="16.5">
      <c r="A995" s="28" t="s">
        <v>2793</v>
      </c>
      <c r="B995" s="6"/>
      <c r="C995" s="6"/>
      <c r="D995" s="6"/>
      <c r="E995" s="448"/>
      <c r="F995" s="6"/>
      <c r="G995" s="6"/>
      <c r="H995" s="6"/>
      <c r="I995" s="6"/>
      <c r="J995" s="6"/>
      <c r="K995" s="6"/>
      <c r="L995" s="6"/>
      <c r="M995" s="6"/>
      <c r="N995" s="6"/>
      <c r="O995" s="6"/>
      <c r="P995" s="6"/>
      <c r="Q995" s="6"/>
      <c r="R995" s="6"/>
      <c r="S995" s="6"/>
      <c r="T995" s="6"/>
      <c r="U995" s="6"/>
      <c r="V995" s="6"/>
      <c r="W995" s="6"/>
      <c r="X995" s="6"/>
      <c r="Y995" s="6"/>
      <c r="Z995" s="6"/>
    </row>
    <row r="996" spans="1:26" ht="16.5">
      <c r="A996" s="28" t="s">
        <v>4508</v>
      </c>
      <c r="B996" s="6"/>
      <c r="C996" s="6"/>
      <c r="D996" s="6"/>
      <c r="E996" s="448"/>
      <c r="F996" s="6"/>
      <c r="G996" s="6"/>
      <c r="H996" s="6"/>
      <c r="I996" s="6"/>
      <c r="J996" s="6"/>
      <c r="K996" s="6"/>
      <c r="L996" s="6"/>
      <c r="M996" s="6"/>
      <c r="N996" s="6"/>
      <c r="O996" s="6"/>
      <c r="P996" s="6"/>
      <c r="Q996" s="6"/>
      <c r="R996" s="6"/>
      <c r="S996" s="6"/>
      <c r="T996" s="6"/>
      <c r="U996" s="6"/>
      <c r="V996" s="6"/>
      <c r="W996" s="6"/>
      <c r="X996" s="6"/>
      <c r="Y996" s="6"/>
      <c r="Z996" s="6"/>
    </row>
    <row r="997" spans="1:26" ht="16.5">
      <c r="A997" s="28" t="s">
        <v>4510</v>
      </c>
      <c r="B997" s="6"/>
      <c r="C997" s="6"/>
      <c r="D997" s="6"/>
      <c r="E997" s="448"/>
      <c r="F997" s="6"/>
      <c r="G997" s="6"/>
      <c r="H997" s="6"/>
      <c r="I997" s="6"/>
      <c r="J997" s="6"/>
      <c r="K997" s="6"/>
      <c r="L997" s="6"/>
      <c r="M997" s="6"/>
      <c r="N997" s="6"/>
      <c r="O997" s="6"/>
      <c r="P997" s="6"/>
      <c r="Q997" s="6"/>
      <c r="R997" s="6"/>
      <c r="S997" s="6"/>
      <c r="T997" s="6"/>
      <c r="U997" s="6"/>
      <c r="V997" s="6"/>
      <c r="W997" s="6"/>
      <c r="X997" s="6"/>
      <c r="Y997" s="6"/>
      <c r="Z997" s="6"/>
    </row>
    <row r="998" spans="1:26" ht="16.5">
      <c r="A998" s="303" t="s">
        <v>4534</v>
      </c>
      <c r="B998" s="6"/>
      <c r="C998" s="6"/>
      <c r="D998" s="6"/>
      <c r="E998" s="448"/>
      <c r="F998" s="6"/>
      <c r="G998" s="6"/>
      <c r="H998" s="6"/>
      <c r="I998" s="6"/>
      <c r="J998" s="6"/>
      <c r="K998" s="6"/>
      <c r="L998" s="6"/>
      <c r="M998" s="6"/>
      <c r="N998" s="6"/>
      <c r="O998" s="6"/>
      <c r="P998" s="6"/>
      <c r="Q998" s="6"/>
      <c r="R998" s="6"/>
      <c r="S998" s="6"/>
      <c r="T998" s="6"/>
      <c r="U998" s="6"/>
      <c r="V998" s="6"/>
      <c r="W998" s="6"/>
      <c r="X998" s="6"/>
      <c r="Y998" s="6"/>
      <c r="Z998" s="6"/>
    </row>
    <row r="999" spans="1:26" ht="16.5">
      <c r="A999" s="28" t="s">
        <v>4560</v>
      </c>
      <c r="B999" s="6"/>
      <c r="C999" s="6"/>
      <c r="D999" s="6"/>
      <c r="E999" s="448"/>
      <c r="F999" s="6"/>
      <c r="G999" s="6"/>
      <c r="H999" s="6"/>
      <c r="I999" s="6"/>
      <c r="J999" s="6"/>
      <c r="K999" s="6"/>
      <c r="L999" s="6"/>
      <c r="M999" s="6"/>
      <c r="N999" s="6"/>
      <c r="O999" s="6"/>
      <c r="P999" s="6"/>
      <c r="Q999" s="6"/>
      <c r="R999" s="6"/>
      <c r="S999" s="6"/>
      <c r="T999" s="6"/>
      <c r="U999" s="6"/>
      <c r="V999" s="6"/>
      <c r="W999" s="6"/>
      <c r="X999" s="6"/>
      <c r="Y999" s="6"/>
      <c r="Z999" s="6"/>
    </row>
    <row r="1000" spans="1:26" ht="16.5">
      <c r="A1000" s="28" t="s">
        <v>587</v>
      </c>
      <c r="B1000" s="6"/>
      <c r="C1000" s="6"/>
      <c r="D1000" s="6"/>
      <c r="E1000" s="448"/>
      <c r="F1000" s="6"/>
      <c r="G1000" s="6"/>
      <c r="H1000" s="6"/>
      <c r="I1000" s="6"/>
      <c r="J1000" s="6"/>
      <c r="K1000" s="6"/>
      <c r="L1000" s="6"/>
      <c r="M1000" s="6"/>
      <c r="N1000" s="6"/>
      <c r="O1000" s="6"/>
      <c r="P1000" s="6"/>
      <c r="Q1000" s="6"/>
      <c r="R1000" s="6"/>
      <c r="S1000" s="6"/>
      <c r="T1000" s="6"/>
      <c r="U1000" s="6"/>
      <c r="V1000" s="6"/>
      <c r="W1000" s="6"/>
      <c r="X1000" s="6"/>
      <c r="Y1000" s="6"/>
      <c r="Z1000" s="6"/>
    </row>
    <row r="1001" spans="1:26" ht="16.5">
      <c r="A1001" s="19"/>
      <c r="B1001" s="6"/>
      <c r="C1001" s="6"/>
      <c r="D1001" s="6"/>
      <c r="E1001" s="448"/>
      <c r="F1001" s="6"/>
      <c r="G1001" s="6"/>
      <c r="H1001" s="6"/>
      <c r="I1001" s="6"/>
      <c r="J1001" s="6"/>
      <c r="K1001" s="6"/>
      <c r="L1001" s="6"/>
      <c r="M1001" s="6"/>
      <c r="N1001" s="6"/>
      <c r="O1001" s="6"/>
      <c r="P1001" s="6"/>
      <c r="Q1001" s="6"/>
      <c r="R1001" s="6"/>
      <c r="S1001" s="6"/>
      <c r="T1001" s="6"/>
      <c r="U1001" s="6"/>
      <c r="V1001" s="6"/>
      <c r="W1001" s="6"/>
      <c r="X1001" s="6"/>
      <c r="Y1001" s="6"/>
      <c r="Z1001" s="6"/>
    </row>
    <row r="1002" spans="1:26" ht="23.25">
      <c r="A1002" s="435"/>
      <c r="B1002" s="6"/>
      <c r="C1002" s="6"/>
      <c r="D1002" s="6"/>
      <c r="E1002" s="448"/>
      <c r="F1002" s="6"/>
      <c r="G1002" s="6"/>
      <c r="H1002" s="6"/>
      <c r="I1002" s="6"/>
      <c r="J1002" s="6"/>
      <c r="K1002" s="6"/>
      <c r="L1002" s="6"/>
      <c r="M1002" s="6"/>
      <c r="N1002" s="6"/>
      <c r="O1002" s="6"/>
      <c r="P1002" s="6"/>
      <c r="Q1002" s="6"/>
      <c r="R1002" s="6"/>
      <c r="S1002" s="6"/>
      <c r="T1002" s="6"/>
      <c r="U1002" s="6"/>
      <c r="V1002" s="6"/>
      <c r="W1002" s="6"/>
      <c r="X1002" s="6"/>
      <c r="Y1002" s="6"/>
      <c r="Z1002" s="6"/>
    </row>
    <row r="1003" spans="1:26" ht="23.25">
      <c r="A1003" s="435"/>
      <c r="B1003" s="6"/>
      <c r="C1003" s="6"/>
      <c r="D1003" s="6"/>
      <c r="E1003" s="448"/>
      <c r="F1003" s="6"/>
      <c r="G1003" s="6"/>
      <c r="H1003" s="6"/>
      <c r="I1003" s="6"/>
      <c r="J1003" s="6"/>
      <c r="K1003" s="6"/>
      <c r="L1003" s="6"/>
      <c r="M1003" s="6"/>
      <c r="N1003" s="6"/>
      <c r="O1003" s="6"/>
      <c r="P1003" s="6"/>
      <c r="Q1003" s="6"/>
      <c r="R1003" s="6"/>
      <c r="S1003" s="6"/>
      <c r="T1003" s="6"/>
      <c r="U1003" s="6"/>
      <c r="V1003" s="6"/>
      <c r="W1003" s="6"/>
      <c r="X1003" s="6"/>
      <c r="Y1003" s="6"/>
      <c r="Z1003" s="6"/>
    </row>
    <row r="1004" spans="1:26" ht="23.25">
      <c r="A1004" s="443" t="s">
        <v>4622</v>
      </c>
      <c r="B1004" s="6"/>
      <c r="C1004" s="6"/>
      <c r="D1004" s="6"/>
      <c r="E1004" s="448"/>
      <c r="F1004" s="6"/>
      <c r="G1004" s="6"/>
      <c r="H1004" s="6"/>
      <c r="I1004" s="6"/>
      <c r="J1004" s="6"/>
      <c r="K1004" s="6"/>
      <c r="L1004" s="6"/>
      <c r="M1004" s="6"/>
      <c r="N1004" s="6"/>
      <c r="O1004" s="6"/>
      <c r="P1004" s="6"/>
      <c r="Q1004" s="6"/>
      <c r="R1004" s="6"/>
      <c r="S1004" s="6"/>
      <c r="T1004" s="6"/>
      <c r="U1004" s="6"/>
      <c r="V1004" s="6"/>
      <c r="W1004" s="6"/>
      <c r="X1004" s="6"/>
      <c r="Y1004" s="6"/>
      <c r="Z1004" s="6"/>
    </row>
    <row r="1005" spans="1:26" ht="16.5">
      <c r="A1005" s="19"/>
      <c r="B1005" s="6"/>
      <c r="C1005" s="6"/>
      <c r="D1005" s="6"/>
      <c r="E1005" s="448"/>
      <c r="F1005" s="6"/>
      <c r="G1005" s="6"/>
      <c r="H1005" s="6"/>
      <c r="I1005" s="6"/>
      <c r="J1005" s="6"/>
      <c r="K1005" s="6"/>
      <c r="L1005" s="6"/>
      <c r="M1005" s="6"/>
      <c r="N1005" s="6"/>
      <c r="O1005" s="6"/>
      <c r="P1005" s="6"/>
      <c r="Q1005" s="6"/>
      <c r="R1005" s="6"/>
      <c r="S1005" s="6"/>
      <c r="T1005" s="6"/>
      <c r="U1005" s="6"/>
      <c r="V1005" s="6"/>
      <c r="W1005" s="6"/>
      <c r="X1005" s="6"/>
      <c r="Y1005" s="6"/>
      <c r="Z1005" s="6"/>
    </row>
    <row r="1006" spans="1:26" ht="16.5">
      <c r="A1006" s="303" t="s">
        <v>482</v>
      </c>
      <c r="B1006" s="6"/>
      <c r="C1006" s="6"/>
      <c r="D1006" s="6"/>
      <c r="E1006" s="448"/>
      <c r="F1006" s="6"/>
      <c r="G1006" s="6"/>
      <c r="H1006" s="6"/>
      <c r="I1006" s="6"/>
      <c r="J1006" s="6"/>
      <c r="K1006" s="6"/>
      <c r="L1006" s="6"/>
      <c r="M1006" s="6"/>
      <c r="N1006" s="6"/>
      <c r="O1006" s="6"/>
      <c r="P1006" s="6"/>
      <c r="Q1006" s="6"/>
      <c r="R1006" s="6"/>
      <c r="S1006" s="6"/>
      <c r="T1006" s="6"/>
      <c r="U1006" s="6"/>
      <c r="V1006" s="6"/>
      <c r="W1006" s="6"/>
      <c r="X1006" s="6"/>
      <c r="Y1006" s="6"/>
      <c r="Z1006" s="6"/>
    </row>
    <row r="1007" spans="1:26" ht="16.5">
      <c r="A1007" s="28" t="s">
        <v>4631</v>
      </c>
      <c r="B1007" s="6"/>
      <c r="C1007" s="6"/>
      <c r="D1007" s="6"/>
      <c r="E1007" s="448"/>
      <c r="F1007" s="6"/>
      <c r="G1007" s="6"/>
      <c r="H1007" s="6"/>
      <c r="I1007" s="6"/>
      <c r="J1007" s="6"/>
      <c r="K1007" s="6"/>
      <c r="L1007" s="6"/>
      <c r="M1007" s="6"/>
      <c r="N1007" s="6"/>
      <c r="O1007" s="6"/>
      <c r="P1007" s="6"/>
      <c r="Q1007" s="6"/>
      <c r="R1007" s="6"/>
      <c r="S1007" s="6"/>
      <c r="T1007" s="6"/>
      <c r="U1007" s="6"/>
      <c r="V1007" s="6"/>
      <c r="W1007" s="6"/>
      <c r="X1007" s="6"/>
      <c r="Y1007" s="6"/>
      <c r="Z1007" s="6"/>
    </row>
    <row r="1008" spans="1:26" ht="16.5">
      <c r="A1008" s="28" t="s">
        <v>1911</v>
      </c>
      <c r="B1008" s="6"/>
      <c r="C1008" s="6"/>
      <c r="D1008" s="6"/>
      <c r="E1008" s="448"/>
      <c r="F1008" s="6"/>
      <c r="G1008" s="6"/>
      <c r="H1008" s="6"/>
      <c r="I1008" s="6"/>
      <c r="J1008" s="6"/>
      <c r="K1008" s="6"/>
      <c r="L1008" s="6"/>
      <c r="M1008" s="6"/>
      <c r="N1008" s="6"/>
      <c r="O1008" s="6"/>
      <c r="P1008" s="6"/>
      <c r="Q1008" s="6"/>
      <c r="R1008" s="6"/>
      <c r="S1008" s="6"/>
      <c r="T1008" s="6"/>
      <c r="U1008" s="6"/>
      <c r="V1008" s="6"/>
      <c r="W1008" s="6"/>
      <c r="X1008" s="6"/>
      <c r="Y1008" s="6"/>
      <c r="Z1008" s="6"/>
    </row>
    <row r="1009" spans="1:26" ht="16.5">
      <c r="A1009" s="28" t="s">
        <v>4634</v>
      </c>
      <c r="B1009" s="6"/>
      <c r="C1009" s="6"/>
      <c r="D1009" s="6"/>
      <c r="E1009" s="448"/>
      <c r="F1009" s="6"/>
      <c r="G1009" s="6"/>
      <c r="H1009" s="6"/>
      <c r="I1009" s="6"/>
      <c r="J1009" s="6"/>
      <c r="K1009" s="6"/>
      <c r="L1009" s="6"/>
      <c r="M1009" s="6"/>
      <c r="N1009" s="6"/>
      <c r="O1009" s="6"/>
      <c r="P1009" s="6"/>
      <c r="Q1009" s="6"/>
      <c r="R1009" s="6"/>
      <c r="S1009" s="6"/>
      <c r="T1009" s="6"/>
      <c r="U1009" s="6"/>
      <c r="V1009" s="6"/>
      <c r="W1009" s="6"/>
      <c r="X1009" s="6"/>
      <c r="Y1009" s="6"/>
      <c r="Z1009" s="6"/>
    </row>
    <row r="1010" spans="1:26" ht="16.5">
      <c r="A1010" s="28" t="s">
        <v>849</v>
      </c>
      <c r="B1010" s="6"/>
      <c r="C1010" s="6"/>
      <c r="D1010" s="6"/>
      <c r="E1010" s="448"/>
      <c r="F1010" s="6"/>
      <c r="G1010" s="6"/>
      <c r="H1010" s="6"/>
      <c r="I1010" s="6"/>
      <c r="J1010" s="6"/>
      <c r="K1010" s="6"/>
      <c r="L1010" s="6"/>
      <c r="M1010" s="6"/>
      <c r="N1010" s="6"/>
      <c r="O1010" s="6"/>
      <c r="P1010" s="6"/>
      <c r="Q1010" s="6"/>
      <c r="R1010" s="6"/>
      <c r="S1010" s="6"/>
      <c r="T1010" s="6"/>
      <c r="U1010" s="6"/>
      <c r="V1010" s="6"/>
      <c r="W1010" s="6"/>
      <c r="X1010" s="6"/>
      <c r="Y1010" s="6"/>
      <c r="Z1010" s="6"/>
    </row>
    <row r="1011" spans="1:26" ht="16.5">
      <c r="A1011" s="28" t="s">
        <v>4636</v>
      </c>
      <c r="B1011" s="6"/>
      <c r="C1011" s="6"/>
      <c r="D1011" s="6"/>
      <c r="E1011" s="448"/>
      <c r="F1011" s="6"/>
      <c r="G1011" s="6"/>
      <c r="H1011" s="6"/>
      <c r="I1011" s="6"/>
      <c r="J1011" s="6"/>
      <c r="K1011" s="6"/>
      <c r="L1011" s="6"/>
      <c r="M1011" s="6"/>
      <c r="N1011" s="6"/>
      <c r="O1011" s="6"/>
      <c r="P1011" s="6"/>
      <c r="Q1011" s="6"/>
      <c r="R1011" s="6"/>
      <c r="S1011" s="6"/>
      <c r="T1011" s="6"/>
      <c r="U1011" s="6"/>
      <c r="V1011" s="6"/>
      <c r="W1011" s="6"/>
      <c r="X1011" s="6"/>
      <c r="Y1011" s="6"/>
      <c r="Z1011" s="6"/>
    </row>
    <row r="1012" spans="1:26" ht="16.5">
      <c r="A1012" s="28" t="s">
        <v>4643</v>
      </c>
      <c r="B1012" s="6"/>
      <c r="C1012" s="6"/>
      <c r="D1012" s="6"/>
      <c r="E1012" s="448"/>
      <c r="F1012" s="6"/>
      <c r="G1012" s="6"/>
      <c r="H1012" s="6"/>
      <c r="I1012" s="6"/>
      <c r="J1012" s="6"/>
      <c r="K1012" s="6"/>
      <c r="L1012" s="6"/>
      <c r="M1012" s="6"/>
      <c r="N1012" s="6"/>
      <c r="O1012" s="6"/>
      <c r="P1012" s="6"/>
      <c r="Q1012" s="6"/>
      <c r="R1012" s="6"/>
      <c r="S1012" s="6"/>
      <c r="T1012" s="6"/>
      <c r="U1012" s="6"/>
      <c r="V1012" s="6"/>
      <c r="W1012" s="6"/>
      <c r="X1012" s="6"/>
      <c r="Y1012" s="6"/>
      <c r="Z1012" s="6"/>
    </row>
    <row r="1013" spans="1:26" ht="16.5">
      <c r="A1013" s="28" t="s">
        <v>2175</v>
      </c>
      <c r="B1013" s="6"/>
      <c r="C1013" s="6"/>
      <c r="D1013" s="6"/>
      <c r="E1013" s="448"/>
      <c r="F1013" s="6"/>
      <c r="G1013" s="6"/>
      <c r="H1013" s="6"/>
      <c r="I1013" s="6"/>
      <c r="J1013" s="6"/>
      <c r="K1013" s="6"/>
      <c r="L1013" s="6"/>
      <c r="M1013" s="6"/>
      <c r="N1013" s="6"/>
      <c r="O1013" s="6"/>
      <c r="P1013" s="6"/>
      <c r="Q1013" s="6"/>
      <c r="R1013" s="6"/>
      <c r="S1013" s="6"/>
      <c r="T1013" s="6"/>
      <c r="U1013" s="6"/>
      <c r="V1013" s="6"/>
      <c r="W1013" s="6"/>
      <c r="X1013" s="6"/>
      <c r="Y1013" s="6"/>
      <c r="Z1013" s="6"/>
    </row>
    <row r="1014" spans="1:26" ht="16.5">
      <c r="A1014" s="28" t="s">
        <v>3287</v>
      </c>
      <c r="B1014" s="6"/>
      <c r="C1014" s="6"/>
      <c r="D1014" s="6"/>
      <c r="E1014" s="448"/>
      <c r="F1014" s="6"/>
      <c r="G1014" s="6"/>
      <c r="H1014" s="6"/>
      <c r="I1014" s="6"/>
      <c r="J1014" s="6"/>
      <c r="K1014" s="6"/>
      <c r="L1014" s="6"/>
      <c r="M1014" s="6"/>
      <c r="N1014" s="6"/>
      <c r="O1014" s="6"/>
      <c r="P1014" s="6"/>
      <c r="Q1014" s="6"/>
      <c r="R1014" s="6"/>
      <c r="S1014" s="6"/>
      <c r="T1014" s="6"/>
      <c r="U1014" s="6"/>
      <c r="V1014" s="6"/>
      <c r="W1014" s="6"/>
      <c r="X1014" s="6"/>
      <c r="Y1014" s="6"/>
      <c r="Z1014" s="6"/>
    </row>
    <row r="1015" spans="1:26" ht="16.5">
      <c r="A1015" s="28" t="s">
        <v>4109</v>
      </c>
      <c r="B1015" s="6"/>
      <c r="C1015" s="6"/>
      <c r="D1015" s="6"/>
      <c r="E1015" s="448"/>
      <c r="F1015" s="6"/>
      <c r="G1015" s="6"/>
      <c r="H1015" s="6"/>
      <c r="I1015" s="6"/>
      <c r="J1015" s="6"/>
      <c r="K1015" s="6"/>
      <c r="L1015" s="6"/>
      <c r="M1015" s="6"/>
      <c r="N1015" s="6"/>
      <c r="O1015" s="6"/>
      <c r="P1015" s="6"/>
      <c r="Q1015" s="6"/>
      <c r="R1015" s="6"/>
      <c r="S1015" s="6"/>
      <c r="T1015" s="6"/>
      <c r="U1015" s="6"/>
      <c r="V1015" s="6"/>
      <c r="W1015" s="6"/>
      <c r="X1015" s="6"/>
      <c r="Y1015" s="6"/>
      <c r="Z1015" s="6"/>
    </row>
  </sheetData>
  <hyperlinks>
    <hyperlink ref="A9" r:id="rId1"/>
    <hyperlink ref="B9" r:id="rId2"/>
    <hyperlink ref="A10" r:id="rId3"/>
    <hyperlink ref="B10" r:id="rId4"/>
    <hyperlink ref="A11" r:id="rId5"/>
    <hyperlink ref="B11" r:id="rId6"/>
    <hyperlink ref="A12" r:id="rId7"/>
    <hyperlink ref="B12" r:id="rId8"/>
    <hyperlink ref="A13" r:id="rId9"/>
    <hyperlink ref="B13" r:id="rId10"/>
    <hyperlink ref="A14" r:id="rId11"/>
    <hyperlink ref="B14" r:id="rId12"/>
    <hyperlink ref="A15" r:id="rId13"/>
    <hyperlink ref="B15" r:id="rId14"/>
    <hyperlink ref="A17" r:id="rId15"/>
    <hyperlink ref="B17" r:id="rId16"/>
    <hyperlink ref="A18" r:id="rId17"/>
    <hyperlink ref="B18" r:id="rId18"/>
    <hyperlink ref="A19" r:id="rId19"/>
    <hyperlink ref="B19" r:id="rId20"/>
    <hyperlink ref="A20" r:id="rId21"/>
    <hyperlink ref="B20" r:id="rId22"/>
    <hyperlink ref="A21" r:id="rId23"/>
    <hyperlink ref="B21" r:id="rId24"/>
    <hyperlink ref="A22" r:id="rId25"/>
    <hyperlink ref="B22" r:id="rId26"/>
    <hyperlink ref="A23" r:id="rId27"/>
    <hyperlink ref="B23" r:id="rId28"/>
    <hyperlink ref="A24" r:id="rId29"/>
    <hyperlink ref="B24" r:id="rId30"/>
    <hyperlink ref="A26" r:id="rId31"/>
    <hyperlink ref="B26" r:id="rId32"/>
    <hyperlink ref="A27" r:id="rId33"/>
    <hyperlink ref="B27" r:id="rId34"/>
    <hyperlink ref="A28" r:id="rId35"/>
    <hyperlink ref="B28" r:id="rId36"/>
    <hyperlink ref="A29" r:id="rId37"/>
    <hyperlink ref="B29" r:id="rId38"/>
    <hyperlink ref="A30" r:id="rId39"/>
    <hyperlink ref="B30" r:id="rId40"/>
    <hyperlink ref="A31" r:id="rId41"/>
    <hyperlink ref="B31" r:id="rId42"/>
    <hyperlink ref="A32" r:id="rId43"/>
    <hyperlink ref="B32" r:id="rId44"/>
    <hyperlink ref="A33" r:id="rId45"/>
    <hyperlink ref="B33" r:id="rId46"/>
    <hyperlink ref="A34" r:id="rId47"/>
    <hyperlink ref="B34" r:id="rId48"/>
    <hyperlink ref="A35" r:id="rId49"/>
    <hyperlink ref="B35" r:id="rId50"/>
    <hyperlink ref="A37" r:id="rId51"/>
    <hyperlink ref="B37" r:id="rId52"/>
    <hyperlink ref="A38" r:id="rId53"/>
    <hyperlink ref="B38" r:id="rId54"/>
    <hyperlink ref="A39" r:id="rId55"/>
    <hyperlink ref="B39" r:id="rId56"/>
    <hyperlink ref="A40" r:id="rId57"/>
    <hyperlink ref="B40" r:id="rId58"/>
    <hyperlink ref="A41" r:id="rId59"/>
    <hyperlink ref="B41" r:id="rId60"/>
    <hyperlink ref="A42" r:id="rId61"/>
    <hyperlink ref="B42" r:id="rId62"/>
    <hyperlink ref="A43" r:id="rId63"/>
    <hyperlink ref="B43" r:id="rId64"/>
    <hyperlink ref="A44" r:id="rId65"/>
    <hyperlink ref="B44" r:id="rId66"/>
    <hyperlink ref="A45" r:id="rId67"/>
    <hyperlink ref="B45" r:id="rId68"/>
    <hyperlink ref="A46" r:id="rId69"/>
    <hyperlink ref="B46" r:id="rId70"/>
    <hyperlink ref="A47" r:id="rId71"/>
    <hyperlink ref="B47" r:id="rId72"/>
    <hyperlink ref="A48" r:id="rId73"/>
    <hyperlink ref="B48" r:id="rId74"/>
    <hyperlink ref="A50" r:id="rId75"/>
    <hyperlink ref="B50" r:id="rId76"/>
    <hyperlink ref="A51" r:id="rId77"/>
    <hyperlink ref="B51" r:id="rId78"/>
    <hyperlink ref="A52" r:id="rId79"/>
    <hyperlink ref="B52" r:id="rId80"/>
    <hyperlink ref="A53" r:id="rId81"/>
    <hyperlink ref="B53" r:id="rId82"/>
    <hyperlink ref="A54" r:id="rId83"/>
    <hyperlink ref="B54" r:id="rId84"/>
    <hyperlink ref="A55" r:id="rId85"/>
    <hyperlink ref="B55" r:id="rId86"/>
    <hyperlink ref="A56" r:id="rId87"/>
    <hyperlink ref="B56" r:id="rId88"/>
    <hyperlink ref="A57" r:id="rId89"/>
    <hyperlink ref="B57" r:id="rId90"/>
    <hyperlink ref="A59" r:id="rId91"/>
    <hyperlink ref="B59" r:id="rId92"/>
    <hyperlink ref="A60" r:id="rId93"/>
    <hyperlink ref="B60" r:id="rId94"/>
    <hyperlink ref="A61" r:id="rId95"/>
    <hyperlink ref="B61" r:id="rId96"/>
    <hyperlink ref="A62" r:id="rId97"/>
    <hyperlink ref="B62" r:id="rId98"/>
    <hyperlink ref="A63" r:id="rId99"/>
    <hyperlink ref="B63" r:id="rId100"/>
    <hyperlink ref="A64" r:id="rId101"/>
    <hyperlink ref="B64" r:id="rId102"/>
    <hyperlink ref="A65" r:id="rId103"/>
    <hyperlink ref="B65" r:id="rId104"/>
    <hyperlink ref="A66" r:id="rId105"/>
    <hyperlink ref="B66" r:id="rId106"/>
    <hyperlink ref="A67" r:id="rId107"/>
    <hyperlink ref="B67" r:id="rId108"/>
    <hyperlink ref="A68" r:id="rId109"/>
    <hyperlink ref="B68" r:id="rId110"/>
    <hyperlink ref="A69" r:id="rId111"/>
    <hyperlink ref="B69" r:id="rId112"/>
    <hyperlink ref="A70" r:id="rId113"/>
    <hyperlink ref="B70" r:id="rId114"/>
    <hyperlink ref="A71" r:id="rId115"/>
    <hyperlink ref="B71" r:id="rId116"/>
    <hyperlink ref="A73" r:id="rId117"/>
    <hyperlink ref="B73" r:id="rId118"/>
    <hyperlink ref="A75" r:id="rId119"/>
    <hyperlink ref="B75" r:id="rId120"/>
    <hyperlink ref="A76" r:id="rId121"/>
    <hyperlink ref="B76" r:id="rId122"/>
    <hyperlink ref="A77" r:id="rId123"/>
    <hyperlink ref="B77" r:id="rId124"/>
    <hyperlink ref="A78" r:id="rId125"/>
    <hyperlink ref="B78" r:id="rId126"/>
    <hyperlink ref="A79" r:id="rId127"/>
    <hyperlink ref="B79" r:id="rId128"/>
    <hyperlink ref="A80" r:id="rId129"/>
    <hyperlink ref="B80" r:id="rId130"/>
    <hyperlink ref="A81" r:id="rId131"/>
    <hyperlink ref="B81" r:id="rId132"/>
    <hyperlink ref="A82" r:id="rId133"/>
    <hyperlink ref="B82" r:id="rId134"/>
    <hyperlink ref="A83" r:id="rId135"/>
    <hyperlink ref="B83" r:id="rId136"/>
    <hyperlink ref="A84" r:id="rId137"/>
    <hyperlink ref="B84" r:id="rId138"/>
    <hyperlink ref="A85" r:id="rId139"/>
    <hyperlink ref="B85" r:id="rId140"/>
    <hyperlink ref="A86" r:id="rId141"/>
    <hyperlink ref="B86" r:id="rId142"/>
    <hyperlink ref="A87" r:id="rId143"/>
    <hyperlink ref="B87" r:id="rId144"/>
    <hyperlink ref="A88" r:id="rId145"/>
    <hyperlink ref="B88" r:id="rId146"/>
    <hyperlink ref="A90" r:id="rId147"/>
    <hyperlink ref="B90" r:id="rId148"/>
    <hyperlink ref="A91" r:id="rId149"/>
    <hyperlink ref="B91" r:id="rId150"/>
    <hyperlink ref="A92" r:id="rId151"/>
    <hyperlink ref="B92" r:id="rId152"/>
    <hyperlink ref="A93" r:id="rId153"/>
    <hyperlink ref="B93" r:id="rId154"/>
    <hyperlink ref="A94" r:id="rId155"/>
    <hyperlink ref="B94" r:id="rId156"/>
    <hyperlink ref="A95" r:id="rId157"/>
    <hyperlink ref="B95" r:id="rId158"/>
    <hyperlink ref="A96" r:id="rId159"/>
    <hyperlink ref="B96" r:id="rId160"/>
    <hyperlink ref="A97" r:id="rId161"/>
    <hyperlink ref="B97" r:id="rId162"/>
    <hyperlink ref="A98" r:id="rId163"/>
    <hyperlink ref="B98" r:id="rId164"/>
    <hyperlink ref="A99" r:id="rId165"/>
    <hyperlink ref="B99" r:id="rId166"/>
    <hyperlink ref="A100" r:id="rId167"/>
    <hyperlink ref="B100" r:id="rId168"/>
    <hyperlink ref="A102" r:id="rId169"/>
    <hyperlink ref="B102" r:id="rId170"/>
    <hyperlink ref="A104" r:id="rId171"/>
    <hyperlink ref="B104" r:id="rId172"/>
    <hyperlink ref="A105" r:id="rId173"/>
    <hyperlink ref="B105" r:id="rId174"/>
    <hyperlink ref="A106" r:id="rId175"/>
    <hyperlink ref="B106" r:id="rId176"/>
    <hyperlink ref="A107" r:id="rId177"/>
    <hyperlink ref="B107" r:id="rId178"/>
    <hyperlink ref="A108" r:id="rId179"/>
    <hyperlink ref="B108" r:id="rId180"/>
    <hyperlink ref="A109" r:id="rId181"/>
    <hyperlink ref="B109" r:id="rId182"/>
    <hyperlink ref="A110" r:id="rId183"/>
    <hyperlink ref="B110" r:id="rId184"/>
    <hyperlink ref="A111" r:id="rId185"/>
    <hyperlink ref="B111" r:id="rId186"/>
    <hyperlink ref="A112" r:id="rId187"/>
    <hyperlink ref="B112" r:id="rId188"/>
    <hyperlink ref="A113" r:id="rId189"/>
    <hyperlink ref="B113" r:id="rId190"/>
    <hyperlink ref="A114" r:id="rId191"/>
    <hyperlink ref="B114" r:id="rId192"/>
    <hyperlink ref="A115" r:id="rId193"/>
    <hyperlink ref="B115" r:id="rId194"/>
    <hyperlink ref="A117" r:id="rId195"/>
    <hyperlink ref="B117" r:id="rId196"/>
    <hyperlink ref="A118" r:id="rId197"/>
    <hyperlink ref="B118" r:id="rId198"/>
    <hyperlink ref="A119" r:id="rId199"/>
    <hyperlink ref="B119" r:id="rId200"/>
    <hyperlink ref="A120" r:id="rId201"/>
    <hyperlink ref="B120" r:id="rId202"/>
    <hyperlink ref="A121" r:id="rId203"/>
    <hyperlink ref="B121" r:id="rId204"/>
    <hyperlink ref="A122" r:id="rId205"/>
    <hyperlink ref="B122" r:id="rId206"/>
    <hyperlink ref="A123" r:id="rId207"/>
    <hyperlink ref="B123" r:id="rId208"/>
    <hyperlink ref="A124" r:id="rId209"/>
    <hyperlink ref="B124" r:id="rId210"/>
    <hyperlink ref="A125" r:id="rId211"/>
    <hyperlink ref="B125" r:id="rId212"/>
    <hyperlink ref="A126" r:id="rId213"/>
    <hyperlink ref="B126" r:id="rId214"/>
    <hyperlink ref="A127" r:id="rId215"/>
    <hyperlink ref="B127" r:id="rId216"/>
    <hyperlink ref="A128" r:id="rId217"/>
    <hyperlink ref="B128" r:id="rId218"/>
    <hyperlink ref="A129" r:id="rId219"/>
    <hyperlink ref="B129" r:id="rId220"/>
    <hyperlink ref="A130" r:id="rId221"/>
    <hyperlink ref="B130" r:id="rId222"/>
    <hyperlink ref="A131" r:id="rId223"/>
    <hyperlink ref="B131" r:id="rId224"/>
    <hyperlink ref="A132" r:id="rId225"/>
    <hyperlink ref="B132" r:id="rId226"/>
    <hyperlink ref="A133" r:id="rId227"/>
    <hyperlink ref="B133" r:id="rId228"/>
    <hyperlink ref="A134" r:id="rId229"/>
    <hyperlink ref="B134" r:id="rId230"/>
    <hyperlink ref="A136" r:id="rId231"/>
    <hyperlink ref="B136" r:id="rId232"/>
    <hyperlink ref="A137" r:id="rId233"/>
    <hyperlink ref="B137" r:id="rId234"/>
    <hyperlink ref="A138" r:id="rId235"/>
    <hyperlink ref="B138" r:id="rId236"/>
    <hyperlink ref="A139" r:id="rId237"/>
    <hyperlink ref="B139" r:id="rId238"/>
    <hyperlink ref="A141" r:id="rId239"/>
    <hyperlink ref="B141" r:id="rId240"/>
    <hyperlink ref="A142" r:id="rId241"/>
    <hyperlink ref="B142" r:id="rId242"/>
    <hyperlink ref="A144" r:id="rId243"/>
    <hyperlink ref="B144" r:id="rId244"/>
    <hyperlink ref="A146" r:id="rId245"/>
    <hyperlink ref="B146" r:id="rId246"/>
    <hyperlink ref="A147" r:id="rId247"/>
    <hyperlink ref="B147" r:id="rId248"/>
    <hyperlink ref="A149" r:id="rId249"/>
    <hyperlink ref="B149" r:id="rId250"/>
    <hyperlink ref="A150" r:id="rId251"/>
    <hyperlink ref="B150" r:id="rId252"/>
    <hyperlink ref="A151" r:id="rId253"/>
    <hyperlink ref="B151" r:id="rId254"/>
    <hyperlink ref="A152" r:id="rId255"/>
    <hyperlink ref="B152" r:id="rId256"/>
    <hyperlink ref="A153" r:id="rId257"/>
    <hyperlink ref="B153" r:id="rId258"/>
    <hyperlink ref="A154" r:id="rId259"/>
    <hyperlink ref="B154" r:id="rId260"/>
    <hyperlink ref="A155" r:id="rId261"/>
    <hyperlink ref="B155" r:id="rId262"/>
    <hyperlink ref="A156" r:id="rId263"/>
    <hyperlink ref="B156" r:id="rId264"/>
    <hyperlink ref="A157" r:id="rId265"/>
    <hyperlink ref="B157" r:id="rId266"/>
    <hyperlink ref="A158" r:id="rId267"/>
    <hyperlink ref="B158" r:id="rId268"/>
    <hyperlink ref="A159" r:id="rId269"/>
    <hyperlink ref="B159" r:id="rId270"/>
    <hyperlink ref="A161" r:id="rId271"/>
    <hyperlink ref="B161" r:id="rId272"/>
    <hyperlink ref="A163" r:id="rId273"/>
    <hyperlink ref="B163" r:id="rId274"/>
    <hyperlink ref="A164" r:id="rId275"/>
    <hyperlink ref="B164" r:id="rId276"/>
    <hyperlink ref="A165" r:id="rId277"/>
    <hyperlink ref="B165" r:id="rId278"/>
    <hyperlink ref="A166" r:id="rId279"/>
    <hyperlink ref="B166" r:id="rId280"/>
    <hyperlink ref="A167" r:id="rId281"/>
    <hyperlink ref="B167" r:id="rId282"/>
    <hyperlink ref="A169" r:id="rId283"/>
    <hyperlink ref="B169" r:id="rId284"/>
    <hyperlink ref="A170" r:id="rId285"/>
    <hyperlink ref="B170" r:id="rId286"/>
    <hyperlink ref="A172" r:id="rId287"/>
    <hyperlink ref="B172" r:id="rId288"/>
    <hyperlink ref="A173" r:id="rId289"/>
    <hyperlink ref="B173" r:id="rId290"/>
    <hyperlink ref="A174" r:id="rId291"/>
    <hyperlink ref="B174" r:id="rId292"/>
    <hyperlink ref="A175" r:id="rId293"/>
    <hyperlink ref="B175" r:id="rId294"/>
    <hyperlink ref="A176" r:id="rId295"/>
    <hyperlink ref="B176" r:id="rId296"/>
    <hyperlink ref="A177" r:id="rId297"/>
    <hyperlink ref="B177" r:id="rId298"/>
    <hyperlink ref="A178" r:id="rId299"/>
    <hyperlink ref="B178" r:id="rId300"/>
    <hyperlink ref="A179" r:id="rId301"/>
    <hyperlink ref="B179" r:id="rId302"/>
    <hyperlink ref="A180" r:id="rId303"/>
    <hyperlink ref="B180" r:id="rId304"/>
    <hyperlink ref="A181" r:id="rId305"/>
    <hyperlink ref="B181" r:id="rId306"/>
    <hyperlink ref="A182" r:id="rId307"/>
    <hyperlink ref="B182" r:id="rId308"/>
    <hyperlink ref="A183" r:id="rId309"/>
    <hyperlink ref="B183" r:id="rId310"/>
    <hyperlink ref="A184" r:id="rId311"/>
    <hyperlink ref="B184" r:id="rId312"/>
    <hyperlink ref="A185" r:id="rId313"/>
    <hyperlink ref="B185" r:id="rId314"/>
    <hyperlink ref="A186" r:id="rId315"/>
    <hyperlink ref="B186" r:id="rId316"/>
    <hyperlink ref="A187" r:id="rId317"/>
    <hyperlink ref="B187" r:id="rId318"/>
    <hyperlink ref="A188" r:id="rId319"/>
    <hyperlink ref="B188" r:id="rId320"/>
    <hyperlink ref="A189" r:id="rId321"/>
    <hyperlink ref="B189" r:id="rId322"/>
    <hyperlink ref="A190" r:id="rId323"/>
    <hyperlink ref="B190" r:id="rId324"/>
    <hyperlink ref="A192" r:id="rId325"/>
    <hyperlink ref="B192" r:id="rId326"/>
    <hyperlink ref="A193" r:id="rId327"/>
    <hyperlink ref="B193" r:id="rId328"/>
    <hyperlink ref="A194" r:id="rId329"/>
    <hyperlink ref="B194" r:id="rId330"/>
    <hyperlink ref="A195" r:id="rId331"/>
    <hyperlink ref="B195" r:id="rId332"/>
    <hyperlink ref="A196" r:id="rId333"/>
    <hyperlink ref="B196" r:id="rId334"/>
    <hyperlink ref="A197" r:id="rId335"/>
    <hyperlink ref="B197" r:id="rId336"/>
    <hyperlink ref="A198" r:id="rId337"/>
    <hyperlink ref="B198" r:id="rId338"/>
    <hyperlink ref="A199" r:id="rId339"/>
    <hyperlink ref="B199" r:id="rId340"/>
    <hyperlink ref="A201" r:id="rId341"/>
    <hyperlink ref="B201" r:id="rId342"/>
    <hyperlink ref="A202" r:id="rId343"/>
    <hyperlink ref="B202" r:id="rId344"/>
    <hyperlink ref="A203" r:id="rId345"/>
    <hyperlink ref="B203" r:id="rId346"/>
    <hyperlink ref="A204" r:id="rId347"/>
    <hyperlink ref="B204" r:id="rId348"/>
    <hyperlink ref="A205" r:id="rId349"/>
    <hyperlink ref="B205" r:id="rId350"/>
    <hyperlink ref="A206" r:id="rId351"/>
    <hyperlink ref="B206" r:id="rId352"/>
    <hyperlink ref="A207" r:id="rId353"/>
    <hyperlink ref="B207" r:id="rId354"/>
    <hyperlink ref="A208" r:id="rId355"/>
    <hyperlink ref="B208" r:id="rId356"/>
    <hyperlink ref="A209" r:id="rId357"/>
    <hyperlink ref="B209" r:id="rId358"/>
    <hyperlink ref="A210" r:id="rId359"/>
    <hyperlink ref="B210" r:id="rId360"/>
    <hyperlink ref="A211" r:id="rId361"/>
    <hyperlink ref="B211" r:id="rId362"/>
    <hyperlink ref="A212" r:id="rId363"/>
    <hyperlink ref="B212" r:id="rId364"/>
    <hyperlink ref="A214" r:id="rId365"/>
    <hyperlink ref="B214" r:id="rId366"/>
    <hyperlink ref="A215" r:id="rId367"/>
    <hyperlink ref="B215" r:id="rId368"/>
    <hyperlink ref="A216" r:id="rId369"/>
    <hyperlink ref="B216" r:id="rId370"/>
    <hyperlink ref="A217" r:id="rId371"/>
    <hyperlink ref="B217" r:id="rId372"/>
    <hyperlink ref="A218" r:id="rId373"/>
    <hyperlink ref="B218" r:id="rId374"/>
    <hyperlink ref="A219" r:id="rId375"/>
    <hyperlink ref="B219" r:id="rId376"/>
    <hyperlink ref="A220" r:id="rId377"/>
    <hyperlink ref="B220" r:id="rId378"/>
    <hyperlink ref="A221" r:id="rId379"/>
    <hyperlink ref="B221" r:id="rId380"/>
    <hyperlink ref="A222" r:id="rId381"/>
    <hyperlink ref="B222" r:id="rId382"/>
    <hyperlink ref="A223" r:id="rId383"/>
    <hyperlink ref="B223" r:id="rId384"/>
    <hyperlink ref="A224" r:id="rId385"/>
    <hyperlink ref="B224" r:id="rId386"/>
    <hyperlink ref="A225" r:id="rId387"/>
    <hyperlink ref="B225" r:id="rId388"/>
    <hyperlink ref="A226" r:id="rId389"/>
    <hyperlink ref="B226" r:id="rId390"/>
    <hyperlink ref="A227" r:id="rId391"/>
    <hyperlink ref="B227" r:id="rId392"/>
    <hyperlink ref="A228" r:id="rId393"/>
    <hyperlink ref="B228" r:id="rId394"/>
    <hyperlink ref="A229" r:id="rId395"/>
    <hyperlink ref="B229" r:id="rId396"/>
    <hyperlink ref="A230" r:id="rId397"/>
    <hyperlink ref="B230" r:id="rId398"/>
    <hyperlink ref="A232" r:id="rId399"/>
    <hyperlink ref="B232" r:id="rId400"/>
    <hyperlink ref="A233" r:id="rId401"/>
    <hyperlink ref="B233" r:id="rId402"/>
    <hyperlink ref="A235" r:id="rId403"/>
    <hyperlink ref="B235" r:id="rId404"/>
    <hyperlink ref="A236" r:id="rId405"/>
    <hyperlink ref="B236" r:id="rId406"/>
    <hyperlink ref="A237" r:id="rId407"/>
    <hyperlink ref="B237" r:id="rId408"/>
    <hyperlink ref="A238" r:id="rId409"/>
    <hyperlink ref="B238" r:id="rId410"/>
    <hyperlink ref="A239" r:id="rId411"/>
    <hyperlink ref="B239" r:id="rId412"/>
    <hyperlink ref="A240" r:id="rId413"/>
    <hyperlink ref="B240" r:id="rId414"/>
    <hyperlink ref="A241" r:id="rId415"/>
    <hyperlink ref="B241" r:id="rId416"/>
    <hyperlink ref="A242" r:id="rId417"/>
    <hyperlink ref="B242" r:id="rId418"/>
    <hyperlink ref="A243" r:id="rId419"/>
    <hyperlink ref="B243" r:id="rId420"/>
    <hyperlink ref="A244" r:id="rId421"/>
    <hyperlink ref="B244" r:id="rId422"/>
    <hyperlink ref="A245" r:id="rId423"/>
    <hyperlink ref="B245" r:id="rId424"/>
    <hyperlink ref="A246" r:id="rId425"/>
    <hyperlink ref="B246" r:id="rId426"/>
    <hyperlink ref="A247" r:id="rId427"/>
    <hyperlink ref="B247" r:id="rId428"/>
    <hyperlink ref="A248" r:id="rId429"/>
    <hyperlink ref="B248" r:id="rId430"/>
    <hyperlink ref="A249" r:id="rId431"/>
    <hyperlink ref="B249" r:id="rId432"/>
    <hyperlink ref="A250" r:id="rId433"/>
    <hyperlink ref="B250" r:id="rId434"/>
    <hyperlink ref="A251" r:id="rId435"/>
    <hyperlink ref="B251" r:id="rId436"/>
    <hyperlink ref="A252" r:id="rId437"/>
    <hyperlink ref="B252" r:id="rId438"/>
    <hyperlink ref="A253" r:id="rId439"/>
    <hyperlink ref="B253" r:id="rId440"/>
    <hyperlink ref="A254" r:id="rId441"/>
    <hyperlink ref="B254" r:id="rId442"/>
    <hyperlink ref="A255" r:id="rId443"/>
    <hyperlink ref="B255" r:id="rId444"/>
    <hyperlink ref="A256" r:id="rId445"/>
    <hyperlink ref="B256" r:id="rId446"/>
    <hyperlink ref="A257" r:id="rId447"/>
    <hyperlink ref="B257" r:id="rId448"/>
    <hyperlink ref="A258" r:id="rId449"/>
    <hyperlink ref="B258" r:id="rId450"/>
    <hyperlink ref="A259" r:id="rId451"/>
    <hyperlink ref="B259" r:id="rId452"/>
    <hyperlink ref="A260" r:id="rId453"/>
    <hyperlink ref="B260" r:id="rId454"/>
    <hyperlink ref="A261" r:id="rId455"/>
    <hyperlink ref="B261" r:id="rId456"/>
    <hyperlink ref="A263" r:id="rId457"/>
    <hyperlink ref="B263" r:id="rId458"/>
    <hyperlink ref="A265" r:id="rId459"/>
    <hyperlink ref="B265" r:id="rId460"/>
    <hyperlink ref="A266" r:id="rId461"/>
    <hyperlink ref="B266" r:id="rId462"/>
    <hyperlink ref="A268" r:id="rId463"/>
    <hyperlink ref="B268" r:id="rId464"/>
    <hyperlink ref="A269" r:id="rId465"/>
    <hyperlink ref="B269" r:id="rId466"/>
    <hyperlink ref="A270" r:id="rId467"/>
    <hyperlink ref="B270" r:id="rId468"/>
    <hyperlink ref="A271" r:id="rId469"/>
    <hyperlink ref="B271" r:id="rId470"/>
    <hyperlink ref="A272" r:id="rId471"/>
    <hyperlink ref="B272" r:id="rId472"/>
    <hyperlink ref="A273" r:id="rId473"/>
    <hyperlink ref="B273" r:id="rId474"/>
    <hyperlink ref="A274" r:id="rId475"/>
    <hyperlink ref="B274" r:id="rId476"/>
    <hyperlink ref="A275" r:id="rId477"/>
    <hyperlink ref="B275" r:id="rId478"/>
    <hyperlink ref="A276" r:id="rId479"/>
    <hyperlink ref="B276" r:id="rId480"/>
    <hyperlink ref="A277" r:id="rId481"/>
    <hyperlink ref="B277" r:id="rId482"/>
    <hyperlink ref="A278" r:id="rId483"/>
    <hyperlink ref="B278" r:id="rId484"/>
    <hyperlink ref="A281" r:id="rId485"/>
    <hyperlink ref="B281" r:id="rId486"/>
    <hyperlink ref="A282" r:id="rId487"/>
    <hyperlink ref="B282" r:id="rId488"/>
    <hyperlink ref="A284" r:id="rId489"/>
    <hyperlink ref="B284" r:id="rId490"/>
    <hyperlink ref="A285" r:id="rId491"/>
    <hyperlink ref="B285" r:id="rId492"/>
    <hyperlink ref="A286" r:id="rId493"/>
    <hyperlink ref="B286" r:id="rId494"/>
    <hyperlink ref="A287" r:id="rId495"/>
    <hyperlink ref="B287" r:id="rId496"/>
    <hyperlink ref="A288" r:id="rId497"/>
    <hyperlink ref="B288" r:id="rId498"/>
    <hyperlink ref="A289" r:id="rId499"/>
    <hyperlink ref="B289" r:id="rId500"/>
    <hyperlink ref="A290" r:id="rId501"/>
    <hyperlink ref="B290" r:id="rId502"/>
    <hyperlink ref="A291" r:id="rId503"/>
    <hyperlink ref="B291" r:id="rId504"/>
    <hyperlink ref="A293" r:id="rId505"/>
    <hyperlink ref="B293" r:id="rId506"/>
    <hyperlink ref="A294" r:id="rId507"/>
    <hyperlink ref="B294" r:id="rId508"/>
    <hyperlink ref="A295" r:id="rId509"/>
    <hyperlink ref="B295" r:id="rId510"/>
    <hyperlink ref="A296" r:id="rId511"/>
    <hyperlink ref="B296" r:id="rId512"/>
    <hyperlink ref="A298" r:id="rId513"/>
    <hyperlink ref="B298" r:id="rId514"/>
    <hyperlink ref="A299" r:id="rId515"/>
    <hyperlink ref="B299" r:id="rId516"/>
    <hyperlink ref="A300" r:id="rId517"/>
    <hyperlink ref="B300" r:id="rId518"/>
    <hyperlink ref="A301" r:id="rId519"/>
    <hyperlink ref="B301" r:id="rId520"/>
    <hyperlink ref="A303" r:id="rId521"/>
    <hyperlink ref="B303" r:id="rId522"/>
    <hyperlink ref="A304" r:id="rId523"/>
    <hyperlink ref="B304" r:id="rId524"/>
    <hyperlink ref="A306" r:id="rId525"/>
    <hyperlink ref="B306" r:id="rId526"/>
    <hyperlink ref="A307" r:id="rId527"/>
    <hyperlink ref="B307" r:id="rId528"/>
    <hyperlink ref="A308" r:id="rId529"/>
    <hyperlink ref="B308" r:id="rId530"/>
    <hyperlink ref="A309" r:id="rId531"/>
    <hyperlink ref="B309" r:id="rId532"/>
    <hyperlink ref="A310" r:id="rId533"/>
    <hyperlink ref="B310" r:id="rId534"/>
    <hyperlink ref="A311" r:id="rId535"/>
    <hyperlink ref="B311" r:id="rId536"/>
    <hyperlink ref="A312" r:id="rId537"/>
    <hyperlink ref="B312" r:id="rId538"/>
    <hyperlink ref="A313" r:id="rId539"/>
    <hyperlink ref="B313" r:id="rId540"/>
    <hyperlink ref="A314" r:id="rId541"/>
    <hyperlink ref="B314" r:id="rId542"/>
    <hyperlink ref="A315" r:id="rId543"/>
    <hyperlink ref="B315" r:id="rId544"/>
    <hyperlink ref="A316" r:id="rId545"/>
    <hyperlink ref="B316" r:id="rId546"/>
    <hyperlink ref="A317" r:id="rId547"/>
    <hyperlink ref="B317" r:id="rId548"/>
    <hyperlink ref="A318" r:id="rId549"/>
    <hyperlink ref="B318" r:id="rId550"/>
    <hyperlink ref="A319" r:id="rId551"/>
    <hyperlink ref="B319" r:id="rId552"/>
    <hyperlink ref="A320" r:id="rId553"/>
    <hyperlink ref="B320" r:id="rId554"/>
    <hyperlink ref="A321" r:id="rId555"/>
    <hyperlink ref="B321" r:id="rId556"/>
    <hyperlink ref="A322" r:id="rId557"/>
    <hyperlink ref="B322" r:id="rId558"/>
    <hyperlink ref="A323" r:id="rId559"/>
    <hyperlink ref="B323" r:id="rId560"/>
    <hyperlink ref="A324" r:id="rId561"/>
    <hyperlink ref="B324" r:id="rId562"/>
    <hyperlink ref="A325" r:id="rId563"/>
    <hyperlink ref="B325" r:id="rId564"/>
    <hyperlink ref="A326" r:id="rId565"/>
    <hyperlink ref="B326" r:id="rId566"/>
    <hyperlink ref="A327" r:id="rId567"/>
    <hyperlink ref="B327" r:id="rId568"/>
    <hyperlink ref="A328" r:id="rId569"/>
    <hyperlink ref="B328" r:id="rId570"/>
    <hyperlink ref="A329" r:id="rId571"/>
    <hyperlink ref="B329" r:id="rId572"/>
    <hyperlink ref="A330" r:id="rId573"/>
    <hyperlink ref="B330" r:id="rId574"/>
    <hyperlink ref="A332" r:id="rId575"/>
    <hyperlink ref="B332" r:id="rId576"/>
    <hyperlink ref="A333" r:id="rId577"/>
    <hyperlink ref="B333" r:id="rId578"/>
    <hyperlink ref="A334" r:id="rId579"/>
    <hyperlink ref="B334" r:id="rId580"/>
    <hyperlink ref="A335" r:id="rId581"/>
    <hyperlink ref="B335" r:id="rId582"/>
    <hyperlink ref="A336" r:id="rId583"/>
    <hyperlink ref="B336" r:id="rId584"/>
    <hyperlink ref="A337" r:id="rId585"/>
    <hyperlink ref="B337" r:id="rId586"/>
    <hyperlink ref="A338" r:id="rId587"/>
    <hyperlink ref="B338" r:id="rId588"/>
    <hyperlink ref="A339" r:id="rId589"/>
    <hyperlink ref="B339" r:id="rId590"/>
    <hyperlink ref="A340" r:id="rId591"/>
    <hyperlink ref="B340" r:id="rId592"/>
    <hyperlink ref="A341" r:id="rId593"/>
    <hyperlink ref="B341" r:id="rId594"/>
    <hyperlink ref="A342" r:id="rId595"/>
    <hyperlink ref="B342" r:id="rId596"/>
    <hyperlink ref="A343" r:id="rId597"/>
    <hyperlink ref="B343" r:id="rId598"/>
    <hyperlink ref="A344" r:id="rId599"/>
    <hyperlink ref="B344" r:id="rId600"/>
    <hyperlink ref="A345" r:id="rId601"/>
    <hyperlink ref="B345" r:id="rId602"/>
    <hyperlink ref="A346" r:id="rId603"/>
    <hyperlink ref="B346" r:id="rId604"/>
    <hyperlink ref="A347" r:id="rId605"/>
    <hyperlink ref="B347" r:id="rId606"/>
    <hyperlink ref="A348" r:id="rId607"/>
    <hyperlink ref="B348" r:id="rId608"/>
    <hyperlink ref="A349" r:id="rId609"/>
    <hyperlink ref="B349" r:id="rId610"/>
    <hyperlink ref="A350" r:id="rId611"/>
    <hyperlink ref="B350" r:id="rId612"/>
    <hyperlink ref="A351" r:id="rId613"/>
    <hyperlink ref="B351" r:id="rId614"/>
    <hyperlink ref="A352" r:id="rId615"/>
    <hyperlink ref="B352" r:id="rId616"/>
    <hyperlink ref="A353" r:id="rId617"/>
    <hyperlink ref="B353" r:id="rId618"/>
    <hyperlink ref="A354" r:id="rId619"/>
    <hyperlink ref="B354" r:id="rId620"/>
    <hyperlink ref="A355" r:id="rId621"/>
    <hyperlink ref="B355" r:id="rId622"/>
    <hyperlink ref="A356" r:id="rId623"/>
    <hyperlink ref="B356" r:id="rId624"/>
    <hyperlink ref="A357" r:id="rId625"/>
    <hyperlink ref="B357" r:id="rId626"/>
    <hyperlink ref="A358" r:id="rId627"/>
    <hyperlink ref="B358" r:id="rId628"/>
    <hyperlink ref="A359" r:id="rId629"/>
    <hyperlink ref="B359" r:id="rId630"/>
    <hyperlink ref="A360" r:id="rId631"/>
    <hyperlink ref="B360" r:id="rId632"/>
    <hyperlink ref="A361" r:id="rId633"/>
    <hyperlink ref="B361" r:id="rId634"/>
    <hyperlink ref="A362" r:id="rId635"/>
    <hyperlink ref="B362" r:id="rId636"/>
    <hyperlink ref="A363" r:id="rId637"/>
    <hyperlink ref="B363" r:id="rId638"/>
    <hyperlink ref="A364" r:id="rId639"/>
    <hyperlink ref="B364" r:id="rId640"/>
    <hyperlink ref="A365" r:id="rId641"/>
    <hyperlink ref="B365" r:id="rId642"/>
    <hyperlink ref="A366" r:id="rId643"/>
    <hyperlink ref="B366" r:id="rId644"/>
    <hyperlink ref="A367" r:id="rId645"/>
    <hyperlink ref="B367" r:id="rId646"/>
    <hyperlink ref="A368" r:id="rId647"/>
    <hyperlink ref="B368" r:id="rId648"/>
    <hyperlink ref="A369" r:id="rId649"/>
    <hyperlink ref="B369" r:id="rId650"/>
    <hyperlink ref="A370" r:id="rId651"/>
    <hyperlink ref="B370" r:id="rId652"/>
    <hyperlink ref="A371" r:id="rId653"/>
    <hyperlink ref="B371" r:id="rId654"/>
    <hyperlink ref="A372" r:id="rId655"/>
    <hyperlink ref="B372" r:id="rId656"/>
    <hyperlink ref="A373" r:id="rId657"/>
    <hyperlink ref="B373" r:id="rId658"/>
    <hyperlink ref="A375" r:id="rId659"/>
    <hyperlink ref="B375" r:id="rId660"/>
    <hyperlink ref="A376" r:id="rId661"/>
    <hyperlink ref="B376" r:id="rId662"/>
    <hyperlink ref="A378" r:id="rId663"/>
    <hyperlink ref="B378" r:id="rId664"/>
    <hyperlink ref="A379" r:id="rId665"/>
    <hyperlink ref="B379" r:id="rId666"/>
    <hyperlink ref="A380" r:id="rId667"/>
    <hyperlink ref="B380" r:id="rId668"/>
    <hyperlink ref="A381" r:id="rId669"/>
    <hyperlink ref="B381" r:id="rId670"/>
    <hyperlink ref="A382" r:id="rId671"/>
    <hyperlink ref="B382" r:id="rId672"/>
    <hyperlink ref="A383" r:id="rId673"/>
    <hyperlink ref="B383" r:id="rId674"/>
    <hyperlink ref="A384" r:id="rId675"/>
    <hyperlink ref="B384" r:id="rId676"/>
    <hyperlink ref="A385" r:id="rId677"/>
    <hyperlink ref="B385" r:id="rId678"/>
    <hyperlink ref="A386" r:id="rId679"/>
    <hyperlink ref="B386" r:id="rId680"/>
    <hyperlink ref="A387" r:id="rId681"/>
    <hyperlink ref="B387" r:id="rId682"/>
    <hyperlink ref="A388" r:id="rId683"/>
    <hyperlink ref="B388" r:id="rId684"/>
    <hyperlink ref="A389" r:id="rId685"/>
    <hyperlink ref="B389" r:id="rId686"/>
    <hyperlink ref="A390" r:id="rId687"/>
    <hyperlink ref="B390" r:id="rId688"/>
    <hyperlink ref="A391" r:id="rId689"/>
    <hyperlink ref="B391" r:id="rId690"/>
    <hyperlink ref="A392" r:id="rId691"/>
    <hyperlink ref="B392" r:id="rId692"/>
    <hyperlink ref="A393" r:id="rId693"/>
    <hyperlink ref="B393" r:id="rId694"/>
    <hyperlink ref="A394" r:id="rId695"/>
    <hyperlink ref="B394" r:id="rId696"/>
    <hyperlink ref="A395" r:id="rId697"/>
    <hyperlink ref="B395" r:id="rId698"/>
    <hyperlink ref="A396" r:id="rId699"/>
    <hyperlink ref="B396" r:id="rId700"/>
    <hyperlink ref="A397" r:id="rId701"/>
    <hyperlink ref="B397" r:id="rId702"/>
    <hyperlink ref="A398" r:id="rId703"/>
    <hyperlink ref="B398" r:id="rId704"/>
    <hyperlink ref="A399" r:id="rId705"/>
    <hyperlink ref="B399" r:id="rId706"/>
    <hyperlink ref="A400" r:id="rId707"/>
    <hyperlink ref="B400" r:id="rId708"/>
    <hyperlink ref="A401" r:id="rId709"/>
    <hyperlink ref="B401" r:id="rId710"/>
    <hyperlink ref="A402" r:id="rId711"/>
    <hyperlink ref="B402" r:id="rId712"/>
    <hyperlink ref="A403" r:id="rId713"/>
    <hyperlink ref="B403" r:id="rId714"/>
    <hyperlink ref="A404" r:id="rId715"/>
    <hyperlink ref="B404" r:id="rId716"/>
    <hyperlink ref="A405" r:id="rId717"/>
    <hyperlink ref="B405" r:id="rId718"/>
    <hyperlink ref="A406" r:id="rId719"/>
    <hyperlink ref="B406" r:id="rId720"/>
    <hyperlink ref="A408" r:id="rId721"/>
    <hyperlink ref="B408" r:id="rId722"/>
    <hyperlink ref="A409" r:id="rId723"/>
    <hyperlink ref="B409" r:id="rId724"/>
    <hyperlink ref="A410" r:id="rId725"/>
    <hyperlink ref="B410" r:id="rId726"/>
    <hyperlink ref="A413" r:id="rId727"/>
    <hyperlink ref="B413" r:id="rId728"/>
    <hyperlink ref="A414" r:id="rId729"/>
    <hyperlink ref="B414" r:id="rId730"/>
    <hyperlink ref="A416" r:id="rId731"/>
    <hyperlink ref="B416" r:id="rId732"/>
    <hyperlink ref="A417" r:id="rId733"/>
    <hyperlink ref="B417" r:id="rId734"/>
    <hyperlink ref="A418" r:id="rId735"/>
    <hyperlink ref="B418" r:id="rId736"/>
    <hyperlink ref="A420" r:id="rId737"/>
    <hyperlink ref="B420" r:id="rId738"/>
    <hyperlink ref="A421" r:id="rId739"/>
    <hyperlink ref="B421" r:id="rId740"/>
    <hyperlink ref="A422" r:id="rId741"/>
    <hyperlink ref="B422" r:id="rId742"/>
    <hyperlink ref="A424" r:id="rId743"/>
    <hyperlink ref="B424" r:id="rId744"/>
    <hyperlink ref="A425" r:id="rId745"/>
    <hyperlink ref="B425" r:id="rId746"/>
    <hyperlink ref="A426" r:id="rId747"/>
    <hyperlink ref="B426" r:id="rId748"/>
    <hyperlink ref="A427" r:id="rId749"/>
    <hyperlink ref="B427" r:id="rId750"/>
    <hyperlink ref="A428" r:id="rId751"/>
    <hyperlink ref="B428" r:id="rId752"/>
    <hyperlink ref="A429" r:id="rId753"/>
    <hyperlink ref="B429" r:id="rId754"/>
    <hyperlink ref="A430" r:id="rId755"/>
    <hyperlink ref="B430" r:id="rId756"/>
    <hyperlink ref="A431" r:id="rId757"/>
    <hyperlink ref="B431" r:id="rId758"/>
    <hyperlink ref="A432" r:id="rId759"/>
    <hyperlink ref="B432" r:id="rId760"/>
    <hyperlink ref="A433" r:id="rId761"/>
    <hyperlink ref="B433" r:id="rId762"/>
    <hyperlink ref="A435" r:id="rId763"/>
    <hyperlink ref="B435" r:id="rId764"/>
    <hyperlink ref="A436" r:id="rId765"/>
    <hyperlink ref="B436" r:id="rId766"/>
    <hyperlink ref="A437" r:id="rId767"/>
    <hyperlink ref="B437" r:id="rId768"/>
    <hyperlink ref="A438" r:id="rId769"/>
    <hyperlink ref="B438" r:id="rId770"/>
    <hyperlink ref="A439" r:id="rId771"/>
    <hyperlink ref="B439" r:id="rId772"/>
    <hyperlink ref="A440" r:id="rId773"/>
    <hyperlink ref="B440" r:id="rId774"/>
    <hyperlink ref="A441" r:id="rId775"/>
    <hyperlink ref="B441" r:id="rId776"/>
    <hyperlink ref="A442" r:id="rId777"/>
    <hyperlink ref="B442" r:id="rId778"/>
    <hyperlink ref="A444" r:id="rId779"/>
    <hyperlink ref="B444" r:id="rId780"/>
    <hyperlink ref="A445" r:id="rId781"/>
    <hyperlink ref="B445" r:id="rId782"/>
    <hyperlink ref="A446" r:id="rId783"/>
    <hyperlink ref="B446" r:id="rId784"/>
    <hyperlink ref="A447" r:id="rId785"/>
    <hyperlink ref="B447" r:id="rId786"/>
    <hyperlink ref="A449" r:id="rId787"/>
    <hyperlink ref="B449" r:id="rId788"/>
    <hyperlink ref="A450" r:id="rId789"/>
    <hyperlink ref="B450" r:id="rId790"/>
    <hyperlink ref="A451" r:id="rId791"/>
    <hyperlink ref="B451" r:id="rId792"/>
    <hyperlink ref="A452" r:id="rId793"/>
    <hyperlink ref="B452" r:id="rId794"/>
    <hyperlink ref="A454" r:id="rId795"/>
    <hyperlink ref="B454" r:id="rId796"/>
    <hyperlink ref="A455" r:id="rId797"/>
    <hyperlink ref="B455" r:id="rId798"/>
    <hyperlink ref="A456" r:id="rId799"/>
    <hyperlink ref="B456" r:id="rId800"/>
    <hyperlink ref="A457" r:id="rId801"/>
    <hyperlink ref="B457" r:id="rId802"/>
    <hyperlink ref="A458" r:id="rId803"/>
    <hyperlink ref="B458" r:id="rId804"/>
    <hyperlink ref="A459" r:id="rId805"/>
    <hyperlink ref="B459" r:id="rId806"/>
    <hyperlink ref="A460" r:id="rId807"/>
    <hyperlink ref="B460" r:id="rId808"/>
    <hyperlink ref="A461" r:id="rId809"/>
    <hyperlink ref="B461" r:id="rId810"/>
    <hyperlink ref="A462" r:id="rId811"/>
    <hyperlink ref="B462" r:id="rId812"/>
    <hyperlink ref="A463" r:id="rId813"/>
    <hyperlink ref="B463" r:id="rId814"/>
    <hyperlink ref="A465" r:id="rId815"/>
    <hyperlink ref="B465" r:id="rId816"/>
    <hyperlink ref="A466" r:id="rId817"/>
    <hyperlink ref="B466" r:id="rId818"/>
    <hyperlink ref="A467" r:id="rId819"/>
    <hyperlink ref="B467" r:id="rId820"/>
    <hyperlink ref="A468" r:id="rId821"/>
    <hyperlink ref="B468" r:id="rId822"/>
    <hyperlink ref="A469" r:id="rId823"/>
    <hyperlink ref="B469" r:id="rId824"/>
    <hyperlink ref="A470" r:id="rId825"/>
    <hyperlink ref="B470" r:id="rId826"/>
    <hyperlink ref="A471" r:id="rId827"/>
    <hyperlink ref="B471" r:id="rId828"/>
    <hyperlink ref="A472" r:id="rId829"/>
    <hyperlink ref="B472" r:id="rId830"/>
    <hyperlink ref="A473" r:id="rId831"/>
    <hyperlink ref="B473" r:id="rId832"/>
    <hyperlink ref="A474" r:id="rId833"/>
    <hyperlink ref="B474" r:id="rId834"/>
    <hyperlink ref="A475" r:id="rId835"/>
    <hyperlink ref="B475" r:id="rId836"/>
    <hyperlink ref="A477" r:id="rId837"/>
    <hyperlink ref="B477" r:id="rId838"/>
    <hyperlink ref="A478" r:id="rId839"/>
    <hyperlink ref="B478" r:id="rId840"/>
    <hyperlink ref="A479" r:id="rId841"/>
    <hyperlink ref="B479" r:id="rId842"/>
    <hyperlink ref="A480" r:id="rId843"/>
    <hyperlink ref="B480" r:id="rId844"/>
    <hyperlink ref="A481" r:id="rId845"/>
    <hyperlink ref="B481" r:id="rId846"/>
    <hyperlink ref="A482" r:id="rId847"/>
    <hyperlink ref="B482" r:id="rId848"/>
    <hyperlink ref="A483" r:id="rId849"/>
    <hyperlink ref="B483" r:id="rId850"/>
    <hyperlink ref="A484" r:id="rId851"/>
    <hyperlink ref="B484" r:id="rId852"/>
    <hyperlink ref="A485" r:id="rId853"/>
    <hyperlink ref="B485" r:id="rId854"/>
    <hyperlink ref="A486" r:id="rId855"/>
    <hyperlink ref="B486" r:id="rId856"/>
    <hyperlink ref="A487" r:id="rId857"/>
    <hyperlink ref="B487" r:id="rId858"/>
    <hyperlink ref="A489" r:id="rId859"/>
    <hyperlink ref="B489" r:id="rId860"/>
    <hyperlink ref="A490" r:id="rId861"/>
    <hyperlink ref="B490" r:id="rId862"/>
    <hyperlink ref="A491" r:id="rId863"/>
    <hyperlink ref="B491" r:id="rId864"/>
    <hyperlink ref="A492" r:id="rId865"/>
    <hyperlink ref="B492" r:id="rId866"/>
    <hyperlink ref="A493" r:id="rId867"/>
    <hyperlink ref="B493" r:id="rId868"/>
    <hyperlink ref="A494" r:id="rId869"/>
    <hyperlink ref="B494" r:id="rId870"/>
    <hyperlink ref="A495" r:id="rId871"/>
    <hyperlink ref="B495" r:id="rId872"/>
    <hyperlink ref="A496" r:id="rId873"/>
    <hyperlink ref="B496" r:id="rId874"/>
    <hyperlink ref="A497" r:id="rId875"/>
    <hyperlink ref="B497" r:id="rId876"/>
    <hyperlink ref="A498" r:id="rId877"/>
    <hyperlink ref="B498" r:id="rId878"/>
    <hyperlink ref="A500" r:id="rId879"/>
    <hyperlink ref="B500" r:id="rId880"/>
    <hyperlink ref="A501" r:id="rId881"/>
    <hyperlink ref="B501" r:id="rId882"/>
    <hyperlink ref="A502" r:id="rId883"/>
    <hyperlink ref="B502" r:id="rId884"/>
    <hyperlink ref="A503" r:id="rId885"/>
    <hyperlink ref="B503" r:id="rId886"/>
    <hyperlink ref="A504" r:id="rId887"/>
    <hyperlink ref="B504" r:id="rId888"/>
    <hyperlink ref="A505" r:id="rId889"/>
    <hyperlink ref="B505" r:id="rId890"/>
    <hyperlink ref="A506" r:id="rId891"/>
    <hyperlink ref="B506" r:id="rId892"/>
    <hyperlink ref="A507" r:id="rId893"/>
    <hyperlink ref="B507" r:id="rId894"/>
    <hyperlink ref="A508" r:id="rId895"/>
    <hyperlink ref="B508" r:id="rId896"/>
    <hyperlink ref="A510" r:id="rId897"/>
    <hyperlink ref="B510" r:id="rId898"/>
    <hyperlink ref="A511" r:id="rId899"/>
    <hyperlink ref="B511" r:id="rId900"/>
    <hyperlink ref="A512" r:id="rId901"/>
    <hyperlink ref="B512" r:id="rId902"/>
    <hyperlink ref="A513" r:id="rId903"/>
    <hyperlink ref="B513" r:id="rId904"/>
    <hyperlink ref="A514" r:id="rId905"/>
    <hyperlink ref="B514" r:id="rId906"/>
    <hyperlink ref="A515" r:id="rId907"/>
    <hyperlink ref="B515" r:id="rId908"/>
    <hyperlink ref="A516" r:id="rId909"/>
    <hyperlink ref="B516" r:id="rId910"/>
    <hyperlink ref="A517" r:id="rId911"/>
    <hyperlink ref="B517" r:id="rId912"/>
    <hyperlink ref="A518" r:id="rId913"/>
    <hyperlink ref="B518" r:id="rId914"/>
    <hyperlink ref="A519" r:id="rId915"/>
    <hyperlink ref="B519" r:id="rId916"/>
    <hyperlink ref="A520" r:id="rId917"/>
    <hyperlink ref="B520" r:id="rId918"/>
    <hyperlink ref="A521" r:id="rId919"/>
    <hyperlink ref="B521" r:id="rId920"/>
    <hyperlink ref="A522" r:id="rId921"/>
    <hyperlink ref="B522" r:id="rId922"/>
    <hyperlink ref="A523" r:id="rId923"/>
    <hyperlink ref="B523" r:id="rId924"/>
    <hyperlink ref="A524" r:id="rId925"/>
    <hyperlink ref="B524" r:id="rId926"/>
    <hyperlink ref="A525" r:id="rId927"/>
    <hyperlink ref="B525" r:id="rId928"/>
    <hyperlink ref="A526" r:id="rId929"/>
    <hyperlink ref="B526" r:id="rId930"/>
    <hyperlink ref="A527" r:id="rId931"/>
    <hyperlink ref="B527" r:id="rId932"/>
    <hyperlink ref="A528" r:id="rId933"/>
    <hyperlink ref="B528" r:id="rId934"/>
    <hyperlink ref="A529" r:id="rId935"/>
    <hyperlink ref="B529" r:id="rId936"/>
    <hyperlink ref="A530" r:id="rId937"/>
    <hyperlink ref="B530" r:id="rId938"/>
    <hyperlink ref="A531" r:id="rId939"/>
    <hyperlink ref="B531" r:id="rId940"/>
    <hyperlink ref="A532" r:id="rId941"/>
    <hyperlink ref="B532" r:id="rId942"/>
    <hyperlink ref="A533" r:id="rId943"/>
    <hyperlink ref="B533" r:id="rId944"/>
    <hyperlink ref="A534" r:id="rId945"/>
    <hyperlink ref="B534" r:id="rId946"/>
    <hyperlink ref="A535" r:id="rId947"/>
    <hyperlink ref="B535" r:id="rId948"/>
    <hyperlink ref="A537" r:id="rId949"/>
    <hyperlink ref="B537" r:id="rId950"/>
    <hyperlink ref="A543" r:id="rId951"/>
    <hyperlink ref="B543" r:id="rId952"/>
    <hyperlink ref="A544" r:id="rId953"/>
    <hyperlink ref="B544" r:id="rId954"/>
    <hyperlink ref="A545" r:id="rId955"/>
    <hyperlink ref="B545" r:id="rId956"/>
    <hyperlink ref="A547" r:id="rId957"/>
    <hyperlink ref="B547" r:id="rId958"/>
    <hyperlink ref="A550" r:id="rId959"/>
    <hyperlink ref="B550" r:id="rId960"/>
    <hyperlink ref="A552" r:id="rId961"/>
    <hyperlink ref="B552" r:id="rId962"/>
    <hyperlink ref="A553" r:id="rId963"/>
    <hyperlink ref="B553" r:id="rId964"/>
    <hyperlink ref="A554" r:id="rId965"/>
    <hyperlink ref="B554" r:id="rId966"/>
    <hyperlink ref="A555" r:id="rId967"/>
    <hyperlink ref="B555" r:id="rId968"/>
    <hyperlink ref="A556" r:id="rId969"/>
    <hyperlink ref="B556" r:id="rId970"/>
    <hyperlink ref="A557" r:id="rId971"/>
    <hyperlink ref="B557" r:id="rId972"/>
    <hyperlink ref="A558" r:id="rId973"/>
    <hyperlink ref="B558" r:id="rId974"/>
    <hyperlink ref="A559" r:id="rId975"/>
    <hyperlink ref="B559" r:id="rId976"/>
    <hyperlink ref="A560" r:id="rId977"/>
    <hyperlink ref="B560" r:id="rId978"/>
    <hyperlink ref="A561" r:id="rId979"/>
    <hyperlink ref="B561" r:id="rId980"/>
    <hyperlink ref="A563" r:id="rId981"/>
    <hyperlink ref="B563" r:id="rId982"/>
    <hyperlink ref="A564" r:id="rId983"/>
    <hyperlink ref="B564" r:id="rId984"/>
    <hyperlink ref="A565" r:id="rId985"/>
    <hyperlink ref="B565" r:id="rId986"/>
    <hyperlink ref="A566" r:id="rId987"/>
    <hyperlink ref="B566" r:id="rId988"/>
    <hyperlink ref="A567" r:id="rId989"/>
    <hyperlink ref="B567" r:id="rId990"/>
    <hyperlink ref="A568" r:id="rId991"/>
    <hyperlink ref="B568" r:id="rId992"/>
    <hyperlink ref="A569" r:id="rId993"/>
    <hyperlink ref="B569" r:id="rId994"/>
    <hyperlink ref="A571" r:id="rId995"/>
    <hyperlink ref="B571" r:id="rId996"/>
    <hyperlink ref="A572" r:id="rId997"/>
    <hyperlink ref="B572" r:id="rId998"/>
    <hyperlink ref="A573" r:id="rId999"/>
    <hyperlink ref="B573" r:id="rId1000"/>
    <hyperlink ref="A574" r:id="rId1001"/>
    <hyperlink ref="B574" r:id="rId1002"/>
    <hyperlink ref="A575" r:id="rId1003"/>
    <hyperlink ref="B575" r:id="rId1004"/>
    <hyperlink ref="A576" r:id="rId1005"/>
    <hyperlink ref="B576" r:id="rId1006"/>
    <hyperlink ref="A577" r:id="rId1007"/>
    <hyperlink ref="B577" r:id="rId1008"/>
    <hyperlink ref="A578" r:id="rId1009"/>
    <hyperlink ref="B578" r:id="rId1010"/>
    <hyperlink ref="A579" r:id="rId1011"/>
    <hyperlink ref="B579" r:id="rId1012"/>
    <hyperlink ref="A581" r:id="rId1013"/>
    <hyperlink ref="B581" r:id="rId1014"/>
    <hyperlink ref="A582" r:id="rId1015"/>
    <hyperlink ref="B582" r:id="rId1016"/>
    <hyperlink ref="A583" r:id="rId1017"/>
    <hyperlink ref="B583" r:id="rId1018"/>
    <hyperlink ref="A584" r:id="rId1019"/>
    <hyperlink ref="B584" r:id="rId1020"/>
    <hyperlink ref="A585" r:id="rId1021"/>
    <hyperlink ref="B585" r:id="rId1022"/>
    <hyperlink ref="A586" r:id="rId1023"/>
    <hyperlink ref="B586" r:id="rId1024"/>
    <hyperlink ref="A587" r:id="rId1025"/>
    <hyperlink ref="B587" r:id="rId1026"/>
    <hyperlink ref="A588" r:id="rId1027"/>
    <hyperlink ref="B588" r:id="rId1028"/>
    <hyperlink ref="A589" r:id="rId1029"/>
    <hyperlink ref="B589" r:id="rId1030"/>
    <hyperlink ref="A590" r:id="rId1031"/>
    <hyperlink ref="B590" r:id="rId1032"/>
    <hyperlink ref="A591" r:id="rId1033"/>
    <hyperlink ref="B591" r:id="rId1034"/>
    <hyperlink ref="A592" r:id="rId1035"/>
    <hyperlink ref="B592" r:id="rId1036"/>
    <hyperlink ref="A593" r:id="rId1037"/>
    <hyperlink ref="B593" r:id="rId1038"/>
    <hyperlink ref="A594" r:id="rId1039"/>
    <hyperlink ref="B594" r:id="rId1040"/>
    <hyperlink ref="A595" r:id="rId1041"/>
    <hyperlink ref="B595" r:id="rId1042"/>
    <hyperlink ref="A596" r:id="rId1043"/>
    <hyperlink ref="B596" r:id="rId1044"/>
    <hyperlink ref="A597" r:id="rId1045"/>
    <hyperlink ref="B597" r:id="rId1046"/>
    <hyperlink ref="A598" r:id="rId1047"/>
    <hyperlink ref="B598" r:id="rId1048"/>
    <hyperlink ref="A599" r:id="rId1049"/>
    <hyperlink ref="B599" r:id="rId1050"/>
    <hyperlink ref="A600" r:id="rId1051"/>
    <hyperlink ref="B600" r:id="rId1052"/>
    <hyperlink ref="A601" r:id="rId1053"/>
    <hyperlink ref="B601" r:id="rId1054"/>
    <hyperlink ref="A602" r:id="rId1055"/>
    <hyperlink ref="B602" r:id="rId1056"/>
    <hyperlink ref="A603" r:id="rId1057"/>
    <hyperlink ref="B603" r:id="rId1058"/>
    <hyperlink ref="A604" r:id="rId1059"/>
    <hyperlink ref="B604" r:id="rId1060"/>
    <hyperlink ref="A605" r:id="rId1061"/>
    <hyperlink ref="B605" r:id="rId1062"/>
    <hyperlink ref="A606" r:id="rId1063"/>
    <hyperlink ref="B606" r:id="rId1064"/>
    <hyperlink ref="A607" r:id="rId1065"/>
    <hyperlink ref="B607" r:id="rId1066"/>
    <hyperlink ref="A608" r:id="rId1067"/>
    <hyperlink ref="B608" r:id="rId1068"/>
    <hyperlink ref="A609" r:id="rId1069"/>
    <hyperlink ref="B609" r:id="rId1070"/>
    <hyperlink ref="A610" r:id="rId1071"/>
    <hyperlink ref="B610" r:id="rId1072"/>
    <hyperlink ref="A611" r:id="rId1073"/>
    <hyperlink ref="B611" r:id="rId1074"/>
    <hyperlink ref="A612" r:id="rId1075"/>
    <hyperlink ref="B612" r:id="rId1076"/>
    <hyperlink ref="A613" r:id="rId1077"/>
    <hyperlink ref="B613" r:id="rId1078"/>
    <hyperlink ref="A614" r:id="rId1079"/>
    <hyperlink ref="B614" r:id="rId1080"/>
    <hyperlink ref="A615" r:id="rId1081"/>
    <hyperlink ref="B615" r:id="rId1082"/>
    <hyperlink ref="A616" r:id="rId1083"/>
    <hyperlink ref="B616" r:id="rId1084"/>
    <hyperlink ref="A617" r:id="rId1085"/>
    <hyperlink ref="B617" r:id="rId1086"/>
    <hyperlink ref="A618" r:id="rId1087"/>
    <hyperlink ref="B618" r:id="rId1088"/>
    <hyperlink ref="A619" r:id="rId1089"/>
    <hyperlink ref="B619" r:id="rId1090"/>
    <hyperlink ref="A620" r:id="rId1091"/>
    <hyperlink ref="B620" r:id="rId1092"/>
    <hyperlink ref="A621" r:id="rId1093"/>
    <hyperlink ref="B621" r:id="rId1094"/>
    <hyperlink ref="A622" r:id="rId1095"/>
    <hyperlink ref="B622" r:id="rId1096"/>
    <hyperlink ref="A623" r:id="rId1097"/>
    <hyperlink ref="B623" r:id="rId1098"/>
    <hyperlink ref="A624" r:id="rId1099"/>
    <hyperlink ref="B624" r:id="rId1100"/>
    <hyperlink ref="A625" r:id="rId1101"/>
    <hyperlink ref="B625" r:id="rId1102"/>
    <hyperlink ref="A626" r:id="rId1103"/>
    <hyperlink ref="B626" r:id="rId1104"/>
    <hyperlink ref="A627" r:id="rId1105"/>
    <hyperlink ref="B627" r:id="rId1106"/>
    <hyperlink ref="A628" r:id="rId1107"/>
    <hyperlink ref="B628" r:id="rId1108"/>
    <hyperlink ref="A629" r:id="rId1109"/>
    <hyperlink ref="B629" r:id="rId1110"/>
    <hyperlink ref="A630" r:id="rId1111"/>
    <hyperlink ref="B630" r:id="rId1112"/>
    <hyperlink ref="A631" r:id="rId1113"/>
    <hyperlink ref="B631" r:id="rId1114"/>
    <hyperlink ref="A632" r:id="rId1115"/>
    <hyperlink ref="B632" r:id="rId1116"/>
    <hyperlink ref="A633" r:id="rId1117"/>
    <hyperlink ref="B633" r:id="rId1118"/>
    <hyperlink ref="A634" r:id="rId1119"/>
    <hyperlink ref="B634" r:id="rId1120"/>
    <hyperlink ref="A635" r:id="rId1121"/>
    <hyperlink ref="B635" r:id="rId1122"/>
    <hyperlink ref="A636" r:id="rId1123"/>
    <hyperlink ref="B636" r:id="rId1124"/>
    <hyperlink ref="A637" r:id="rId1125"/>
    <hyperlink ref="B637" r:id="rId1126"/>
    <hyperlink ref="A638" r:id="rId1127"/>
    <hyperlink ref="B638" r:id="rId1128"/>
    <hyperlink ref="A639" r:id="rId1129"/>
    <hyperlink ref="B639" r:id="rId1130"/>
    <hyperlink ref="A640" r:id="rId1131"/>
    <hyperlink ref="B640" r:id="rId1132"/>
    <hyperlink ref="A641" r:id="rId1133"/>
    <hyperlink ref="B641" r:id="rId1134"/>
    <hyperlink ref="A642" r:id="rId1135"/>
    <hyperlink ref="B642" r:id="rId1136"/>
    <hyperlink ref="A643" r:id="rId1137"/>
    <hyperlink ref="B643" r:id="rId1138"/>
    <hyperlink ref="A644" r:id="rId1139"/>
    <hyperlink ref="B644" r:id="rId1140"/>
    <hyperlink ref="A645" r:id="rId1141"/>
    <hyperlink ref="B645" r:id="rId1142"/>
    <hyperlink ref="A646" r:id="rId1143"/>
    <hyperlink ref="B646" r:id="rId1144"/>
    <hyperlink ref="A647" r:id="rId1145"/>
    <hyperlink ref="B647" r:id="rId1146"/>
    <hyperlink ref="A648" r:id="rId1147"/>
    <hyperlink ref="B648" r:id="rId1148"/>
    <hyperlink ref="A649" r:id="rId1149"/>
    <hyperlink ref="B649" r:id="rId1150"/>
    <hyperlink ref="A650" r:id="rId1151"/>
    <hyperlink ref="B650" r:id="rId1152"/>
    <hyperlink ref="A651" r:id="rId1153"/>
    <hyperlink ref="B651" r:id="rId1154"/>
    <hyperlink ref="A652" r:id="rId1155"/>
    <hyperlink ref="B652" r:id="rId1156"/>
    <hyperlink ref="A653" r:id="rId1157"/>
    <hyperlink ref="B653" r:id="rId1158"/>
    <hyperlink ref="A654" r:id="rId1159"/>
    <hyperlink ref="B654" r:id="rId1160"/>
    <hyperlink ref="A655" r:id="rId1161"/>
    <hyperlink ref="B655" r:id="rId1162"/>
    <hyperlink ref="A656" r:id="rId1163"/>
    <hyperlink ref="B656" r:id="rId1164"/>
    <hyperlink ref="A657" r:id="rId1165"/>
    <hyperlink ref="B657" r:id="rId1166"/>
    <hyperlink ref="A658" r:id="rId1167"/>
    <hyperlink ref="B658" r:id="rId1168"/>
    <hyperlink ref="A659" r:id="rId1169"/>
    <hyperlink ref="B659" r:id="rId1170"/>
    <hyperlink ref="A660" r:id="rId1171"/>
    <hyperlink ref="B660" r:id="rId1172"/>
    <hyperlink ref="A661" r:id="rId1173"/>
    <hyperlink ref="B661" r:id="rId1174"/>
    <hyperlink ref="A662" r:id="rId1175"/>
    <hyperlink ref="B662" r:id="rId1176"/>
    <hyperlink ref="A663" r:id="rId1177"/>
    <hyperlink ref="B663" r:id="rId1178"/>
    <hyperlink ref="A664" r:id="rId1179"/>
    <hyperlink ref="B664" r:id="rId1180"/>
    <hyperlink ref="A665" r:id="rId1181"/>
    <hyperlink ref="B665" r:id="rId1182"/>
    <hyperlink ref="A666" r:id="rId1183"/>
    <hyperlink ref="B666" r:id="rId1184"/>
    <hyperlink ref="A667" r:id="rId1185"/>
    <hyperlink ref="B667" r:id="rId1186"/>
    <hyperlink ref="A668" r:id="rId1187"/>
    <hyperlink ref="B668" r:id="rId1188"/>
    <hyperlink ref="A669" r:id="rId1189"/>
    <hyperlink ref="B669" r:id="rId1190"/>
    <hyperlink ref="A670" r:id="rId1191"/>
    <hyperlink ref="B670" r:id="rId1192"/>
    <hyperlink ref="A671" r:id="rId1193"/>
    <hyperlink ref="B671" r:id="rId1194"/>
    <hyperlink ref="A672" r:id="rId1195"/>
    <hyperlink ref="B672" r:id="rId1196"/>
    <hyperlink ref="A674" r:id="rId1197"/>
    <hyperlink ref="B674" r:id="rId1198"/>
    <hyperlink ref="A675" r:id="rId1199"/>
    <hyperlink ref="B675" r:id="rId1200"/>
    <hyperlink ref="A676" r:id="rId1201"/>
    <hyperlink ref="B676" r:id="rId1202"/>
    <hyperlink ref="A677" r:id="rId1203"/>
    <hyperlink ref="B677" r:id="rId1204"/>
    <hyperlink ref="A678" r:id="rId1205"/>
    <hyperlink ref="B678" r:id="rId1206"/>
    <hyperlink ref="A679" r:id="rId1207"/>
    <hyperlink ref="B679" r:id="rId1208"/>
    <hyperlink ref="A680" r:id="rId1209"/>
    <hyperlink ref="B680" r:id="rId1210"/>
    <hyperlink ref="A681" r:id="rId1211"/>
    <hyperlink ref="B681" r:id="rId1212"/>
    <hyperlink ref="A682" r:id="rId1213"/>
    <hyperlink ref="B682" r:id="rId1214"/>
    <hyperlink ref="A683" r:id="rId1215"/>
    <hyperlink ref="B683" r:id="rId1216"/>
    <hyperlink ref="A684" r:id="rId1217"/>
    <hyperlink ref="B684" r:id="rId1218"/>
    <hyperlink ref="A685" r:id="rId1219"/>
    <hyperlink ref="B685" r:id="rId1220"/>
    <hyperlink ref="A686" r:id="rId1221"/>
    <hyperlink ref="B686" r:id="rId1222"/>
    <hyperlink ref="A687" r:id="rId1223"/>
    <hyperlink ref="B687" r:id="rId1224"/>
    <hyperlink ref="A688" r:id="rId1225"/>
    <hyperlink ref="B688" r:id="rId1226"/>
    <hyperlink ref="A689" r:id="rId1227"/>
    <hyperlink ref="B689" r:id="rId1228"/>
    <hyperlink ref="A690" r:id="rId1229"/>
    <hyperlink ref="B690" r:id="rId1230"/>
    <hyperlink ref="A691" r:id="rId1231"/>
    <hyperlink ref="B691" r:id="rId1232"/>
    <hyperlink ref="A692" r:id="rId1233"/>
    <hyperlink ref="B692" r:id="rId1234"/>
    <hyperlink ref="A693" r:id="rId1235"/>
    <hyperlink ref="B693" r:id="rId1236"/>
    <hyperlink ref="A694" r:id="rId1237"/>
    <hyperlink ref="B694" r:id="rId1238"/>
    <hyperlink ref="A695" r:id="rId1239"/>
    <hyperlink ref="B695" r:id="rId1240"/>
    <hyperlink ref="A696" r:id="rId1241"/>
    <hyperlink ref="B696" r:id="rId1242"/>
    <hyperlink ref="A697" r:id="rId1243"/>
    <hyperlink ref="B697" r:id="rId1244"/>
    <hyperlink ref="A698" r:id="rId1245"/>
    <hyperlink ref="B698" r:id="rId1246"/>
    <hyperlink ref="A699" r:id="rId1247"/>
    <hyperlink ref="B699" r:id="rId1248"/>
    <hyperlink ref="A700" r:id="rId1249"/>
    <hyperlink ref="B700" r:id="rId1250"/>
    <hyperlink ref="A701" r:id="rId1251"/>
    <hyperlink ref="B701" r:id="rId1252"/>
    <hyperlink ref="A702" r:id="rId1253"/>
    <hyperlink ref="B702" r:id="rId1254"/>
    <hyperlink ref="A703" r:id="rId1255"/>
    <hyperlink ref="B703" r:id="rId1256"/>
    <hyperlink ref="A704" r:id="rId1257"/>
    <hyperlink ref="B704" r:id="rId1258"/>
    <hyperlink ref="A705" r:id="rId1259"/>
    <hyperlink ref="B705" r:id="rId1260"/>
    <hyperlink ref="A706" r:id="rId1261"/>
    <hyperlink ref="B706" r:id="rId1262"/>
    <hyperlink ref="A707" r:id="rId1263"/>
    <hyperlink ref="B707" r:id="rId1264"/>
    <hyperlink ref="A708" r:id="rId1265"/>
    <hyperlink ref="B708" r:id="rId1266"/>
    <hyperlink ref="A709" r:id="rId1267"/>
    <hyperlink ref="B709" r:id="rId1268"/>
    <hyperlink ref="A710" r:id="rId1269"/>
    <hyperlink ref="B710" r:id="rId1270"/>
    <hyperlink ref="A711" r:id="rId1271"/>
    <hyperlink ref="B711" r:id="rId1272"/>
    <hyperlink ref="A712" r:id="rId1273"/>
    <hyperlink ref="B712" r:id="rId1274"/>
    <hyperlink ref="A713" r:id="rId1275"/>
    <hyperlink ref="B713" r:id="rId1276"/>
    <hyperlink ref="A714" r:id="rId1277"/>
    <hyperlink ref="B714" r:id="rId1278"/>
    <hyperlink ref="A715" r:id="rId1279"/>
    <hyperlink ref="B715" r:id="rId1280"/>
    <hyperlink ref="A716" r:id="rId1281"/>
    <hyperlink ref="B716" r:id="rId1282"/>
    <hyperlink ref="A717" r:id="rId1283"/>
    <hyperlink ref="B717" r:id="rId1284"/>
    <hyperlink ref="A718" r:id="rId1285"/>
    <hyperlink ref="B718" r:id="rId1286"/>
    <hyperlink ref="A719" r:id="rId1287"/>
    <hyperlink ref="B719" r:id="rId1288"/>
    <hyperlink ref="A720" r:id="rId1289"/>
    <hyperlink ref="B720" r:id="rId1290"/>
    <hyperlink ref="A721" r:id="rId1291"/>
    <hyperlink ref="B721" r:id="rId1292"/>
    <hyperlink ref="A722" r:id="rId1293"/>
    <hyperlink ref="B722" r:id="rId1294"/>
    <hyperlink ref="A723" r:id="rId1295"/>
    <hyperlink ref="B723" r:id="rId1296"/>
    <hyperlink ref="A724" r:id="rId1297"/>
    <hyperlink ref="B724" r:id="rId1298"/>
    <hyperlink ref="A725" r:id="rId1299"/>
    <hyperlink ref="B725" r:id="rId1300"/>
    <hyperlink ref="A726" r:id="rId1301"/>
    <hyperlink ref="B726" r:id="rId1302"/>
    <hyperlink ref="A727" r:id="rId1303"/>
    <hyperlink ref="B727" r:id="rId1304"/>
    <hyperlink ref="A728" r:id="rId1305"/>
    <hyperlink ref="B728" r:id="rId1306"/>
    <hyperlink ref="A729" r:id="rId1307"/>
    <hyperlink ref="B729" r:id="rId1308"/>
    <hyperlink ref="A730" r:id="rId1309"/>
    <hyperlink ref="B730" r:id="rId1310"/>
    <hyperlink ref="A731" r:id="rId1311"/>
    <hyperlink ref="B731" r:id="rId1312"/>
    <hyperlink ref="A732" r:id="rId1313"/>
    <hyperlink ref="B732" r:id="rId1314"/>
    <hyperlink ref="A733" r:id="rId1315"/>
    <hyperlink ref="B733" r:id="rId1316"/>
    <hyperlink ref="A734" r:id="rId1317"/>
    <hyperlink ref="B734" r:id="rId1318"/>
    <hyperlink ref="A735" r:id="rId1319"/>
    <hyperlink ref="B735" r:id="rId1320"/>
    <hyperlink ref="A736" r:id="rId1321"/>
    <hyperlink ref="B736" r:id="rId1322"/>
    <hyperlink ref="A737" r:id="rId1323"/>
    <hyperlink ref="B737" r:id="rId1324"/>
    <hyperlink ref="A738" r:id="rId1325"/>
    <hyperlink ref="B738" r:id="rId1326"/>
    <hyperlink ref="A739" r:id="rId1327"/>
    <hyperlink ref="B739" r:id="rId1328"/>
    <hyperlink ref="A740" r:id="rId1329"/>
    <hyperlink ref="B740" r:id="rId1330"/>
    <hyperlink ref="A741" r:id="rId1331"/>
    <hyperlink ref="B741" r:id="rId1332"/>
    <hyperlink ref="A742" r:id="rId1333"/>
    <hyperlink ref="B742" r:id="rId1334"/>
    <hyperlink ref="A743" r:id="rId1335"/>
    <hyperlink ref="B743" r:id="rId1336"/>
    <hyperlink ref="A744" r:id="rId1337"/>
    <hyperlink ref="B744" r:id="rId1338"/>
    <hyperlink ref="A745" r:id="rId1339"/>
    <hyperlink ref="B745" r:id="rId1340"/>
    <hyperlink ref="A746" r:id="rId1341"/>
    <hyperlink ref="B746" r:id="rId1342"/>
    <hyperlink ref="A747" r:id="rId1343"/>
    <hyperlink ref="B747" r:id="rId1344"/>
    <hyperlink ref="A748" r:id="rId1345"/>
    <hyperlink ref="B748" r:id="rId1346"/>
    <hyperlink ref="A749" r:id="rId1347"/>
    <hyperlink ref="B749" r:id="rId1348"/>
    <hyperlink ref="A750" r:id="rId1349"/>
    <hyperlink ref="B750" r:id="rId1350"/>
    <hyperlink ref="A751" r:id="rId1351"/>
    <hyperlink ref="B751" r:id="rId1352"/>
    <hyperlink ref="A752" r:id="rId1353"/>
    <hyperlink ref="B752" r:id="rId1354"/>
    <hyperlink ref="A753" r:id="rId1355"/>
    <hyperlink ref="B753" r:id="rId1356"/>
    <hyperlink ref="A754" r:id="rId1357"/>
    <hyperlink ref="B754" r:id="rId1358"/>
    <hyperlink ref="A755" r:id="rId1359"/>
    <hyperlink ref="B755" r:id="rId1360"/>
    <hyperlink ref="A756" r:id="rId1361"/>
    <hyperlink ref="B756" r:id="rId1362"/>
    <hyperlink ref="A757" r:id="rId1363"/>
    <hyperlink ref="B757" r:id="rId1364"/>
    <hyperlink ref="A758" r:id="rId1365"/>
    <hyperlink ref="B758" r:id="rId1366"/>
    <hyperlink ref="A759" r:id="rId1367"/>
    <hyperlink ref="B759" r:id="rId1368"/>
    <hyperlink ref="A760" r:id="rId1369"/>
    <hyperlink ref="B760" r:id="rId1370"/>
    <hyperlink ref="A761" r:id="rId1371"/>
    <hyperlink ref="B761" r:id="rId1372"/>
    <hyperlink ref="A762" r:id="rId1373"/>
    <hyperlink ref="B762" r:id="rId1374"/>
    <hyperlink ref="A763" r:id="rId1375"/>
    <hyperlink ref="B763" r:id="rId1376"/>
    <hyperlink ref="A764" r:id="rId1377"/>
    <hyperlink ref="B764" r:id="rId1378"/>
    <hyperlink ref="A765" r:id="rId1379"/>
    <hyperlink ref="B765" r:id="rId1380"/>
    <hyperlink ref="A766" r:id="rId1381"/>
    <hyperlink ref="B766" r:id="rId1382"/>
    <hyperlink ref="A767" r:id="rId1383"/>
    <hyperlink ref="B767" r:id="rId1384"/>
    <hyperlink ref="A768" r:id="rId1385"/>
    <hyperlink ref="B768" r:id="rId1386"/>
    <hyperlink ref="A769" r:id="rId1387"/>
    <hyperlink ref="B769" r:id="rId1388"/>
    <hyperlink ref="A770" r:id="rId1389"/>
    <hyperlink ref="B770" r:id="rId1390"/>
    <hyperlink ref="A771" r:id="rId1391"/>
    <hyperlink ref="B771" r:id="rId1392"/>
    <hyperlink ref="A772" r:id="rId1393"/>
    <hyperlink ref="B772" r:id="rId1394"/>
    <hyperlink ref="A773" r:id="rId1395"/>
    <hyperlink ref="B773" r:id="rId1396"/>
    <hyperlink ref="A774" r:id="rId1397"/>
    <hyperlink ref="B774" r:id="rId1398"/>
    <hyperlink ref="A775" r:id="rId1399"/>
    <hyperlink ref="B775" r:id="rId1400"/>
    <hyperlink ref="A776" r:id="rId1401"/>
    <hyperlink ref="B776" r:id="rId1402"/>
    <hyperlink ref="A777" r:id="rId1403"/>
    <hyperlink ref="B777" r:id="rId1404"/>
    <hyperlink ref="A778" r:id="rId1405"/>
    <hyperlink ref="B778" r:id="rId1406"/>
    <hyperlink ref="A779" r:id="rId1407"/>
    <hyperlink ref="B779" r:id="rId1408"/>
    <hyperlink ref="A780" r:id="rId1409"/>
    <hyperlink ref="B780" r:id="rId1410"/>
    <hyperlink ref="A781" r:id="rId1411"/>
    <hyperlink ref="B781" r:id="rId1412"/>
    <hyperlink ref="A782" r:id="rId1413"/>
    <hyperlink ref="B782" r:id="rId1414"/>
    <hyperlink ref="A783" r:id="rId1415"/>
    <hyperlink ref="B783" r:id="rId1416"/>
    <hyperlink ref="A784" r:id="rId1417"/>
    <hyperlink ref="B784" r:id="rId1418"/>
    <hyperlink ref="A785" r:id="rId1419"/>
    <hyperlink ref="B785" r:id="rId1420"/>
    <hyperlink ref="A786" r:id="rId1421"/>
    <hyperlink ref="B786" r:id="rId1422"/>
    <hyperlink ref="A792" r:id="rId1423"/>
    <hyperlink ref="A793" r:id="rId1424"/>
    <hyperlink ref="A794" r:id="rId1425"/>
    <hyperlink ref="A795" r:id="rId1426"/>
    <hyperlink ref="A797" r:id="rId1427"/>
    <hyperlink ref="A798" r:id="rId1428"/>
    <hyperlink ref="A799" r:id="rId1429"/>
    <hyperlink ref="A800" r:id="rId1430"/>
    <hyperlink ref="A802" r:id="rId1431"/>
    <hyperlink ref="A803" r:id="rId1432"/>
    <hyperlink ref="A804" r:id="rId1433"/>
    <hyperlink ref="A806" r:id="rId1434"/>
    <hyperlink ref="A807" r:id="rId1435"/>
    <hyperlink ref="A808" r:id="rId1436"/>
    <hyperlink ref="A809" r:id="rId1437"/>
    <hyperlink ref="A810" r:id="rId1438"/>
    <hyperlink ref="A811" r:id="rId1439"/>
    <hyperlink ref="A812" r:id="rId1440"/>
    <hyperlink ref="A814" r:id="rId1441"/>
    <hyperlink ref="A815" r:id="rId1442"/>
    <hyperlink ref="A816" r:id="rId1443"/>
    <hyperlink ref="A817" r:id="rId1444"/>
    <hyperlink ref="A818" r:id="rId1445"/>
    <hyperlink ref="A819" r:id="rId1446"/>
    <hyperlink ref="A820" r:id="rId1447"/>
    <hyperlink ref="A822" r:id="rId1448"/>
    <hyperlink ref="A824" r:id="rId1449"/>
    <hyperlink ref="A825" r:id="rId1450"/>
    <hyperlink ref="A826" r:id="rId1451"/>
    <hyperlink ref="A827" r:id="rId1452"/>
    <hyperlink ref="A828" r:id="rId1453"/>
    <hyperlink ref="A829" r:id="rId1454"/>
    <hyperlink ref="A830" r:id="rId1455"/>
    <hyperlink ref="A831" r:id="rId1456"/>
    <hyperlink ref="A832" r:id="rId1457"/>
    <hyperlink ref="A833" r:id="rId1458"/>
    <hyperlink ref="A834" r:id="rId1459"/>
    <hyperlink ref="A835" r:id="rId1460"/>
    <hyperlink ref="A836" r:id="rId1461"/>
    <hyperlink ref="A837" r:id="rId1462"/>
    <hyperlink ref="A838" r:id="rId1463"/>
    <hyperlink ref="A840" r:id="rId1464"/>
    <hyperlink ref="A842" r:id="rId1465"/>
    <hyperlink ref="A843" r:id="rId1466"/>
    <hyperlink ref="A844" r:id="rId1467"/>
    <hyperlink ref="A845" r:id="rId1468"/>
    <hyperlink ref="A846" r:id="rId1469"/>
    <hyperlink ref="A847" r:id="rId1470"/>
    <hyperlink ref="A850" r:id="rId1471"/>
    <hyperlink ref="A851" r:id="rId1472"/>
    <hyperlink ref="A852" r:id="rId1473"/>
    <hyperlink ref="A853" r:id="rId1474"/>
    <hyperlink ref="A855" r:id="rId1475"/>
    <hyperlink ref="A858" r:id="rId1476"/>
    <hyperlink ref="A862" r:id="rId1477"/>
    <hyperlink ref="A863" r:id="rId1478"/>
    <hyperlink ref="A864" r:id="rId1479"/>
    <hyperlink ref="A867" r:id="rId1480"/>
    <hyperlink ref="A868" r:id="rId1481"/>
    <hyperlink ref="A869" r:id="rId1482"/>
    <hyperlink ref="A870" r:id="rId1483"/>
    <hyperlink ref="A871" r:id="rId1484"/>
    <hyperlink ref="A872" r:id="rId1485"/>
    <hyperlink ref="A874" r:id="rId1486"/>
    <hyperlink ref="A876" r:id="rId1487"/>
    <hyperlink ref="A877" r:id="rId1488"/>
    <hyperlink ref="A878" r:id="rId1489"/>
    <hyperlink ref="A879" r:id="rId1490"/>
    <hyperlink ref="A880" r:id="rId1491"/>
    <hyperlink ref="A881" r:id="rId1492"/>
    <hyperlink ref="A882" r:id="rId1493"/>
    <hyperlink ref="A883" r:id="rId1494"/>
    <hyperlink ref="A885" r:id="rId1495"/>
    <hyperlink ref="A886" r:id="rId1496"/>
    <hyperlink ref="A887" r:id="rId1497"/>
    <hyperlink ref="A889" r:id="rId1498"/>
    <hyperlink ref="A890" r:id="rId1499"/>
    <hyperlink ref="A891" r:id="rId1500"/>
    <hyperlink ref="A892" r:id="rId1501"/>
    <hyperlink ref="A893" r:id="rId1502"/>
    <hyperlink ref="A894" r:id="rId1503"/>
    <hyperlink ref="A895" r:id="rId1504"/>
    <hyperlink ref="A896" r:id="rId1505"/>
    <hyperlink ref="A897" r:id="rId1506"/>
    <hyperlink ref="A898" r:id="rId1507"/>
    <hyperlink ref="A899" r:id="rId1508"/>
    <hyperlink ref="A900" r:id="rId1509"/>
    <hyperlink ref="A901" r:id="rId1510"/>
    <hyperlink ref="A902" r:id="rId1511"/>
    <hyperlink ref="A904" r:id="rId1512"/>
    <hyperlink ref="A906" r:id="rId1513"/>
    <hyperlink ref="A907" r:id="rId1514"/>
    <hyperlink ref="A910" r:id="rId1515"/>
    <hyperlink ref="A911" r:id="rId1516"/>
    <hyperlink ref="A912" r:id="rId1517"/>
    <hyperlink ref="A913" r:id="rId1518"/>
    <hyperlink ref="A914" r:id="rId1519"/>
    <hyperlink ref="A916" r:id="rId1520"/>
    <hyperlink ref="A917" r:id="rId1521"/>
    <hyperlink ref="A918" r:id="rId1522"/>
    <hyperlink ref="A919" r:id="rId1523"/>
    <hyperlink ref="A920" r:id="rId1524"/>
    <hyperlink ref="A921" r:id="rId1525"/>
    <hyperlink ref="A922" r:id="rId1526"/>
    <hyperlink ref="A923" r:id="rId1527"/>
    <hyperlink ref="A924" r:id="rId1528"/>
    <hyperlink ref="A926" r:id="rId1529"/>
    <hyperlink ref="A927" r:id="rId1530"/>
    <hyperlink ref="A928" r:id="rId1531"/>
    <hyperlink ref="A929" r:id="rId1532"/>
    <hyperlink ref="A930" r:id="rId1533"/>
    <hyperlink ref="A931" r:id="rId1534"/>
    <hyperlink ref="A932" r:id="rId1535"/>
    <hyperlink ref="A933" r:id="rId1536"/>
    <hyperlink ref="A934" r:id="rId1537"/>
    <hyperlink ref="A935" r:id="rId1538"/>
    <hyperlink ref="A936" r:id="rId1539"/>
    <hyperlink ref="A937" r:id="rId1540"/>
    <hyperlink ref="A938" r:id="rId1541"/>
    <hyperlink ref="A939" r:id="rId1542"/>
    <hyperlink ref="A940" r:id="rId1543"/>
    <hyperlink ref="A941" r:id="rId1544"/>
    <hyperlink ref="A943" r:id="rId1545"/>
    <hyperlink ref="A944" r:id="rId1546"/>
    <hyperlink ref="A945" r:id="rId1547"/>
    <hyperlink ref="A946" r:id="rId1548"/>
    <hyperlink ref="A947" r:id="rId1549"/>
    <hyperlink ref="A948" r:id="rId1550"/>
    <hyperlink ref="A949" r:id="rId1551"/>
    <hyperlink ref="A950" r:id="rId1552"/>
    <hyperlink ref="A951" r:id="rId1553"/>
    <hyperlink ref="A952" r:id="rId1554"/>
    <hyperlink ref="A953" r:id="rId1555"/>
    <hyperlink ref="A954" r:id="rId1556"/>
    <hyperlink ref="A955" r:id="rId1557"/>
    <hyperlink ref="A956" r:id="rId1558"/>
    <hyperlink ref="A957" r:id="rId1559"/>
    <hyperlink ref="A958" r:id="rId1560"/>
    <hyperlink ref="A959" r:id="rId1561"/>
    <hyperlink ref="A961" r:id="rId1562"/>
    <hyperlink ref="A963" r:id="rId1563"/>
    <hyperlink ref="A965" r:id="rId1564"/>
    <hyperlink ref="A966" r:id="rId1565"/>
    <hyperlink ref="A967" r:id="rId1566"/>
    <hyperlink ref="A968" r:id="rId1567"/>
    <hyperlink ref="A969" r:id="rId1568"/>
    <hyperlink ref="A970" r:id="rId1569"/>
    <hyperlink ref="A971" r:id="rId1570"/>
    <hyperlink ref="A972" r:id="rId1571"/>
    <hyperlink ref="A973" r:id="rId1572"/>
    <hyperlink ref="A974" r:id="rId1573"/>
    <hyperlink ref="A975" r:id="rId1574"/>
    <hyperlink ref="A976" r:id="rId1575"/>
    <hyperlink ref="A977" r:id="rId1576"/>
    <hyperlink ref="A978" r:id="rId1577"/>
    <hyperlink ref="A979" r:id="rId1578"/>
    <hyperlink ref="A980" r:id="rId1579"/>
    <hyperlink ref="A981" r:id="rId1580"/>
    <hyperlink ref="A983" r:id="rId1581"/>
    <hyperlink ref="A984" r:id="rId1582"/>
    <hyperlink ref="A985" r:id="rId1583"/>
    <hyperlink ref="A986" r:id="rId1584"/>
    <hyperlink ref="A987" r:id="rId1585"/>
    <hyperlink ref="A988" r:id="rId1586"/>
    <hyperlink ref="A989" r:id="rId1587"/>
    <hyperlink ref="A990" r:id="rId1588"/>
    <hyperlink ref="A991" r:id="rId1589"/>
    <hyperlink ref="A992" r:id="rId1590"/>
    <hyperlink ref="A993" r:id="rId1591"/>
    <hyperlink ref="A994" r:id="rId1592"/>
    <hyperlink ref="A995" r:id="rId1593"/>
    <hyperlink ref="A996" r:id="rId1594"/>
    <hyperlink ref="A997" r:id="rId1595"/>
    <hyperlink ref="A998" r:id="rId1596"/>
    <hyperlink ref="A999" r:id="rId1597"/>
    <hyperlink ref="A1000" r:id="rId1598"/>
    <hyperlink ref="A1006" r:id="rId1599"/>
    <hyperlink ref="A1007" r:id="rId1600"/>
    <hyperlink ref="A1008" r:id="rId1601"/>
    <hyperlink ref="A1009" r:id="rId1602"/>
    <hyperlink ref="A1010" r:id="rId1603"/>
    <hyperlink ref="A1011" r:id="rId1604"/>
    <hyperlink ref="A1012" r:id="rId1605"/>
    <hyperlink ref="A1013" r:id="rId1606"/>
    <hyperlink ref="A1014" r:id="rId1607"/>
    <hyperlink ref="A1015" r:id="rId1608"/>
  </hyperlinks>
  <printOptions horizontalCentered="1" gridLines="1"/>
  <pageMargins left="0.7" right="0.7" top="0.75" bottom="0.75" header="0" footer="0"/>
  <pageSetup scale="80"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449"/>
  <sheetViews>
    <sheetView topLeftCell="A136" workbookViewId="0"/>
  </sheetViews>
  <sheetFormatPr defaultColWidth="14.42578125" defaultRowHeight="15.75" customHeight="1"/>
  <cols>
    <col min="2" max="2" width="50.85546875" customWidth="1"/>
    <col min="3" max="3" width="38.7109375" customWidth="1"/>
  </cols>
  <sheetData>
    <row r="1" spans="1:4" ht="15.75" customHeight="1">
      <c r="A1" s="397" t="s">
        <v>1151</v>
      </c>
      <c r="B1" s="397" t="s">
        <v>1152</v>
      </c>
      <c r="C1" s="397" t="s">
        <v>1153</v>
      </c>
      <c r="D1" s="397" t="s">
        <v>1154</v>
      </c>
    </row>
    <row r="2" spans="1:4" ht="15.75" customHeight="1">
      <c r="A2" s="385" t="s">
        <v>737</v>
      </c>
      <c r="B2" s="385" t="s">
        <v>1155</v>
      </c>
      <c r="C2" s="385" t="s">
        <v>1156</v>
      </c>
      <c r="D2" s="411">
        <v>22824</v>
      </c>
    </row>
    <row r="3" spans="1:4" ht="15.75" customHeight="1">
      <c r="A3" s="385" t="s">
        <v>1158</v>
      </c>
      <c r="B3" s="385" t="s">
        <v>1159</v>
      </c>
      <c r="C3" s="385" t="s">
        <v>1161</v>
      </c>
      <c r="D3" s="411">
        <v>22985</v>
      </c>
    </row>
    <row r="4" spans="1:4" ht="15.75" customHeight="1">
      <c r="A4" s="412">
        <v>0.52361111111111114</v>
      </c>
      <c r="B4" s="385" t="s">
        <v>1163</v>
      </c>
      <c r="C4" s="385" t="s">
        <v>1164</v>
      </c>
      <c r="D4" s="411">
        <v>22962</v>
      </c>
    </row>
    <row r="5" spans="1:4" ht="15.75" customHeight="1">
      <c r="A5" s="385" t="s">
        <v>59</v>
      </c>
      <c r="B5" s="385" t="s">
        <v>1165</v>
      </c>
      <c r="C5" s="385" t="s">
        <v>1166</v>
      </c>
      <c r="D5" s="411">
        <v>19925</v>
      </c>
    </row>
    <row r="6" spans="1:4" ht="15.75" customHeight="1">
      <c r="A6" s="385">
        <v>3420</v>
      </c>
      <c r="B6" s="385" t="s">
        <v>1167</v>
      </c>
      <c r="C6" s="385" t="s">
        <v>1168</v>
      </c>
      <c r="D6" s="411">
        <v>19935</v>
      </c>
    </row>
    <row r="7" spans="1:4" ht="15.75" customHeight="1">
      <c r="A7" s="385" t="s">
        <v>1169</v>
      </c>
      <c r="B7" s="385" t="s">
        <v>1170</v>
      </c>
      <c r="C7" s="385" t="s">
        <v>1171</v>
      </c>
      <c r="D7" s="411">
        <v>23033</v>
      </c>
    </row>
    <row r="8" spans="1:4" ht="15.75" customHeight="1">
      <c r="A8" s="385" t="s">
        <v>1172</v>
      </c>
      <c r="B8" s="385" t="s">
        <v>1173</v>
      </c>
      <c r="C8" s="385" t="s">
        <v>1174</v>
      </c>
      <c r="D8" s="411">
        <v>20492</v>
      </c>
    </row>
    <row r="9" spans="1:4" ht="15.75" customHeight="1">
      <c r="A9" s="385" t="s">
        <v>17</v>
      </c>
      <c r="B9" s="385" t="s">
        <v>1175</v>
      </c>
      <c r="C9" s="385" t="s">
        <v>1176</v>
      </c>
      <c r="D9" s="411">
        <v>18543</v>
      </c>
    </row>
    <row r="10" spans="1:4" ht="15.75" customHeight="1">
      <c r="A10" s="385" t="s">
        <v>438</v>
      </c>
      <c r="B10" s="385" t="s">
        <v>1177</v>
      </c>
      <c r="C10" s="385" t="s">
        <v>1178</v>
      </c>
      <c r="D10" s="411">
        <v>18192</v>
      </c>
    </row>
    <row r="11" spans="1:4" ht="15.75" customHeight="1">
      <c r="A11" s="385" t="s">
        <v>592</v>
      </c>
      <c r="B11" s="385" t="s">
        <v>1181</v>
      </c>
      <c r="C11" s="385" t="s">
        <v>1182</v>
      </c>
      <c r="D11" s="411">
        <v>22883</v>
      </c>
    </row>
    <row r="12" spans="1:4" ht="15.75" customHeight="1">
      <c r="A12" s="385" t="s">
        <v>597</v>
      </c>
      <c r="B12" s="385" t="s">
        <v>1183</v>
      </c>
      <c r="C12" s="385" t="s">
        <v>1184</v>
      </c>
      <c r="D12" s="411">
        <v>20460</v>
      </c>
    </row>
    <row r="13" spans="1:4" ht="15.75" customHeight="1">
      <c r="A13" s="385" t="s">
        <v>1185</v>
      </c>
      <c r="B13" s="385" t="s">
        <v>1186</v>
      </c>
      <c r="C13" s="385" t="s">
        <v>1187</v>
      </c>
      <c r="D13" s="411">
        <v>22926</v>
      </c>
    </row>
    <row r="14" spans="1:4" ht="15.75" customHeight="1">
      <c r="A14" s="385" t="s">
        <v>1188</v>
      </c>
      <c r="B14" s="385" t="s">
        <v>1189</v>
      </c>
      <c r="C14" s="385" t="s">
        <v>1190</v>
      </c>
      <c r="D14" s="411">
        <v>22876</v>
      </c>
    </row>
    <row r="15" spans="1:4" ht="15.75" customHeight="1">
      <c r="A15" s="385" t="s">
        <v>203</v>
      </c>
      <c r="B15" s="385" t="s">
        <v>1191</v>
      </c>
      <c r="C15" s="385" t="s">
        <v>1192</v>
      </c>
      <c r="D15" s="411">
        <v>18364</v>
      </c>
    </row>
    <row r="16" spans="1:4" ht="15.75" customHeight="1">
      <c r="A16" s="385" t="s">
        <v>46</v>
      </c>
      <c r="B16" s="385" t="s">
        <v>1193</v>
      </c>
      <c r="C16" s="385" t="s">
        <v>1194</v>
      </c>
      <c r="D16" s="411">
        <v>18036</v>
      </c>
    </row>
    <row r="17" spans="1:4" ht="15.75" customHeight="1">
      <c r="A17" s="385" t="s">
        <v>208</v>
      </c>
      <c r="B17" s="385" t="s">
        <v>1195</v>
      </c>
      <c r="C17" s="385" t="s">
        <v>1197</v>
      </c>
      <c r="D17" s="411">
        <v>22966</v>
      </c>
    </row>
    <row r="18" spans="1:4" ht="15.75" customHeight="1">
      <c r="A18" s="385" t="s">
        <v>1198</v>
      </c>
      <c r="B18" s="385" t="s">
        <v>1199</v>
      </c>
      <c r="C18" s="385" t="s">
        <v>1200</v>
      </c>
      <c r="D18" s="411">
        <v>20514</v>
      </c>
    </row>
    <row r="19" spans="1:4" ht="15.75" customHeight="1">
      <c r="A19" s="385" t="s">
        <v>1202</v>
      </c>
      <c r="B19" s="385" t="s">
        <v>1203</v>
      </c>
      <c r="C19" s="385" t="s">
        <v>1204</v>
      </c>
      <c r="D19" s="411">
        <v>19944</v>
      </c>
    </row>
    <row r="20" spans="1:4" ht="15.75" customHeight="1">
      <c r="A20" s="385" t="s">
        <v>76</v>
      </c>
      <c r="B20" s="385" t="s">
        <v>1205</v>
      </c>
      <c r="C20" s="385" t="s">
        <v>1206</v>
      </c>
      <c r="D20" s="411">
        <v>20206</v>
      </c>
    </row>
    <row r="21" spans="1:4" ht="15.75" customHeight="1">
      <c r="A21" s="385" t="s">
        <v>220</v>
      </c>
      <c r="B21" s="385" t="s">
        <v>1207</v>
      </c>
      <c r="C21" s="385" t="s">
        <v>1208</v>
      </c>
      <c r="D21" s="411">
        <v>19933</v>
      </c>
    </row>
    <row r="22" spans="1:4" ht="15.75" customHeight="1">
      <c r="A22" s="385" t="s">
        <v>1209</v>
      </c>
      <c r="B22" s="385" t="s">
        <v>1210</v>
      </c>
      <c r="C22" s="385" t="s">
        <v>1211</v>
      </c>
      <c r="D22" s="411">
        <v>22767</v>
      </c>
    </row>
    <row r="23" spans="1:4" ht="15.75" customHeight="1">
      <c r="A23" s="385" t="s">
        <v>1212</v>
      </c>
      <c r="B23" s="385" t="s">
        <v>1213</v>
      </c>
      <c r="C23" s="385" t="s">
        <v>1214</v>
      </c>
      <c r="D23" s="411">
        <v>22943</v>
      </c>
    </row>
    <row r="24" spans="1:4" ht="15.75" customHeight="1">
      <c r="A24" s="385" t="s">
        <v>53</v>
      </c>
      <c r="B24" s="385" t="s">
        <v>1216</v>
      </c>
      <c r="C24" s="385" t="s">
        <v>1217</v>
      </c>
      <c r="D24" s="411">
        <v>22981</v>
      </c>
    </row>
    <row r="25" spans="1:4" ht="15.75" customHeight="1">
      <c r="A25" s="385" t="s">
        <v>105</v>
      </c>
      <c r="B25" s="385" t="s">
        <v>1218</v>
      </c>
      <c r="C25" s="385" t="s">
        <v>1219</v>
      </c>
      <c r="D25" s="411">
        <v>22850</v>
      </c>
    </row>
    <row r="26" spans="1:4" ht="15.75" customHeight="1">
      <c r="A26" s="385" t="s">
        <v>1221</v>
      </c>
      <c r="B26" s="385" t="s">
        <v>1222</v>
      </c>
      <c r="C26" s="385" t="s">
        <v>1223</v>
      </c>
      <c r="D26" s="411">
        <v>20161</v>
      </c>
    </row>
    <row r="27" spans="1:4" ht="15.75" customHeight="1">
      <c r="A27" s="385" t="s">
        <v>601</v>
      </c>
      <c r="B27" s="385" t="s">
        <v>1224</v>
      </c>
      <c r="C27" s="385" t="s">
        <v>1225</v>
      </c>
      <c r="D27" s="411">
        <v>19975</v>
      </c>
    </row>
    <row r="28" spans="1:4" ht="15.75" customHeight="1">
      <c r="A28" s="385" t="s">
        <v>680</v>
      </c>
      <c r="B28" s="385" t="s">
        <v>1226</v>
      </c>
      <c r="C28" s="385" t="s">
        <v>1227</v>
      </c>
      <c r="D28" s="411">
        <v>23003</v>
      </c>
    </row>
    <row r="29" spans="1:4" ht="15.75" customHeight="1">
      <c r="A29" s="385" t="s">
        <v>1228</v>
      </c>
      <c r="B29" s="385" t="s">
        <v>1229</v>
      </c>
      <c r="C29" s="385" t="s">
        <v>1230</v>
      </c>
      <c r="D29" s="411">
        <v>22786</v>
      </c>
    </row>
    <row r="30" spans="1:4" ht="15.75" customHeight="1">
      <c r="A30" s="385" t="s">
        <v>1231</v>
      </c>
      <c r="B30" s="385" t="s">
        <v>1232</v>
      </c>
      <c r="C30" s="385" t="s">
        <v>1233</v>
      </c>
      <c r="D30" s="411">
        <v>23002</v>
      </c>
    </row>
    <row r="31" spans="1:4" ht="15.75" customHeight="1">
      <c r="A31" s="385" t="s">
        <v>506</v>
      </c>
      <c r="B31" s="385" t="s">
        <v>1234</v>
      </c>
      <c r="C31" s="385" t="s">
        <v>1235</v>
      </c>
      <c r="D31" s="411">
        <v>22837</v>
      </c>
    </row>
    <row r="32" spans="1:4" ht="15.75" customHeight="1">
      <c r="A32" s="385" t="s">
        <v>1236</v>
      </c>
      <c r="B32" s="385" t="s">
        <v>1237</v>
      </c>
      <c r="C32" s="385" t="s">
        <v>1238</v>
      </c>
      <c r="D32" s="411">
        <v>19946</v>
      </c>
    </row>
    <row r="33" spans="1:4" ht="12.75">
      <c r="A33" s="385" t="s">
        <v>65</v>
      </c>
      <c r="B33" s="385" t="s">
        <v>1239</v>
      </c>
      <c r="C33" s="385" t="s">
        <v>1240</v>
      </c>
      <c r="D33" s="411">
        <v>22746</v>
      </c>
    </row>
    <row r="34" spans="1:4" ht="12.75">
      <c r="A34" s="385" t="s">
        <v>69</v>
      </c>
      <c r="B34" s="385" t="s">
        <v>1243</v>
      </c>
      <c r="C34" s="385" t="s">
        <v>1244</v>
      </c>
      <c r="D34" s="411">
        <v>17920</v>
      </c>
    </row>
    <row r="35" spans="1:4" ht="12.75">
      <c r="A35" s="385" t="s">
        <v>229</v>
      </c>
      <c r="B35" s="385" t="s">
        <v>1245</v>
      </c>
      <c r="C35" s="385" t="s">
        <v>1246</v>
      </c>
      <c r="D35" s="411">
        <v>22867</v>
      </c>
    </row>
    <row r="36" spans="1:4" ht="12.75">
      <c r="A36" s="385" t="s">
        <v>235</v>
      </c>
      <c r="B36" s="385" t="s">
        <v>1247</v>
      </c>
      <c r="C36" s="385" t="s">
        <v>1248</v>
      </c>
      <c r="D36" s="411">
        <v>23018</v>
      </c>
    </row>
    <row r="37" spans="1:4" ht="12.75">
      <c r="A37" s="385" t="s">
        <v>98</v>
      </c>
      <c r="B37" s="385" t="s">
        <v>1249</v>
      </c>
      <c r="C37" s="385" t="s">
        <v>1250</v>
      </c>
      <c r="D37" s="411">
        <v>16896</v>
      </c>
    </row>
    <row r="38" spans="1:4" ht="12.75">
      <c r="A38" s="385" t="s">
        <v>1251</v>
      </c>
      <c r="B38" s="385" t="s">
        <v>1252</v>
      </c>
      <c r="C38" s="385" t="s">
        <v>1253</v>
      </c>
      <c r="D38" s="411">
        <v>20237</v>
      </c>
    </row>
    <row r="39" spans="1:4" ht="12.75">
      <c r="A39" s="385" t="s">
        <v>502</v>
      </c>
      <c r="B39" s="385" t="s">
        <v>1254</v>
      </c>
      <c r="C39" s="385" t="s">
        <v>1255</v>
      </c>
      <c r="D39" s="411">
        <v>23006</v>
      </c>
    </row>
    <row r="40" spans="1:4" ht="12.75">
      <c r="A40" s="385" t="s">
        <v>103</v>
      </c>
      <c r="B40" s="385" t="s">
        <v>1257</v>
      </c>
      <c r="C40" s="385" t="s">
        <v>1258</v>
      </c>
      <c r="D40" s="411">
        <v>17706</v>
      </c>
    </row>
    <row r="41" spans="1:4" ht="12.75">
      <c r="A41" s="385" t="s">
        <v>1262</v>
      </c>
      <c r="B41" s="385" t="s">
        <v>1263</v>
      </c>
      <c r="C41" s="385" t="s">
        <v>1264</v>
      </c>
      <c r="D41" s="411">
        <v>18205</v>
      </c>
    </row>
    <row r="42" spans="1:4" ht="12.75">
      <c r="A42" s="385" t="s">
        <v>92</v>
      </c>
      <c r="B42" s="385" t="s">
        <v>1266</v>
      </c>
      <c r="C42" s="385" t="s">
        <v>1267</v>
      </c>
      <c r="D42" s="411">
        <v>18125</v>
      </c>
    </row>
    <row r="43" spans="1:4" ht="12.75">
      <c r="A43" s="385" t="s">
        <v>123</v>
      </c>
      <c r="B43" s="385" t="s">
        <v>1268</v>
      </c>
      <c r="C43" s="385" t="s">
        <v>1269</v>
      </c>
      <c r="D43" s="411">
        <v>19982</v>
      </c>
    </row>
    <row r="44" spans="1:4" ht="12.75">
      <c r="A44" s="385" t="s">
        <v>1270</v>
      </c>
      <c r="B44" s="385" t="s">
        <v>1271</v>
      </c>
      <c r="C44" s="385" t="s">
        <v>1272</v>
      </c>
      <c r="D44" s="411">
        <v>19928</v>
      </c>
    </row>
    <row r="45" spans="1:4" ht="12.75">
      <c r="A45" s="385" t="s">
        <v>1273</v>
      </c>
      <c r="B45" s="385" t="s">
        <v>1274</v>
      </c>
      <c r="C45" s="385" t="s">
        <v>1275</v>
      </c>
      <c r="D45" s="411">
        <v>20345</v>
      </c>
    </row>
    <row r="46" spans="1:4" ht="12.75">
      <c r="A46" s="385" t="s">
        <v>137</v>
      </c>
      <c r="B46" s="385" t="s">
        <v>1277</v>
      </c>
      <c r="C46" s="385" t="s">
        <v>1280</v>
      </c>
      <c r="D46" s="411">
        <v>19919</v>
      </c>
    </row>
    <row r="47" spans="1:4" ht="12.75">
      <c r="A47" s="385" t="s">
        <v>139</v>
      </c>
      <c r="B47" s="385" t="s">
        <v>1282</v>
      </c>
      <c r="C47" s="385" t="s">
        <v>1283</v>
      </c>
      <c r="D47" s="411">
        <v>18182</v>
      </c>
    </row>
    <row r="48" spans="1:4" ht="12.75">
      <c r="A48" s="385" t="s">
        <v>147</v>
      </c>
      <c r="B48" s="385" t="s">
        <v>1284</v>
      </c>
      <c r="C48" s="385" t="s">
        <v>1285</v>
      </c>
      <c r="D48" s="411">
        <v>18155</v>
      </c>
    </row>
    <row r="49" spans="1:4" ht="12.75">
      <c r="A49" s="385" t="s">
        <v>622</v>
      </c>
      <c r="B49" s="385" t="s">
        <v>1287</v>
      </c>
      <c r="C49" s="385" t="s">
        <v>1289</v>
      </c>
      <c r="D49" s="411">
        <v>22777</v>
      </c>
    </row>
    <row r="50" spans="1:4" ht="12.75">
      <c r="A50" s="385" t="s">
        <v>169</v>
      </c>
      <c r="B50" s="385" t="s">
        <v>1290</v>
      </c>
      <c r="C50" s="385" t="s">
        <v>1292</v>
      </c>
      <c r="D50" s="411">
        <v>22879</v>
      </c>
    </row>
    <row r="51" spans="1:4" ht="12.75">
      <c r="A51" s="385" t="s">
        <v>1293</v>
      </c>
      <c r="B51" s="385" t="s">
        <v>1294</v>
      </c>
      <c r="C51" s="385" t="s">
        <v>1295</v>
      </c>
      <c r="D51" s="411">
        <v>22814</v>
      </c>
    </row>
    <row r="52" spans="1:4" ht="12.75">
      <c r="A52" s="385" t="s">
        <v>172</v>
      </c>
      <c r="B52" s="385" t="s">
        <v>1296</v>
      </c>
      <c r="C52" s="385" t="s">
        <v>1297</v>
      </c>
      <c r="D52" s="411">
        <v>23031</v>
      </c>
    </row>
    <row r="53" spans="1:4" ht="12.75">
      <c r="A53" s="385" t="s">
        <v>175</v>
      </c>
      <c r="B53" s="385" t="s">
        <v>1298</v>
      </c>
      <c r="C53" s="385" t="s">
        <v>1299</v>
      </c>
      <c r="D53" s="411">
        <v>18116</v>
      </c>
    </row>
    <row r="54" spans="1:4" ht="12.75">
      <c r="A54" s="385" t="s">
        <v>175</v>
      </c>
      <c r="B54" s="385" t="s">
        <v>1298</v>
      </c>
      <c r="C54" s="385" t="s">
        <v>1300</v>
      </c>
      <c r="D54" s="411">
        <v>22765</v>
      </c>
    </row>
    <row r="55" spans="1:4" ht="12.75">
      <c r="A55" s="385" t="s">
        <v>182</v>
      </c>
      <c r="B55" s="385" t="s">
        <v>1302</v>
      </c>
      <c r="C55" s="385" t="s">
        <v>1303</v>
      </c>
      <c r="D55" s="411">
        <v>20591</v>
      </c>
    </row>
    <row r="56" spans="1:4" ht="12.75">
      <c r="A56" s="385" t="s">
        <v>1304</v>
      </c>
      <c r="B56" s="385" t="s">
        <v>1305</v>
      </c>
      <c r="C56" s="385" t="s">
        <v>1306</v>
      </c>
      <c r="D56" s="411">
        <v>20287</v>
      </c>
    </row>
    <row r="57" spans="1:4" ht="12.75">
      <c r="A57" s="385" t="s">
        <v>1307</v>
      </c>
      <c r="B57" s="385" t="s">
        <v>1308</v>
      </c>
      <c r="C57" s="385" t="s">
        <v>1309</v>
      </c>
      <c r="D57" s="411">
        <v>23021</v>
      </c>
    </row>
    <row r="58" spans="1:4" ht="12.75">
      <c r="A58" s="385" t="s">
        <v>186</v>
      </c>
      <c r="B58" s="385" t="s">
        <v>1310</v>
      </c>
      <c r="C58" s="385" t="s">
        <v>1311</v>
      </c>
      <c r="D58" s="411">
        <v>22716</v>
      </c>
    </row>
    <row r="59" spans="1:4" ht="12.75">
      <c r="A59" s="385" t="s">
        <v>1313</v>
      </c>
      <c r="B59" s="385" t="s">
        <v>1314</v>
      </c>
      <c r="C59" s="385" t="s">
        <v>1315</v>
      </c>
      <c r="D59" s="411">
        <v>22754</v>
      </c>
    </row>
    <row r="60" spans="1:4" ht="12.75">
      <c r="A60" s="385" t="s">
        <v>1316</v>
      </c>
      <c r="B60" s="385" t="s">
        <v>1317</v>
      </c>
      <c r="C60" s="385" t="s">
        <v>1318</v>
      </c>
      <c r="D60" s="411">
        <v>22835</v>
      </c>
    </row>
    <row r="61" spans="1:4" ht="12.75">
      <c r="A61" s="385" t="s">
        <v>834</v>
      </c>
      <c r="B61" s="385" t="s">
        <v>1319</v>
      </c>
      <c r="C61" s="385" t="s">
        <v>1320</v>
      </c>
      <c r="D61" s="411">
        <v>23039</v>
      </c>
    </row>
    <row r="62" spans="1:4" ht="12.75">
      <c r="A62" s="385" t="s">
        <v>198</v>
      </c>
      <c r="B62" s="385" t="s">
        <v>1321</v>
      </c>
      <c r="C62" s="385" t="s">
        <v>1322</v>
      </c>
      <c r="D62" s="411">
        <v>22956</v>
      </c>
    </row>
    <row r="63" spans="1:4" ht="12.75">
      <c r="A63" s="385" t="s">
        <v>201</v>
      </c>
      <c r="B63" s="385" t="s">
        <v>1323</v>
      </c>
      <c r="C63" s="385" t="s">
        <v>1325</v>
      </c>
      <c r="D63" s="411">
        <v>18590</v>
      </c>
    </row>
    <row r="64" spans="1:4" ht="12.75">
      <c r="A64" s="385" t="s">
        <v>209</v>
      </c>
      <c r="B64" s="385" t="s">
        <v>1329</v>
      </c>
      <c r="C64" s="385" t="s">
        <v>1330</v>
      </c>
      <c r="D64" s="411">
        <v>18564</v>
      </c>
    </row>
    <row r="65" spans="1:4" ht="12.75">
      <c r="A65" s="385" t="s">
        <v>222</v>
      </c>
      <c r="B65" s="385" t="s">
        <v>1332</v>
      </c>
      <c r="C65" s="385" t="s">
        <v>1334</v>
      </c>
      <c r="D65" s="411">
        <v>22791</v>
      </c>
    </row>
    <row r="66" spans="1:4" ht="12.75">
      <c r="A66" s="385" t="s">
        <v>225</v>
      </c>
      <c r="B66" s="385" t="s">
        <v>1335</v>
      </c>
      <c r="C66" s="385" t="s">
        <v>1336</v>
      </c>
      <c r="D66" s="411">
        <v>18117</v>
      </c>
    </row>
    <row r="67" spans="1:4" ht="12.75">
      <c r="A67" s="385" t="s">
        <v>99</v>
      </c>
      <c r="B67" s="385" t="s">
        <v>1338</v>
      </c>
      <c r="C67" s="385" t="s">
        <v>1339</v>
      </c>
      <c r="D67" s="411">
        <v>18029</v>
      </c>
    </row>
    <row r="68" spans="1:4" ht="12.75">
      <c r="A68" s="385" t="s">
        <v>1340</v>
      </c>
      <c r="B68" s="385" t="s">
        <v>1341</v>
      </c>
      <c r="C68" s="385" t="s">
        <v>1342</v>
      </c>
      <c r="D68" s="411">
        <v>23045</v>
      </c>
    </row>
    <row r="69" spans="1:4" ht="12.75">
      <c r="A69" s="385" t="s">
        <v>637</v>
      </c>
      <c r="B69" s="385" t="s">
        <v>1343</v>
      </c>
      <c r="C69" s="385" t="s">
        <v>1345</v>
      </c>
      <c r="D69" s="411">
        <v>22977</v>
      </c>
    </row>
    <row r="70" spans="1:4" ht="12.75">
      <c r="A70" s="385" t="s">
        <v>992</v>
      </c>
      <c r="B70" s="385" t="s">
        <v>1347</v>
      </c>
      <c r="C70" s="385" t="s">
        <v>1348</v>
      </c>
      <c r="D70" s="411">
        <v>22890</v>
      </c>
    </row>
    <row r="71" spans="1:4" ht="12.75">
      <c r="A71" s="385" t="s">
        <v>1349</v>
      </c>
      <c r="B71" s="385" t="s">
        <v>1350</v>
      </c>
      <c r="C71" s="385" t="s">
        <v>1351</v>
      </c>
      <c r="D71" s="411">
        <v>22941</v>
      </c>
    </row>
    <row r="72" spans="1:4" ht="12.75">
      <c r="A72" s="385" t="s">
        <v>245</v>
      </c>
      <c r="B72" s="385" t="s">
        <v>1352</v>
      </c>
      <c r="C72" s="385" t="s">
        <v>1353</v>
      </c>
      <c r="D72" s="411">
        <v>19941</v>
      </c>
    </row>
    <row r="73" spans="1:4" ht="12.75">
      <c r="A73" s="385" t="s">
        <v>1354</v>
      </c>
      <c r="B73" s="385" t="s">
        <v>1355</v>
      </c>
      <c r="C73" s="385" t="s">
        <v>1356</v>
      </c>
      <c r="D73" s="411">
        <v>20147</v>
      </c>
    </row>
    <row r="74" spans="1:4" ht="12.75">
      <c r="A74" s="385" t="s">
        <v>1357</v>
      </c>
      <c r="B74" s="385" t="s">
        <v>1359</v>
      </c>
      <c r="C74" s="385" t="s">
        <v>1360</v>
      </c>
      <c r="D74" s="411">
        <v>22992</v>
      </c>
    </row>
    <row r="75" spans="1:4" ht="12.75">
      <c r="A75" s="385" t="s">
        <v>249</v>
      </c>
      <c r="B75" s="385" t="s">
        <v>1363</v>
      </c>
      <c r="C75" s="385" t="s">
        <v>1364</v>
      </c>
      <c r="D75" s="411">
        <v>20508</v>
      </c>
    </row>
    <row r="76" spans="1:4" ht="12.75">
      <c r="A76" s="385" t="s">
        <v>254</v>
      </c>
      <c r="B76" s="385" t="s">
        <v>1365</v>
      </c>
      <c r="C76" s="385" t="s">
        <v>1366</v>
      </c>
      <c r="D76" s="411">
        <v>17957</v>
      </c>
    </row>
    <row r="77" spans="1:4" ht="12.75">
      <c r="A77" s="385" t="s">
        <v>509</v>
      </c>
      <c r="B77" s="385" t="s">
        <v>1367</v>
      </c>
      <c r="C77" s="385" t="s">
        <v>1368</v>
      </c>
      <c r="D77" s="411">
        <v>19948</v>
      </c>
    </row>
    <row r="78" spans="1:4" ht="12.75">
      <c r="A78" s="385" t="s">
        <v>263</v>
      </c>
      <c r="B78" s="385" t="s">
        <v>1369</v>
      </c>
      <c r="C78" s="385" t="s">
        <v>1370</v>
      </c>
      <c r="D78" s="411">
        <v>18172</v>
      </c>
    </row>
    <row r="79" spans="1:4" ht="12.75">
      <c r="A79" s="385" t="s">
        <v>883</v>
      </c>
      <c r="B79" s="385" t="s">
        <v>1372</v>
      </c>
      <c r="C79" s="385" t="s">
        <v>1373</v>
      </c>
      <c r="D79" s="411">
        <v>20199</v>
      </c>
    </row>
    <row r="80" spans="1:4" ht="12.75">
      <c r="A80" s="385" t="s">
        <v>1374</v>
      </c>
      <c r="B80" s="385" t="s">
        <v>1375</v>
      </c>
      <c r="C80" s="385" t="s">
        <v>1376</v>
      </c>
      <c r="D80" s="411">
        <v>20320</v>
      </c>
    </row>
    <row r="81" spans="1:4" ht="12.75">
      <c r="A81" s="385" t="s">
        <v>707</v>
      </c>
      <c r="B81" s="385" t="s">
        <v>1377</v>
      </c>
      <c r="C81" s="385" t="s">
        <v>1378</v>
      </c>
      <c r="D81" s="411">
        <v>20256</v>
      </c>
    </row>
    <row r="82" spans="1:4" ht="12.75">
      <c r="A82" s="385" t="s">
        <v>271</v>
      </c>
      <c r="B82" s="385" t="s">
        <v>1381</v>
      </c>
      <c r="C82" s="385" t="s">
        <v>1382</v>
      </c>
      <c r="D82" s="411">
        <v>18250</v>
      </c>
    </row>
    <row r="83" spans="1:4" ht="12.75">
      <c r="A83" s="385" t="s">
        <v>72</v>
      </c>
      <c r="B83" s="385" t="s">
        <v>1383</v>
      </c>
      <c r="C83" s="385" t="s">
        <v>1384</v>
      </c>
      <c r="D83" s="411">
        <v>22900</v>
      </c>
    </row>
    <row r="84" spans="1:4" ht="12.75">
      <c r="A84" s="385" t="s">
        <v>273</v>
      </c>
      <c r="B84" s="385" t="s">
        <v>1385</v>
      </c>
      <c r="C84" s="385" t="s">
        <v>1387</v>
      </c>
      <c r="D84" s="411">
        <v>17937</v>
      </c>
    </row>
    <row r="85" spans="1:4" ht="12.75">
      <c r="A85" s="385" t="s">
        <v>645</v>
      </c>
      <c r="B85" s="385" t="s">
        <v>1389</v>
      </c>
      <c r="C85" s="385" t="s">
        <v>1390</v>
      </c>
      <c r="D85" s="411">
        <v>18338</v>
      </c>
    </row>
    <row r="86" spans="1:4" ht="12.75">
      <c r="A86" s="385" t="s">
        <v>843</v>
      </c>
      <c r="B86" s="385" t="s">
        <v>1391</v>
      </c>
      <c r="C86" s="385" t="s">
        <v>1392</v>
      </c>
      <c r="D86" s="411">
        <v>18232</v>
      </c>
    </row>
    <row r="87" spans="1:4" ht="12.75">
      <c r="A87" s="385" t="s">
        <v>305</v>
      </c>
      <c r="B87" s="385" t="s">
        <v>1393</v>
      </c>
      <c r="C87" s="385" t="s">
        <v>1394</v>
      </c>
      <c r="D87" s="411">
        <v>20182</v>
      </c>
    </row>
    <row r="88" spans="1:4" ht="12.75">
      <c r="A88" s="385" t="s">
        <v>1073</v>
      </c>
      <c r="B88" s="385" t="s">
        <v>1395</v>
      </c>
      <c r="C88" s="385" t="s">
        <v>1396</v>
      </c>
      <c r="D88" s="411">
        <v>23013</v>
      </c>
    </row>
    <row r="89" spans="1:4" ht="12.75">
      <c r="A89" s="385" t="s">
        <v>653</v>
      </c>
      <c r="B89" s="385" t="s">
        <v>1397</v>
      </c>
      <c r="C89" s="385" t="s">
        <v>1398</v>
      </c>
      <c r="D89" s="411">
        <v>19927</v>
      </c>
    </row>
    <row r="90" spans="1:4" ht="12.75">
      <c r="A90" s="385" t="s">
        <v>320</v>
      </c>
      <c r="B90" s="385" t="s">
        <v>1399</v>
      </c>
      <c r="C90" s="385" t="s">
        <v>1400</v>
      </c>
      <c r="D90" s="411">
        <v>18538</v>
      </c>
    </row>
    <row r="91" spans="1:4" ht="12.75">
      <c r="A91" s="385" t="s">
        <v>328</v>
      </c>
      <c r="B91" s="385" t="s">
        <v>1401</v>
      </c>
      <c r="C91" s="385" t="s">
        <v>1402</v>
      </c>
      <c r="D91" s="411">
        <v>22749</v>
      </c>
    </row>
    <row r="92" spans="1:4" ht="12.75">
      <c r="A92" s="385" t="s">
        <v>256</v>
      </c>
      <c r="B92" s="385" t="s">
        <v>1403</v>
      </c>
      <c r="C92" s="385" t="s">
        <v>1404</v>
      </c>
      <c r="D92" s="411">
        <v>22714</v>
      </c>
    </row>
    <row r="93" spans="1:4" ht="12.75">
      <c r="A93" s="385" t="s">
        <v>337</v>
      </c>
      <c r="B93" s="385" t="s">
        <v>1406</v>
      </c>
      <c r="C93" s="385" t="s">
        <v>1407</v>
      </c>
      <c r="D93" s="411">
        <v>18521</v>
      </c>
    </row>
    <row r="94" spans="1:4" ht="12.75">
      <c r="A94" s="385" t="s">
        <v>1408</v>
      </c>
      <c r="B94" s="385" t="s">
        <v>1409</v>
      </c>
      <c r="C94" s="385" t="s">
        <v>1410</v>
      </c>
      <c r="D94" s="411">
        <v>22863</v>
      </c>
    </row>
    <row r="95" spans="1:4" ht="12.75">
      <c r="A95" s="385" t="s">
        <v>1411</v>
      </c>
      <c r="B95" s="385" t="s">
        <v>1412</v>
      </c>
      <c r="C95" s="385" t="s">
        <v>1413</v>
      </c>
      <c r="D95" s="411">
        <v>22813</v>
      </c>
    </row>
    <row r="96" spans="1:4" ht="12.75">
      <c r="A96" s="385" t="s">
        <v>110</v>
      </c>
      <c r="B96" s="385" t="s">
        <v>1414</v>
      </c>
      <c r="C96" s="416" t="s">
        <v>1415</v>
      </c>
      <c r="D96" s="411">
        <v>22982</v>
      </c>
    </row>
    <row r="97" spans="1:4" ht="12.75">
      <c r="A97" s="385" t="s">
        <v>356</v>
      </c>
      <c r="B97" s="385" t="s">
        <v>1418</v>
      </c>
      <c r="C97" s="385" t="s">
        <v>1419</v>
      </c>
      <c r="D97" s="411">
        <v>18272</v>
      </c>
    </row>
    <row r="98" spans="1:4" ht="12.75">
      <c r="A98" s="385" t="s">
        <v>361</v>
      </c>
      <c r="B98" s="385" t="s">
        <v>1420</v>
      </c>
      <c r="C98" s="385" t="s">
        <v>1421</v>
      </c>
      <c r="D98" s="411">
        <v>20509</v>
      </c>
    </row>
    <row r="99" spans="1:4" ht="12.75">
      <c r="A99" s="385" t="s">
        <v>367</v>
      </c>
      <c r="B99" s="385" t="s">
        <v>1423</v>
      </c>
      <c r="C99" s="385" t="s">
        <v>1424</v>
      </c>
      <c r="D99" s="411">
        <v>18165</v>
      </c>
    </row>
    <row r="100" spans="1:4" ht="12.75">
      <c r="A100" s="385" t="s">
        <v>666</v>
      </c>
      <c r="B100" s="385" t="s">
        <v>1425</v>
      </c>
      <c r="C100" s="385" t="s">
        <v>1426</v>
      </c>
      <c r="D100" s="411">
        <v>19936</v>
      </c>
    </row>
    <row r="101" spans="1:4" ht="12.75">
      <c r="A101" s="385" t="s">
        <v>1427</v>
      </c>
      <c r="B101" s="385" t="s">
        <v>1428</v>
      </c>
      <c r="C101" s="385" t="s">
        <v>1429</v>
      </c>
      <c r="D101" s="411">
        <v>22872</v>
      </c>
    </row>
    <row r="102" spans="1:4" ht="12.75">
      <c r="A102" s="385" t="s">
        <v>303</v>
      </c>
      <c r="B102" s="385" t="s">
        <v>1431</v>
      </c>
      <c r="C102" s="385" t="s">
        <v>1432</v>
      </c>
      <c r="D102" s="411">
        <v>23010</v>
      </c>
    </row>
    <row r="103" spans="1:4" ht="12.75">
      <c r="A103" s="385" t="s">
        <v>303</v>
      </c>
      <c r="B103" s="385" t="s">
        <v>1433</v>
      </c>
      <c r="C103" s="385" t="s">
        <v>1434</v>
      </c>
      <c r="D103" s="411">
        <v>20230</v>
      </c>
    </row>
    <row r="104" spans="1:4" ht="12.75">
      <c r="A104" s="385" t="s">
        <v>278</v>
      </c>
      <c r="B104" s="385" t="s">
        <v>1435</v>
      </c>
      <c r="C104" s="385" t="s">
        <v>1436</v>
      </c>
      <c r="D104" s="411">
        <v>22173</v>
      </c>
    </row>
    <row r="105" spans="1:4" ht="12.75">
      <c r="A105" s="385" t="s">
        <v>1438</v>
      </c>
      <c r="B105" s="385" t="s">
        <v>1439</v>
      </c>
      <c r="C105" s="385" t="s">
        <v>1440</v>
      </c>
      <c r="D105" s="411">
        <v>20465</v>
      </c>
    </row>
    <row r="106" spans="1:4" ht="12.75">
      <c r="A106" s="385" t="s">
        <v>672</v>
      </c>
      <c r="B106" s="385" t="s">
        <v>1442</v>
      </c>
      <c r="C106" s="385" t="s">
        <v>1443</v>
      </c>
      <c r="D106" s="411">
        <v>20729</v>
      </c>
    </row>
    <row r="107" spans="1:4" ht="12.75">
      <c r="A107" s="385" t="s">
        <v>1444</v>
      </c>
      <c r="B107" s="385" t="s">
        <v>1445</v>
      </c>
      <c r="C107" s="385" t="s">
        <v>1446</v>
      </c>
      <c r="D107" s="411">
        <v>20094</v>
      </c>
    </row>
    <row r="108" spans="1:4" ht="12.75">
      <c r="A108" s="385" t="s">
        <v>265</v>
      </c>
      <c r="B108" s="385" t="s">
        <v>1447</v>
      </c>
      <c r="C108" s="385" t="s">
        <v>1448</v>
      </c>
      <c r="D108" s="411">
        <v>20587</v>
      </c>
    </row>
    <row r="109" spans="1:4" ht="12.75">
      <c r="A109" s="385" t="s">
        <v>749</v>
      </c>
      <c r="B109" s="385" t="s">
        <v>1449</v>
      </c>
      <c r="C109" s="385" t="s">
        <v>1450</v>
      </c>
      <c r="D109" s="411">
        <v>23025</v>
      </c>
    </row>
    <row r="110" spans="1:4" ht="12.75">
      <c r="A110" s="385" t="s">
        <v>1451</v>
      </c>
      <c r="B110" s="385" t="s">
        <v>1452</v>
      </c>
      <c r="C110" s="385" t="s">
        <v>1453</v>
      </c>
      <c r="D110" s="411">
        <v>22015</v>
      </c>
    </row>
    <row r="111" spans="1:4" ht="12.75">
      <c r="A111" s="385" t="s">
        <v>385</v>
      </c>
      <c r="B111" s="385" t="s">
        <v>1454</v>
      </c>
      <c r="C111" s="385" t="s">
        <v>1455</v>
      </c>
      <c r="D111" s="411">
        <v>20512</v>
      </c>
    </row>
    <row r="112" spans="1:4" ht="12.75">
      <c r="A112" s="385" t="s">
        <v>270</v>
      </c>
      <c r="B112" s="385" t="s">
        <v>1456</v>
      </c>
      <c r="C112" s="385" t="s">
        <v>1457</v>
      </c>
      <c r="D112" s="411">
        <v>20312</v>
      </c>
    </row>
    <row r="113" spans="1:4" ht="12.75">
      <c r="A113" s="385" t="s">
        <v>78</v>
      </c>
      <c r="B113" s="385" t="s">
        <v>1458</v>
      </c>
      <c r="C113" s="385" t="s">
        <v>1459</v>
      </c>
      <c r="D113" s="411">
        <v>17944</v>
      </c>
    </row>
    <row r="114" spans="1:4" ht="12.75">
      <c r="A114" s="385" t="s">
        <v>1461</v>
      </c>
      <c r="B114" s="385" t="s">
        <v>1462</v>
      </c>
      <c r="C114" s="385" t="s">
        <v>1463</v>
      </c>
      <c r="D114" s="411">
        <v>22683</v>
      </c>
    </row>
    <row r="115" spans="1:4" ht="12.75">
      <c r="A115" s="385" t="s">
        <v>274</v>
      </c>
      <c r="B115" s="385" t="s">
        <v>1466</v>
      </c>
      <c r="C115" s="385" t="s">
        <v>1467</v>
      </c>
      <c r="D115" s="411">
        <v>22871</v>
      </c>
    </row>
    <row r="116" spans="1:4" ht="12.75">
      <c r="A116" s="385" t="s">
        <v>1469</v>
      </c>
      <c r="B116" s="385" t="s">
        <v>1470</v>
      </c>
      <c r="C116" s="385" t="s">
        <v>1471</v>
      </c>
      <c r="D116" s="411">
        <v>20496</v>
      </c>
    </row>
    <row r="117" spans="1:4" ht="12.75">
      <c r="A117" s="385" t="s">
        <v>277</v>
      </c>
      <c r="B117" s="385" t="s">
        <v>1472</v>
      </c>
      <c r="C117" s="385" t="s">
        <v>1473</v>
      </c>
      <c r="D117" s="411">
        <v>20305</v>
      </c>
    </row>
    <row r="118" spans="1:4" ht="12.75">
      <c r="A118" s="385" t="s">
        <v>1474</v>
      </c>
      <c r="B118" s="385" t="s">
        <v>1475</v>
      </c>
      <c r="C118" s="385" t="s">
        <v>1476</v>
      </c>
      <c r="D118" s="411">
        <v>22797</v>
      </c>
    </row>
    <row r="119" spans="1:4" ht="12.75">
      <c r="A119" s="385" t="s">
        <v>1477</v>
      </c>
      <c r="B119" s="385" t="s">
        <v>1478</v>
      </c>
      <c r="C119" s="385" t="s">
        <v>1479</v>
      </c>
      <c r="D119" s="411">
        <v>20068</v>
      </c>
    </row>
    <row r="120" spans="1:4" ht="12.75">
      <c r="A120" s="385" t="s">
        <v>441</v>
      </c>
      <c r="B120" s="385" t="s">
        <v>1480</v>
      </c>
      <c r="C120" s="385" t="s">
        <v>1481</v>
      </c>
      <c r="D120" s="411">
        <v>17913</v>
      </c>
    </row>
    <row r="121" spans="1:4" ht="12.75">
      <c r="A121" s="385" t="s">
        <v>441</v>
      </c>
      <c r="B121" s="385" t="s">
        <v>1482</v>
      </c>
      <c r="C121" s="385" t="s">
        <v>1483</v>
      </c>
      <c r="D121" s="411">
        <v>20550</v>
      </c>
    </row>
    <row r="122" spans="1:4" ht="12.75">
      <c r="A122" s="385" t="s">
        <v>677</v>
      </c>
      <c r="B122" s="385" t="s">
        <v>1484</v>
      </c>
      <c r="C122" s="385" t="s">
        <v>1485</v>
      </c>
      <c r="D122" s="411">
        <v>22902</v>
      </c>
    </row>
    <row r="123" spans="1:4" ht="12.75">
      <c r="A123" s="385" t="s">
        <v>450</v>
      </c>
      <c r="B123" s="385" t="s">
        <v>1486</v>
      </c>
      <c r="C123" s="385" t="s">
        <v>1487</v>
      </c>
      <c r="D123" s="411">
        <v>22738</v>
      </c>
    </row>
    <row r="124" spans="1:4" ht="12.75">
      <c r="A124" s="385" t="s">
        <v>966</v>
      </c>
      <c r="B124" s="385" t="s">
        <v>1489</v>
      </c>
      <c r="C124" s="385" t="s">
        <v>1490</v>
      </c>
      <c r="D124" s="411">
        <v>20545</v>
      </c>
    </row>
    <row r="125" spans="1:4" ht="12.75">
      <c r="A125" s="385" t="s">
        <v>968</v>
      </c>
      <c r="B125" s="385" t="s">
        <v>1491</v>
      </c>
      <c r="C125" s="385" t="s">
        <v>1492</v>
      </c>
      <c r="D125" s="411">
        <v>22944</v>
      </c>
    </row>
    <row r="126" spans="1:4" ht="12.75">
      <c r="A126" s="385" t="s">
        <v>38</v>
      </c>
      <c r="B126" s="385" t="s">
        <v>1493</v>
      </c>
      <c r="C126" s="385" t="s">
        <v>1494</v>
      </c>
      <c r="D126" s="411">
        <v>18479</v>
      </c>
    </row>
    <row r="127" spans="1:4" ht="12.75">
      <c r="A127" s="385" t="s">
        <v>1495</v>
      </c>
      <c r="B127" s="385" t="s">
        <v>1496</v>
      </c>
      <c r="C127" s="385" t="s">
        <v>1497</v>
      </c>
      <c r="D127" s="411">
        <v>20193</v>
      </c>
    </row>
    <row r="128" spans="1:4" ht="12.75">
      <c r="A128" s="385" t="s">
        <v>230</v>
      </c>
      <c r="B128" s="385" t="s">
        <v>1498</v>
      </c>
      <c r="C128" s="385" t="s">
        <v>1499</v>
      </c>
      <c r="D128" s="411">
        <v>22906</v>
      </c>
    </row>
    <row r="129" spans="1:4" ht="12.75">
      <c r="A129" s="385" t="s">
        <v>468</v>
      </c>
      <c r="B129" s="385" t="s">
        <v>1500</v>
      </c>
      <c r="C129" s="385" t="s">
        <v>1501</v>
      </c>
      <c r="D129" s="411">
        <v>18299</v>
      </c>
    </row>
    <row r="130" spans="1:4" ht="12.75">
      <c r="A130" s="385" t="s">
        <v>840</v>
      </c>
      <c r="B130" s="385" t="s">
        <v>1502</v>
      </c>
      <c r="C130" s="385" t="s">
        <v>1503</v>
      </c>
      <c r="D130" s="411">
        <v>20599</v>
      </c>
    </row>
    <row r="131" spans="1:4" ht="12.75">
      <c r="A131" s="385" t="s">
        <v>1504</v>
      </c>
      <c r="B131" s="385" t="s">
        <v>1505</v>
      </c>
      <c r="C131" s="385" t="s">
        <v>1506</v>
      </c>
      <c r="D131" s="411">
        <v>20190</v>
      </c>
    </row>
    <row r="132" spans="1:4" ht="12.75">
      <c r="A132" s="385" t="s">
        <v>474</v>
      </c>
      <c r="B132" s="385" t="s">
        <v>1508</v>
      </c>
      <c r="C132" s="385" t="s">
        <v>1509</v>
      </c>
      <c r="D132" s="411">
        <v>19997</v>
      </c>
    </row>
    <row r="133" spans="1:4" ht="12.75">
      <c r="A133" s="385" t="s">
        <v>485</v>
      </c>
      <c r="B133" s="385" t="s">
        <v>1047</v>
      </c>
      <c r="C133" s="385" t="s">
        <v>1049</v>
      </c>
      <c r="D133" s="411">
        <v>18274</v>
      </c>
    </row>
    <row r="134" spans="1:4" ht="12.75">
      <c r="A134" s="385" t="s">
        <v>1510</v>
      </c>
      <c r="B134" s="385" t="s">
        <v>1511</v>
      </c>
      <c r="C134" s="385" t="s">
        <v>1512</v>
      </c>
      <c r="D134" s="411">
        <v>19974</v>
      </c>
    </row>
    <row r="135" spans="1:4" ht="12.75">
      <c r="A135" s="385" t="s">
        <v>1104</v>
      </c>
      <c r="B135" s="385" t="s">
        <v>1277</v>
      </c>
      <c r="C135" s="385" t="s">
        <v>1513</v>
      </c>
      <c r="D135" s="411">
        <v>19920</v>
      </c>
    </row>
    <row r="136" spans="1:4" ht="12.75">
      <c r="A136" s="385" t="s">
        <v>489</v>
      </c>
      <c r="B136" s="385" t="s">
        <v>1514</v>
      </c>
      <c r="C136" s="385" t="s">
        <v>1515</v>
      </c>
      <c r="D136" s="411">
        <v>18322</v>
      </c>
    </row>
    <row r="137" spans="1:4" ht="12.75">
      <c r="A137" s="385" t="s">
        <v>504</v>
      </c>
      <c r="B137" s="385" t="s">
        <v>1516</v>
      </c>
      <c r="C137" s="385" t="s">
        <v>1517</v>
      </c>
      <c r="D137" s="411">
        <v>20392</v>
      </c>
    </row>
    <row r="138" spans="1:4" ht="12.75">
      <c r="A138" s="385" t="s">
        <v>516</v>
      </c>
      <c r="B138" s="385" t="s">
        <v>1518</v>
      </c>
      <c r="C138" s="385" t="s">
        <v>1520</v>
      </c>
      <c r="D138" s="411">
        <v>22076</v>
      </c>
    </row>
    <row r="139" spans="1:4" ht="12.75">
      <c r="A139" s="385" t="s">
        <v>519</v>
      </c>
      <c r="B139" s="385" t="s">
        <v>1522</v>
      </c>
      <c r="C139" s="385" t="s">
        <v>1523</v>
      </c>
      <c r="D139" s="411">
        <v>18055</v>
      </c>
    </row>
    <row r="140" spans="1:4" ht="12.75">
      <c r="A140" s="385" t="s">
        <v>736</v>
      </c>
      <c r="B140" s="385" t="s">
        <v>1525</v>
      </c>
      <c r="C140" s="385" t="s">
        <v>1526</v>
      </c>
      <c r="D140" s="411">
        <v>18147</v>
      </c>
    </row>
    <row r="141" spans="1:4" ht="12.75">
      <c r="A141" s="385" t="s">
        <v>1527</v>
      </c>
      <c r="B141" s="385" t="s">
        <v>1528</v>
      </c>
      <c r="C141" s="385" t="s">
        <v>1529</v>
      </c>
      <c r="D141" s="411">
        <v>22889</v>
      </c>
    </row>
    <row r="142" spans="1:4" ht="12.75">
      <c r="A142" s="385" t="s">
        <v>1530</v>
      </c>
      <c r="B142" s="385" t="s">
        <v>1531</v>
      </c>
      <c r="C142" s="385" t="s">
        <v>1532</v>
      </c>
      <c r="D142" s="411">
        <v>22849</v>
      </c>
    </row>
    <row r="143" spans="1:4" ht="12.75">
      <c r="A143" s="385" t="s">
        <v>1533</v>
      </c>
      <c r="B143" s="385" t="s">
        <v>1534</v>
      </c>
      <c r="C143" s="385" t="s">
        <v>1535</v>
      </c>
      <c r="D143" s="411">
        <v>23011</v>
      </c>
    </row>
    <row r="144" spans="1:4" ht="12.75">
      <c r="A144" s="385" t="s">
        <v>679</v>
      </c>
      <c r="B144" s="385" t="s">
        <v>1536</v>
      </c>
      <c r="C144" s="385" t="s">
        <v>1537</v>
      </c>
      <c r="D144" s="411">
        <v>22940</v>
      </c>
    </row>
    <row r="145" spans="1:4" ht="12.75">
      <c r="A145" s="385" t="s">
        <v>289</v>
      </c>
      <c r="B145" s="385" t="s">
        <v>1538</v>
      </c>
      <c r="C145" s="385" t="s">
        <v>1539</v>
      </c>
      <c r="D145" s="411">
        <v>20643</v>
      </c>
    </row>
    <row r="146" spans="1:4" ht="12.75">
      <c r="A146" s="385" t="s">
        <v>141</v>
      </c>
      <c r="B146" s="385" t="s">
        <v>1542</v>
      </c>
      <c r="C146" s="385" t="s">
        <v>1543</v>
      </c>
      <c r="D146" s="411">
        <v>22991</v>
      </c>
    </row>
    <row r="147" spans="1:4" ht="12.75">
      <c r="A147" s="385" t="s">
        <v>542</v>
      </c>
      <c r="B147" s="385" t="s">
        <v>1545</v>
      </c>
      <c r="C147" s="385" t="s">
        <v>1546</v>
      </c>
      <c r="D147" s="411">
        <v>22741</v>
      </c>
    </row>
    <row r="148" spans="1:4" ht="12.75">
      <c r="A148" s="385" t="s">
        <v>547</v>
      </c>
      <c r="B148" s="385" t="s">
        <v>1548</v>
      </c>
      <c r="C148" s="385" t="s">
        <v>1549</v>
      </c>
      <c r="D148" s="411">
        <v>18422</v>
      </c>
    </row>
    <row r="149" spans="1:4" ht="12.75">
      <c r="A149" s="385" t="s">
        <v>921</v>
      </c>
      <c r="B149" s="385" t="s">
        <v>1550</v>
      </c>
      <c r="C149" s="385" t="s">
        <v>1551</v>
      </c>
      <c r="D149" s="411">
        <v>18246</v>
      </c>
    </row>
    <row r="150" spans="1:4" ht="12.75">
      <c r="A150" s="385" t="s">
        <v>299</v>
      </c>
      <c r="B150" s="385" t="s">
        <v>1552</v>
      </c>
      <c r="C150" s="385" t="s">
        <v>1553</v>
      </c>
      <c r="D150" s="411">
        <v>20160</v>
      </c>
    </row>
    <row r="151" spans="1:4" ht="12.75">
      <c r="A151" s="385" t="s">
        <v>1554</v>
      </c>
      <c r="B151" s="385" t="s">
        <v>1555</v>
      </c>
      <c r="C151" s="385" t="s">
        <v>1556</v>
      </c>
      <c r="D151" s="411">
        <v>20181</v>
      </c>
    </row>
    <row r="152" spans="1:4" ht="12.75">
      <c r="A152" s="385" t="s">
        <v>1557</v>
      </c>
      <c r="B152" s="385" t="s">
        <v>1558</v>
      </c>
      <c r="C152" s="385" t="s">
        <v>1559</v>
      </c>
      <c r="D152" s="411">
        <v>20421</v>
      </c>
    </row>
    <row r="153" spans="1:4" ht="12.75">
      <c r="A153" s="385" t="s">
        <v>307</v>
      </c>
      <c r="B153" s="385" t="s">
        <v>1560</v>
      </c>
      <c r="C153" s="385" t="s">
        <v>1562</v>
      </c>
      <c r="D153" s="411">
        <v>22789</v>
      </c>
    </row>
    <row r="154" spans="1:4" ht="12.75">
      <c r="A154" s="385" t="s">
        <v>508</v>
      </c>
      <c r="B154" s="385" t="s">
        <v>1564</v>
      </c>
      <c r="C154" s="385" t="s">
        <v>1565</v>
      </c>
      <c r="D154" s="411">
        <v>22989</v>
      </c>
    </row>
    <row r="155" spans="1:4" ht="12.75">
      <c r="A155" s="385" t="s">
        <v>1566</v>
      </c>
      <c r="B155" s="385" t="s">
        <v>1567</v>
      </c>
      <c r="C155" s="385" t="s">
        <v>1568</v>
      </c>
      <c r="D155" s="411">
        <v>22953</v>
      </c>
    </row>
    <row r="156" spans="1:4" ht="12.75">
      <c r="A156" s="385" t="s">
        <v>562</v>
      </c>
      <c r="B156" s="385" t="s">
        <v>1569</v>
      </c>
      <c r="C156" s="385" t="s">
        <v>1570</v>
      </c>
      <c r="D156" s="411">
        <v>18354</v>
      </c>
    </row>
    <row r="157" spans="1:4" ht="12.75">
      <c r="A157" s="385" t="s">
        <v>566</v>
      </c>
      <c r="B157" s="385" t="s">
        <v>1571</v>
      </c>
      <c r="C157" s="385" t="s">
        <v>1572</v>
      </c>
      <c r="D157" s="411">
        <v>18431</v>
      </c>
    </row>
    <row r="158" spans="1:4" ht="12.75">
      <c r="A158" s="385" t="s">
        <v>903</v>
      </c>
      <c r="B158" s="385" t="s">
        <v>1573</v>
      </c>
      <c r="C158" s="385" t="s">
        <v>1574</v>
      </c>
      <c r="D158" s="411">
        <v>18012</v>
      </c>
    </row>
    <row r="159" spans="1:4" ht="12.75">
      <c r="A159" s="385" t="s">
        <v>575</v>
      </c>
      <c r="B159" s="385" t="s">
        <v>1575</v>
      </c>
      <c r="C159" s="385" t="s">
        <v>1576</v>
      </c>
      <c r="D159" s="411">
        <v>18252</v>
      </c>
    </row>
    <row r="160" spans="1:4" ht="12.75">
      <c r="A160" s="385" t="s">
        <v>1577</v>
      </c>
      <c r="B160" s="385" t="s">
        <v>1578</v>
      </c>
      <c r="C160" s="385" t="s">
        <v>1579</v>
      </c>
      <c r="D160" s="411">
        <v>22865</v>
      </c>
    </row>
    <row r="161" spans="1:4" ht="12.75">
      <c r="A161" s="385" t="s">
        <v>580</v>
      </c>
      <c r="B161" s="385" t="s">
        <v>1580</v>
      </c>
      <c r="C161" s="385" t="s">
        <v>1581</v>
      </c>
      <c r="D161" s="411">
        <v>19906</v>
      </c>
    </row>
    <row r="162" spans="1:4" ht="12.75">
      <c r="A162" s="385" t="s">
        <v>1582</v>
      </c>
      <c r="B162" s="385" t="s">
        <v>1583</v>
      </c>
      <c r="C162" s="385" t="s">
        <v>1584</v>
      </c>
      <c r="D162" s="411">
        <v>22800</v>
      </c>
    </row>
    <row r="163" spans="1:4" ht="12.75">
      <c r="A163" s="385" t="s">
        <v>704</v>
      </c>
      <c r="B163" s="385" t="s">
        <v>1585</v>
      </c>
      <c r="C163" s="385" t="s">
        <v>1586</v>
      </c>
      <c r="D163" s="411">
        <v>20331</v>
      </c>
    </row>
    <row r="164" spans="1:4" ht="12.75">
      <c r="A164" s="385" t="s">
        <v>312</v>
      </c>
      <c r="B164" s="385" t="s">
        <v>1587</v>
      </c>
      <c r="C164" s="385" t="s">
        <v>1588</v>
      </c>
      <c r="D164" s="411">
        <v>20233</v>
      </c>
    </row>
    <row r="165" spans="1:4" ht="12.75">
      <c r="A165" s="385" t="s">
        <v>537</v>
      </c>
      <c r="B165" s="385" t="s">
        <v>1589</v>
      </c>
      <c r="C165" s="385" t="s">
        <v>1590</v>
      </c>
      <c r="D165" s="411">
        <v>22945</v>
      </c>
    </row>
    <row r="166" spans="1:4" ht="12.75">
      <c r="A166" s="385" t="s">
        <v>1591</v>
      </c>
      <c r="B166" s="385" t="s">
        <v>1592</v>
      </c>
      <c r="C166" s="385" t="s">
        <v>1593</v>
      </c>
      <c r="D166" s="411">
        <v>20062</v>
      </c>
    </row>
    <row r="167" spans="1:4" ht="12.75">
      <c r="A167" s="385" t="s">
        <v>794</v>
      </c>
      <c r="B167" s="385" t="s">
        <v>1594</v>
      </c>
      <c r="C167" s="385" t="s">
        <v>1595</v>
      </c>
      <c r="D167" s="411">
        <v>19934</v>
      </c>
    </row>
    <row r="168" spans="1:4" ht="12.75">
      <c r="A168" s="385" t="s">
        <v>690</v>
      </c>
      <c r="B168" s="385" t="s">
        <v>1596</v>
      </c>
      <c r="C168" s="385" t="s">
        <v>1597</v>
      </c>
      <c r="D168" s="411">
        <v>20447</v>
      </c>
    </row>
    <row r="169" spans="1:4" ht="12.75">
      <c r="A169" s="385" t="s">
        <v>696</v>
      </c>
      <c r="B169" s="385" t="s">
        <v>1598</v>
      </c>
      <c r="C169" s="385" t="s">
        <v>1599</v>
      </c>
      <c r="D169" s="411">
        <v>20241</v>
      </c>
    </row>
    <row r="170" spans="1:4" ht="12.75">
      <c r="A170" s="385" t="s">
        <v>594</v>
      </c>
      <c r="B170" s="385" t="s">
        <v>1600</v>
      </c>
      <c r="C170" s="385" t="s">
        <v>1601</v>
      </c>
      <c r="D170" s="411">
        <v>22804</v>
      </c>
    </row>
    <row r="171" spans="1:4" ht="12.75">
      <c r="A171" s="385" t="s">
        <v>1603</v>
      </c>
      <c r="B171" s="385" t="s">
        <v>1604</v>
      </c>
      <c r="C171" s="385" t="s">
        <v>1605</v>
      </c>
      <c r="D171" s="411">
        <v>23016</v>
      </c>
    </row>
    <row r="172" spans="1:4" ht="12.75">
      <c r="A172" s="385" t="s">
        <v>600</v>
      </c>
      <c r="B172" s="385" t="s">
        <v>1606</v>
      </c>
      <c r="C172" s="385" t="s">
        <v>1607</v>
      </c>
      <c r="D172" s="411">
        <v>18340</v>
      </c>
    </row>
    <row r="173" spans="1:4" ht="12.75">
      <c r="A173" s="385" t="s">
        <v>1608</v>
      </c>
      <c r="B173" s="385" t="s">
        <v>1609</v>
      </c>
      <c r="C173" s="385" t="s">
        <v>1610</v>
      </c>
      <c r="D173" s="411">
        <v>23015</v>
      </c>
    </row>
    <row r="174" spans="1:4" ht="12.75">
      <c r="A174" s="385" t="s">
        <v>602</v>
      </c>
      <c r="B174" s="385" t="s">
        <v>1612</v>
      </c>
      <c r="C174" s="385" t="s">
        <v>1613</v>
      </c>
      <c r="D174" s="411">
        <v>22756</v>
      </c>
    </row>
    <row r="175" spans="1:4" ht="12.75">
      <c r="A175" s="385" t="s">
        <v>847</v>
      </c>
      <c r="B175" s="385" t="s">
        <v>1614</v>
      </c>
      <c r="C175" s="385" t="s">
        <v>1615</v>
      </c>
      <c r="D175" s="411">
        <v>22851</v>
      </c>
    </row>
    <row r="176" spans="1:4" ht="12.75">
      <c r="A176" s="385" t="s">
        <v>848</v>
      </c>
      <c r="B176" s="385" t="s">
        <v>1616</v>
      </c>
      <c r="C176" s="385" t="s">
        <v>1617</v>
      </c>
      <c r="D176" s="411">
        <v>18121</v>
      </c>
    </row>
    <row r="177" spans="1:4" ht="12.75">
      <c r="A177" s="385" t="s">
        <v>1618</v>
      </c>
      <c r="B177" s="385" t="s">
        <v>1619</v>
      </c>
      <c r="C177" s="385" t="s">
        <v>1620</v>
      </c>
      <c r="D177" s="411">
        <v>20191</v>
      </c>
    </row>
    <row r="178" spans="1:4" ht="12.75">
      <c r="A178" s="385" t="s">
        <v>705</v>
      </c>
      <c r="B178" s="385" t="s">
        <v>1621</v>
      </c>
      <c r="C178" s="385" t="s">
        <v>1622</v>
      </c>
      <c r="D178" s="411">
        <v>19961</v>
      </c>
    </row>
    <row r="179" spans="1:4" ht="12.75">
      <c r="A179" s="385" t="s">
        <v>606</v>
      </c>
      <c r="B179" s="385" t="s">
        <v>1257</v>
      </c>
      <c r="C179" s="385" t="s">
        <v>1258</v>
      </c>
      <c r="D179" s="411">
        <v>17711</v>
      </c>
    </row>
    <row r="180" spans="1:4" ht="12.75">
      <c r="A180" s="385" t="s">
        <v>608</v>
      </c>
      <c r="B180" s="385" t="s">
        <v>1623</v>
      </c>
      <c r="C180" s="385" t="s">
        <v>1624</v>
      </c>
      <c r="D180" s="411">
        <v>20472</v>
      </c>
    </row>
    <row r="181" spans="1:4" ht="12.75">
      <c r="A181" s="385" t="s">
        <v>712</v>
      </c>
      <c r="B181" s="385" t="s">
        <v>1625</v>
      </c>
      <c r="C181" s="385" t="s">
        <v>1626</v>
      </c>
      <c r="D181" s="411">
        <v>20600</v>
      </c>
    </row>
    <row r="182" spans="1:4" ht="12.75">
      <c r="A182" s="385" t="s">
        <v>613</v>
      </c>
      <c r="B182" s="385" t="s">
        <v>1628</v>
      </c>
      <c r="C182" s="385" t="s">
        <v>1629</v>
      </c>
      <c r="D182" s="411">
        <v>22740</v>
      </c>
    </row>
    <row r="183" spans="1:4" ht="12.75">
      <c r="A183" s="385" t="s">
        <v>1630</v>
      </c>
      <c r="B183" s="385" t="s">
        <v>1631</v>
      </c>
      <c r="C183" s="385" t="s">
        <v>1632</v>
      </c>
      <c r="D183" s="411">
        <v>23051</v>
      </c>
    </row>
    <row r="184" spans="1:4" ht="12.75">
      <c r="A184" s="385" t="s">
        <v>716</v>
      </c>
      <c r="B184" s="385" t="s">
        <v>1633</v>
      </c>
      <c r="C184" s="385" t="s">
        <v>1634</v>
      </c>
      <c r="D184" s="411">
        <v>20603</v>
      </c>
    </row>
    <row r="185" spans="1:4" ht="12.75">
      <c r="A185" s="385" t="s">
        <v>624</v>
      </c>
      <c r="B185" s="385" t="s">
        <v>1635</v>
      </c>
      <c r="C185" s="385" t="s">
        <v>1636</v>
      </c>
      <c r="D185" s="411">
        <v>20332</v>
      </c>
    </row>
    <row r="186" spans="1:4" ht="12.75">
      <c r="A186" s="385" t="s">
        <v>1637</v>
      </c>
      <c r="B186" s="385" t="s">
        <v>1638</v>
      </c>
      <c r="C186" s="385" t="s">
        <v>1639</v>
      </c>
      <c r="D186" s="411">
        <v>20222</v>
      </c>
    </row>
    <row r="187" spans="1:4" ht="12.75">
      <c r="A187" s="385" t="s">
        <v>1640</v>
      </c>
      <c r="B187" s="385" t="s">
        <v>1641</v>
      </c>
      <c r="C187" s="385" t="s">
        <v>1642</v>
      </c>
      <c r="D187" s="411">
        <v>19905</v>
      </c>
    </row>
    <row r="188" spans="1:4" ht="12.75">
      <c r="A188" s="385" t="s">
        <v>1643</v>
      </c>
      <c r="B188" s="385" t="s">
        <v>1644</v>
      </c>
      <c r="C188" s="385" t="s">
        <v>1645</v>
      </c>
      <c r="D188" s="411">
        <v>20357</v>
      </c>
    </row>
    <row r="189" spans="1:4" ht="12.75">
      <c r="A189" s="385" t="s">
        <v>1646</v>
      </c>
      <c r="B189" s="385" t="s">
        <v>1647</v>
      </c>
      <c r="C189" s="385" t="s">
        <v>1648</v>
      </c>
      <c r="D189" s="411">
        <v>22978</v>
      </c>
    </row>
    <row r="190" spans="1:4" ht="12.75">
      <c r="A190" s="385" t="s">
        <v>67</v>
      </c>
      <c r="B190" s="385" t="s">
        <v>1649</v>
      </c>
      <c r="C190" s="385" t="s">
        <v>1650</v>
      </c>
      <c r="D190" s="411">
        <v>22999</v>
      </c>
    </row>
    <row r="191" spans="1:4" ht="12.75">
      <c r="A191" s="385" t="s">
        <v>117</v>
      </c>
      <c r="B191" s="385" t="s">
        <v>1651</v>
      </c>
      <c r="C191" s="385" t="s">
        <v>1652</v>
      </c>
      <c r="D191" s="411">
        <v>22986</v>
      </c>
    </row>
    <row r="192" spans="1:4" ht="12.75">
      <c r="A192" s="385" t="s">
        <v>1653</v>
      </c>
      <c r="B192" s="385" t="s">
        <v>1654</v>
      </c>
      <c r="C192" s="385" t="s">
        <v>1655</v>
      </c>
      <c r="D192" s="411">
        <v>22960</v>
      </c>
    </row>
    <row r="193" spans="1:4" ht="12.75">
      <c r="A193" s="385" t="s">
        <v>572</v>
      </c>
      <c r="B193" s="385" t="s">
        <v>1319</v>
      </c>
      <c r="C193" s="385" t="s">
        <v>1320</v>
      </c>
      <c r="D193" s="411">
        <v>23042</v>
      </c>
    </row>
    <row r="194" spans="1:4" ht="12.75">
      <c r="A194" s="385" t="s">
        <v>722</v>
      </c>
      <c r="B194" s="385" t="s">
        <v>1657</v>
      </c>
      <c r="C194" s="385" t="s">
        <v>1658</v>
      </c>
      <c r="D194" s="411">
        <v>22939</v>
      </c>
    </row>
    <row r="195" spans="1:4" ht="12.75">
      <c r="A195" s="385" t="s">
        <v>636</v>
      </c>
      <c r="B195" s="385" t="s">
        <v>1659</v>
      </c>
      <c r="C195" s="385" t="s">
        <v>1660</v>
      </c>
      <c r="D195" s="411">
        <v>20547</v>
      </c>
    </row>
    <row r="196" spans="1:4" ht="12.75">
      <c r="A196" s="385" t="s">
        <v>322</v>
      </c>
      <c r="B196" s="385" t="s">
        <v>1661</v>
      </c>
      <c r="C196" s="385" t="s">
        <v>1662</v>
      </c>
      <c r="D196" s="411">
        <v>16713</v>
      </c>
    </row>
    <row r="197" spans="1:4" ht="12.75">
      <c r="A197" s="385" t="s">
        <v>520</v>
      </c>
      <c r="B197" s="385" t="s">
        <v>1661</v>
      </c>
      <c r="C197" s="385" t="s">
        <v>1662</v>
      </c>
      <c r="D197" s="411">
        <v>23020</v>
      </c>
    </row>
    <row r="198" spans="1:4" ht="12.75">
      <c r="A198" s="385" t="s">
        <v>842</v>
      </c>
      <c r="B198" s="385" t="s">
        <v>1319</v>
      </c>
      <c r="C198" s="385" t="s">
        <v>1320</v>
      </c>
      <c r="D198" s="411">
        <v>23038</v>
      </c>
    </row>
    <row r="199" spans="1:4" ht="12.75">
      <c r="A199" s="385" t="s">
        <v>674</v>
      </c>
      <c r="B199" s="385" t="s">
        <v>1663</v>
      </c>
      <c r="C199" s="385" t="s">
        <v>1664</v>
      </c>
      <c r="D199" s="411">
        <v>20227</v>
      </c>
    </row>
    <row r="200" spans="1:4" ht="12.75">
      <c r="A200" s="385" t="s">
        <v>499</v>
      </c>
      <c r="B200" s="385" t="s">
        <v>1665</v>
      </c>
      <c r="C200" s="385" t="s">
        <v>1666</v>
      </c>
      <c r="D200" s="411">
        <v>18089</v>
      </c>
    </row>
    <row r="201" spans="1:4" ht="12.75">
      <c r="A201" s="385" t="s">
        <v>333</v>
      </c>
      <c r="B201" s="385" t="s">
        <v>1667</v>
      </c>
      <c r="C201" s="385" t="s">
        <v>1668</v>
      </c>
      <c r="D201" s="411">
        <v>18462</v>
      </c>
    </row>
    <row r="202" spans="1:4" ht="12.75">
      <c r="A202" s="385" t="s">
        <v>628</v>
      </c>
      <c r="B202" s="385" t="s">
        <v>1669</v>
      </c>
      <c r="C202" s="385" t="s">
        <v>1670</v>
      </c>
      <c r="D202" s="411">
        <v>20565</v>
      </c>
    </row>
    <row r="203" spans="1:4" ht="12.75">
      <c r="A203" s="385" t="s">
        <v>1671</v>
      </c>
      <c r="B203" s="385" t="s">
        <v>1294</v>
      </c>
      <c r="C203" s="385" t="s">
        <v>1672</v>
      </c>
      <c r="D203" s="411">
        <v>22866</v>
      </c>
    </row>
    <row r="204" spans="1:4" ht="12.75">
      <c r="A204" s="385" t="s">
        <v>699</v>
      </c>
      <c r="B204" s="385" t="s">
        <v>1673</v>
      </c>
      <c r="C204" s="385" t="s">
        <v>1674</v>
      </c>
      <c r="D204" s="411">
        <v>18265</v>
      </c>
    </row>
    <row r="205" spans="1:4" ht="12.75">
      <c r="A205" s="385" t="s">
        <v>739</v>
      </c>
      <c r="B205" s="385" t="s">
        <v>1676</v>
      </c>
      <c r="C205" s="385" t="s">
        <v>1677</v>
      </c>
      <c r="D205" s="411">
        <v>19984</v>
      </c>
    </row>
    <row r="206" spans="1:4" ht="12.75">
      <c r="A206" s="385" t="s">
        <v>120</v>
      </c>
      <c r="B206" s="385" t="s">
        <v>1678</v>
      </c>
      <c r="C206" s="385" t="s">
        <v>1679</v>
      </c>
      <c r="D206" s="411">
        <v>22959</v>
      </c>
    </row>
    <row r="207" spans="1:4" ht="12.75">
      <c r="A207" s="385" t="s">
        <v>1681</v>
      </c>
      <c r="B207" s="385" t="s">
        <v>1682</v>
      </c>
      <c r="C207" s="385" t="s">
        <v>1683</v>
      </c>
      <c r="D207" s="411">
        <v>22812</v>
      </c>
    </row>
    <row r="208" spans="1:4" ht="12.75">
      <c r="A208" s="385" t="s">
        <v>714</v>
      </c>
      <c r="B208" s="385" t="s">
        <v>1685</v>
      </c>
      <c r="C208" s="385" t="s">
        <v>1686</v>
      </c>
      <c r="D208" s="411">
        <v>22834</v>
      </c>
    </row>
    <row r="209" spans="1:4" ht="12.75">
      <c r="A209" s="385" t="s">
        <v>634</v>
      </c>
      <c r="B209" s="385" t="s">
        <v>1687</v>
      </c>
      <c r="C209" s="385" t="s">
        <v>1688</v>
      </c>
      <c r="D209" s="411">
        <v>20542</v>
      </c>
    </row>
    <row r="210" spans="1:4" ht="12.75">
      <c r="A210" s="385" t="s">
        <v>125</v>
      </c>
      <c r="B210" s="385" t="s">
        <v>1689</v>
      </c>
      <c r="C210" s="385" t="s">
        <v>1690</v>
      </c>
      <c r="D210" s="411">
        <v>20134</v>
      </c>
    </row>
    <row r="211" spans="1:4" ht="12.75">
      <c r="A211" s="385" t="s">
        <v>1691</v>
      </c>
      <c r="B211" s="385" t="s">
        <v>1692</v>
      </c>
      <c r="C211" s="385" t="s">
        <v>1693</v>
      </c>
      <c r="D211" s="411">
        <v>23007</v>
      </c>
    </row>
    <row r="212" spans="1:4" ht="12.75">
      <c r="A212" s="385" t="s">
        <v>1694</v>
      </c>
      <c r="B212" s="385" t="s">
        <v>1695</v>
      </c>
      <c r="C212" s="385" t="s">
        <v>1696</v>
      </c>
      <c r="D212" s="411">
        <v>19916</v>
      </c>
    </row>
    <row r="213" spans="1:4" ht="12.75">
      <c r="A213" s="385" t="s">
        <v>869</v>
      </c>
      <c r="B213" s="385" t="s">
        <v>1697</v>
      </c>
      <c r="C213" s="385" t="s">
        <v>1698</v>
      </c>
      <c r="D213" s="411">
        <v>22942</v>
      </c>
    </row>
    <row r="214" spans="1:4" ht="12.75">
      <c r="A214" s="385" t="s">
        <v>724</v>
      </c>
      <c r="B214" s="385" t="s">
        <v>1699</v>
      </c>
      <c r="C214" s="385" t="s">
        <v>1700</v>
      </c>
      <c r="D214" s="411">
        <v>22794</v>
      </c>
    </row>
    <row r="215" spans="1:4" ht="12.75">
      <c r="A215" s="385" t="s">
        <v>102</v>
      </c>
      <c r="B215" s="385" t="s">
        <v>1701</v>
      </c>
      <c r="C215" s="385" t="s">
        <v>1702</v>
      </c>
      <c r="D215" s="411">
        <v>22752</v>
      </c>
    </row>
    <row r="216" spans="1:4" ht="12.75">
      <c r="A216" s="385" t="s">
        <v>1006</v>
      </c>
      <c r="B216" s="385" t="s">
        <v>1703</v>
      </c>
      <c r="C216" s="385" t="s">
        <v>1704</v>
      </c>
      <c r="D216" s="411">
        <v>19973</v>
      </c>
    </row>
    <row r="217" spans="1:4" ht="12.75">
      <c r="A217" s="385" t="s">
        <v>1705</v>
      </c>
      <c r="B217" s="385" t="s">
        <v>1706</v>
      </c>
      <c r="C217" s="385" t="s">
        <v>1707</v>
      </c>
      <c r="D217" s="411">
        <v>23001</v>
      </c>
    </row>
    <row r="218" spans="1:4" ht="12.75">
      <c r="A218" s="385" t="s">
        <v>746</v>
      </c>
      <c r="B218" s="385" t="s">
        <v>1709</v>
      </c>
      <c r="C218" s="385" t="s">
        <v>1710</v>
      </c>
      <c r="D218" s="411">
        <v>22897</v>
      </c>
    </row>
    <row r="219" spans="1:4" ht="12.75">
      <c r="A219" s="385" t="s">
        <v>732</v>
      </c>
      <c r="B219" s="385" t="s">
        <v>1711</v>
      </c>
      <c r="C219" s="385" t="s">
        <v>1712</v>
      </c>
      <c r="D219" s="411">
        <v>19915</v>
      </c>
    </row>
    <row r="220" spans="1:4" ht="12.75">
      <c r="A220" s="385" t="s">
        <v>237</v>
      </c>
      <c r="B220" s="385" t="s">
        <v>1713</v>
      </c>
      <c r="C220" s="385" t="s">
        <v>1714</v>
      </c>
      <c r="D220" s="411">
        <v>19908</v>
      </c>
    </row>
    <row r="221" spans="1:4" ht="12.75">
      <c r="A221" s="385" t="s">
        <v>728</v>
      </c>
      <c r="B221" s="385" t="s">
        <v>1715</v>
      </c>
      <c r="C221" s="385" t="s">
        <v>1716</v>
      </c>
      <c r="D221" s="411">
        <v>18127</v>
      </c>
    </row>
    <row r="222" spans="1:4" ht="12.75">
      <c r="A222" s="385" t="s">
        <v>1717</v>
      </c>
      <c r="B222" s="385" t="s">
        <v>1718</v>
      </c>
      <c r="C222" s="385" t="s">
        <v>1719</v>
      </c>
      <c r="D222" s="411">
        <v>20477</v>
      </c>
    </row>
    <row r="223" spans="1:4" ht="12.75">
      <c r="A223" s="385" t="s">
        <v>482</v>
      </c>
      <c r="B223" s="385" t="s">
        <v>1720</v>
      </c>
      <c r="C223" s="385" t="s">
        <v>1721</v>
      </c>
      <c r="D223" s="411">
        <v>22935</v>
      </c>
    </row>
    <row r="224" spans="1:4" ht="12.75">
      <c r="A224" s="385" t="s">
        <v>1722</v>
      </c>
      <c r="B224" s="385" t="s">
        <v>1723</v>
      </c>
      <c r="C224" s="385" t="s">
        <v>1724</v>
      </c>
      <c r="D224" s="411">
        <v>19987</v>
      </c>
    </row>
    <row r="225" spans="1:4" ht="12.75">
      <c r="A225" s="385" t="s">
        <v>741</v>
      </c>
      <c r="B225" s="385" t="s">
        <v>1726</v>
      </c>
      <c r="C225" s="385" t="s">
        <v>1727</v>
      </c>
      <c r="D225" s="411">
        <v>18016</v>
      </c>
    </row>
    <row r="226" spans="1:4" ht="12.75">
      <c r="A226" s="385" t="s">
        <v>1106</v>
      </c>
      <c r="B226" s="385" t="s">
        <v>1728</v>
      </c>
      <c r="C226" s="385" t="s">
        <v>1729</v>
      </c>
      <c r="D226" s="411">
        <v>22833</v>
      </c>
    </row>
    <row r="227" spans="1:4" ht="12.75">
      <c r="A227" s="385" t="s">
        <v>1730</v>
      </c>
      <c r="B227" s="385" t="s">
        <v>1731</v>
      </c>
      <c r="C227" s="385" t="s">
        <v>1732</v>
      </c>
      <c r="D227" s="411">
        <v>22919</v>
      </c>
    </row>
    <row r="228" spans="1:4" ht="12.75">
      <c r="A228" s="385" t="s">
        <v>1733</v>
      </c>
      <c r="B228" s="385" t="s">
        <v>1734</v>
      </c>
      <c r="C228" s="385" t="s">
        <v>1735</v>
      </c>
      <c r="D228" s="411">
        <v>22761</v>
      </c>
    </row>
    <row r="229" spans="1:4" ht="12.75">
      <c r="A229" s="385" t="s">
        <v>553</v>
      </c>
      <c r="B229" s="385" t="s">
        <v>1736</v>
      </c>
      <c r="C229" s="385" t="s">
        <v>1737</v>
      </c>
      <c r="D229" s="411">
        <v>22778</v>
      </c>
    </row>
    <row r="230" spans="1:4" ht="12.75">
      <c r="A230" s="385" t="s">
        <v>1738</v>
      </c>
      <c r="B230" s="385" t="s">
        <v>1739</v>
      </c>
      <c r="C230" s="385" t="s">
        <v>1740</v>
      </c>
      <c r="D230" s="411">
        <v>22948</v>
      </c>
    </row>
    <row r="231" spans="1:4" ht="12.75">
      <c r="A231" s="385" t="s">
        <v>760</v>
      </c>
      <c r="B231" s="385" t="s">
        <v>1741</v>
      </c>
      <c r="C231" s="385" t="s">
        <v>1742</v>
      </c>
      <c r="D231" s="411">
        <v>18103</v>
      </c>
    </row>
    <row r="232" spans="1:4" ht="12.75">
      <c r="A232" s="385" t="s">
        <v>1743</v>
      </c>
      <c r="B232" s="385" t="s">
        <v>1744</v>
      </c>
      <c r="C232" s="385" t="s">
        <v>1745</v>
      </c>
      <c r="D232" s="411">
        <v>22974</v>
      </c>
    </row>
    <row r="233" spans="1:4" ht="12.75">
      <c r="A233" s="385" t="s">
        <v>765</v>
      </c>
      <c r="B233" s="385" t="s">
        <v>1746</v>
      </c>
      <c r="C233" s="385" t="s">
        <v>1747</v>
      </c>
      <c r="D233" s="411">
        <v>16911</v>
      </c>
    </row>
    <row r="234" spans="1:4" ht="12.75">
      <c r="A234" s="385" t="s">
        <v>1027</v>
      </c>
      <c r="B234" s="385" t="s">
        <v>1749</v>
      </c>
      <c r="C234" s="385" t="s">
        <v>1750</v>
      </c>
      <c r="D234" s="411">
        <v>19962</v>
      </c>
    </row>
    <row r="235" spans="1:4" ht="12.75">
      <c r="A235" s="385" t="s">
        <v>1027</v>
      </c>
      <c r="B235" s="385" t="s">
        <v>1749</v>
      </c>
      <c r="C235" s="385" t="s">
        <v>1750</v>
      </c>
      <c r="D235" s="411">
        <v>19963</v>
      </c>
    </row>
    <row r="236" spans="1:4" ht="12.75">
      <c r="A236" s="385" t="s">
        <v>777</v>
      </c>
      <c r="B236" s="385" t="s">
        <v>1751</v>
      </c>
      <c r="C236" s="385" t="s">
        <v>1752</v>
      </c>
      <c r="D236" s="411">
        <v>18162</v>
      </c>
    </row>
    <row r="237" spans="1:4" ht="12.75">
      <c r="A237" s="385" t="s">
        <v>284</v>
      </c>
      <c r="B237" s="385" t="s">
        <v>1753</v>
      </c>
      <c r="C237" s="385" t="s">
        <v>1754</v>
      </c>
      <c r="D237" s="411">
        <v>18011</v>
      </c>
    </row>
    <row r="238" spans="1:4" ht="12.75">
      <c r="A238" s="385" t="s">
        <v>751</v>
      </c>
      <c r="B238" s="385" t="s">
        <v>1755</v>
      </c>
      <c r="C238" s="385" t="s">
        <v>1756</v>
      </c>
      <c r="D238" s="411">
        <v>22783</v>
      </c>
    </row>
    <row r="239" spans="1:4" ht="12.75">
      <c r="A239" s="385" t="s">
        <v>1757</v>
      </c>
      <c r="B239" s="385" t="s">
        <v>1758</v>
      </c>
      <c r="C239" s="385" t="s">
        <v>1759</v>
      </c>
      <c r="D239" s="411">
        <v>22862</v>
      </c>
    </row>
    <row r="240" spans="1:4" ht="12.75">
      <c r="A240" s="385" t="s">
        <v>787</v>
      </c>
      <c r="B240" s="385" t="s">
        <v>1760</v>
      </c>
      <c r="C240" s="385" t="s">
        <v>1761</v>
      </c>
      <c r="D240" s="411">
        <v>18280</v>
      </c>
    </row>
    <row r="241" spans="1:4" ht="12.75">
      <c r="A241" s="385" t="s">
        <v>1762</v>
      </c>
      <c r="B241" s="385" t="s">
        <v>1763</v>
      </c>
      <c r="C241" s="385" t="s">
        <v>1764</v>
      </c>
      <c r="D241" s="411">
        <v>22888</v>
      </c>
    </row>
    <row r="242" spans="1:4" ht="12.75">
      <c r="A242" s="385" t="s">
        <v>133</v>
      </c>
      <c r="B242" s="385" t="s">
        <v>1766</v>
      </c>
      <c r="C242" s="385" t="s">
        <v>1767</v>
      </c>
      <c r="D242" s="411">
        <v>18477</v>
      </c>
    </row>
    <row r="243" spans="1:4" ht="12.75">
      <c r="A243" s="385" t="s">
        <v>801</v>
      </c>
      <c r="B243" s="385" t="s">
        <v>1768</v>
      </c>
      <c r="C243" s="385" t="s">
        <v>1769</v>
      </c>
      <c r="D243" s="411">
        <v>22955</v>
      </c>
    </row>
    <row r="244" spans="1:4" ht="12.75">
      <c r="A244" s="385" t="s">
        <v>522</v>
      </c>
      <c r="B244" s="385" t="s">
        <v>1770</v>
      </c>
      <c r="C244" s="385" t="s">
        <v>1771</v>
      </c>
      <c r="D244" s="411">
        <v>18201</v>
      </c>
    </row>
    <row r="245" spans="1:4" ht="12.75">
      <c r="A245" s="385" t="s">
        <v>661</v>
      </c>
      <c r="B245" s="385" t="s">
        <v>1772</v>
      </c>
      <c r="C245" s="385" t="s">
        <v>1773</v>
      </c>
      <c r="D245" s="411">
        <v>22762</v>
      </c>
    </row>
    <row r="246" spans="1:4" ht="12.75">
      <c r="A246" s="385" t="s">
        <v>812</v>
      </c>
      <c r="B246" s="385" t="s">
        <v>1774</v>
      </c>
      <c r="C246" s="385" t="s">
        <v>1775</v>
      </c>
      <c r="D246" s="411">
        <v>18088</v>
      </c>
    </row>
    <row r="247" spans="1:4" ht="12.75">
      <c r="A247" s="385" t="s">
        <v>759</v>
      </c>
      <c r="B247" s="385" t="s">
        <v>1776</v>
      </c>
      <c r="C247" s="385" t="s">
        <v>1777</v>
      </c>
      <c r="D247" s="411">
        <v>21185</v>
      </c>
    </row>
    <row r="248" spans="1:4" ht="12.75">
      <c r="A248" s="385" t="s">
        <v>267</v>
      </c>
      <c r="B248" s="385" t="s">
        <v>1778</v>
      </c>
      <c r="C248" s="385" t="s">
        <v>1779</v>
      </c>
      <c r="D248" s="411">
        <v>18105</v>
      </c>
    </row>
    <row r="249" spans="1:4" ht="12.75">
      <c r="A249" s="385" t="s">
        <v>339</v>
      </c>
      <c r="B249" s="385" t="s">
        <v>1781</v>
      </c>
      <c r="C249" s="385" t="s">
        <v>1782</v>
      </c>
      <c r="D249" s="411">
        <v>20360</v>
      </c>
    </row>
    <row r="250" spans="1:4" ht="12.75">
      <c r="A250" s="385" t="s">
        <v>767</v>
      </c>
      <c r="B250" s="385" t="s">
        <v>1783</v>
      </c>
      <c r="C250" s="385" t="s">
        <v>1784</v>
      </c>
      <c r="D250" s="411">
        <v>22747</v>
      </c>
    </row>
    <row r="251" spans="1:4" ht="12.75">
      <c r="A251" s="385" t="s">
        <v>859</v>
      </c>
      <c r="B251" s="385" t="s">
        <v>1785</v>
      </c>
      <c r="C251" s="385" t="s">
        <v>1348</v>
      </c>
      <c r="D251" s="411">
        <v>18238</v>
      </c>
    </row>
    <row r="252" spans="1:4" ht="12.75">
      <c r="A252" s="385" t="s">
        <v>770</v>
      </c>
      <c r="B252" s="385" t="s">
        <v>1786</v>
      </c>
      <c r="C252" s="385" t="s">
        <v>1787</v>
      </c>
      <c r="D252" s="411">
        <v>20216</v>
      </c>
    </row>
    <row r="253" spans="1:4" ht="12.75">
      <c r="A253" s="385" t="s">
        <v>1788</v>
      </c>
      <c r="B253" s="385" t="s">
        <v>1237</v>
      </c>
      <c r="C253" s="385" t="s">
        <v>1789</v>
      </c>
      <c r="D253" s="411">
        <v>19945</v>
      </c>
    </row>
    <row r="254" spans="1:4" ht="12.75">
      <c r="A254" s="385" t="s">
        <v>338</v>
      </c>
      <c r="B254" s="385" t="s">
        <v>1790</v>
      </c>
      <c r="C254" s="385" t="s">
        <v>1791</v>
      </c>
      <c r="D254" s="411">
        <v>22916</v>
      </c>
    </row>
    <row r="255" spans="1:4" ht="12.75">
      <c r="A255" s="385" t="s">
        <v>1793</v>
      </c>
      <c r="B255" s="385" t="s">
        <v>1794</v>
      </c>
      <c r="C255" s="385" t="s">
        <v>1795</v>
      </c>
      <c r="D255" s="411">
        <v>22821</v>
      </c>
    </row>
    <row r="256" spans="1:4" ht="12.75">
      <c r="A256" s="385" t="s">
        <v>97</v>
      </c>
      <c r="B256" s="385" t="s">
        <v>1796</v>
      </c>
      <c r="C256" s="385" t="s">
        <v>1797</v>
      </c>
      <c r="D256" s="411">
        <v>20314</v>
      </c>
    </row>
    <row r="257" spans="1:4" ht="12.75">
      <c r="A257" s="385" t="s">
        <v>867</v>
      </c>
      <c r="B257" s="385" t="s">
        <v>1798</v>
      </c>
      <c r="C257" s="385" t="s">
        <v>1799</v>
      </c>
      <c r="D257" s="411">
        <v>22801</v>
      </c>
    </row>
    <row r="258" spans="1:4" ht="12.75">
      <c r="A258" s="385" t="s">
        <v>874</v>
      </c>
      <c r="B258" s="385" t="s">
        <v>1800</v>
      </c>
      <c r="C258" s="385" t="s">
        <v>1801</v>
      </c>
      <c r="D258" s="411">
        <v>20338</v>
      </c>
    </row>
    <row r="259" spans="1:4" ht="12.75">
      <c r="A259" s="385" t="s">
        <v>1802</v>
      </c>
      <c r="B259" s="385" t="s">
        <v>1803</v>
      </c>
      <c r="C259" s="385" t="s">
        <v>1804</v>
      </c>
      <c r="D259" s="411">
        <v>22938</v>
      </c>
    </row>
    <row r="260" spans="1:4" ht="12.75">
      <c r="A260" s="385" t="s">
        <v>663</v>
      </c>
      <c r="B260" s="385" t="s">
        <v>1805</v>
      </c>
      <c r="C260" s="385" t="s">
        <v>1806</v>
      </c>
      <c r="D260" s="411">
        <v>20120</v>
      </c>
    </row>
    <row r="261" spans="1:4" ht="12.75">
      <c r="A261" s="385" t="s">
        <v>779</v>
      </c>
      <c r="B261" s="385" t="s">
        <v>1807</v>
      </c>
      <c r="C261" s="385" t="s">
        <v>1808</v>
      </c>
      <c r="D261" s="411">
        <v>20113</v>
      </c>
    </row>
    <row r="262" spans="1:4" ht="12.75">
      <c r="A262" s="385" t="s">
        <v>288</v>
      </c>
      <c r="B262" s="385" t="s">
        <v>1811</v>
      </c>
      <c r="C262" s="385" t="s">
        <v>1812</v>
      </c>
      <c r="D262" s="411">
        <v>18023</v>
      </c>
    </row>
    <row r="263" spans="1:4" ht="12.75">
      <c r="A263" s="385" t="s">
        <v>1813</v>
      </c>
      <c r="B263" s="385" t="s">
        <v>1814</v>
      </c>
      <c r="C263" s="385" t="s">
        <v>1815</v>
      </c>
      <c r="D263" s="411">
        <v>20451</v>
      </c>
    </row>
    <row r="264" spans="1:4" ht="12.75">
      <c r="A264" s="385" t="s">
        <v>783</v>
      </c>
      <c r="B264" s="385" t="s">
        <v>1816</v>
      </c>
      <c r="C264" s="385" t="s">
        <v>1817</v>
      </c>
      <c r="D264" s="411">
        <v>16662</v>
      </c>
    </row>
    <row r="265" spans="1:4" ht="12.75">
      <c r="A265" s="385" t="s">
        <v>788</v>
      </c>
      <c r="B265" s="385" t="s">
        <v>1818</v>
      </c>
      <c r="C265" s="385" t="s">
        <v>1819</v>
      </c>
      <c r="D265" s="411">
        <v>22844</v>
      </c>
    </row>
    <row r="266" spans="1:4" ht="12.75">
      <c r="A266" s="385" t="s">
        <v>1820</v>
      </c>
      <c r="B266" s="385" t="s">
        <v>1821</v>
      </c>
      <c r="C266" s="385" t="s">
        <v>1822</v>
      </c>
      <c r="D266" s="411">
        <v>20232</v>
      </c>
    </row>
    <row r="267" spans="1:4" ht="12.75">
      <c r="A267" s="385" t="s">
        <v>907</v>
      </c>
      <c r="B267" s="385" t="s">
        <v>1823</v>
      </c>
      <c r="C267" s="385" t="s">
        <v>1824</v>
      </c>
      <c r="D267" s="411">
        <v>19938</v>
      </c>
    </row>
    <row r="268" spans="1:4" ht="12.75">
      <c r="A268" s="385" t="s">
        <v>507</v>
      </c>
      <c r="B268" s="385" t="s">
        <v>1826</v>
      </c>
      <c r="C268" s="385" t="s">
        <v>1827</v>
      </c>
      <c r="D268" s="411">
        <v>23017</v>
      </c>
    </row>
    <row r="269" spans="1:4" ht="12.75">
      <c r="A269" s="385" t="s">
        <v>799</v>
      </c>
      <c r="B269" s="385" t="s">
        <v>1829</v>
      </c>
      <c r="C269" s="385" t="s">
        <v>1830</v>
      </c>
      <c r="D269" s="411">
        <v>22915</v>
      </c>
    </row>
    <row r="270" spans="1:4" ht="12.75">
      <c r="A270" s="385" t="s">
        <v>582</v>
      </c>
      <c r="B270" s="385" t="s">
        <v>1831</v>
      </c>
      <c r="C270" s="385" t="s">
        <v>1832</v>
      </c>
      <c r="D270" s="411">
        <v>17968</v>
      </c>
    </row>
    <row r="271" spans="1:4" ht="12.75">
      <c r="A271" s="385" t="s">
        <v>335</v>
      </c>
      <c r="B271" s="385" t="s">
        <v>1833</v>
      </c>
      <c r="C271" s="385" t="s">
        <v>1834</v>
      </c>
      <c r="D271" s="411">
        <v>17916</v>
      </c>
    </row>
    <row r="272" spans="1:4" ht="12.75">
      <c r="A272" s="385" t="s">
        <v>877</v>
      </c>
      <c r="B272" s="385" t="s">
        <v>1835</v>
      </c>
      <c r="C272" s="385" t="s">
        <v>1836</v>
      </c>
      <c r="D272" s="411">
        <v>20290</v>
      </c>
    </row>
    <row r="273" spans="1:4" ht="12.75">
      <c r="A273" s="385" t="s">
        <v>343</v>
      </c>
      <c r="B273" s="385" t="s">
        <v>1837</v>
      </c>
      <c r="C273" s="385" t="s">
        <v>1838</v>
      </c>
      <c r="D273" s="411">
        <v>22967</v>
      </c>
    </row>
    <row r="274" spans="1:4" ht="12.75">
      <c r="A274" s="385" t="s">
        <v>937</v>
      </c>
      <c r="B274" s="385" t="s">
        <v>1840</v>
      </c>
      <c r="C274" s="385" t="s">
        <v>1841</v>
      </c>
      <c r="D274" s="411">
        <v>18065</v>
      </c>
    </row>
    <row r="275" spans="1:4" ht="12.75">
      <c r="A275" s="385" t="s">
        <v>1842</v>
      </c>
      <c r="B275" s="385" t="s">
        <v>1439</v>
      </c>
      <c r="C275" s="385" t="s">
        <v>1843</v>
      </c>
      <c r="D275" s="411">
        <v>20466</v>
      </c>
    </row>
    <row r="276" spans="1:4" ht="12.75">
      <c r="A276" s="385" t="s">
        <v>941</v>
      </c>
      <c r="B276" s="385" t="s">
        <v>1845</v>
      </c>
      <c r="C276" s="385" t="s">
        <v>1846</v>
      </c>
      <c r="D276" s="411">
        <v>20440</v>
      </c>
    </row>
    <row r="277" spans="1:4" ht="12.75">
      <c r="A277" s="385" t="s">
        <v>686</v>
      </c>
      <c r="B277" s="385" t="s">
        <v>1847</v>
      </c>
      <c r="C277" s="385" t="s">
        <v>1848</v>
      </c>
      <c r="D277" s="411">
        <v>20343</v>
      </c>
    </row>
    <row r="278" spans="1:4" ht="12.75">
      <c r="A278" s="385" t="s">
        <v>803</v>
      </c>
      <c r="B278" s="385" t="s">
        <v>1849</v>
      </c>
      <c r="C278" s="385" t="s">
        <v>1850</v>
      </c>
      <c r="D278" s="411">
        <v>22758</v>
      </c>
    </row>
    <row r="279" spans="1:4" ht="12.75">
      <c r="A279" s="385" t="s">
        <v>1851</v>
      </c>
      <c r="B279" s="385" t="s">
        <v>1852</v>
      </c>
      <c r="C279" s="385" t="s">
        <v>1853</v>
      </c>
      <c r="D279" s="411">
        <v>20187</v>
      </c>
    </row>
    <row r="280" spans="1:4" ht="12.75">
      <c r="A280" s="385" t="s">
        <v>1854</v>
      </c>
      <c r="B280" s="385" t="s">
        <v>1855</v>
      </c>
      <c r="C280" s="385" t="s">
        <v>1856</v>
      </c>
      <c r="D280" s="411">
        <v>22773</v>
      </c>
    </row>
    <row r="281" spans="1:4" ht="12.75">
      <c r="A281" s="385" t="s">
        <v>428</v>
      </c>
      <c r="B281" s="385" t="s">
        <v>1857</v>
      </c>
      <c r="C281" s="385" t="s">
        <v>1858</v>
      </c>
      <c r="D281" s="411">
        <v>20329</v>
      </c>
    </row>
    <row r="282" spans="1:4" ht="12.75">
      <c r="A282" s="385" t="s">
        <v>115</v>
      </c>
      <c r="B282" s="385" t="s">
        <v>1859</v>
      </c>
      <c r="C282" s="385" t="s">
        <v>1860</v>
      </c>
      <c r="D282" s="411">
        <v>22822</v>
      </c>
    </row>
    <row r="283" spans="1:4" ht="12.75">
      <c r="A283" s="385" t="s">
        <v>735</v>
      </c>
      <c r="B283" s="385" t="s">
        <v>1861</v>
      </c>
      <c r="C283" s="385" t="s">
        <v>1862</v>
      </c>
      <c r="D283" s="411">
        <v>19917</v>
      </c>
    </row>
    <row r="284" spans="1:4" ht="12.75">
      <c r="A284" s="385" t="s">
        <v>962</v>
      </c>
      <c r="B284" s="385" t="s">
        <v>1863</v>
      </c>
      <c r="C284" s="385" t="s">
        <v>1864</v>
      </c>
      <c r="D284" s="411">
        <v>20397</v>
      </c>
    </row>
    <row r="285" spans="1:4" ht="12.75">
      <c r="A285" s="385" t="s">
        <v>1865</v>
      </c>
      <c r="B285" s="385" t="s">
        <v>1866</v>
      </c>
      <c r="C285" s="385" t="s">
        <v>1867</v>
      </c>
      <c r="D285" s="411">
        <v>19947</v>
      </c>
    </row>
    <row r="286" spans="1:4" ht="12.75">
      <c r="A286" s="385" t="s">
        <v>846</v>
      </c>
      <c r="B286" s="385" t="s">
        <v>1319</v>
      </c>
      <c r="C286" s="385" t="s">
        <v>1320</v>
      </c>
      <c r="D286" s="411">
        <v>23040</v>
      </c>
    </row>
    <row r="287" spans="1:4" ht="12.75">
      <c r="A287" s="385" t="s">
        <v>814</v>
      </c>
      <c r="B287" s="385" t="s">
        <v>1869</v>
      </c>
      <c r="C287" s="385" t="s">
        <v>1870</v>
      </c>
      <c r="D287" s="411">
        <v>20010</v>
      </c>
    </row>
    <row r="288" spans="1:4" ht="12.75">
      <c r="A288" s="385" t="s">
        <v>1871</v>
      </c>
      <c r="B288" s="385" t="s">
        <v>1872</v>
      </c>
      <c r="C288" s="385" t="s">
        <v>1873</v>
      </c>
      <c r="D288" s="411">
        <v>20463</v>
      </c>
    </row>
    <row r="289" spans="1:4" ht="12.75">
      <c r="A289" s="385" t="s">
        <v>819</v>
      </c>
      <c r="B289" s="385" t="s">
        <v>1874</v>
      </c>
      <c r="C289" s="385" t="s">
        <v>1875</v>
      </c>
      <c r="D289" s="411">
        <v>20069</v>
      </c>
    </row>
    <row r="290" spans="1:4" ht="12.75">
      <c r="A290" s="385" t="s">
        <v>969</v>
      </c>
      <c r="B290" s="385" t="s">
        <v>1876</v>
      </c>
      <c r="C290" s="385" t="s">
        <v>1877</v>
      </c>
      <c r="D290" s="411">
        <v>21199</v>
      </c>
    </row>
    <row r="291" spans="1:4" ht="12.75">
      <c r="A291" s="385" t="s">
        <v>138</v>
      </c>
      <c r="B291" s="385" t="s">
        <v>1878</v>
      </c>
      <c r="C291" s="385" t="s">
        <v>1879</v>
      </c>
      <c r="D291" s="411">
        <v>22757</v>
      </c>
    </row>
    <row r="292" spans="1:4" ht="12.75">
      <c r="A292" s="385" t="s">
        <v>1881</v>
      </c>
      <c r="B292" s="385" t="s">
        <v>1882</v>
      </c>
      <c r="C292" s="385" t="s">
        <v>1883</v>
      </c>
      <c r="D292" s="411">
        <v>22799</v>
      </c>
    </row>
    <row r="293" spans="1:4" ht="12.75">
      <c r="A293" s="385" t="s">
        <v>1884</v>
      </c>
      <c r="B293" s="385" t="s">
        <v>1885</v>
      </c>
      <c r="C293" s="385" t="s">
        <v>1886</v>
      </c>
      <c r="D293" s="411">
        <v>22782</v>
      </c>
    </row>
    <row r="294" spans="1:4" ht="12.75">
      <c r="A294" s="385" t="s">
        <v>1887</v>
      </c>
      <c r="B294" s="385" t="s">
        <v>1888</v>
      </c>
      <c r="C294" s="385" t="s">
        <v>1889</v>
      </c>
      <c r="D294" s="411">
        <v>23049</v>
      </c>
    </row>
    <row r="295" spans="1:4" ht="12.75">
      <c r="A295" s="385" t="s">
        <v>1890</v>
      </c>
      <c r="B295" s="385" t="s">
        <v>1891</v>
      </c>
      <c r="C295" s="385" t="s">
        <v>1892</v>
      </c>
      <c r="D295" s="411">
        <v>22972</v>
      </c>
    </row>
    <row r="296" spans="1:4" ht="12.75">
      <c r="A296" s="385" t="s">
        <v>218</v>
      </c>
      <c r="B296" s="385" t="s">
        <v>1893</v>
      </c>
      <c r="C296" s="385" t="s">
        <v>1894</v>
      </c>
      <c r="D296" s="411">
        <v>22909</v>
      </c>
    </row>
    <row r="297" spans="1:4" ht="12.75">
      <c r="A297" s="385" t="s">
        <v>981</v>
      </c>
      <c r="B297" s="385" t="s">
        <v>1896</v>
      </c>
      <c r="C297" s="385" t="s">
        <v>1897</v>
      </c>
      <c r="D297" s="411">
        <v>19990</v>
      </c>
    </row>
    <row r="298" spans="1:4" ht="12.75">
      <c r="A298" s="385" t="s">
        <v>349</v>
      </c>
      <c r="B298" s="385" t="s">
        <v>1898</v>
      </c>
      <c r="C298" s="385" t="s">
        <v>1899</v>
      </c>
      <c r="D298" s="411">
        <v>20410</v>
      </c>
    </row>
    <row r="299" spans="1:4" ht="12.75">
      <c r="A299" s="385" t="s">
        <v>1900</v>
      </c>
      <c r="B299" s="385" t="s">
        <v>1901</v>
      </c>
      <c r="C299" s="385" t="s">
        <v>1902</v>
      </c>
      <c r="D299" s="411">
        <v>22891</v>
      </c>
    </row>
    <row r="300" spans="1:4" ht="12.75">
      <c r="A300" s="385" t="s">
        <v>354</v>
      </c>
      <c r="B300" s="385" t="s">
        <v>1903</v>
      </c>
      <c r="C300" s="385" t="s">
        <v>1904</v>
      </c>
      <c r="D300" s="411">
        <v>18059</v>
      </c>
    </row>
    <row r="301" spans="1:4" ht="12.75">
      <c r="A301" s="385" t="s">
        <v>446</v>
      </c>
      <c r="B301" s="385" t="s">
        <v>1905</v>
      </c>
      <c r="C301" s="385" t="s">
        <v>1906</v>
      </c>
      <c r="D301" s="411">
        <v>18480</v>
      </c>
    </row>
    <row r="302" spans="1:4" ht="12.75">
      <c r="A302" s="385" t="s">
        <v>625</v>
      </c>
      <c r="B302" s="385" t="s">
        <v>1907</v>
      </c>
      <c r="C302" s="385" t="s">
        <v>1908</v>
      </c>
      <c r="D302" s="411">
        <v>17919</v>
      </c>
    </row>
    <row r="303" spans="1:4" ht="12.75">
      <c r="A303" s="385" t="s">
        <v>359</v>
      </c>
      <c r="B303" s="385" t="s">
        <v>1909</v>
      </c>
      <c r="C303" s="385" t="s">
        <v>1910</v>
      </c>
      <c r="D303" s="411">
        <v>20503</v>
      </c>
    </row>
    <row r="304" spans="1:4" ht="12.75">
      <c r="A304" s="385" t="s">
        <v>1911</v>
      </c>
      <c r="B304" s="385" t="s">
        <v>1257</v>
      </c>
      <c r="C304" s="385" t="s">
        <v>1258</v>
      </c>
      <c r="D304" s="411">
        <v>17712</v>
      </c>
    </row>
    <row r="305" spans="1:4" ht="12.75">
      <c r="A305" s="385" t="s">
        <v>1912</v>
      </c>
      <c r="B305" s="385" t="s">
        <v>1913</v>
      </c>
      <c r="C305" s="385" t="s">
        <v>1914</v>
      </c>
      <c r="D305" s="411">
        <v>22309</v>
      </c>
    </row>
    <row r="306" spans="1:4" ht="12.75">
      <c r="A306" s="385" t="s">
        <v>1915</v>
      </c>
      <c r="B306" s="385" t="s">
        <v>1916</v>
      </c>
      <c r="C306" s="385" t="s">
        <v>1917</v>
      </c>
      <c r="D306" s="411">
        <v>18002</v>
      </c>
    </row>
    <row r="307" spans="1:4" ht="12.75">
      <c r="A307" s="385" t="s">
        <v>990</v>
      </c>
      <c r="B307" s="385" t="s">
        <v>1918</v>
      </c>
      <c r="C307" s="385" t="s">
        <v>1919</v>
      </c>
      <c r="D307" s="411">
        <v>20004</v>
      </c>
    </row>
    <row r="308" spans="1:4" ht="12.75">
      <c r="A308" s="385" t="s">
        <v>1920</v>
      </c>
      <c r="B308" s="385" t="s">
        <v>1921</v>
      </c>
      <c r="C308" s="385" t="s">
        <v>1922</v>
      </c>
      <c r="D308" s="411">
        <v>22968</v>
      </c>
    </row>
    <row r="309" spans="1:4" ht="12.75">
      <c r="A309" s="385" t="s">
        <v>825</v>
      </c>
      <c r="B309" s="385" t="s">
        <v>1923</v>
      </c>
      <c r="C309" s="385" t="s">
        <v>1924</v>
      </c>
      <c r="D309" s="411">
        <v>22763</v>
      </c>
    </row>
    <row r="310" spans="1:4" ht="12.75">
      <c r="A310" s="385" t="s">
        <v>362</v>
      </c>
      <c r="B310" s="385" t="s">
        <v>1925</v>
      </c>
      <c r="C310" s="385" t="s">
        <v>1926</v>
      </c>
      <c r="D310" s="411">
        <v>18757</v>
      </c>
    </row>
    <row r="311" spans="1:4" ht="12.75">
      <c r="A311" s="385" t="s">
        <v>830</v>
      </c>
      <c r="B311" s="385" t="s">
        <v>1927</v>
      </c>
      <c r="C311" s="385" t="s">
        <v>1928</v>
      </c>
      <c r="D311" s="411">
        <v>22961</v>
      </c>
    </row>
    <row r="312" spans="1:4" ht="12.75">
      <c r="A312" s="385" t="s">
        <v>629</v>
      </c>
      <c r="B312" s="385" t="s">
        <v>1929</v>
      </c>
      <c r="C312" s="385" t="s">
        <v>1930</v>
      </c>
      <c r="D312" s="411">
        <v>22969</v>
      </c>
    </row>
    <row r="313" spans="1:4" ht="12.75">
      <c r="A313" s="385" t="s">
        <v>366</v>
      </c>
      <c r="B313" s="385" t="s">
        <v>1931</v>
      </c>
      <c r="C313" s="385" t="s">
        <v>1932</v>
      </c>
      <c r="D313" s="411">
        <v>16732</v>
      </c>
    </row>
    <row r="314" spans="1:4" ht="12.75">
      <c r="A314" s="385" t="s">
        <v>1933</v>
      </c>
      <c r="B314" s="385" t="s">
        <v>1934</v>
      </c>
      <c r="C314" s="385" t="s">
        <v>1935</v>
      </c>
      <c r="D314" s="411">
        <v>20071</v>
      </c>
    </row>
    <row r="315" spans="1:4" ht="12.75">
      <c r="A315" s="385" t="s">
        <v>1936</v>
      </c>
      <c r="B315" s="385" t="s">
        <v>1937</v>
      </c>
      <c r="C315" s="385" t="s">
        <v>1938</v>
      </c>
      <c r="D315" s="411">
        <v>20168</v>
      </c>
    </row>
    <row r="316" spans="1:4" ht="12.75">
      <c r="A316" s="385" t="s">
        <v>630</v>
      </c>
      <c r="B316" s="385" t="s">
        <v>1939</v>
      </c>
      <c r="C316" s="385" t="s">
        <v>1940</v>
      </c>
      <c r="D316" s="411">
        <v>20551</v>
      </c>
    </row>
    <row r="317" spans="1:4" ht="12.75">
      <c r="A317" s="385" t="s">
        <v>369</v>
      </c>
      <c r="B317" s="385" t="s">
        <v>1941</v>
      </c>
      <c r="C317" s="385" t="s">
        <v>1942</v>
      </c>
      <c r="D317" s="411">
        <v>20189</v>
      </c>
    </row>
    <row r="318" spans="1:4" ht="12.75">
      <c r="A318" s="385" t="s">
        <v>1077</v>
      </c>
      <c r="B318" s="385" t="s">
        <v>1943</v>
      </c>
      <c r="C318" s="385" t="s">
        <v>1944</v>
      </c>
      <c r="D318" s="411">
        <v>22958</v>
      </c>
    </row>
    <row r="319" spans="1:4" ht="12.75">
      <c r="A319" s="385" t="s">
        <v>1075</v>
      </c>
      <c r="B319" s="385" t="s">
        <v>1945</v>
      </c>
      <c r="C319" s="385" t="s">
        <v>1946</v>
      </c>
      <c r="D319" s="411">
        <v>22836</v>
      </c>
    </row>
    <row r="320" spans="1:4" ht="12.75">
      <c r="A320" s="385" t="s">
        <v>373</v>
      </c>
      <c r="B320" s="385" t="s">
        <v>1948</v>
      </c>
      <c r="C320" s="385" t="s">
        <v>1949</v>
      </c>
      <c r="D320" s="411">
        <v>18037</v>
      </c>
    </row>
    <row r="321" spans="1:4" ht="12.75">
      <c r="A321" s="385" t="s">
        <v>1085</v>
      </c>
      <c r="B321" s="385" t="s">
        <v>1950</v>
      </c>
      <c r="C321" s="385" t="s">
        <v>1951</v>
      </c>
      <c r="D321" s="411">
        <v>18358</v>
      </c>
    </row>
    <row r="322" spans="1:4" ht="12.75">
      <c r="A322" s="385" t="s">
        <v>344</v>
      </c>
      <c r="B322" s="385" t="s">
        <v>1952</v>
      </c>
      <c r="C322" s="385" t="s">
        <v>1953</v>
      </c>
      <c r="D322" s="411">
        <v>16641</v>
      </c>
    </row>
    <row r="323" spans="1:4" ht="12.75">
      <c r="A323" s="385" t="s">
        <v>711</v>
      </c>
      <c r="B323" s="385" t="s">
        <v>1954</v>
      </c>
      <c r="C323" s="385" t="s">
        <v>1955</v>
      </c>
      <c r="D323" s="411">
        <v>18104</v>
      </c>
    </row>
    <row r="324" spans="1:4" ht="12.75">
      <c r="A324" s="385" t="s">
        <v>841</v>
      </c>
      <c r="B324" s="385" t="s">
        <v>1956</v>
      </c>
      <c r="C324" s="385" t="s">
        <v>1957</v>
      </c>
      <c r="D324" s="411">
        <v>17908</v>
      </c>
    </row>
    <row r="325" spans="1:4" ht="12.75">
      <c r="A325" s="385" t="s">
        <v>755</v>
      </c>
      <c r="B325" s="385" t="s">
        <v>1958</v>
      </c>
      <c r="C325" s="385" t="s">
        <v>1959</v>
      </c>
      <c r="D325" s="411">
        <v>22779</v>
      </c>
    </row>
    <row r="326" spans="1:4" ht="12.75">
      <c r="A326" s="385" t="s">
        <v>1960</v>
      </c>
      <c r="B326" s="385" t="s">
        <v>1961</v>
      </c>
      <c r="C326" s="385" t="s">
        <v>1962</v>
      </c>
      <c r="D326" s="411">
        <v>20136</v>
      </c>
    </row>
    <row r="327" spans="1:4" ht="12.75">
      <c r="A327" s="385" t="s">
        <v>943</v>
      </c>
      <c r="B327" s="385" t="s">
        <v>1963</v>
      </c>
      <c r="C327" s="385" t="s">
        <v>1964</v>
      </c>
      <c r="D327" s="411">
        <v>20163</v>
      </c>
    </row>
    <row r="328" spans="1:4" ht="12.75">
      <c r="A328" s="385" t="s">
        <v>1024</v>
      </c>
      <c r="B328" s="385" t="s">
        <v>1965</v>
      </c>
      <c r="C328" s="385" t="s">
        <v>1966</v>
      </c>
      <c r="D328" s="411">
        <v>20246</v>
      </c>
    </row>
    <row r="329" spans="1:4" ht="12.75">
      <c r="A329" s="385" t="s">
        <v>684</v>
      </c>
      <c r="B329" s="385" t="s">
        <v>1967</v>
      </c>
      <c r="C329" s="385" t="s">
        <v>1968</v>
      </c>
      <c r="D329" s="411">
        <v>17910</v>
      </c>
    </row>
    <row r="330" spans="1:4" ht="12.75">
      <c r="A330" s="385" t="s">
        <v>837</v>
      </c>
      <c r="B330" s="385" t="s">
        <v>1969</v>
      </c>
      <c r="C330" s="385" t="s">
        <v>1970</v>
      </c>
      <c r="D330" s="411">
        <v>20017</v>
      </c>
    </row>
    <row r="331" spans="1:4" ht="12.75">
      <c r="A331" s="385" t="s">
        <v>1971</v>
      </c>
      <c r="B331" s="385" t="s">
        <v>1972</v>
      </c>
      <c r="C331" s="385" t="s">
        <v>1973</v>
      </c>
      <c r="D331" s="411">
        <v>22735</v>
      </c>
    </row>
    <row r="332" spans="1:4" ht="12.75">
      <c r="A332" s="385" t="s">
        <v>681</v>
      </c>
      <c r="B332" s="385" t="s">
        <v>1974</v>
      </c>
      <c r="C332" s="385" t="s">
        <v>1975</v>
      </c>
      <c r="D332" s="411">
        <v>20384</v>
      </c>
    </row>
    <row r="333" spans="1:4" ht="12.75">
      <c r="A333" s="385" t="s">
        <v>796</v>
      </c>
      <c r="B333" s="385" t="s">
        <v>1976</v>
      </c>
      <c r="C333" s="385" t="s">
        <v>1977</v>
      </c>
      <c r="D333" s="411">
        <v>18365</v>
      </c>
    </row>
    <row r="334" spans="1:4" ht="12.75">
      <c r="A334" s="385" t="s">
        <v>377</v>
      </c>
      <c r="B334" s="385" t="s">
        <v>1978</v>
      </c>
      <c r="C334" s="385" t="s">
        <v>1979</v>
      </c>
      <c r="D334" s="411">
        <v>22744</v>
      </c>
    </row>
    <row r="335" spans="1:4" ht="12.75">
      <c r="A335" s="385" t="s">
        <v>1981</v>
      </c>
      <c r="B335" s="385" t="s">
        <v>1982</v>
      </c>
      <c r="C335" s="385" t="s">
        <v>1983</v>
      </c>
      <c r="D335" s="411">
        <v>20520</v>
      </c>
    </row>
    <row r="336" spans="1:4" ht="12.75">
      <c r="A336" s="385" t="s">
        <v>383</v>
      </c>
      <c r="B336" s="385" t="s">
        <v>1985</v>
      </c>
      <c r="C336" s="385" t="s">
        <v>1986</v>
      </c>
      <c r="D336" s="411">
        <v>19939</v>
      </c>
    </row>
    <row r="337" spans="1:4" ht="12.75">
      <c r="A337" s="385" t="s">
        <v>849</v>
      </c>
      <c r="B337" s="385" t="s">
        <v>1257</v>
      </c>
      <c r="C337" s="385" t="s">
        <v>1258</v>
      </c>
      <c r="D337" s="411">
        <v>17705</v>
      </c>
    </row>
    <row r="338" spans="1:4" ht="12.75">
      <c r="A338" s="385" t="s">
        <v>1160</v>
      </c>
      <c r="B338" s="385" t="s">
        <v>1987</v>
      </c>
      <c r="C338" s="385" t="s">
        <v>1988</v>
      </c>
      <c r="D338" s="411">
        <v>16979</v>
      </c>
    </row>
    <row r="339" spans="1:4" ht="12.75">
      <c r="A339" s="385" t="s">
        <v>913</v>
      </c>
      <c r="B339" s="385" t="s">
        <v>1989</v>
      </c>
      <c r="C339" s="385" t="s">
        <v>1990</v>
      </c>
      <c r="D339" s="411">
        <v>18768</v>
      </c>
    </row>
    <row r="340" spans="1:4" ht="12.75">
      <c r="A340" s="385" t="s">
        <v>1991</v>
      </c>
      <c r="B340" s="385" t="s">
        <v>1992</v>
      </c>
      <c r="C340" s="385" t="s">
        <v>1993</v>
      </c>
      <c r="D340" s="411">
        <v>22912</v>
      </c>
    </row>
    <row r="341" spans="1:4" ht="12.75">
      <c r="A341" s="385" t="s">
        <v>649</v>
      </c>
      <c r="B341" s="385" t="s">
        <v>1994</v>
      </c>
      <c r="C341" s="385" t="s">
        <v>1995</v>
      </c>
      <c r="D341" s="411">
        <v>16912</v>
      </c>
    </row>
    <row r="342" spans="1:4" ht="12.75">
      <c r="A342" s="385" t="s">
        <v>851</v>
      </c>
      <c r="B342" s="385" t="s">
        <v>1996</v>
      </c>
      <c r="C342" s="385" t="s">
        <v>1997</v>
      </c>
      <c r="D342" s="411">
        <v>22842</v>
      </c>
    </row>
    <row r="343" spans="1:4" ht="12.75">
      <c r="A343" s="385" t="s">
        <v>858</v>
      </c>
      <c r="B343" s="385" t="s">
        <v>1833</v>
      </c>
      <c r="C343" s="385" t="s">
        <v>1834</v>
      </c>
      <c r="D343" s="411">
        <v>20363</v>
      </c>
    </row>
    <row r="344" spans="1:4" ht="12.75">
      <c r="A344" s="385" t="s">
        <v>246</v>
      </c>
      <c r="B344" s="385" t="s">
        <v>1372</v>
      </c>
      <c r="C344" s="385" t="s">
        <v>1373</v>
      </c>
      <c r="D344" s="411">
        <v>20198</v>
      </c>
    </row>
    <row r="345" spans="1:4" ht="12.75">
      <c r="A345" s="385" t="s">
        <v>2000</v>
      </c>
      <c r="B345" s="385" t="s">
        <v>2001</v>
      </c>
      <c r="C345" s="385" t="s">
        <v>2002</v>
      </c>
      <c r="D345" s="411">
        <v>22796</v>
      </c>
    </row>
    <row r="346" spans="1:4" ht="12.75">
      <c r="A346" s="385" t="s">
        <v>387</v>
      </c>
      <c r="B346" s="385" t="s">
        <v>2004</v>
      </c>
      <c r="C346" s="385" t="s">
        <v>2005</v>
      </c>
      <c r="D346" s="411">
        <v>20167</v>
      </c>
    </row>
    <row r="347" spans="1:4" ht="12.75">
      <c r="A347" s="385" t="s">
        <v>996</v>
      </c>
      <c r="B347" s="385" t="s">
        <v>2006</v>
      </c>
      <c r="C347" s="385" t="s">
        <v>2007</v>
      </c>
      <c r="D347" s="411">
        <v>18094</v>
      </c>
    </row>
    <row r="348" spans="1:4" ht="12.75">
      <c r="A348" s="385" t="s">
        <v>145</v>
      </c>
      <c r="B348" s="385" t="s">
        <v>2008</v>
      </c>
      <c r="C348" s="385" t="s">
        <v>2009</v>
      </c>
      <c r="D348" s="411">
        <v>22957</v>
      </c>
    </row>
    <row r="349" spans="1:4" ht="12.75">
      <c r="A349" s="385" t="s">
        <v>391</v>
      </c>
      <c r="B349" s="385" t="s">
        <v>2010</v>
      </c>
      <c r="C349" s="385" t="s">
        <v>2011</v>
      </c>
      <c r="D349" s="411">
        <v>22963</v>
      </c>
    </row>
    <row r="350" spans="1:4" ht="12.75">
      <c r="A350" s="385" t="s">
        <v>2012</v>
      </c>
      <c r="B350" s="385" t="s">
        <v>2013</v>
      </c>
      <c r="C350" s="385" t="s">
        <v>2014</v>
      </c>
      <c r="D350" s="411">
        <v>22917</v>
      </c>
    </row>
    <row r="351" spans="1:4" ht="12.75">
      <c r="A351" s="385" t="s">
        <v>467</v>
      </c>
      <c r="B351" s="385" t="s">
        <v>2015</v>
      </c>
      <c r="C351" s="385" t="s">
        <v>2016</v>
      </c>
      <c r="D351" s="411">
        <v>20081</v>
      </c>
    </row>
    <row r="352" spans="1:4" ht="12.75">
      <c r="A352" s="385" t="s">
        <v>149</v>
      </c>
      <c r="B352" s="385" t="s">
        <v>2017</v>
      </c>
      <c r="C352" s="385" t="s">
        <v>2018</v>
      </c>
      <c r="D352" s="411">
        <v>18414</v>
      </c>
    </row>
    <row r="353" spans="1:4" ht="12.75">
      <c r="A353" s="385" t="s">
        <v>1113</v>
      </c>
      <c r="B353" s="385" t="s">
        <v>2019</v>
      </c>
      <c r="C353" s="385" t="s">
        <v>2020</v>
      </c>
      <c r="D353" s="411">
        <v>19918</v>
      </c>
    </row>
    <row r="354" spans="1:4" ht="12.75">
      <c r="A354" s="385" t="s">
        <v>2021</v>
      </c>
      <c r="B354" s="385" t="s">
        <v>2022</v>
      </c>
      <c r="C354" s="385" t="s">
        <v>2023</v>
      </c>
      <c r="D354" s="411">
        <v>20553</v>
      </c>
    </row>
    <row r="355" spans="1:4" ht="12.75">
      <c r="A355" s="385" t="s">
        <v>861</v>
      </c>
      <c r="B355" s="385" t="s">
        <v>2024</v>
      </c>
      <c r="C355" s="385" t="s">
        <v>2025</v>
      </c>
      <c r="D355" s="411">
        <v>22760</v>
      </c>
    </row>
    <row r="356" spans="1:4" ht="12.75">
      <c r="A356" s="385" t="s">
        <v>2026</v>
      </c>
      <c r="B356" s="385" t="s">
        <v>2027</v>
      </c>
      <c r="C356" s="385" t="s">
        <v>2028</v>
      </c>
      <c r="D356" s="411">
        <v>20138</v>
      </c>
    </row>
    <row r="357" spans="1:4" ht="12.75">
      <c r="A357" s="385" t="s">
        <v>469</v>
      </c>
      <c r="B357" s="385" t="s">
        <v>2029</v>
      </c>
      <c r="C357" s="385" t="s">
        <v>2030</v>
      </c>
      <c r="D357" s="411">
        <v>20311</v>
      </c>
    </row>
    <row r="358" spans="1:4" ht="12.75">
      <c r="A358" s="385" t="s">
        <v>2031</v>
      </c>
      <c r="B358" s="385" t="s">
        <v>2032</v>
      </c>
      <c r="C358" s="385" t="s">
        <v>2033</v>
      </c>
      <c r="D358" s="411">
        <v>22769</v>
      </c>
    </row>
    <row r="359" spans="1:4" ht="12.75">
      <c r="A359" s="385" t="s">
        <v>2035</v>
      </c>
      <c r="B359" s="385" t="s">
        <v>2036</v>
      </c>
      <c r="C359" s="385" t="s">
        <v>2037</v>
      </c>
      <c r="D359" s="411">
        <v>23043</v>
      </c>
    </row>
    <row r="360" spans="1:4" ht="12.75">
      <c r="A360" s="385" t="s">
        <v>395</v>
      </c>
      <c r="B360" s="385" t="s">
        <v>2038</v>
      </c>
      <c r="C360" s="385" t="s">
        <v>2039</v>
      </c>
      <c r="D360" s="411">
        <v>20409</v>
      </c>
    </row>
    <row r="361" spans="1:4" ht="12.75">
      <c r="A361" s="385" t="s">
        <v>1422</v>
      </c>
      <c r="B361" s="385" t="s">
        <v>2040</v>
      </c>
      <c r="C361" s="385" t="s">
        <v>2041</v>
      </c>
      <c r="D361" s="411">
        <v>20432</v>
      </c>
    </row>
    <row r="362" spans="1:4" ht="12.75">
      <c r="A362" s="385" t="s">
        <v>2042</v>
      </c>
      <c r="B362" s="385" t="s">
        <v>2043</v>
      </c>
      <c r="C362" s="385" t="s">
        <v>2044</v>
      </c>
      <c r="D362" s="411">
        <v>18235</v>
      </c>
    </row>
    <row r="363" spans="1:4" ht="12.75">
      <c r="A363" s="385" t="s">
        <v>1045</v>
      </c>
      <c r="B363" s="385" t="s">
        <v>2045</v>
      </c>
      <c r="C363" s="385" t="s">
        <v>2046</v>
      </c>
      <c r="D363" s="411">
        <v>22295</v>
      </c>
    </row>
    <row r="364" spans="1:4" ht="12.75">
      <c r="A364" s="385" t="s">
        <v>1093</v>
      </c>
      <c r="B364" s="385" t="s">
        <v>2047</v>
      </c>
      <c r="C364" s="385" t="s">
        <v>2048</v>
      </c>
      <c r="D364" s="411">
        <v>20267</v>
      </c>
    </row>
    <row r="365" spans="1:4" ht="12.75">
      <c r="A365" s="385" t="s">
        <v>1488</v>
      </c>
      <c r="B365" s="385" t="s">
        <v>2049</v>
      </c>
      <c r="C365" s="385" t="s">
        <v>2050</v>
      </c>
      <c r="D365" s="411">
        <v>18038</v>
      </c>
    </row>
    <row r="366" spans="1:4" ht="12.75">
      <c r="A366" s="385" t="s">
        <v>871</v>
      </c>
      <c r="B366" s="385" t="s">
        <v>2052</v>
      </c>
      <c r="C366" s="385" t="s">
        <v>2053</v>
      </c>
      <c r="D366" s="411">
        <v>18581</v>
      </c>
    </row>
    <row r="367" spans="1:4" ht="12.75">
      <c r="A367" s="385" t="s">
        <v>569</v>
      </c>
      <c r="B367" s="385" t="s">
        <v>2055</v>
      </c>
      <c r="C367" s="385" t="s">
        <v>2056</v>
      </c>
      <c r="D367" s="411">
        <v>22950</v>
      </c>
    </row>
    <row r="368" spans="1:4" ht="12.75">
      <c r="A368" s="385" t="s">
        <v>2057</v>
      </c>
      <c r="B368" s="385" t="s">
        <v>1257</v>
      </c>
      <c r="C368" s="385" t="s">
        <v>1258</v>
      </c>
      <c r="D368" s="411">
        <v>17709</v>
      </c>
    </row>
    <row r="369" spans="1:4" ht="12.75">
      <c r="A369" s="385" t="s">
        <v>815</v>
      </c>
      <c r="B369" s="385" t="s">
        <v>1746</v>
      </c>
      <c r="C369" s="385" t="s">
        <v>1747</v>
      </c>
      <c r="D369" s="411">
        <v>16939</v>
      </c>
    </row>
    <row r="370" spans="1:4" ht="12.75">
      <c r="A370" s="385" t="s">
        <v>399</v>
      </c>
      <c r="B370" s="385" t="s">
        <v>2058</v>
      </c>
      <c r="C370" s="385" t="s">
        <v>2059</v>
      </c>
      <c r="D370" s="411">
        <v>20272</v>
      </c>
    </row>
    <row r="371" spans="1:4" ht="12.75">
      <c r="A371" s="385" t="s">
        <v>875</v>
      </c>
      <c r="B371" s="385" t="s">
        <v>2060</v>
      </c>
      <c r="C371" s="385" t="s">
        <v>2061</v>
      </c>
      <c r="D371" s="411">
        <v>17929</v>
      </c>
    </row>
    <row r="372" spans="1:4" ht="12.75">
      <c r="A372" s="385" t="s">
        <v>875</v>
      </c>
      <c r="B372" s="385" t="s">
        <v>2062</v>
      </c>
      <c r="C372" s="385" t="s">
        <v>2061</v>
      </c>
      <c r="D372" s="411">
        <v>22847</v>
      </c>
    </row>
    <row r="373" spans="1:4" ht="12.75">
      <c r="A373" s="385" t="s">
        <v>2063</v>
      </c>
      <c r="B373" s="385" t="s">
        <v>2064</v>
      </c>
      <c r="C373" s="385" t="s">
        <v>2065</v>
      </c>
      <c r="D373" s="411">
        <v>22848</v>
      </c>
    </row>
    <row r="374" spans="1:4" ht="12.75">
      <c r="A374" s="385" t="s">
        <v>347</v>
      </c>
      <c r="B374" s="385" t="s">
        <v>1406</v>
      </c>
      <c r="C374" s="385" t="s">
        <v>1407</v>
      </c>
      <c r="D374" s="411">
        <v>18518</v>
      </c>
    </row>
    <row r="375" spans="1:4" ht="12.75">
      <c r="A375" s="385" t="s">
        <v>2066</v>
      </c>
      <c r="B375" s="385" t="s">
        <v>2067</v>
      </c>
      <c r="C375" s="385" t="s">
        <v>2068</v>
      </c>
      <c r="D375" s="411">
        <v>22894</v>
      </c>
    </row>
    <row r="376" spans="1:4" ht="12.75">
      <c r="A376" s="385" t="s">
        <v>1602</v>
      </c>
      <c r="B376" s="385" t="s">
        <v>2070</v>
      </c>
      <c r="C376" s="385" t="s">
        <v>2071</v>
      </c>
      <c r="D376" s="411">
        <v>18026</v>
      </c>
    </row>
    <row r="377" spans="1:4" ht="12.75">
      <c r="A377" s="385" t="s">
        <v>2072</v>
      </c>
      <c r="B377" s="385" t="s">
        <v>2073</v>
      </c>
      <c r="C377" s="385" t="s">
        <v>2074</v>
      </c>
      <c r="D377" s="411">
        <v>22887</v>
      </c>
    </row>
    <row r="378" spans="1:4" ht="12.75">
      <c r="A378" s="385" t="s">
        <v>731</v>
      </c>
      <c r="B378" s="385" t="s">
        <v>2075</v>
      </c>
      <c r="C378" s="385" t="s">
        <v>1879</v>
      </c>
      <c r="D378" s="411">
        <v>22759</v>
      </c>
    </row>
    <row r="379" spans="1:4" ht="12.75">
      <c r="A379" s="385" t="s">
        <v>1125</v>
      </c>
      <c r="B379" s="385" t="s">
        <v>2076</v>
      </c>
      <c r="C379" s="385" t="s">
        <v>2077</v>
      </c>
      <c r="D379" s="411">
        <v>19983</v>
      </c>
    </row>
    <row r="380" spans="1:4" ht="12.75">
      <c r="A380" s="385" t="s">
        <v>498</v>
      </c>
      <c r="B380" s="385" t="s">
        <v>2078</v>
      </c>
      <c r="C380" s="385" t="s">
        <v>2079</v>
      </c>
      <c r="D380" s="411">
        <v>22913</v>
      </c>
    </row>
    <row r="381" spans="1:4" ht="12.75">
      <c r="A381" s="385" t="s">
        <v>886</v>
      </c>
      <c r="B381" s="385" t="s">
        <v>2080</v>
      </c>
      <c r="C381" s="385" t="s">
        <v>2081</v>
      </c>
      <c r="D381" s="411">
        <v>20234</v>
      </c>
    </row>
    <row r="382" spans="1:4" ht="12.75">
      <c r="A382" s="385" t="s">
        <v>1656</v>
      </c>
      <c r="B382" s="385" t="s">
        <v>2082</v>
      </c>
      <c r="C382" s="385" t="s">
        <v>2083</v>
      </c>
      <c r="D382" s="411">
        <v>19912</v>
      </c>
    </row>
    <row r="383" spans="1:4" ht="12.75">
      <c r="A383" s="385" t="s">
        <v>2084</v>
      </c>
      <c r="B383" s="385" t="s">
        <v>2085</v>
      </c>
      <c r="C383" s="385" t="s">
        <v>2086</v>
      </c>
      <c r="D383" s="411">
        <v>22785</v>
      </c>
    </row>
    <row r="384" spans="1:4" ht="12.75">
      <c r="A384" s="385" t="s">
        <v>241</v>
      </c>
      <c r="B384" s="385" t="s">
        <v>2087</v>
      </c>
      <c r="C384" s="385" t="s">
        <v>2088</v>
      </c>
      <c r="D384" s="411">
        <v>18585</v>
      </c>
    </row>
    <row r="385" spans="1:4" ht="12.75">
      <c r="A385" s="385" t="s">
        <v>897</v>
      </c>
      <c r="B385" s="385" t="s">
        <v>2089</v>
      </c>
      <c r="C385" s="385" t="s">
        <v>2090</v>
      </c>
      <c r="D385" s="411">
        <v>20002</v>
      </c>
    </row>
    <row r="386" spans="1:4" ht="12.75">
      <c r="A386" s="385" t="s">
        <v>406</v>
      </c>
      <c r="B386" s="385" t="s">
        <v>2091</v>
      </c>
      <c r="C386" s="385" t="s">
        <v>2092</v>
      </c>
      <c r="D386" s="411">
        <v>20546</v>
      </c>
    </row>
    <row r="387" spans="1:4" ht="12.75">
      <c r="A387" s="385" t="s">
        <v>655</v>
      </c>
      <c r="B387" s="385" t="s">
        <v>2093</v>
      </c>
      <c r="C387" s="385" t="s">
        <v>2094</v>
      </c>
      <c r="D387" s="411">
        <v>22954</v>
      </c>
    </row>
    <row r="388" spans="1:4" ht="12.75">
      <c r="A388" s="385" t="s">
        <v>323</v>
      </c>
      <c r="B388" s="385" t="s">
        <v>2095</v>
      </c>
      <c r="C388" s="385" t="s">
        <v>2096</v>
      </c>
      <c r="D388" s="411">
        <v>22899</v>
      </c>
    </row>
    <row r="389" spans="1:4" ht="12.75">
      <c r="A389" s="385" t="s">
        <v>2097</v>
      </c>
      <c r="B389" s="385" t="s">
        <v>2098</v>
      </c>
      <c r="C389" s="385" t="s">
        <v>1258</v>
      </c>
      <c r="D389" s="411">
        <v>22768</v>
      </c>
    </row>
    <row r="390" spans="1:4" ht="12.75">
      <c r="A390" s="385" t="s">
        <v>905</v>
      </c>
      <c r="B390" s="385" t="s">
        <v>2101</v>
      </c>
      <c r="C390" s="385" t="s">
        <v>2102</v>
      </c>
      <c r="D390" s="411">
        <v>22823</v>
      </c>
    </row>
    <row r="391" spans="1:4" ht="12.75">
      <c r="A391" s="385" t="s">
        <v>472</v>
      </c>
      <c r="B391" s="385" t="s">
        <v>2104</v>
      </c>
      <c r="C391" s="385" t="s">
        <v>2105</v>
      </c>
      <c r="D391" s="411">
        <v>20435</v>
      </c>
    </row>
    <row r="392" spans="1:4" ht="12.75">
      <c r="A392" s="385" t="s">
        <v>911</v>
      </c>
      <c r="B392" s="385" t="s">
        <v>2107</v>
      </c>
      <c r="C392" s="385" t="s">
        <v>2108</v>
      </c>
      <c r="D392" s="411">
        <v>22997</v>
      </c>
    </row>
    <row r="393" spans="1:4" ht="12.75">
      <c r="A393" s="385" t="s">
        <v>916</v>
      </c>
      <c r="B393" s="385" t="s">
        <v>2110</v>
      </c>
      <c r="C393" s="385" t="s">
        <v>2111</v>
      </c>
      <c r="D393" s="411">
        <v>20240</v>
      </c>
    </row>
    <row r="394" spans="1:4" ht="12.75">
      <c r="A394" s="385" t="s">
        <v>2103</v>
      </c>
      <c r="B394" s="385" t="s">
        <v>2112</v>
      </c>
      <c r="C394" s="385" t="s">
        <v>2113</v>
      </c>
      <c r="D394" s="411">
        <v>20265</v>
      </c>
    </row>
    <row r="395" spans="1:4" ht="12.75">
      <c r="A395" s="385" t="s">
        <v>152</v>
      </c>
      <c r="B395" s="385" t="s">
        <v>2114</v>
      </c>
      <c r="C395" s="385" t="s">
        <v>2115</v>
      </c>
      <c r="D395" s="411">
        <v>18277</v>
      </c>
    </row>
    <row r="396" spans="1:4" ht="12.75">
      <c r="A396" s="385" t="s">
        <v>920</v>
      </c>
      <c r="B396" s="385" t="s">
        <v>2116</v>
      </c>
      <c r="C396" s="385" t="s">
        <v>2117</v>
      </c>
      <c r="D396" s="411">
        <v>22990</v>
      </c>
    </row>
    <row r="397" spans="1:4" ht="12.75">
      <c r="A397" s="385" t="s">
        <v>2118</v>
      </c>
      <c r="B397" s="385" t="s">
        <v>2119</v>
      </c>
      <c r="C397" s="385" t="s">
        <v>2120</v>
      </c>
      <c r="D397" s="411">
        <v>22770</v>
      </c>
    </row>
    <row r="398" spans="1:4" ht="12.75">
      <c r="A398" s="385" t="s">
        <v>1002</v>
      </c>
      <c r="B398" s="385" t="s">
        <v>2121</v>
      </c>
      <c r="C398" s="385" t="s">
        <v>2122</v>
      </c>
      <c r="D398" s="411">
        <v>22803</v>
      </c>
    </row>
    <row r="399" spans="1:4" ht="12.75">
      <c r="A399" s="385" t="s">
        <v>164</v>
      </c>
      <c r="B399" s="385" t="s">
        <v>2123</v>
      </c>
      <c r="C399" s="385" t="s">
        <v>2124</v>
      </c>
      <c r="D399" s="411">
        <v>18050</v>
      </c>
    </row>
    <row r="400" spans="1:4" ht="12.75">
      <c r="A400" s="385" t="s">
        <v>797</v>
      </c>
      <c r="B400" s="385" t="s">
        <v>1189</v>
      </c>
      <c r="C400" s="385" t="s">
        <v>1190</v>
      </c>
      <c r="D400" s="411">
        <v>22877</v>
      </c>
    </row>
    <row r="401" spans="1:4" ht="12.75">
      <c r="A401" s="385" t="s">
        <v>925</v>
      </c>
      <c r="B401" s="385" t="s">
        <v>2126</v>
      </c>
      <c r="C401" s="385" t="s">
        <v>2127</v>
      </c>
      <c r="D401" s="411">
        <v>20307</v>
      </c>
    </row>
    <row r="402" spans="1:4" ht="12.75">
      <c r="A402" s="385" t="s">
        <v>936</v>
      </c>
      <c r="B402" s="385" t="s">
        <v>2128</v>
      </c>
      <c r="C402" s="385" t="s">
        <v>2129</v>
      </c>
      <c r="D402" s="411">
        <v>20121</v>
      </c>
    </row>
    <row r="403" spans="1:4" ht="12.75">
      <c r="A403" s="385" t="s">
        <v>940</v>
      </c>
      <c r="B403" s="385" t="s">
        <v>2130</v>
      </c>
      <c r="C403" s="385" t="s">
        <v>2131</v>
      </c>
      <c r="D403" s="411">
        <v>18752</v>
      </c>
    </row>
    <row r="404" spans="1:4" ht="12.75">
      <c r="A404" s="385" t="s">
        <v>1079</v>
      </c>
      <c r="B404" s="385" t="s">
        <v>2132</v>
      </c>
      <c r="C404" s="385" t="s">
        <v>2133</v>
      </c>
      <c r="D404" s="411">
        <v>21258</v>
      </c>
    </row>
    <row r="405" spans="1:4" ht="12.75">
      <c r="A405" s="385" t="s">
        <v>2134</v>
      </c>
      <c r="B405" s="385" t="s">
        <v>2135</v>
      </c>
      <c r="C405" s="385" t="s">
        <v>2136</v>
      </c>
      <c r="D405" s="411">
        <v>20228</v>
      </c>
    </row>
    <row r="406" spans="1:4" ht="12.75">
      <c r="A406" s="385" t="s">
        <v>1109</v>
      </c>
      <c r="B406" s="385" t="s">
        <v>2137</v>
      </c>
      <c r="C406" s="385" t="s">
        <v>2138</v>
      </c>
      <c r="D406" s="411">
        <v>18545</v>
      </c>
    </row>
    <row r="407" spans="1:4" ht="12.75">
      <c r="A407" s="385" t="s">
        <v>942</v>
      </c>
      <c r="B407" s="385" t="s">
        <v>2139</v>
      </c>
      <c r="C407" s="385" t="s">
        <v>2140</v>
      </c>
      <c r="D407" s="411">
        <v>20416</v>
      </c>
    </row>
    <row r="408" spans="1:4" ht="12.75">
      <c r="A408" s="385" t="s">
        <v>947</v>
      </c>
      <c r="B408" s="385" t="s">
        <v>2141</v>
      </c>
      <c r="C408" s="385" t="s">
        <v>2142</v>
      </c>
      <c r="D408" s="411">
        <v>20266</v>
      </c>
    </row>
    <row r="409" spans="1:4" ht="12.75">
      <c r="A409" s="385" t="s">
        <v>951</v>
      </c>
      <c r="B409" s="385" t="s">
        <v>2144</v>
      </c>
      <c r="C409" s="385" t="s">
        <v>2145</v>
      </c>
      <c r="D409" s="411">
        <v>20205</v>
      </c>
    </row>
    <row r="410" spans="1:4" ht="12.75">
      <c r="A410" s="385" t="s">
        <v>656</v>
      </c>
      <c r="B410" s="385" t="s">
        <v>2146</v>
      </c>
      <c r="C410" s="385" t="s">
        <v>2147</v>
      </c>
      <c r="D410" s="411">
        <v>17961</v>
      </c>
    </row>
    <row r="411" spans="1:4" ht="12.75">
      <c r="A411" s="385" t="s">
        <v>954</v>
      </c>
      <c r="B411" s="385" t="s">
        <v>2148</v>
      </c>
      <c r="C411" s="385" t="s">
        <v>2149</v>
      </c>
      <c r="D411" s="411">
        <v>22830</v>
      </c>
    </row>
    <row r="412" spans="1:4" ht="12.75">
      <c r="A412" s="385" t="s">
        <v>411</v>
      </c>
      <c r="B412" s="385" t="s">
        <v>2150</v>
      </c>
      <c r="C412" s="385" t="s">
        <v>2151</v>
      </c>
      <c r="D412" s="411">
        <v>22920</v>
      </c>
    </row>
    <row r="413" spans="1:4" ht="12.75">
      <c r="A413" s="385" t="s">
        <v>893</v>
      </c>
      <c r="B413" s="385" t="s">
        <v>2152</v>
      </c>
      <c r="C413" s="385" t="s">
        <v>2153</v>
      </c>
      <c r="D413" s="411">
        <v>20242</v>
      </c>
    </row>
    <row r="414" spans="1:4" ht="12.75">
      <c r="A414" s="385" t="s">
        <v>416</v>
      </c>
      <c r="B414" s="385" t="s">
        <v>2154</v>
      </c>
      <c r="C414" s="385" t="s">
        <v>2155</v>
      </c>
      <c r="D414" s="411">
        <v>17902</v>
      </c>
    </row>
    <row r="415" spans="1:4" ht="12.75">
      <c r="A415" s="385" t="s">
        <v>1076</v>
      </c>
      <c r="B415" s="385" t="s">
        <v>2156</v>
      </c>
      <c r="C415" s="385" t="s">
        <v>2157</v>
      </c>
      <c r="D415" s="411">
        <v>18175</v>
      </c>
    </row>
    <row r="416" spans="1:4" ht="12.75">
      <c r="A416" s="385" t="s">
        <v>2159</v>
      </c>
      <c r="B416" s="385" t="s">
        <v>2160</v>
      </c>
      <c r="C416" s="385" t="s">
        <v>2161</v>
      </c>
      <c r="D416" s="411">
        <v>22788</v>
      </c>
    </row>
    <row r="417" spans="1:4" ht="12.75">
      <c r="A417" s="385" t="s">
        <v>161</v>
      </c>
      <c r="B417" s="385" t="s">
        <v>2162</v>
      </c>
      <c r="C417" s="385" t="s">
        <v>2163</v>
      </c>
      <c r="D417" s="411">
        <v>18072</v>
      </c>
    </row>
    <row r="418" spans="1:4" ht="12.75">
      <c r="A418" s="385" t="s">
        <v>2164</v>
      </c>
      <c r="B418" s="385" t="s">
        <v>2165</v>
      </c>
      <c r="C418" s="385" t="s">
        <v>2166</v>
      </c>
      <c r="D418" s="411">
        <v>22825</v>
      </c>
    </row>
    <row r="419" spans="1:4" ht="12.75">
      <c r="A419" s="385" t="s">
        <v>2167</v>
      </c>
      <c r="B419" s="385" t="s">
        <v>2168</v>
      </c>
      <c r="C419" s="385" t="s">
        <v>2169</v>
      </c>
      <c r="D419" s="411">
        <v>23029</v>
      </c>
    </row>
    <row r="420" spans="1:4" ht="12.75">
      <c r="A420" s="385" t="s">
        <v>1051</v>
      </c>
      <c r="B420" s="385" t="s">
        <v>2170</v>
      </c>
      <c r="C420" s="385" t="s">
        <v>2172</v>
      </c>
      <c r="D420" s="411">
        <v>18362</v>
      </c>
    </row>
    <row r="421" spans="1:4" ht="12.75">
      <c r="A421" s="385" t="s">
        <v>79</v>
      </c>
      <c r="B421" s="385" t="s">
        <v>2173</v>
      </c>
      <c r="C421" s="385" t="s">
        <v>2174</v>
      </c>
      <c r="D421" s="411">
        <v>18113</v>
      </c>
    </row>
    <row r="422" spans="1:4" ht="12.75">
      <c r="A422" s="385" t="s">
        <v>2175</v>
      </c>
      <c r="B422" s="385" t="s">
        <v>1257</v>
      </c>
      <c r="C422" s="385" t="s">
        <v>1258</v>
      </c>
      <c r="D422" s="411">
        <v>17710</v>
      </c>
    </row>
    <row r="423" spans="1:4" ht="12.75">
      <c r="A423" s="385" t="s">
        <v>844</v>
      </c>
      <c r="B423" s="385" t="s">
        <v>1257</v>
      </c>
      <c r="C423" s="385" t="s">
        <v>1258</v>
      </c>
      <c r="D423" s="411">
        <v>17708</v>
      </c>
    </row>
    <row r="424" spans="1:4" ht="12.75">
      <c r="A424" s="385" t="s">
        <v>1080</v>
      </c>
      <c r="B424" s="385" t="s">
        <v>2176</v>
      </c>
      <c r="C424" s="385" t="s">
        <v>2177</v>
      </c>
      <c r="D424" s="411">
        <v>20519</v>
      </c>
    </row>
    <row r="425" spans="1:4" ht="12.75">
      <c r="A425" s="385" t="s">
        <v>423</v>
      </c>
      <c r="B425" s="385" t="s">
        <v>2178</v>
      </c>
      <c r="C425" s="385" t="s">
        <v>2179</v>
      </c>
      <c r="D425" s="411">
        <v>22980</v>
      </c>
    </row>
    <row r="426" spans="1:4" ht="12.75">
      <c r="A426" s="385" t="s">
        <v>876</v>
      </c>
      <c r="B426" s="385" t="s">
        <v>2180</v>
      </c>
      <c r="C426" s="385" t="s">
        <v>2181</v>
      </c>
      <c r="D426" s="411">
        <v>23037</v>
      </c>
    </row>
    <row r="427" spans="1:4" ht="12.75">
      <c r="A427" s="385" t="s">
        <v>422</v>
      </c>
      <c r="B427" s="385" t="s">
        <v>2182</v>
      </c>
      <c r="C427" s="385" t="s">
        <v>2183</v>
      </c>
      <c r="D427" s="411">
        <v>20253</v>
      </c>
    </row>
    <row r="428" spans="1:4" ht="12.75">
      <c r="A428" s="385" t="s">
        <v>549</v>
      </c>
      <c r="B428" s="385" t="s">
        <v>2185</v>
      </c>
      <c r="C428" s="385" t="s">
        <v>2186</v>
      </c>
      <c r="D428" s="411">
        <v>20630</v>
      </c>
    </row>
    <row r="429" spans="1:4" ht="12.75">
      <c r="A429" s="385" t="s">
        <v>2187</v>
      </c>
      <c r="B429" s="385" t="s">
        <v>2189</v>
      </c>
      <c r="C429" s="385" t="s">
        <v>2190</v>
      </c>
      <c r="D429" s="411">
        <v>20236</v>
      </c>
    </row>
    <row r="430" spans="1:4" ht="12.75">
      <c r="A430" s="385" t="s">
        <v>1082</v>
      </c>
      <c r="B430" s="385" t="s">
        <v>2192</v>
      </c>
      <c r="C430" s="385" t="s">
        <v>2193</v>
      </c>
      <c r="D430" s="411">
        <v>20362</v>
      </c>
    </row>
    <row r="431" spans="1:4" ht="12.75">
      <c r="A431" s="385" t="s">
        <v>2194</v>
      </c>
      <c r="B431" s="385" t="s">
        <v>2195</v>
      </c>
      <c r="C431" s="385" t="s">
        <v>2196</v>
      </c>
      <c r="D431" s="411">
        <v>20491</v>
      </c>
    </row>
    <row r="432" spans="1:4" ht="12.75">
      <c r="A432" s="385" t="s">
        <v>158</v>
      </c>
      <c r="B432" s="385" t="s">
        <v>2197</v>
      </c>
      <c r="C432" s="385" t="s">
        <v>2198</v>
      </c>
      <c r="D432" s="411">
        <v>20473</v>
      </c>
    </row>
    <row r="433" spans="1:4" ht="12.75">
      <c r="A433" s="385" t="s">
        <v>330</v>
      </c>
      <c r="B433" s="385" t="s">
        <v>2199</v>
      </c>
      <c r="C433" s="385" t="s">
        <v>2200</v>
      </c>
      <c r="D433" s="411">
        <v>18129</v>
      </c>
    </row>
    <row r="434" spans="1:4" ht="12.75">
      <c r="A434" s="385" t="s">
        <v>821</v>
      </c>
      <c r="B434" s="385" t="s">
        <v>2201</v>
      </c>
      <c r="C434" s="385" t="s">
        <v>2202</v>
      </c>
      <c r="D434" s="411">
        <v>22766</v>
      </c>
    </row>
    <row r="435" spans="1:4" ht="12.75">
      <c r="A435" s="385" t="s">
        <v>952</v>
      </c>
      <c r="B435" s="385" t="s">
        <v>2203</v>
      </c>
      <c r="C435" s="385" t="s">
        <v>2204</v>
      </c>
      <c r="D435" s="411">
        <v>22911</v>
      </c>
    </row>
    <row r="436" spans="1:4" ht="12.75">
      <c r="A436" s="385" t="s">
        <v>2205</v>
      </c>
      <c r="B436" s="385" t="s">
        <v>2206</v>
      </c>
      <c r="C436" s="385" t="s">
        <v>2207</v>
      </c>
      <c r="D436" s="411">
        <v>22971</v>
      </c>
    </row>
    <row r="437" spans="1:4" ht="12.75">
      <c r="A437" s="385" t="s">
        <v>415</v>
      </c>
      <c r="B437" s="385" t="s">
        <v>2208</v>
      </c>
      <c r="C437" s="385" t="s">
        <v>2209</v>
      </c>
      <c r="D437" s="411">
        <v>23036</v>
      </c>
    </row>
    <row r="438" spans="1:4" ht="12.75">
      <c r="A438" s="385" t="s">
        <v>556</v>
      </c>
      <c r="B438" s="385" t="s">
        <v>2210</v>
      </c>
      <c r="C438" s="385" t="s">
        <v>2212</v>
      </c>
      <c r="D438" s="411">
        <v>22699</v>
      </c>
    </row>
    <row r="439" spans="1:4" ht="12.75">
      <c r="A439" s="385" t="s">
        <v>2213</v>
      </c>
      <c r="B439" s="385" t="s">
        <v>2214</v>
      </c>
      <c r="C439" s="385" t="s">
        <v>2215</v>
      </c>
      <c r="D439" s="411">
        <v>22764</v>
      </c>
    </row>
    <row r="440" spans="1:4" ht="12.75">
      <c r="A440" s="385" t="s">
        <v>2216</v>
      </c>
      <c r="B440" s="385" t="s">
        <v>2217</v>
      </c>
      <c r="C440" s="385" t="s">
        <v>2218</v>
      </c>
      <c r="D440" s="411">
        <v>23005</v>
      </c>
    </row>
    <row r="441" spans="1:4" ht="12.75">
      <c r="A441" s="385" t="s">
        <v>420</v>
      </c>
      <c r="B441" s="385" t="s">
        <v>2219</v>
      </c>
      <c r="C441" s="385" t="s">
        <v>2220</v>
      </c>
      <c r="D441" s="411">
        <v>22976</v>
      </c>
    </row>
    <row r="442" spans="1:4" ht="12.75">
      <c r="A442" s="385" t="s">
        <v>845</v>
      </c>
      <c r="B442" s="385" t="s">
        <v>1257</v>
      </c>
      <c r="C442" s="385" t="s">
        <v>1258</v>
      </c>
      <c r="D442" s="411">
        <v>17707</v>
      </c>
    </row>
    <row r="443" spans="1:4" ht="12.75">
      <c r="A443" s="385" t="s">
        <v>546</v>
      </c>
      <c r="B443" s="385" t="s">
        <v>2221</v>
      </c>
      <c r="C443" s="385" t="s">
        <v>2222</v>
      </c>
      <c r="D443" s="411">
        <v>18474</v>
      </c>
    </row>
    <row r="444" spans="1:4" ht="12.75">
      <c r="A444" s="385" t="s">
        <v>872</v>
      </c>
      <c r="B444" s="385" t="s">
        <v>2223</v>
      </c>
      <c r="C444" s="385" t="s">
        <v>2224</v>
      </c>
      <c r="D444" s="411">
        <v>18199</v>
      </c>
    </row>
    <row r="445" spans="1:4" ht="12.75">
      <c r="A445" s="385" t="s">
        <v>2225</v>
      </c>
      <c r="B445" s="385" t="s">
        <v>1796</v>
      </c>
      <c r="C445" s="385" t="s">
        <v>1797</v>
      </c>
      <c r="D445" s="411">
        <v>17955</v>
      </c>
    </row>
    <row r="446" spans="1:4" ht="12.75">
      <c r="A446" s="385" t="s">
        <v>2226</v>
      </c>
      <c r="B446" s="385" t="s">
        <v>2227</v>
      </c>
      <c r="C446" s="385" t="s">
        <v>2228</v>
      </c>
      <c r="D446" s="411">
        <v>22995</v>
      </c>
    </row>
    <row r="447" spans="1:4" ht="12.75">
      <c r="A447" s="385" t="s">
        <v>1071</v>
      </c>
      <c r="B447" s="385" t="s">
        <v>2229</v>
      </c>
      <c r="C447" s="385" t="s">
        <v>2230</v>
      </c>
      <c r="D447" s="411">
        <v>18093</v>
      </c>
    </row>
    <row r="448" spans="1:4" ht="12.75">
      <c r="A448" s="385" t="s">
        <v>973</v>
      </c>
      <c r="B448" s="385" t="s">
        <v>2231</v>
      </c>
      <c r="C448" s="385" t="s">
        <v>2232</v>
      </c>
      <c r="D448" s="411">
        <v>22793</v>
      </c>
    </row>
    <row r="449" spans="1:4" ht="12.75">
      <c r="A449" s="385" t="s">
        <v>61</v>
      </c>
      <c r="B449" s="385" t="s">
        <v>2233</v>
      </c>
      <c r="C449" s="385" t="s">
        <v>2234</v>
      </c>
      <c r="D449" s="411">
        <v>18562</v>
      </c>
    </row>
    <row r="450" spans="1:4" ht="12.75">
      <c r="A450" s="385" t="s">
        <v>437</v>
      </c>
      <c r="B450" s="385" t="s">
        <v>2236</v>
      </c>
      <c r="C450" s="385" t="s">
        <v>1951</v>
      </c>
      <c r="D450" s="411">
        <v>19907</v>
      </c>
    </row>
    <row r="451" spans="1:4" ht="12.75">
      <c r="A451" s="385" t="s">
        <v>2237</v>
      </c>
      <c r="B451" s="385" t="s">
        <v>2238</v>
      </c>
      <c r="C451" s="385" t="s">
        <v>2239</v>
      </c>
      <c r="D451" s="411">
        <v>22775</v>
      </c>
    </row>
    <row r="452" spans="1:4" ht="12.75">
      <c r="A452" s="385" t="s">
        <v>2241</v>
      </c>
      <c r="B452" s="385" t="s">
        <v>2242</v>
      </c>
      <c r="C452" s="385" t="s">
        <v>2243</v>
      </c>
      <c r="D452" s="411">
        <v>20521</v>
      </c>
    </row>
    <row r="453" spans="1:4" ht="12.75">
      <c r="A453" s="385" t="s">
        <v>632</v>
      </c>
      <c r="B453" s="385" t="s">
        <v>2244</v>
      </c>
      <c r="C453" s="385" t="s">
        <v>2245</v>
      </c>
      <c r="D453" s="411">
        <v>18073</v>
      </c>
    </row>
    <row r="454" spans="1:4" ht="12.75">
      <c r="A454" s="385" t="s">
        <v>93</v>
      </c>
      <c r="B454" s="385" t="s">
        <v>2247</v>
      </c>
      <c r="C454" s="385" t="s">
        <v>2248</v>
      </c>
      <c r="D454" s="411">
        <v>18090</v>
      </c>
    </row>
    <row r="455" spans="1:4" ht="12.75">
      <c r="A455" s="385" t="s">
        <v>864</v>
      </c>
      <c r="B455" s="385" t="s">
        <v>2249</v>
      </c>
      <c r="C455" s="385" t="s">
        <v>2250</v>
      </c>
      <c r="D455" s="411">
        <v>22832</v>
      </c>
    </row>
    <row r="456" spans="1:4" ht="12.75">
      <c r="A456" s="385" t="s">
        <v>2211</v>
      </c>
      <c r="B456" s="385" t="s">
        <v>2251</v>
      </c>
      <c r="C456" s="385" t="s">
        <v>2252</v>
      </c>
      <c r="D456" s="411">
        <v>22859</v>
      </c>
    </row>
    <row r="457" spans="1:4" ht="12.75">
      <c r="A457" s="385" t="s">
        <v>2253</v>
      </c>
      <c r="B457" s="385" t="s">
        <v>2254</v>
      </c>
      <c r="C457" s="385" t="s">
        <v>2255</v>
      </c>
      <c r="D457" s="411">
        <v>22805</v>
      </c>
    </row>
    <row r="458" spans="1:4" ht="12.75">
      <c r="A458" s="385" t="s">
        <v>2256</v>
      </c>
      <c r="B458" s="385" t="s">
        <v>2257</v>
      </c>
      <c r="C458" s="385" t="s">
        <v>2258</v>
      </c>
      <c r="D458" s="411">
        <v>17925</v>
      </c>
    </row>
    <row r="459" spans="1:4" ht="12.75">
      <c r="A459" s="385" t="s">
        <v>127</v>
      </c>
      <c r="B459" s="385" t="s">
        <v>2259</v>
      </c>
      <c r="C459" s="385" t="s">
        <v>2261</v>
      </c>
      <c r="D459" s="411">
        <v>20315</v>
      </c>
    </row>
    <row r="460" spans="1:4" ht="12.75">
      <c r="A460" s="385" t="s">
        <v>418</v>
      </c>
      <c r="B460" s="385" t="s">
        <v>2264</v>
      </c>
      <c r="C460" s="385" t="s">
        <v>2265</v>
      </c>
      <c r="D460" s="411">
        <v>23046</v>
      </c>
    </row>
    <row r="461" spans="1:4" ht="12.75">
      <c r="A461" s="385" t="s">
        <v>2267</v>
      </c>
      <c r="B461" s="385" t="s">
        <v>2268</v>
      </c>
      <c r="C461" s="385" t="s">
        <v>2269</v>
      </c>
      <c r="D461" s="411">
        <v>22874</v>
      </c>
    </row>
    <row r="462" spans="1:4" ht="12.75">
      <c r="A462" s="385" t="s">
        <v>421</v>
      </c>
      <c r="B462" s="385" t="s">
        <v>2270</v>
      </c>
      <c r="C462" s="385" t="s">
        <v>2271</v>
      </c>
      <c r="D462" s="411">
        <v>18229</v>
      </c>
    </row>
    <row r="463" spans="1:4" ht="12.75">
      <c r="A463" s="385" t="s">
        <v>430</v>
      </c>
      <c r="B463" s="385" t="s">
        <v>2272</v>
      </c>
      <c r="C463" s="385" t="s">
        <v>2273</v>
      </c>
      <c r="D463" s="411">
        <v>22868</v>
      </c>
    </row>
    <row r="464" spans="1:4" ht="12.75">
      <c r="A464" s="385" t="s">
        <v>2274</v>
      </c>
      <c r="B464" s="385" t="s">
        <v>2275</v>
      </c>
      <c r="C464" s="385" t="s">
        <v>2276</v>
      </c>
      <c r="D464" s="411">
        <v>22074</v>
      </c>
    </row>
    <row r="465" spans="1:4" ht="12.75">
      <c r="A465" s="385" t="s">
        <v>991</v>
      </c>
      <c r="B465" s="385" t="s">
        <v>2277</v>
      </c>
      <c r="C465" s="385" t="s">
        <v>2278</v>
      </c>
      <c r="D465" s="411">
        <v>17974</v>
      </c>
    </row>
    <row r="466" spans="1:4" ht="12.75">
      <c r="A466" s="385" t="s">
        <v>2279</v>
      </c>
      <c r="B466" s="385" t="s">
        <v>2280</v>
      </c>
      <c r="C466" s="385" t="s">
        <v>2281</v>
      </c>
      <c r="D466" s="411">
        <v>22810</v>
      </c>
    </row>
    <row r="467" spans="1:4" ht="12.75">
      <c r="A467" s="385" t="s">
        <v>2279</v>
      </c>
      <c r="B467" s="385" t="s">
        <v>2280</v>
      </c>
      <c r="C467" s="385" t="s">
        <v>2281</v>
      </c>
      <c r="D467" s="411">
        <v>22811</v>
      </c>
    </row>
    <row r="468" spans="1:4" ht="12.75">
      <c r="A468" s="385" t="s">
        <v>436</v>
      </c>
      <c r="B468" s="385" t="s">
        <v>1365</v>
      </c>
      <c r="C468" s="385" t="s">
        <v>2282</v>
      </c>
      <c r="D468" s="411">
        <v>17958</v>
      </c>
    </row>
    <row r="469" spans="1:4" ht="12.75">
      <c r="A469" s="385" t="s">
        <v>2283</v>
      </c>
      <c r="B469" s="385" t="s">
        <v>2284</v>
      </c>
      <c r="C469" s="385" t="s">
        <v>2285</v>
      </c>
      <c r="D469" s="411">
        <v>22947</v>
      </c>
    </row>
    <row r="470" spans="1:4" ht="12.75">
      <c r="A470" s="385" t="s">
        <v>2286</v>
      </c>
      <c r="B470" s="385" t="s">
        <v>2287</v>
      </c>
      <c r="C470" s="385" t="s">
        <v>2288</v>
      </c>
      <c r="D470" s="411">
        <v>20031</v>
      </c>
    </row>
    <row r="471" spans="1:4" ht="12.75">
      <c r="A471" s="385" t="s">
        <v>130</v>
      </c>
      <c r="B471" s="385" t="s">
        <v>2289</v>
      </c>
      <c r="C471" s="385" t="s">
        <v>2290</v>
      </c>
      <c r="D471" s="411">
        <v>18237</v>
      </c>
    </row>
    <row r="472" spans="1:4" ht="12.75">
      <c r="A472" s="385" t="s">
        <v>2292</v>
      </c>
      <c r="B472" s="385" t="s">
        <v>2293</v>
      </c>
      <c r="C472" s="385" t="s">
        <v>2294</v>
      </c>
      <c r="D472" s="411">
        <v>22748</v>
      </c>
    </row>
    <row r="473" spans="1:4" ht="12.75">
      <c r="A473" s="385" t="s">
        <v>442</v>
      </c>
      <c r="B473" s="385" t="s">
        <v>2295</v>
      </c>
      <c r="C473" s="385" t="s">
        <v>2296</v>
      </c>
      <c r="D473" s="411">
        <v>18286</v>
      </c>
    </row>
    <row r="474" spans="1:4" ht="12.75">
      <c r="A474" s="385" t="s">
        <v>2297</v>
      </c>
      <c r="B474" s="385" t="s">
        <v>2298</v>
      </c>
      <c r="C474" s="385" t="s">
        <v>2299</v>
      </c>
      <c r="D474" s="411">
        <v>22750</v>
      </c>
    </row>
    <row r="475" spans="1:4" ht="12.75">
      <c r="A475" s="385" t="s">
        <v>997</v>
      </c>
      <c r="B475" s="385" t="s">
        <v>2300</v>
      </c>
      <c r="C475" s="385" t="s">
        <v>2301</v>
      </c>
      <c r="D475" s="411">
        <v>22951</v>
      </c>
    </row>
    <row r="476" spans="1:4" ht="12.75">
      <c r="A476" s="385" t="s">
        <v>2302</v>
      </c>
      <c r="B476" s="385" t="s">
        <v>2303</v>
      </c>
      <c r="C476" s="385" t="s">
        <v>2304</v>
      </c>
      <c r="D476" s="411">
        <v>22819</v>
      </c>
    </row>
    <row r="477" spans="1:4" ht="12.75">
      <c r="A477" s="385" t="s">
        <v>2305</v>
      </c>
      <c r="B477" s="385" t="s">
        <v>2306</v>
      </c>
      <c r="C477" s="385" t="s">
        <v>2307</v>
      </c>
      <c r="D477" s="411">
        <v>17962</v>
      </c>
    </row>
    <row r="478" spans="1:4" ht="12.75">
      <c r="A478" s="385" t="s">
        <v>710</v>
      </c>
      <c r="B478" s="385" t="s">
        <v>2308</v>
      </c>
      <c r="C478" s="385" t="s">
        <v>2309</v>
      </c>
      <c r="D478" s="411">
        <v>22753</v>
      </c>
    </row>
    <row r="479" spans="1:4" ht="12.75">
      <c r="A479" s="385" t="s">
        <v>154</v>
      </c>
      <c r="B479" s="385" t="s">
        <v>2312</v>
      </c>
      <c r="C479" s="385" t="s">
        <v>2314</v>
      </c>
      <c r="D479" s="411">
        <v>22870</v>
      </c>
    </row>
    <row r="480" spans="1:4" ht="12.75">
      <c r="A480" s="385" t="s">
        <v>2315</v>
      </c>
      <c r="B480" s="385" t="s">
        <v>2317</v>
      </c>
      <c r="C480" s="385" t="s">
        <v>2318</v>
      </c>
      <c r="D480" s="411">
        <v>23009</v>
      </c>
    </row>
    <row r="481" spans="1:4" ht="12.75">
      <c r="A481" s="385" t="s">
        <v>100</v>
      </c>
      <c r="B481" s="385" t="s">
        <v>2319</v>
      </c>
      <c r="C481" s="385" t="s">
        <v>2320</v>
      </c>
      <c r="D481" s="411">
        <v>20497</v>
      </c>
    </row>
    <row r="482" spans="1:4" ht="12.75">
      <c r="A482" s="385" t="s">
        <v>2321</v>
      </c>
      <c r="B482" s="385" t="s">
        <v>2322</v>
      </c>
      <c r="C482" s="385" t="s">
        <v>2323</v>
      </c>
      <c r="D482" s="411">
        <v>19964</v>
      </c>
    </row>
    <row r="483" spans="1:4" ht="12.75">
      <c r="A483" s="385" t="s">
        <v>452</v>
      </c>
      <c r="B483" s="385" t="s">
        <v>2324</v>
      </c>
      <c r="C483" s="385" t="s">
        <v>2325</v>
      </c>
      <c r="D483" s="411">
        <v>22973</v>
      </c>
    </row>
    <row r="484" spans="1:4" ht="12.75">
      <c r="A484" s="385" t="s">
        <v>456</v>
      </c>
      <c r="B484" s="385" t="s">
        <v>2326</v>
      </c>
      <c r="C484" s="385" t="s">
        <v>2327</v>
      </c>
      <c r="D484" s="411">
        <v>21105</v>
      </c>
    </row>
    <row r="485" spans="1:4" ht="12.75">
      <c r="A485" s="385" t="s">
        <v>458</v>
      </c>
      <c r="B485" s="385" t="s">
        <v>2328</v>
      </c>
      <c r="C485" s="385" t="s">
        <v>2329</v>
      </c>
      <c r="D485" s="411">
        <v>22864</v>
      </c>
    </row>
    <row r="486" spans="1:4" ht="12.75">
      <c r="A486" s="385" t="s">
        <v>2330</v>
      </c>
      <c r="B486" s="385" t="s">
        <v>2331</v>
      </c>
      <c r="C486" s="385" t="s">
        <v>2332</v>
      </c>
      <c r="D486" s="411">
        <v>22795</v>
      </c>
    </row>
    <row r="487" spans="1:4" ht="12.75">
      <c r="A487" s="385" t="s">
        <v>662</v>
      </c>
      <c r="B487" s="385" t="s">
        <v>2333</v>
      </c>
      <c r="C487" s="385" t="s">
        <v>2334</v>
      </c>
      <c r="D487" s="411">
        <v>18132</v>
      </c>
    </row>
    <row r="488" spans="1:4" ht="12.75">
      <c r="A488" s="385" t="s">
        <v>214</v>
      </c>
      <c r="B488" s="385" t="s">
        <v>2335</v>
      </c>
      <c r="C488" s="385" t="s">
        <v>2336</v>
      </c>
      <c r="D488" s="411">
        <v>20308</v>
      </c>
    </row>
    <row r="489" spans="1:4" ht="12.75">
      <c r="A489" s="385" t="s">
        <v>1005</v>
      </c>
      <c r="B489" s="385" t="s">
        <v>2337</v>
      </c>
      <c r="C489" s="385" t="s">
        <v>2338</v>
      </c>
      <c r="D489" s="411">
        <v>20289</v>
      </c>
    </row>
    <row r="490" spans="1:4" ht="12.75">
      <c r="A490" s="385" t="s">
        <v>283</v>
      </c>
      <c r="B490" s="385" t="s">
        <v>2339</v>
      </c>
      <c r="C490" s="385" t="s">
        <v>2340</v>
      </c>
      <c r="D490" s="411">
        <v>22726</v>
      </c>
    </row>
    <row r="491" spans="1:4" ht="12.75">
      <c r="A491" s="385" t="s">
        <v>165</v>
      </c>
      <c r="B491" s="385" t="s">
        <v>2341</v>
      </c>
      <c r="C491" s="385" t="s">
        <v>2342</v>
      </c>
      <c r="D491" s="411">
        <v>22998</v>
      </c>
    </row>
    <row r="492" spans="1:4" ht="12.75">
      <c r="A492" s="385" t="s">
        <v>104</v>
      </c>
      <c r="B492" s="385" t="s">
        <v>2343</v>
      </c>
      <c r="C492" s="385" t="s">
        <v>2344</v>
      </c>
      <c r="D492" s="411">
        <v>22734</v>
      </c>
    </row>
    <row r="493" spans="1:4" ht="12.75">
      <c r="A493" s="385" t="s">
        <v>2246</v>
      </c>
      <c r="B493" s="385" t="s">
        <v>2345</v>
      </c>
      <c r="C493" s="385" t="s">
        <v>2346</v>
      </c>
      <c r="D493" s="411">
        <v>23027</v>
      </c>
    </row>
    <row r="494" spans="1:4" ht="12.75">
      <c r="A494" s="385" t="s">
        <v>463</v>
      </c>
      <c r="B494" s="385" t="s">
        <v>2347</v>
      </c>
      <c r="C494" s="385" t="s">
        <v>2348</v>
      </c>
      <c r="D494" s="411">
        <v>22840</v>
      </c>
    </row>
    <row r="495" spans="1:4" ht="12.75">
      <c r="A495" s="385" t="s">
        <v>2349</v>
      </c>
      <c r="B495" s="385" t="s">
        <v>2350</v>
      </c>
      <c r="C495" s="385" t="s">
        <v>2351</v>
      </c>
      <c r="D495" s="411">
        <v>22781</v>
      </c>
    </row>
    <row r="496" spans="1:4" ht="12.75">
      <c r="A496" s="385" t="s">
        <v>464</v>
      </c>
      <c r="B496" s="385" t="s">
        <v>2352</v>
      </c>
      <c r="C496" s="385" t="s">
        <v>2353</v>
      </c>
      <c r="D496" s="411">
        <v>18196</v>
      </c>
    </row>
    <row r="497" spans="1:4" ht="12.75">
      <c r="A497" s="385" t="s">
        <v>2354</v>
      </c>
      <c r="B497" s="385" t="s">
        <v>2355</v>
      </c>
      <c r="C497" s="385" t="s">
        <v>2356</v>
      </c>
      <c r="D497" s="411">
        <v>22792</v>
      </c>
    </row>
    <row r="498" spans="1:4" ht="12.75">
      <c r="A498" s="385" t="s">
        <v>2358</v>
      </c>
      <c r="B498" s="385" t="s">
        <v>2359</v>
      </c>
      <c r="C498" s="385" t="s">
        <v>2360</v>
      </c>
      <c r="D498" s="411">
        <v>22751</v>
      </c>
    </row>
    <row r="499" spans="1:4" ht="12.75">
      <c r="A499" s="385" t="s">
        <v>957</v>
      </c>
      <c r="B499" s="385" t="s">
        <v>2361</v>
      </c>
      <c r="C499" s="385" t="s">
        <v>2362</v>
      </c>
      <c r="D499" s="411">
        <v>18320</v>
      </c>
    </row>
    <row r="500" spans="1:4" ht="12.75">
      <c r="A500" s="385" t="s">
        <v>2363</v>
      </c>
      <c r="B500" s="385" t="s">
        <v>2364</v>
      </c>
      <c r="C500" s="385" t="s">
        <v>1382</v>
      </c>
      <c r="D500" s="411">
        <v>22856</v>
      </c>
    </row>
    <row r="501" spans="1:4" ht="12.75">
      <c r="A501" s="385" t="s">
        <v>248</v>
      </c>
      <c r="B501" s="385" t="s">
        <v>2365</v>
      </c>
      <c r="C501" s="385" t="s">
        <v>2366</v>
      </c>
      <c r="D501" s="411">
        <v>20478</v>
      </c>
    </row>
    <row r="502" spans="1:4" ht="12.75">
      <c r="A502" s="385" t="s">
        <v>923</v>
      </c>
      <c r="B502" s="385" t="s">
        <v>2367</v>
      </c>
      <c r="C502" s="385" t="s">
        <v>2368</v>
      </c>
      <c r="D502" s="411">
        <v>18392</v>
      </c>
    </row>
    <row r="503" spans="1:4" ht="12.75">
      <c r="A503" s="385" t="s">
        <v>471</v>
      </c>
      <c r="B503" s="385" t="s">
        <v>2369</v>
      </c>
      <c r="C503" s="385" t="s">
        <v>2370</v>
      </c>
      <c r="D503" s="411">
        <v>20586</v>
      </c>
    </row>
    <row r="504" spans="1:4" ht="12.75">
      <c r="A504" s="385" t="s">
        <v>644</v>
      </c>
      <c r="B504" s="385" t="s">
        <v>1781</v>
      </c>
      <c r="C504" s="385" t="s">
        <v>1782</v>
      </c>
      <c r="D504" s="411">
        <v>20361</v>
      </c>
    </row>
    <row r="505" spans="1:4" ht="12.75">
      <c r="A505" s="385" t="s">
        <v>2372</v>
      </c>
      <c r="B505" s="385" t="s">
        <v>2373</v>
      </c>
      <c r="C505" s="385" t="s">
        <v>2374</v>
      </c>
      <c r="D505" s="411">
        <v>22927</v>
      </c>
    </row>
    <row r="506" spans="1:4" ht="12.75">
      <c r="A506" s="385" t="s">
        <v>2375</v>
      </c>
      <c r="B506" s="385" t="s">
        <v>2376</v>
      </c>
      <c r="C506" s="385" t="s">
        <v>2377</v>
      </c>
      <c r="D506" s="411">
        <v>20461</v>
      </c>
    </row>
    <row r="507" spans="1:4" ht="12.75">
      <c r="A507" s="385" t="s">
        <v>171</v>
      </c>
      <c r="B507" s="385" t="s">
        <v>2378</v>
      </c>
      <c r="C507" s="385" t="s">
        <v>2379</v>
      </c>
      <c r="D507" s="411">
        <v>22037</v>
      </c>
    </row>
    <row r="508" spans="1:4" ht="12.75">
      <c r="A508" s="385" t="s">
        <v>828</v>
      </c>
      <c r="B508" s="385" t="s">
        <v>2380</v>
      </c>
      <c r="C508" s="385" t="s">
        <v>2381</v>
      </c>
      <c r="D508" s="411">
        <v>22772</v>
      </c>
    </row>
    <row r="509" spans="1:4" ht="12.75">
      <c r="A509" s="385" t="s">
        <v>868</v>
      </c>
      <c r="B509" s="385" t="s">
        <v>2383</v>
      </c>
      <c r="C509" s="385" t="s">
        <v>2384</v>
      </c>
      <c r="D509" s="411">
        <v>18219</v>
      </c>
    </row>
    <row r="510" spans="1:4" ht="12.75">
      <c r="A510" s="385" t="s">
        <v>294</v>
      </c>
      <c r="B510" s="385" t="s">
        <v>2386</v>
      </c>
      <c r="C510" s="385" t="s">
        <v>2387</v>
      </c>
      <c r="D510" s="411">
        <v>18450</v>
      </c>
    </row>
    <row r="511" spans="1:4" ht="12.75">
      <c r="A511" s="385" t="s">
        <v>2388</v>
      </c>
      <c r="B511" s="385" t="s">
        <v>2389</v>
      </c>
      <c r="C511" s="385" t="s">
        <v>2390</v>
      </c>
      <c r="D511" s="411">
        <v>23047</v>
      </c>
    </row>
    <row r="512" spans="1:4" ht="12.75">
      <c r="A512" s="385" t="s">
        <v>2266</v>
      </c>
      <c r="B512" s="385" t="s">
        <v>2391</v>
      </c>
      <c r="C512" s="385" t="s">
        <v>2392</v>
      </c>
      <c r="D512" s="411">
        <v>22895</v>
      </c>
    </row>
    <row r="513" spans="1:4" ht="12.75">
      <c r="A513" s="385" t="s">
        <v>2393</v>
      </c>
      <c r="B513" s="385" t="s">
        <v>2394</v>
      </c>
      <c r="C513" s="385" t="s">
        <v>2395</v>
      </c>
      <c r="D513" s="411">
        <v>20593</v>
      </c>
    </row>
    <row r="514" spans="1:4" ht="12.75">
      <c r="A514" s="385" t="s">
        <v>1007</v>
      </c>
      <c r="B514" s="385" t="s">
        <v>1689</v>
      </c>
      <c r="C514" s="385" t="s">
        <v>2396</v>
      </c>
      <c r="D514" s="411">
        <v>23041</v>
      </c>
    </row>
    <row r="515" spans="1:4" ht="12.75">
      <c r="A515" s="385" t="s">
        <v>1017</v>
      </c>
      <c r="B515" s="385" t="s">
        <v>2398</v>
      </c>
      <c r="C515" s="385" t="s">
        <v>2399</v>
      </c>
      <c r="D515" s="411">
        <v>22964</v>
      </c>
    </row>
    <row r="516" spans="1:4" ht="12.75">
      <c r="A516" s="385" t="s">
        <v>1014</v>
      </c>
      <c r="B516" s="385" t="s">
        <v>2182</v>
      </c>
      <c r="C516" s="385" t="s">
        <v>2183</v>
      </c>
      <c r="D516" s="411">
        <v>20229</v>
      </c>
    </row>
    <row r="517" spans="1:4" ht="12.75">
      <c r="A517" s="385" t="s">
        <v>1084</v>
      </c>
      <c r="B517" s="385" t="s">
        <v>2400</v>
      </c>
      <c r="C517" s="385" t="s">
        <v>2401</v>
      </c>
      <c r="D517" s="411">
        <v>20239</v>
      </c>
    </row>
    <row r="518" spans="1:4" ht="12.75">
      <c r="A518" s="385" t="s">
        <v>2402</v>
      </c>
      <c r="B518" s="385" t="s">
        <v>2403</v>
      </c>
      <c r="C518" s="385" t="s">
        <v>2404</v>
      </c>
      <c r="D518" s="411">
        <v>22846</v>
      </c>
    </row>
    <row r="519" spans="1:4" ht="12.75">
      <c r="A519" s="385" t="s">
        <v>2406</v>
      </c>
      <c r="B519" s="385" t="s">
        <v>2407</v>
      </c>
      <c r="C519" s="385" t="s">
        <v>2408</v>
      </c>
      <c r="D519" s="411">
        <v>23026</v>
      </c>
    </row>
    <row r="520" spans="1:4" ht="12.75">
      <c r="A520" s="385" t="s">
        <v>481</v>
      </c>
      <c r="B520" s="385" t="s">
        <v>2409</v>
      </c>
      <c r="C520" s="385" t="s">
        <v>2410</v>
      </c>
      <c r="D520" s="411">
        <v>17966</v>
      </c>
    </row>
    <row r="521" spans="1:4" ht="12.75">
      <c r="A521" s="385" t="s">
        <v>610</v>
      </c>
      <c r="B521" s="385" t="s">
        <v>2411</v>
      </c>
      <c r="C521" s="385" t="s">
        <v>2412</v>
      </c>
      <c r="D521" s="411">
        <v>21202</v>
      </c>
    </row>
    <row r="522" spans="1:4" ht="12.75">
      <c r="A522" s="385" t="s">
        <v>761</v>
      </c>
      <c r="B522" s="385" t="s">
        <v>2413</v>
      </c>
      <c r="C522" s="385" t="s">
        <v>2414</v>
      </c>
      <c r="D522" s="411">
        <v>19942</v>
      </c>
    </row>
    <row r="523" spans="1:4" ht="12.75">
      <c r="A523" s="385" t="s">
        <v>2415</v>
      </c>
      <c r="B523" s="385" t="s">
        <v>2416</v>
      </c>
      <c r="C523" s="385" t="s">
        <v>2417</v>
      </c>
      <c r="D523" s="411">
        <v>22820</v>
      </c>
    </row>
    <row r="524" spans="1:4" ht="12.75">
      <c r="A524" s="385" t="s">
        <v>2418</v>
      </c>
      <c r="B524" s="385" t="s">
        <v>2419</v>
      </c>
      <c r="C524" s="385" t="s">
        <v>2420</v>
      </c>
      <c r="D524" s="411">
        <v>19914</v>
      </c>
    </row>
    <row r="525" spans="1:4" ht="12.75">
      <c r="A525" s="385" t="s">
        <v>2421</v>
      </c>
      <c r="B525" s="385" t="s">
        <v>2422</v>
      </c>
      <c r="C525" s="385" t="s">
        <v>2423</v>
      </c>
      <c r="D525" s="411">
        <v>20502</v>
      </c>
    </row>
    <row r="526" spans="1:4" ht="12.75">
      <c r="A526" s="385" t="s">
        <v>2424</v>
      </c>
      <c r="B526" s="385" t="s">
        <v>2425</v>
      </c>
      <c r="C526" s="385" t="s">
        <v>2426</v>
      </c>
      <c r="D526" s="411">
        <v>22904</v>
      </c>
    </row>
    <row r="527" spans="1:4" ht="12.75">
      <c r="A527" s="385" t="s">
        <v>757</v>
      </c>
      <c r="B527" s="385" t="s">
        <v>2427</v>
      </c>
      <c r="C527" s="385" t="s">
        <v>2428</v>
      </c>
      <c r="D527" s="411">
        <v>18149</v>
      </c>
    </row>
    <row r="528" spans="1:4" ht="12.75">
      <c r="A528" s="385" t="s">
        <v>419</v>
      </c>
      <c r="B528" s="385" t="s">
        <v>2429</v>
      </c>
      <c r="C528" s="385" t="s">
        <v>2430</v>
      </c>
      <c r="D528" s="411">
        <v>22885</v>
      </c>
    </row>
    <row r="529" spans="1:4" ht="12.75">
      <c r="A529" s="385" t="s">
        <v>2431</v>
      </c>
      <c r="B529" s="385" t="s">
        <v>2432</v>
      </c>
      <c r="C529" s="385" t="s">
        <v>2433</v>
      </c>
      <c r="D529" s="411">
        <v>20122</v>
      </c>
    </row>
    <row r="530" spans="1:4" ht="12.75">
      <c r="A530" s="385" t="s">
        <v>231</v>
      </c>
      <c r="B530" s="385" t="s">
        <v>2435</v>
      </c>
      <c r="C530" s="385" t="s">
        <v>2436</v>
      </c>
      <c r="D530" s="411">
        <v>22878</v>
      </c>
    </row>
    <row r="531" spans="1:4" ht="12.75">
      <c r="A531" s="385" t="s">
        <v>407</v>
      </c>
      <c r="B531" s="385" t="s">
        <v>2438</v>
      </c>
      <c r="C531" s="385" t="s">
        <v>2439</v>
      </c>
      <c r="D531" s="411">
        <v>20333</v>
      </c>
    </row>
    <row r="532" spans="1:4" ht="12.75">
      <c r="A532" s="385" t="s">
        <v>931</v>
      </c>
      <c r="B532" s="385" t="s">
        <v>1697</v>
      </c>
      <c r="C532" s="385" t="s">
        <v>2440</v>
      </c>
      <c r="D532" s="411">
        <v>19940</v>
      </c>
    </row>
    <row r="533" spans="1:4" ht="12.75">
      <c r="A533" s="385" t="s">
        <v>1033</v>
      </c>
      <c r="B533" s="385" t="s">
        <v>2441</v>
      </c>
      <c r="C533" s="385" t="s">
        <v>2442</v>
      </c>
      <c r="D533" s="411">
        <v>22880</v>
      </c>
    </row>
    <row r="534" spans="1:4" ht="12.75">
      <c r="A534" s="385" t="s">
        <v>2443</v>
      </c>
      <c r="B534" s="385" t="s">
        <v>2444</v>
      </c>
      <c r="C534" s="385" t="s">
        <v>2445</v>
      </c>
      <c r="D534" s="411">
        <v>19986</v>
      </c>
    </row>
    <row r="535" spans="1:4" ht="12.75">
      <c r="A535" s="385" t="s">
        <v>1050</v>
      </c>
      <c r="B535" s="385" t="s">
        <v>2446</v>
      </c>
      <c r="C535" s="385" t="s">
        <v>2447</v>
      </c>
      <c r="D535" s="411">
        <v>20411</v>
      </c>
    </row>
    <row r="536" spans="1:4" ht="12.75">
      <c r="A536" s="385" t="s">
        <v>2310</v>
      </c>
      <c r="B536" s="385" t="s">
        <v>2448</v>
      </c>
      <c r="C536" s="385" t="s">
        <v>2449</v>
      </c>
      <c r="D536" s="411">
        <v>22776</v>
      </c>
    </row>
    <row r="537" spans="1:4" ht="12.75">
      <c r="A537" s="385" t="s">
        <v>486</v>
      </c>
      <c r="B537" s="385" t="s">
        <v>2450</v>
      </c>
      <c r="C537" s="385" t="s">
        <v>2451</v>
      </c>
      <c r="D537" s="411">
        <v>22903</v>
      </c>
    </row>
    <row r="538" spans="1:4" ht="12.75">
      <c r="A538" s="385" t="s">
        <v>426</v>
      </c>
      <c r="B538" s="385" t="s">
        <v>2453</v>
      </c>
      <c r="C538" s="385" t="s">
        <v>2454</v>
      </c>
      <c r="D538" s="411">
        <v>18312</v>
      </c>
    </row>
    <row r="539" spans="1:4" ht="12.75">
      <c r="A539" s="385" t="s">
        <v>426</v>
      </c>
      <c r="B539" s="385" t="s">
        <v>2455</v>
      </c>
      <c r="C539" s="385" t="s">
        <v>2454</v>
      </c>
      <c r="D539" s="411">
        <v>22869</v>
      </c>
    </row>
    <row r="540" spans="1:4" ht="12.75">
      <c r="A540" s="385" t="s">
        <v>912</v>
      </c>
      <c r="B540" s="385" t="s">
        <v>2456</v>
      </c>
      <c r="C540" s="385" t="s">
        <v>2457</v>
      </c>
      <c r="D540" s="411">
        <v>22907</v>
      </c>
    </row>
    <row r="541" spans="1:4" ht="12.75">
      <c r="A541" s="385" t="s">
        <v>675</v>
      </c>
      <c r="B541" s="385" t="s">
        <v>2458</v>
      </c>
      <c r="C541" s="385" t="s">
        <v>2459</v>
      </c>
      <c r="D541" s="411">
        <v>18203</v>
      </c>
    </row>
    <row r="542" spans="1:4" ht="12.75">
      <c r="A542" s="385" t="s">
        <v>302</v>
      </c>
      <c r="B542" s="385" t="s">
        <v>2460</v>
      </c>
      <c r="C542" s="385" t="s">
        <v>2461</v>
      </c>
      <c r="D542" s="411">
        <v>22255</v>
      </c>
    </row>
    <row r="543" spans="1:4" ht="12.75">
      <c r="A543" s="385" t="s">
        <v>470</v>
      </c>
      <c r="B543" s="385" t="s">
        <v>2462</v>
      </c>
      <c r="C543" s="385" t="s">
        <v>2463</v>
      </c>
      <c r="D543" s="411">
        <v>22831</v>
      </c>
    </row>
    <row r="544" spans="1:4" ht="12.75">
      <c r="A544" s="385" t="s">
        <v>2465</v>
      </c>
      <c r="B544" s="385" t="s">
        <v>2466</v>
      </c>
      <c r="C544" s="385" t="s">
        <v>2467</v>
      </c>
      <c r="D544" s="411">
        <v>20169</v>
      </c>
    </row>
    <row r="545" spans="1:4" ht="12.75">
      <c r="A545" s="385" t="s">
        <v>1031</v>
      </c>
      <c r="B545" s="385" t="s">
        <v>2468</v>
      </c>
      <c r="C545" s="385" t="s">
        <v>2469</v>
      </c>
      <c r="D545" s="411">
        <v>17909</v>
      </c>
    </row>
    <row r="546" spans="1:4" ht="12.75">
      <c r="A546" s="385" t="s">
        <v>2470</v>
      </c>
      <c r="B546" s="385" t="s">
        <v>2471</v>
      </c>
      <c r="C546" s="385" t="s">
        <v>2472</v>
      </c>
      <c r="D546" s="411">
        <v>23030</v>
      </c>
    </row>
    <row r="547" spans="1:4" ht="12.75">
      <c r="A547" s="385" t="s">
        <v>660</v>
      </c>
      <c r="B547" s="385" t="s">
        <v>2473</v>
      </c>
      <c r="C547" s="385" t="s">
        <v>2474</v>
      </c>
      <c r="D547" s="411">
        <v>20188</v>
      </c>
    </row>
    <row r="548" spans="1:4" ht="12.75">
      <c r="A548" s="385" t="s">
        <v>1108</v>
      </c>
      <c r="B548" s="385" t="s">
        <v>2475</v>
      </c>
      <c r="C548" s="385" t="s">
        <v>2476</v>
      </c>
      <c r="D548" s="411">
        <v>22745</v>
      </c>
    </row>
    <row r="549" spans="1:4" ht="12.75">
      <c r="A549" s="385" t="s">
        <v>173</v>
      </c>
      <c r="B549" s="385" t="s">
        <v>2477</v>
      </c>
      <c r="C549" s="385" t="s">
        <v>2478</v>
      </c>
      <c r="D549" s="411">
        <v>20644</v>
      </c>
    </row>
    <row r="550" spans="1:4" ht="12.75">
      <c r="A550" s="385" t="s">
        <v>682</v>
      </c>
      <c r="B550" s="385" t="s">
        <v>1934</v>
      </c>
      <c r="C550" s="385" t="s">
        <v>2479</v>
      </c>
      <c r="D550" s="411">
        <v>20072</v>
      </c>
    </row>
    <row r="551" spans="1:4" ht="12.75">
      <c r="A551" s="385" t="s">
        <v>491</v>
      </c>
      <c r="B551" s="385" t="s">
        <v>2480</v>
      </c>
      <c r="C551" s="385" t="s">
        <v>2481</v>
      </c>
      <c r="D551" s="411">
        <v>22780</v>
      </c>
    </row>
    <row r="552" spans="1:4" ht="12.75">
      <c r="A552" s="385" t="s">
        <v>82</v>
      </c>
      <c r="B552" s="385" t="s">
        <v>2482</v>
      </c>
      <c r="C552" s="385" t="s">
        <v>2483</v>
      </c>
      <c r="D552" s="411">
        <v>18260</v>
      </c>
    </row>
    <row r="553" spans="1:4" ht="12.75">
      <c r="A553" s="385" t="s">
        <v>84</v>
      </c>
      <c r="B553" s="385" t="s">
        <v>2484</v>
      </c>
      <c r="C553" s="385" t="s">
        <v>2485</v>
      </c>
      <c r="D553" s="411">
        <v>20330</v>
      </c>
    </row>
    <row r="554" spans="1:4" ht="12.75">
      <c r="A554" s="385" t="s">
        <v>1037</v>
      </c>
      <c r="B554" s="385" t="s">
        <v>2486</v>
      </c>
      <c r="C554" s="385" t="s">
        <v>2487</v>
      </c>
      <c r="D554" s="411">
        <v>22918</v>
      </c>
    </row>
    <row r="555" spans="1:4" ht="12.75">
      <c r="A555" s="385" t="s">
        <v>1043</v>
      </c>
      <c r="B555" s="385" t="s">
        <v>2488</v>
      </c>
      <c r="C555" s="385" t="s">
        <v>2489</v>
      </c>
      <c r="D555" s="411">
        <v>22807</v>
      </c>
    </row>
    <row r="556" spans="1:4" ht="12.75">
      <c r="A556" s="385" t="s">
        <v>2490</v>
      </c>
      <c r="B556" s="385" t="s">
        <v>2491</v>
      </c>
      <c r="C556" s="385" t="s">
        <v>2492</v>
      </c>
      <c r="D556" s="411">
        <v>20344</v>
      </c>
    </row>
    <row r="557" spans="1:4" ht="12.75">
      <c r="A557" s="385" t="s">
        <v>986</v>
      </c>
      <c r="B557" s="385" t="s">
        <v>2494</v>
      </c>
      <c r="C557" s="385" t="s">
        <v>2495</v>
      </c>
      <c r="D557" s="411">
        <v>22809</v>
      </c>
    </row>
    <row r="558" spans="1:4" ht="12.75">
      <c r="A558" s="385" t="s">
        <v>2496</v>
      </c>
      <c r="B558" s="385" t="s">
        <v>2497</v>
      </c>
      <c r="C558" s="385" t="s">
        <v>2498</v>
      </c>
      <c r="D558" s="411">
        <v>22852</v>
      </c>
    </row>
    <row r="559" spans="1:4" ht="12.75">
      <c r="A559" s="385" t="s">
        <v>266</v>
      </c>
      <c r="B559" s="385" t="s">
        <v>2499</v>
      </c>
      <c r="C559" s="385" t="s">
        <v>2500</v>
      </c>
      <c r="D559" s="411">
        <v>19909</v>
      </c>
    </row>
    <row r="560" spans="1:4" ht="12.75">
      <c r="A560" s="385" t="s">
        <v>2501</v>
      </c>
      <c r="B560" s="385" t="s">
        <v>2502</v>
      </c>
      <c r="C560" s="385" t="s">
        <v>2503</v>
      </c>
      <c r="D560" s="411">
        <v>20070</v>
      </c>
    </row>
    <row r="561" spans="1:4" ht="12.75">
      <c r="A561" s="385" t="s">
        <v>2504</v>
      </c>
      <c r="B561" s="385" t="s">
        <v>2505</v>
      </c>
      <c r="C561" s="385" t="s">
        <v>2506</v>
      </c>
      <c r="D561" s="411">
        <v>18566</v>
      </c>
    </row>
    <row r="562" spans="1:4" ht="12.75">
      <c r="A562" s="385" t="s">
        <v>806</v>
      </c>
      <c r="B562" s="385" t="s">
        <v>2507</v>
      </c>
      <c r="C562" s="385" t="s">
        <v>2508</v>
      </c>
      <c r="D562" s="411">
        <v>22901</v>
      </c>
    </row>
    <row r="563" spans="1:4" ht="12.75">
      <c r="A563" s="385" t="s">
        <v>933</v>
      </c>
      <c r="B563" s="385" t="s">
        <v>2509</v>
      </c>
      <c r="C563" s="385" t="s">
        <v>2510</v>
      </c>
      <c r="D563" s="411">
        <v>20552</v>
      </c>
    </row>
    <row r="564" spans="1:4" ht="12.75">
      <c r="A564" s="385" t="s">
        <v>475</v>
      </c>
      <c r="B564" s="385" t="s">
        <v>1542</v>
      </c>
      <c r="C564" s="385" t="s">
        <v>2511</v>
      </c>
      <c r="D564" s="411">
        <v>23004</v>
      </c>
    </row>
    <row r="565" spans="1:4" ht="12.75">
      <c r="A565" s="385" t="s">
        <v>2512</v>
      </c>
      <c r="B565" s="385" t="s">
        <v>2513</v>
      </c>
      <c r="C565" s="385" t="s">
        <v>2514</v>
      </c>
      <c r="D565" s="411">
        <v>22934</v>
      </c>
    </row>
    <row r="566" spans="1:4" ht="12.75">
      <c r="A566" s="385" t="s">
        <v>495</v>
      </c>
      <c r="B566" s="385" t="s">
        <v>2006</v>
      </c>
      <c r="C566" s="385" t="s">
        <v>2515</v>
      </c>
      <c r="D566" s="411">
        <v>20544</v>
      </c>
    </row>
    <row r="567" spans="1:4" ht="12.75">
      <c r="A567" s="385" t="s">
        <v>972</v>
      </c>
      <c r="B567" s="385" t="s">
        <v>2516</v>
      </c>
      <c r="C567" s="385" t="s">
        <v>2517</v>
      </c>
      <c r="D567" s="411">
        <v>20238</v>
      </c>
    </row>
    <row r="568" spans="1:4" ht="12.75">
      <c r="A568" s="385" t="s">
        <v>179</v>
      </c>
      <c r="B568" s="385" t="s">
        <v>2518</v>
      </c>
      <c r="C568" s="385" t="s">
        <v>2519</v>
      </c>
      <c r="D568" s="411">
        <v>22896</v>
      </c>
    </row>
    <row r="569" spans="1:4" ht="12.75">
      <c r="A569" s="385" t="s">
        <v>505</v>
      </c>
      <c r="B569" s="385" t="s">
        <v>2520</v>
      </c>
      <c r="C569" s="385" t="s">
        <v>2521</v>
      </c>
      <c r="D569" s="411">
        <v>18051</v>
      </c>
    </row>
    <row r="570" spans="1:4" ht="12.75">
      <c r="A570" s="385" t="s">
        <v>2522</v>
      </c>
      <c r="B570" s="385" t="s">
        <v>2135</v>
      </c>
      <c r="C570" s="385" t="s">
        <v>2136</v>
      </c>
      <c r="D570" s="411">
        <v>20303</v>
      </c>
    </row>
    <row r="571" spans="1:4" ht="12.75">
      <c r="A571" s="385" t="s">
        <v>1036</v>
      </c>
      <c r="B571" s="385" t="s">
        <v>2523</v>
      </c>
      <c r="C571" s="385" t="s">
        <v>2524</v>
      </c>
      <c r="D571" s="411">
        <v>17976</v>
      </c>
    </row>
    <row r="572" spans="1:4" ht="12.75">
      <c r="A572" s="385" t="s">
        <v>513</v>
      </c>
      <c r="B572" s="385" t="s">
        <v>2525</v>
      </c>
      <c r="C572" s="385" t="s">
        <v>2526</v>
      </c>
      <c r="D572" s="411">
        <v>23000</v>
      </c>
    </row>
    <row r="573" spans="1:4" ht="12.75">
      <c r="A573" s="385" t="s">
        <v>2527</v>
      </c>
      <c r="B573" s="385" t="s">
        <v>2528</v>
      </c>
      <c r="C573" s="385" t="s">
        <v>2529</v>
      </c>
      <c r="D573" s="411">
        <v>22858</v>
      </c>
    </row>
    <row r="574" spans="1:4" ht="12.75">
      <c r="A574" s="385" t="s">
        <v>1060</v>
      </c>
      <c r="B574" s="385" t="s">
        <v>2530</v>
      </c>
      <c r="C574" s="385" t="s">
        <v>2531</v>
      </c>
      <c r="D574" s="411">
        <v>22979</v>
      </c>
    </row>
    <row r="575" spans="1:4" ht="12.75">
      <c r="A575" s="385" t="s">
        <v>291</v>
      </c>
      <c r="B575" s="385" t="s">
        <v>2532</v>
      </c>
      <c r="C575" s="385" t="s">
        <v>2533</v>
      </c>
      <c r="D575" s="411">
        <v>18161</v>
      </c>
    </row>
    <row r="576" spans="1:4" ht="12.75">
      <c r="A576" s="385" t="s">
        <v>184</v>
      </c>
      <c r="B576" s="385" t="s">
        <v>2534</v>
      </c>
      <c r="C576" s="385" t="s">
        <v>2535</v>
      </c>
      <c r="D576" s="411">
        <v>22892</v>
      </c>
    </row>
    <row r="577" spans="1:4" ht="12.75">
      <c r="A577" s="385" t="s">
        <v>2536</v>
      </c>
      <c r="B577" s="385" t="s">
        <v>2537</v>
      </c>
      <c r="C577" s="385" t="s">
        <v>2538</v>
      </c>
      <c r="D577" s="411">
        <v>20164</v>
      </c>
    </row>
    <row r="578" spans="1:4" ht="12.75">
      <c r="A578" s="385" t="s">
        <v>2540</v>
      </c>
      <c r="B578" s="385" t="s">
        <v>2541</v>
      </c>
      <c r="C578" s="385" t="s">
        <v>2542</v>
      </c>
      <c r="D578" s="411">
        <v>20057</v>
      </c>
    </row>
    <row r="579" spans="1:4" ht="12.75">
      <c r="A579" s="385" t="s">
        <v>1065</v>
      </c>
      <c r="B579" s="385" t="s">
        <v>2543</v>
      </c>
      <c r="C579" s="385" t="s">
        <v>2544</v>
      </c>
      <c r="D579" s="411">
        <v>20543</v>
      </c>
    </row>
    <row r="580" spans="1:4" ht="12.75">
      <c r="A580" s="385" t="s">
        <v>1068</v>
      </c>
      <c r="B580" s="385" t="s">
        <v>2546</v>
      </c>
      <c r="C580" s="385" t="s">
        <v>2547</v>
      </c>
      <c r="D580" s="411">
        <v>23048</v>
      </c>
    </row>
    <row r="581" spans="1:4" ht="12.75">
      <c r="A581" s="385" t="s">
        <v>118</v>
      </c>
      <c r="B581" s="385" t="s">
        <v>2548</v>
      </c>
      <c r="C581" s="385" t="s">
        <v>2549</v>
      </c>
      <c r="D581" s="411">
        <v>22855</v>
      </c>
    </row>
    <row r="582" spans="1:4" ht="12.75">
      <c r="A582" s="385" t="s">
        <v>2550</v>
      </c>
      <c r="B582" s="385" t="s">
        <v>2551</v>
      </c>
      <c r="C582" s="385" t="s">
        <v>2552</v>
      </c>
      <c r="D582" s="411">
        <v>22975</v>
      </c>
    </row>
    <row r="583" spans="1:4" ht="12.75">
      <c r="A583" s="385" t="s">
        <v>1072</v>
      </c>
      <c r="B583" s="385" t="s">
        <v>2553</v>
      </c>
      <c r="C583" s="385" t="s">
        <v>2554</v>
      </c>
      <c r="D583" s="411">
        <v>20306</v>
      </c>
    </row>
    <row r="584" spans="1:4" ht="12.75">
      <c r="A584" s="385" t="s">
        <v>2397</v>
      </c>
      <c r="B584" s="385" t="s">
        <v>2555</v>
      </c>
      <c r="C584" s="385" t="s">
        <v>2556</v>
      </c>
      <c r="D584" s="411">
        <v>22893</v>
      </c>
    </row>
    <row r="585" spans="1:4" ht="12.75">
      <c r="A585" s="385" t="s">
        <v>304</v>
      </c>
      <c r="B585" s="385" t="s">
        <v>2324</v>
      </c>
      <c r="C585" s="385" t="s">
        <v>2557</v>
      </c>
      <c r="D585" s="411">
        <v>18153</v>
      </c>
    </row>
    <row r="586" spans="1:4" ht="12.75">
      <c r="A586" s="385" t="s">
        <v>2558</v>
      </c>
      <c r="B586" s="385" t="s">
        <v>2559</v>
      </c>
      <c r="C586" s="385" t="s">
        <v>2560</v>
      </c>
      <c r="D586" s="411">
        <v>17971</v>
      </c>
    </row>
    <row r="587" spans="1:4" ht="12.75">
      <c r="A587" s="385" t="s">
        <v>189</v>
      </c>
      <c r="B587" s="385" t="s">
        <v>2561</v>
      </c>
      <c r="C587" s="385" t="s">
        <v>2562</v>
      </c>
      <c r="D587" s="411">
        <v>16861</v>
      </c>
    </row>
    <row r="588" spans="1:4" ht="12.75">
      <c r="A588" s="385" t="s">
        <v>517</v>
      </c>
      <c r="B588" s="385" t="s">
        <v>2210</v>
      </c>
      <c r="C588" s="385" t="s">
        <v>2212</v>
      </c>
      <c r="D588" s="411">
        <v>18439</v>
      </c>
    </row>
    <row r="589" spans="1:4" ht="12.75">
      <c r="A589" s="385" t="s">
        <v>1083</v>
      </c>
      <c r="B589" s="385" t="s">
        <v>2563</v>
      </c>
      <c r="C589" s="385" t="s">
        <v>2564</v>
      </c>
      <c r="D589" s="411">
        <v>22857</v>
      </c>
    </row>
    <row r="590" spans="1:4" ht="12.75">
      <c r="A590" s="385" t="s">
        <v>1089</v>
      </c>
      <c r="B590" s="385" t="s">
        <v>2565</v>
      </c>
      <c r="C590" s="385" t="s">
        <v>2566</v>
      </c>
      <c r="D590" s="411">
        <v>22774</v>
      </c>
    </row>
    <row r="591" spans="1:4" ht="12.75">
      <c r="A591" s="385" t="s">
        <v>257</v>
      </c>
      <c r="B591" s="385" t="s">
        <v>2567</v>
      </c>
      <c r="C591" s="385" t="s">
        <v>2568</v>
      </c>
      <c r="D591" s="411">
        <v>22838</v>
      </c>
    </row>
    <row r="592" spans="1:4" ht="12.75">
      <c r="A592" s="385" t="s">
        <v>2569</v>
      </c>
      <c r="B592" s="385" t="s">
        <v>2570</v>
      </c>
      <c r="C592" s="385" t="s">
        <v>2571</v>
      </c>
      <c r="D592" s="411">
        <v>19913</v>
      </c>
    </row>
    <row r="593" spans="1:4" ht="12.75">
      <c r="A593" s="385" t="s">
        <v>578</v>
      </c>
      <c r="B593" s="385" t="s">
        <v>2572</v>
      </c>
      <c r="C593" s="385" t="s">
        <v>2573</v>
      </c>
      <c r="D593" s="411">
        <v>18774</v>
      </c>
    </row>
    <row r="594" spans="1:4" ht="12.75">
      <c r="A594" s="385" t="s">
        <v>2574</v>
      </c>
      <c r="B594" s="385" t="s">
        <v>2575</v>
      </c>
      <c r="C594" s="385" t="s">
        <v>2576</v>
      </c>
      <c r="D594" s="411">
        <v>22914</v>
      </c>
    </row>
    <row r="595" spans="1:4" ht="12.75">
      <c r="A595" s="385" t="s">
        <v>236</v>
      </c>
      <c r="B595" s="385" t="s">
        <v>2578</v>
      </c>
      <c r="C595" s="385" t="s">
        <v>2579</v>
      </c>
      <c r="D595" s="411">
        <v>17993</v>
      </c>
    </row>
    <row r="596" spans="1:4" ht="12.75">
      <c r="A596" s="385" t="s">
        <v>927</v>
      </c>
      <c r="B596" s="385" t="s">
        <v>2581</v>
      </c>
      <c r="C596" s="385" t="s">
        <v>2582</v>
      </c>
      <c r="D596" s="411">
        <v>21264</v>
      </c>
    </row>
    <row r="597" spans="1:4" ht="12.75">
      <c r="A597" s="385" t="s">
        <v>334</v>
      </c>
      <c r="B597" s="385" t="s">
        <v>2583</v>
      </c>
      <c r="C597" s="385" t="s">
        <v>2584</v>
      </c>
      <c r="D597" s="411">
        <v>17915</v>
      </c>
    </row>
    <row r="598" spans="1:4" ht="12.75">
      <c r="A598" s="385" t="s">
        <v>2585</v>
      </c>
      <c r="B598" s="385" t="s">
        <v>2586</v>
      </c>
      <c r="C598" s="385" t="s">
        <v>2587</v>
      </c>
      <c r="D598" s="411">
        <v>23035</v>
      </c>
    </row>
    <row r="599" spans="1:4" ht="12.75">
      <c r="A599" s="385" t="s">
        <v>638</v>
      </c>
      <c r="B599" s="385" t="s">
        <v>2588</v>
      </c>
      <c r="C599" s="385" t="s">
        <v>2589</v>
      </c>
      <c r="D599" s="411">
        <v>22860</v>
      </c>
    </row>
    <row r="600" spans="1:4" ht="12.75">
      <c r="A600" s="385" t="s">
        <v>2452</v>
      </c>
      <c r="B600" s="385" t="s">
        <v>2590</v>
      </c>
      <c r="C600" s="385" t="s">
        <v>2591</v>
      </c>
      <c r="D600" s="411">
        <v>20137</v>
      </c>
    </row>
    <row r="601" spans="1:4" ht="12.75">
      <c r="A601" s="385" t="s">
        <v>1055</v>
      </c>
      <c r="B601" s="385" t="s">
        <v>2592</v>
      </c>
      <c r="C601" s="385" t="s">
        <v>2593</v>
      </c>
      <c r="D601" s="411">
        <v>20200</v>
      </c>
    </row>
    <row r="602" spans="1:4" ht="12.75">
      <c r="A602" s="385" t="s">
        <v>998</v>
      </c>
      <c r="B602" s="385" t="s">
        <v>2499</v>
      </c>
      <c r="C602" s="385" t="s">
        <v>2500</v>
      </c>
      <c r="D602" s="411">
        <v>19910</v>
      </c>
    </row>
    <row r="603" spans="1:4" ht="12.75">
      <c r="A603" s="385" t="s">
        <v>1100</v>
      </c>
      <c r="B603" s="385" t="s">
        <v>2594</v>
      </c>
      <c r="C603" s="385" t="s">
        <v>2595</v>
      </c>
      <c r="D603" s="411">
        <v>20224</v>
      </c>
    </row>
    <row r="604" spans="1:4" ht="12.75">
      <c r="A604" s="385" t="s">
        <v>929</v>
      </c>
      <c r="B604" s="385" t="s">
        <v>2596</v>
      </c>
      <c r="C604" s="385" t="s">
        <v>2597</v>
      </c>
      <c r="D604" s="411">
        <v>18075</v>
      </c>
    </row>
    <row r="605" spans="1:4" ht="12.75">
      <c r="A605" s="385" t="s">
        <v>2598</v>
      </c>
      <c r="B605" s="385" t="s">
        <v>1508</v>
      </c>
      <c r="C605" s="385" t="s">
        <v>2599</v>
      </c>
      <c r="D605" s="411">
        <v>20011</v>
      </c>
    </row>
    <row r="606" spans="1:4" ht="12.75">
      <c r="A606" s="385" t="s">
        <v>2600</v>
      </c>
      <c r="B606" s="385" t="s">
        <v>2601</v>
      </c>
      <c r="C606" s="385" t="s">
        <v>2602</v>
      </c>
      <c r="D606" s="411">
        <v>23034</v>
      </c>
    </row>
    <row r="607" spans="1:4" ht="12.75">
      <c r="A607" s="385" t="s">
        <v>2603</v>
      </c>
      <c r="B607" s="385" t="s">
        <v>2604</v>
      </c>
      <c r="C607" s="385" t="s">
        <v>2605</v>
      </c>
      <c r="D607" s="411">
        <v>20359</v>
      </c>
    </row>
    <row r="608" spans="1:4" ht="12.75">
      <c r="A608" s="385" t="s">
        <v>1110</v>
      </c>
      <c r="B608" s="385" t="s">
        <v>2608</v>
      </c>
      <c r="C608" s="385" t="s">
        <v>2609</v>
      </c>
      <c r="D608" s="411">
        <v>22828</v>
      </c>
    </row>
    <row r="609" spans="1:4" ht="12.75">
      <c r="A609" s="385" t="s">
        <v>2610</v>
      </c>
      <c r="B609" s="385" t="s">
        <v>2611</v>
      </c>
      <c r="C609" s="385" t="s">
        <v>2612</v>
      </c>
      <c r="D609" s="411">
        <v>20462</v>
      </c>
    </row>
    <row r="610" spans="1:4" ht="12.75">
      <c r="A610" s="385" t="s">
        <v>688</v>
      </c>
      <c r="B610" s="385" t="s">
        <v>2613</v>
      </c>
      <c r="C610" s="385" t="s">
        <v>2614</v>
      </c>
      <c r="D610" s="411">
        <v>22170</v>
      </c>
    </row>
    <row r="611" spans="1:4" ht="12.75">
      <c r="A611" s="385" t="s">
        <v>928</v>
      </c>
      <c r="B611" s="385" t="s">
        <v>2615</v>
      </c>
      <c r="C611" s="385" t="s">
        <v>2616</v>
      </c>
      <c r="D611" s="411">
        <v>18425</v>
      </c>
    </row>
    <row r="612" spans="1:4" ht="12.75">
      <c r="A612" s="385" t="s">
        <v>2617</v>
      </c>
      <c r="B612" s="385" t="s">
        <v>2618</v>
      </c>
      <c r="C612" s="385" t="s">
        <v>2619</v>
      </c>
      <c r="D612" s="411">
        <v>20459</v>
      </c>
    </row>
    <row r="613" spans="1:4" ht="12.75">
      <c r="A613" s="385" t="s">
        <v>657</v>
      </c>
      <c r="B613" s="385" t="s">
        <v>2620</v>
      </c>
      <c r="C613" s="385" t="s">
        <v>2621</v>
      </c>
      <c r="D613" s="411">
        <v>18226</v>
      </c>
    </row>
    <row r="614" spans="1:4" ht="12.75">
      <c r="A614" s="385" t="s">
        <v>521</v>
      </c>
      <c r="B614" s="385" t="s">
        <v>2623</v>
      </c>
      <c r="C614" s="385" t="s">
        <v>2624</v>
      </c>
      <c r="D614" s="411">
        <v>22984</v>
      </c>
    </row>
    <row r="615" spans="1:4" ht="12.75">
      <c r="A615" s="385" t="s">
        <v>1115</v>
      </c>
      <c r="B615" s="385" t="s">
        <v>2135</v>
      </c>
      <c r="C615" s="385" t="s">
        <v>2136</v>
      </c>
      <c r="D615" s="411">
        <v>20304</v>
      </c>
    </row>
    <row r="616" spans="1:4" ht="12.75">
      <c r="A616" s="385" t="s">
        <v>994</v>
      </c>
      <c r="B616" s="385" t="s">
        <v>2625</v>
      </c>
      <c r="C616" s="385" t="s">
        <v>2626</v>
      </c>
      <c r="D616" s="411">
        <v>21217</v>
      </c>
    </row>
    <row r="617" spans="1:4" ht="12.75">
      <c r="A617" s="385" t="s">
        <v>2627</v>
      </c>
      <c r="B617" s="385" t="s">
        <v>2628</v>
      </c>
      <c r="C617" s="385" t="s">
        <v>2629</v>
      </c>
      <c r="D617" s="411">
        <v>20221</v>
      </c>
    </row>
    <row r="618" spans="1:4" ht="12.75">
      <c r="A618" s="385" t="s">
        <v>758</v>
      </c>
      <c r="B618" s="385" t="s">
        <v>2630</v>
      </c>
      <c r="C618" s="385" t="s">
        <v>2631</v>
      </c>
      <c r="D618" s="411">
        <v>19949</v>
      </c>
    </row>
    <row r="619" spans="1:4" ht="12.75">
      <c r="A619" s="385" t="s">
        <v>2633</v>
      </c>
      <c r="B619" s="385" t="s">
        <v>2634</v>
      </c>
      <c r="C619" s="385" t="s">
        <v>2635</v>
      </c>
      <c r="D619" s="411">
        <v>20243</v>
      </c>
    </row>
    <row r="620" spans="1:4" ht="12.75">
      <c r="A620" s="385" t="s">
        <v>2636</v>
      </c>
      <c r="B620" s="385" t="s">
        <v>1961</v>
      </c>
      <c r="C620" s="385" t="s">
        <v>1962</v>
      </c>
      <c r="D620" s="411">
        <v>20016</v>
      </c>
    </row>
    <row r="621" spans="1:4" ht="12.75">
      <c r="A621" s="385" t="s">
        <v>1124</v>
      </c>
      <c r="B621" s="385" t="s">
        <v>2637</v>
      </c>
      <c r="C621" s="385" t="s">
        <v>2638</v>
      </c>
      <c r="D621" s="411">
        <v>22827</v>
      </c>
    </row>
    <row r="622" spans="1:4" ht="12.75">
      <c r="A622" s="385" t="s">
        <v>2639</v>
      </c>
      <c r="B622" s="385" t="s">
        <v>2093</v>
      </c>
      <c r="C622" s="385" t="s">
        <v>2640</v>
      </c>
      <c r="D622" s="411">
        <v>22952</v>
      </c>
    </row>
    <row r="623" spans="1:4" ht="12.75">
      <c r="A623" s="385" t="s">
        <v>1121</v>
      </c>
      <c r="B623" s="385" t="s">
        <v>2641</v>
      </c>
      <c r="C623" s="385" t="s">
        <v>2642</v>
      </c>
      <c r="D623" s="411">
        <v>22908</v>
      </c>
    </row>
    <row r="624" spans="1:4" ht="12.75">
      <c r="A624" s="385" t="s">
        <v>2643</v>
      </c>
      <c r="B624" s="385" t="s">
        <v>1961</v>
      </c>
      <c r="C624" s="385" t="s">
        <v>1962</v>
      </c>
      <c r="D624" s="411">
        <v>19989</v>
      </c>
    </row>
    <row r="625" spans="1:4" ht="12.75">
      <c r="A625" s="385" t="s">
        <v>1127</v>
      </c>
      <c r="B625" s="385" t="s">
        <v>2644</v>
      </c>
      <c r="C625" s="385" t="s">
        <v>2645</v>
      </c>
      <c r="D625" s="411">
        <v>17994</v>
      </c>
    </row>
    <row r="626" spans="1:4" ht="12.75">
      <c r="A626" s="385" t="s">
        <v>887</v>
      </c>
      <c r="B626" s="385" t="s">
        <v>2507</v>
      </c>
      <c r="C626" s="385" t="s">
        <v>2508</v>
      </c>
      <c r="D626" s="411">
        <v>18478</v>
      </c>
    </row>
    <row r="627" spans="1:4" ht="12.75">
      <c r="A627" s="385" t="s">
        <v>2647</v>
      </c>
      <c r="B627" s="385" t="s">
        <v>2648</v>
      </c>
      <c r="C627" s="385" t="s">
        <v>2649</v>
      </c>
      <c r="D627" s="411">
        <v>22937</v>
      </c>
    </row>
    <row r="628" spans="1:4" ht="12.75">
      <c r="A628" s="385" t="s">
        <v>2650</v>
      </c>
      <c r="B628" s="385" t="s">
        <v>2651</v>
      </c>
      <c r="C628" s="385" t="s">
        <v>2652</v>
      </c>
      <c r="D628" s="411">
        <v>19937</v>
      </c>
    </row>
    <row r="629" spans="1:4" ht="12.75">
      <c r="A629" s="385" t="s">
        <v>738</v>
      </c>
      <c r="B629" s="385" t="s">
        <v>2653</v>
      </c>
      <c r="C629" s="385" t="s">
        <v>1942</v>
      </c>
      <c r="D629" s="411">
        <v>18097</v>
      </c>
    </row>
    <row r="630" spans="1:4" ht="12.75">
      <c r="A630" s="385" t="s">
        <v>193</v>
      </c>
      <c r="B630" s="385" t="s">
        <v>2655</v>
      </c>
      <c r="C630" s="385" t="s">
        <v>2656</v>
      </c>
      <c r="D630" s="411">
        <v>17936</v>
      </c>
    </row>
    <row r="631" spans="1:4" ht="12.75">
      <c r="A631" s="385" t="s">
        <v>539</v>
      </c>
      <c r="B631" s="385" t="s">
        <v>2657</v>
      </c>
      <c r="C631" s="385" t="s">
        <v>2658</v>
      </c>
      <c r="D631" s="411">
        <v>20513</v>
      </c>
    </row>
    <row r="632" spans="1:4" ht="12.75">
      <c r="A632" s="385" t="s">
        <v>2659</v>
      </c>
      <c r="B632" s="385" t="s">
        <v>2660</v>
      </c>
      <c r="C632" s="385" t="s">
        <v>2661</v>
      </c>
      <c r="D632" s="411">
        <v>20231</v>
      </c>
    </row>
    <row r="633" spans="1:4" ht="12.75">
      <c r="A633" s="385" t="s">
        <v>321</v>
      </c>
      <c r="B633" s="385" t="s">
        <v>2662</v>
      </c>
      <c r="C633" s="385" t="s">
        <v>2663</v>
      </c>
      <c r="D633" s="411">
        <v>22843</v>
      </c>
    </row>
    <row r="634" spans="1:4" ht="12.75">
      <c r="A634" s="385" t="s">
        <v>654</v>
      </c>
      <c r="B634" s="385" t="s">
        <v>2664</v>
      </c>
      <c r="C634" s="385" t="s">
        <v>2665</v>
      </c>
      <c r="D634" s="411">
        <v>18353</v>
      </c>
    </row>
    <row r="635" spans="1:4" ht="12.75">
      <c r="A635" s="385" t="s">
        <v>650</v>
      </c>
      <c r="B635" s="385" t="s">
        <v>2666</v>
      </c>
      <c r="C635" s="385" t="s">
        <v>2667</v>
      </c>
      <c r="D635" s="411">
        <v>17924</v>
      </c>
    </row>
    <row r="636" spans="1:4" ht="12.75">
      <c r="A636" s="385" t="s">
        <v>862</v>
      </c>
      <c r="B636" s="385" t="s">
        <v>2669</v>
      </c>
      <c r="C636" s="385" t="s">
        <v>2670</v>
      </c>
      <c r="D636" s="411">
        <v>22682</v>
      </c>
    </row>
    <row r="637" spans="1:4" ht="12.75">
      <c r="A637" s="385" t="s">
        <v>2671</v>
      </c>
      <c r="B637" s="385" t="s">
        <v>2672</v>
      </c>
      <c r="C637" s="385" t="s">
        <v>2673</v>
      </c>
      <c r="D637" s="411">
        <v>20518</v>
      </c>
    </row>
    <row r="638" spans="1:4" ht="12.75">
      <c r="A638" s="385" t="s">
        <v>1095</v>
      </c>
      <c r="B638" s="385" t="s">
        <v>2674</v>
      </c>
      <c r="C638" s="385" t="s">
        <v>2675</v>
      </c>
      <c r="D638" s="411">
        <v>17986</v>
      </c>
    </row>
    <row r="639" spans="1:4" ht="12.75">
      <c r="A639" s="385" t="s">
        <v>813</v>
      </c>
      <c r="B639" s="385" t="s">
        <v>2509</v>
      </c>
      <c r="C639" s="385" t="s">
        <v>2510</v>
      </c>
      <c r="D639" s="411">
        <v>22873</v>
      </c>
    </row>
    <row r="640" spans="1:4" ht="12.75">
      <c r="A640" s="385" t="s">
        <v>526</v>
      </c>
      <c r="B640" s="385" t="s">
        <v>2677</v>
      </c>
      <c r="C640" s="385" t="s">
        <v>2678</v>
      </c>
      <c r="D640" s="411">
        <v>22988</v>
      </c>
    </row>
    <row r="641" spans="1:4" ht="12.75">
      <c r="A641" s="385" t="s">
        <v>753</v>
      </c>
      <c r="B641" s="385" t="s">
        <v>2679</v>
      </c>
      <c r="C641" s="385" t="s">
        <v>2680</v>
      </c>
      <c r="D641" s="411">
        <v>20226</v>
      </c>
    </row>
    <row r="642" spans="1:4" ht="12.75">
      <c r="A642" s="385" t="s">
        <v>2681</v>
      </c>
      <c r="B642" s="385" t="s">
        <v>2565</v>
      </c>
      <c r="C642" s="385" t="s">
        <v>2566</v>
      </c>
      <c r="D642" s="411">
        <v>20225</v>
      </c>
    </row>
    <row r="643" spans="1:4" ht="12.75">
      <c r="A643" s="385" t="s">
        <v>1162</v>
      </c>
      <c r="B643" s="385" t="s">
        <v>2682</v>
      </c>
      <c r="C643" s="385" t="s">
        <v>2683</v>
      </c>
      <c r="D643" s="411">
        <v>20351</v>
      </c>
    </row>
    <row r="644" spans="1:4" ht="12.75">
      <c r="A644" s="385" t="s">
        <v>2685</v>
      </c>
      <c r="B644" s="385" t="s">
        <v>2686</v>
      </c>
      <c r="C644" s="385" t="s">
        <v>2687</v>
      </c>
      <c r="D644" s="411">
        <v>17947</v>
      </c>
    </row>
    <row r="645" spans="1:4" ht="12.75">
      <c r="A645" s="385" t="s">
        <v>1116</v>
      </c>
      <c r="B645" s="385" t="s">
        <v>2688</v>
      </c>
      <c r="C645" s="385" t="s">
        <v>2689</v>
      </c>
      <c r="D645" s="411">
        <v>18025</v>
      </c>
    </row>
    <row r="646" spans="1:4" ht="12.75">
      <c r="A646" s="385" t="s">
        <v>1180</v>
      </c>
      <c r="B646" s="385" t="s">
        <v>2690</v>
      </c>
      <c r="C646" s="385" t="s">
        <v>2691</v>
      </c>
      <c r="D646" s="411">
        <v>22784</v>
      </c>
    </row>
    <row r="647" spans="1:4" ht="12.75">
      <c r="A647" s="385" t="s">
        <v>1034</v>
      </c>
      <c r="B647" s="385" t="s">
        <v>2692</v>
      </c>
      <c r="C647" s="385" t="s">
        <v>2693</v>
      </c>
      <c r="D647" s="411">
        <v>17901</v>
      </c>
    </row>
    <row r="648" spans="1:4" ht="12.75">
      <c r="A648" s="385" t="s">
        <v>1201</v>
      </c>
      <c r="B648" s="385" t="s">
        <v>2694</v>
      </c>
      <c r="C648" s="385" t="s">
        <v>2695</v>
      </c>
      <c r="D648" s="411">
        <v>20223</v>
      </c>
    </row>
    <row r="649" spans="1:4" ht="12.75">
      <c r="A649" s="385" t="s">
        <v>727</v>
      </c>
      <c r="B649" s="385" t="s">
        <v>2696</v>
      </c>
      <c r="C649" s="385" t="s">
        <v>2697</v>
      </c>
      <c r="D649" s="411">
        <v>19985</v>
      </c>
    </row>
    <row r="650" spans="1:4" ht="12.75">
      <c r="A650" s="385" t="s">
        <v>2699</v>
      </c>
      <c r="B650" s="385" t="s">
        <v>2700</v>
      </c>
      <c r="C650" s="385" t="s">
        <v>2701</v>
      </c>
      <c r="D650" s="411">
        <v>22680</v>
      </c>
    </row>
    <row r="651" spans="1:4" ht="12.75">
      <c r="A651" s="385" t="s">
        <v>530</v>
      </c>
      <c r="B651" s="385" t="s">
        <v>2702</v>
      </c>
      <c r="C651" s="385" t="s">
        <v>2703</v>
      </c>
      <c r="D651" s="411">
        <v>22736</v>
      </c>
    </row>
    <row r="652" spans="1:4" ht="12.75">
      <c r="A652" s="385" t="s">
        <v>536</v>
      </c>
      <c r="B652" s="385" t="s">
        <v>2704</v>
      </c>
      <c r="C652" s="385" t="s">
        <v>2705</v>
      </c>
      <c r="D652" s="411">
        <v>22970</v>
      </c>
    </row>
    <row r="653" spans="1:4" ht="12.75">
      <c r="A653" s="385" t="s">
        <v>316</v>
      </c>
      <c r="B653" s="385" t="s">
        <v>2706</v>
      </c>
      <c r="C653" s="385" t="s">
        <v>2707</v>
      </c>
      <c r="D653" s="411">
        <v>20358</v>
      </c>
    </row>
    <row r="654" spans="1:4" ht="12.75">
      <c r="A654" s="385" t="s">
        <v>552</v>
      </c>
      <c r="B654" s="385" t="s">
        <v>2708</v>
      </c>
      <c r="C654" s="385" t="s">
        <v>2709</v>
      </c>
      <c r="D654" s="411">
        <v>18032</v>
      </c>
    </row>
    <row r="655" spans="1:4" ht="12.75">
      <c r="A655" s="385" t="s">
        <v>1061</v>
      </c>
      <c r="B655" s="385" t="s">
        <v>2710</v>
      </c>
      <c r="C655" s="385" t="s">
        <v>2711</v>
      </c>
      <c r="D655" s="411">
        <v>20210</v>
      </c>
    </row>
    <row r="656" spans="1:4" ht="12.75">
      <c r="A656" s="385" t="s">
        <v>545</v>
      </c>
      <c r="B656" s="385" t="s">
        <v>2712</v>
      </c>
      <c r="C656" s="385" t="s">
        <v>2709</v>
      </c>
      <c r="D656" s="411">
        <v>18031</v>
      </c>
    </row>
    <row r="657" spans="1:4" ht="12.75">
      <c r="A657" s="385" t="s">
        <v>2714</v>
      </c>
      <c r="B657" s="385" t="s">
        <v>2715</v>
      </c>
      <c r="C657" s="385" t="s">
        <v>2716</v>
      </c>
      <c r="D657" s="411">
        <v>23024</v>
      </c>
    </row>
    <row r="658" spans="1:4" ht="12.75">
      <c r="A658" s="385" t="s">
        <v>548</v>
      </c>
      <c r="B658" s="385" t="s">
        <v>2717</v>
      </c>
      <c r="C658" s="385" t="s">
        <v>2718</v>
      </c>
      <c r="D658" s="411">
        <v>20522</v>
      </c>
    </row>
    <row r="659" spans="1:4" ht="12.75">
      <c r="A659" s="385" t="s">
        <v>427</v>
      </c>
      <c r="B659" s="385" t="s">
        <v>2719</v>
      </c>
      <c r="C659" s="385" t="s">
        <v>2720</v>
      </c>
      <c r="D659" s="411">
        <v>22905</v>
      </c>
    </row>
    <row r="660" spans="1:4" ht="12.75">
      <c r="A660" s="385" t="s">
        <v>554</v>
      </c>
      <c r="B660" s="385" t="s">
        <v>2721</v>
      </c>
      <c r="C660" s="385" t="s">
        <v>2722</v>
      </c>
      <c r="D660" s="411">
        <v>20313</v>
      </c>
    </row>
    <row r="661" spans="1:4" ht="12.75">
      <c r="A661" s="385" t="s">
        <v>1035</v>
      </c>
      <c r="B661" s="385" t="s">
        <v>2723</v>
      </c>
      <c r="C661" s="385" t="s">
        <v>2724</v>
      </c>
      <c r="D661" s="411">
        <v>20592</v>
      </c>
    </row>
    <row r="662" spans="1:4" ht="12.75">
      <c r="A662" s="385" t="s">
        <v>1265</v>
      </c>
      <c r="B662" s="385" t="s">
        <v>2725</v>
      </c>
      <c r="C662" s="385" t="s">
        <v>2726</v>
      </c>
      <c r="D662" s="411">
        <v>22987</v>
      </c>
    </row>
    <row r="663" spans="1:4" ht="12.75">
      <c r="A663" s="385" t="s">
        <v>1117</v>
      </c>
      <c r="B663" s="385" t="s">
        <v>2727</v>
      </c>
      <c r="C663" s="385" t="s">
        <v>2728</v>
      </c>
      <c r="D663" s="411">
        <v>18306</v>
      </c>
    </row>
    <row r="664" spans="1:4" ht="12.75">
      <c r="A664" s="385" t="s">
        <v>689</v>
      </c>
      <c r="B664" s="385" t="s">
        <v>2730</v>
      </c>
      <c r="C664" s="385" t="s">
        <v>2731</v>
      </c>
      <c r="D664" s="411">
        <v>20116</v>
      </c>
    </row>
    <row r="665" spans="1:4" ht="12.75">
      <c r="A665" s="385" t="s">
        <v>199</v>
      </c>
      <c r="B665" s="385" t="s">
        <v>2733</v>
      </c>
      <c r="C665" s="385" t="s">
        <v>2734</v>
      </c>
      <c r="D665" s="411">
        <v>18189</v>
      </c>
    </row>
    <row r="666" spans="1:4" ht="12.75">
      <c r="A666" s="385" t="s">
        <v>2735</v>
      </c>
      <c r="B666" s="385" t="s">
        <v>2736</v>
      </c>
      <c r="C666" s="385" t="s">
        <v>2737</v>
      </c>
      <c r="D666" s="411">
        <v>20247</v>
      </c>
    </row>
    <row r="667" spans="1:4" ht="12.75">
      <c r="A667" s="385" t="s">
        <v>449</v>
      </c>
      <c r="B667" s="385" t="s">
        <v>2738</v>
      </c>
      <c r="C667" s="385" t="s">
        <v>2739</v>
      </c>
      <c r="D667" s="411">
        <v>20467</v>
      </c>
    </row>
    <row r="668" spans="1:4" ht="12.75">
      <c r="A668" s="385" t="s">
        <v>290</v>
      </c>
      <c r="B668" s="385" t="s">
        <v>2740</v>
      </c>
      <c r="C668" s="385" t="s">
        <v>2741</v>
      </c>
      <c r="D668" s="411">
        <v>20282</v>
      </c>
    </row>
    <row r="669" spans="1:4" ht="12.75">
      <c r="A669" s="385" t="s">
        <v>1288</v>
      </c>
      <c r="B669" s="385" t="s">
        <v>2742</v>
      </c>
      <c r="C669" s="385" t="s">
        <v>2743</v>
      </c>
      <c r="D669" s="411">
        <v>22936</v>
      </c>
    </row>
    <row r="670" spans="1:4" ht="12.75">
      <c r="A670" s="385" t="s">
        <v>2744</v>
      </c>
      <c r="B670" s="385" t="s">
        <v>2745</v>
      </c>
      <c r="C670" s="385" t="s">
        <v>2746</v>
      </c>
      <c r="D670" s="411">
        <v>22881</v>
      </c>
    </row>
    <row r="671" spans="1:4" ht="12.75">
      <c r="A671" s="385" t="s">
        <v>560</v>
      </c>
      <c r="B671" s="385" t="s">
        <v>2747</v>
      </c>
      <c r="C671" s="385" t="s">
        <v>2748</v>
      </c>
      <c r="D671" s="411">
        <v>22798</v>
      </c>
    </row>
    <row r="672" spans="1:4" ht="12.75">
      <c r="A672" s="385" t="s">
        <v>1129</v>
      </c>
      <c r="B672" s="385" t="s">
        <v>2749</v>
      </c>
      <c r="C672" s="385" t="s">
        <v>2750</v>
      </c>
      <c r="D672" s="411">
        <v>18377</v>
      </c>
    </row>
    <row r="673" spans="1:4" ht="12.75">
      <c r="A673" s="385" t="s">
        <v>501</v>
      </c>
      <c r="B673" s="385" t="s">
        <v>2751</v>
      </c>
      <c r="C673" s="385" t="s">
        <v>2752</v>
      </c>
      <c r="D673" s="411">
        <v>18442</v>
      </c>
    </row>
    <row r="674" spans="1:4" ht="12.75">
      <c r="A674" s="385" t="s">
        <v>1312</v>
      </c>
      <c r="B674" s="385" t="s">
        <v>2753</v>
      </c>
      <c r="C674" s="385" t="s">
        <v>2754</v>
      </c>
      <c r="D674" s="411">
        <v>22898</v>
      </c>
    </row>
    <row r="675" spans="1:4" ht="12.75">
      <c r="A675" s="385" t="s">
        <v>2755</v>
      </c>
      <c r="B675" s="385" t="s">
        <v>2756</v>
      </c>
      <c r="C675" s="385" t="s">
        <v>2757</v>
      </c>
      <c r="D675" s="411">
        <v>22994</v>
      </c>
    </row>
    <row r="676" spans="1:4" ht="12.75">
      <c r="A676" s="385" t="s">
        <v>2758</v>
      </c>
      <c r="B676" s="385" t="s">
        <v>2759</v>
      </c>
      <c r="C676" s="385" t="s">
        <v>2760</v>
      </c>
      <c r="D676" s="411">
        <v>22737</v>
      </c>
    </row>
    <row r="677" spans="1:4" ht="12.75">
      <c r="A677" s="385" t="s">
        <v>2762</v>
      </c>
      <c r="B677" s="385" t="s">
        <v>1277</v>
      </c>
      <c r="C677" s="385" t="s">
        <v>2763</v>
      </c>
      <c r="D677" s="411">
        <v>22725</v>
      </c>
    </row>
    <row r="678" spans="1:4" ht="12.75">
      <c r="A678" s="385" t="s">
        <v>2764</v>
      </c>
      <c r="B678" s="385" t="s">
        <v>2765</v>
      </c>
      <c r="C678" s="385" t="s">
        <v>2766</v>
      </c>
      <c r="D678" s="411">
        <v>22787</v>
      </c>
    </row>
    <row r="679" spans="1:4" ht="12.75">
      <c r="A679" s="385" t="s">
        <v>577</v>
      </c>
      <c r="B679" s="385" t="s">
        <v>2767</v>
      </c>
      <c r="C679" s="385" t="s">
        <v>2768</v>
      </c>
      <c r="D679" s="411">
        <v>17956</v>
      </c>
    </row>
    <row r="680" spans="1:4" ht="12.75">
      <c r="A680" s="385" t="s">
        <v>2769</v>
      </c>
      <c r="B680" s="385" t="s">
        <v>2770</v>
      </c>
      <c r="C680" s="385" t="s">
        <v>2771</v>
      </c>
      <c r="D680" s="411">
        <v>22853</v>
      </c>
    </row>
    <row r="681" spans="1:4" ht="12.75">
      <c r="A681" s="385" t="s">
        <v>1331</v>
      </c>
      <c r="B681" s="385" t="s">
        <v>2772</v>
      </c>
      <c r="C681" s="385" t="s">
        <v>2773</v>
      </c>
      <c r="D681" s="411">
        <v>22802</v>
      </c>
    </row>
    <row r="682" spans="1:4" ht="12.75">
      <c r="A682" s="385" t="s">
        <v>2774</v>
      </c>
      <c r="B682" s="385" t="s">
        <v>2775</v>
      </c>
      <c r="C682" s="385" t="s">
        <v>2776</v>
      </c>
      <c r="D682" s="411">
        <v>22996</v>
      </c>
    </row>
    <row r="683" spans="1:4" ht="12.75">
      <c r="A683" s="385" t="s">
        <v>2777</v>
      </c>
      <c r="B683" s="385" t="s">
        <v>2778</v>
      </c>
      <c r="C683" s="385" t="s">
        <v>2779</v>
      </c>
      <c r="D683" s="411">
        <v>22886</v>
      </c>
    </row>
    <row r="684" spans="1:4" ht="12.75">
      <c r="A684" s="385" t="s">
        <v>564</v>
      </c>
      <c r="B684" s="385" t="s">
        <v>2780</v>
      </c>
      <c r="C684" s="385" t="s">
        <v>1735</v>
      </c>
      <c r="D684" s="411">
        <v>22882</v>
      </c>
    </row>
    <row r="685" spans="1:4" ht="12.75">
      <c r="A685" s="385" t="s">
        <v>1111</v>
      </c>
      <c r="B685" s="385" t="s">
        <v>2781</v>
      </c>
      <c r="C685" s="385" t="s">
        <v>2782</v>
      </c>
      <c r="D685" s="411">
        <v>17940</v>
      </c>
    </row>
    <row r="686" spans="1:4" ht="12.75">
      <c r="A686" s="385" t="s">
        <v>2783</v>
      </c>
      <c r="B686" s="385" t="s">
        <v>2784</v>
      </c>
      <c r="C686" s="385" t="s">
        <v>2785</v>
      </c>
      <c r="D686" s="411">
        <v>21238</v>
      </c>
    </row>
    <row r="687" spans="1:4" ht="12.75">
      <c r="A687" s="385" t="s">
        <v>558</v>
      </c>
      <c r="B687" s="385" t="s">
        <v>2786</v>
      </c>
      <c r="C687" s="385" t="s">
        <v>2787</v>
      </c>
      <c r="D687" s="411">
        <v>18554</v>
      </c>
    </row>
    <row r="688" spans="1:4" ht="12.75">
      <c r="A688" s="385" t="s">
        <v>90</v>
      </c>
      <c r="B688" s="385" t="s">
        <v>2788</v>
      </c>
      <c r="C688" s="385" t="s">
        <v>2789</v>
      </c>
      <c r="D688" s="411">
        <v>18295</v>
      </c>
    </row>
    <row r="689" spans="1:4" ht="12.75">
      <c r="A689" s="385" t="s">
        <v>2790</v>
      </c>
      <c r="B689" s="385" t="s">
        <v>2791</v>
      </c>
      <c r="C689" s="385" t="s">
        <v>2792</v>
      </c>
      <c r="D689" s="411">
        <v>22806</v>
      </c>
    </row>
    <row r="690" spans="1:4" ht="12.75">
      <c r="A690" s="385" t="s">
        <v>2793</v>
      </c>
      <c r="B690" s="385" t="s">
        <v>2794</v>
      </c>
      <c r="C690" s="385" t="s">
        <v>2795</v>
      </c>
      <c r="D690" s="411">
        <v>22715</v>
      </c>
    </row>
    <row r="691" spans="1:4" ht="12.75">
      <c r="A691" s="385" t="s">
        <v>2796</v>
      </c>
      <c r="B691" s="385" t="s">
        <v>2798</v>
      </c>
      <c r="C691" s="385" t="s">
        <v>2799</v>
      </c>
      <c r="D691" s="411">
        <v>18008</v>
      </c>
    </row>
    <row r="692" spans="1:4" ht="12.75">
      <c r="A692" s="385" t="s">
        <v>581</v>
      </c>
      <c r="B692" s="385" t="s">
        <v>2800</v>
      </c>
      <c r="C692" s="385" t="s">
        <v>2801</v>
      </c>
      <c r="D692" s="411">
        <v>17981</v>
      </c>
    </row>
    <row r="693" spans="1:4" ht="12.75">
      <c r="A693" s="385" t="s">
        <v>264</v>
      </c>
      <c r="B693" s="385" t="s">
        <v>2803</v>
      </c>
      <c r="C693" s="385" t="s">
        <v>2804</v>
      </c>
      <c r="D693" s="411">
        <v>18284</v>
      </c>
    </row>
    <row r="694" spans="1:4" ht="12.75">
      <c r="A694" s="385" t="s">
        <v>2805</v>
      </c>
      <c r="B694" s="385" t="s">
        <v>2803</v>
      </c>
      <c r="C694" s="385" t="s">
        <v>2804</v>
      </c>
      <c r="D694" s="411">
        <v>18283</v>
      </c>
    </row>
    <row r="695" spans="1:4" ht="12.75">
      <c r="A695" s="385" t="s">
        <v>2806</v>
      </c>
      <c r="B695" s="385" t="s">
        <v>2807</v>
      </c>
      <c r="C695" s="385" t="s">
        <v>2808</v>
      </c>
      <c r="D695" s="411">
        <v>22993</v>
      </c>
    </row>
    <row r="696" spans="1:4" ht="12.75">
      <c r="A696" s="385" t="s">
        <v>1026</v>
      </c>
      <c r="B696" s="385" t="s">
        <v>2809</v>
      </c>
      <c r="C696" s="385" t="s">
        <v>2810</v>
      </c>
      <c r="D696" s="411">
        <v>18279</v>
      </c>
    </row>
    <row r="697" spans="1:4" ht="12.75">
      <c r="A697" s="385" t="s">
        <v>2811</v>
      </c>
      <c r="B697" s="385" t="s">
        <v>1612</v>
      </c>
      <c r="C697" s="385" t="s">
        <v>1613</v>
      </c>
      <c r="D697" s="411">
        <v>22755</v>
      </c>
    </row>
    <row r="698" spans="1:4" ht="12.75">
      <c r="A698" s="385" t="s">
        <v>326</v>
      </c>
      <c r="B698" s="385" t="s">
        <v>2813</v>
      </c>
      <c r="C698" s="385" t="s">
        <v>2814</v>
      </c>
      <c r="D698" s="411">
        <v>23032</v>
      </c>
    </row>
    <row r="699" spans="1:4" ht="12.75">
      <c r="A699" s="385" t="s">
        <v>2815</v>
      </c>
      <c r="B699" s="385" t="s">
        <v>2816</v>
      </c>
      <c r="C699" s="385" t="s">
        <v>2817</v>
      </c>
      <c r="D699" s="411">
        <v>23012</v>
      </c>
    </row>
    <row r="700" spans="1:4" ht="12.75">
      <c r="A700" s="385" t="s">
        <v>780</v>
      </c>
      <c r="B700" s="385" t="s">
        <v>2818</v>
      </c>
      <c r="C700" s="385" t="s">
        <v>2819</v>
      </c>
      <c r="D700" s="411">
        <v>18411</v>
      </c>
    </row>
    <row r="701" spans="1:4" ht="12.75">
      <c r="A701" s="385" t="s">
        <v>1099</v>
      </c>
      <c r="B701" s="385" t="s">
        <v>2435</v>
      </c>
      <c r="C701" s="385" t="s">
        <v>2436</v>
      </c>
      <c r="D701" s="411">
        <v>22875</v>
      </c>
    </row>
    <row r="702" spans="1:4" ht="12.75">
      <c r="A702" s="385" t="s">
        <v>2820</v>
      </c>
      <c r="B702" s="385" t="s">
        <v>2821</v>
      </c>
      <c r="C702" s="385" t="s">
        <v>2822</v>
      </c>
      <c r="D702" s="411">
        <v>20590</v>
      </c>
    </row>
    <row r="703" spans="1:4" ht="12.75">
      <c r="A703" s="385" t="s">
        <v>576</v>
      </c>
      <c r="B703" s="385" t="s">
        <v>2823</v>
      </c>
      <c r="C703" s="385" t="s">
        <v>2824</v>
      </c>
      <c r="D703" s="411">
        <v>22839</v>
      </c>
    </row>
    <row r="704" spans="1:4" ht="12.75">
      <c r="A704" s="385" t="s">
        <v>121</v>
      </c>
      <c r="B704" s="385" t="s">
        <v>2825</v>
      </c>
      <c r="C704" s="385" t="s">
        <v>2826</v>
      </c>
      <c r="D704" s="411">
        <v>19926</v>
      </c>
    </row>
    <row r="705" spans="1:4" ht="12.75">
      <c r="A705" s="385" t="s">
        <v>2828</v>
      </c>
      <c r="B705" s="385" t="s">
        <v>2829</v>
      </c>
      <c r="C705" s="385" t="s">
        <v>2830</v>
      </c>
      <c r="D705" s="411">
        <v>21303</v>
      </c>
    </row>
    <row r="706" spans="1:4" ht="12.75">
      <c r="A706" s="385" t="s">
        <v>2545</v>
      </c>
      <c r="B706" s="385" t="s">
        <v>2832</v>
      </c>
      <c r="C706" s="385" t="s">
        <v>2833</v>
      </c>
      <c r="D706" s="411">
        <v>21297</v>
      </c>
    </row>
    <row r="707" spans="1:4" ht="12.75">
      <c r="A707" s="385" t="s">
        <v>2834</v>
      </c>
      <c r="B707" s="385" t="s">
        <v>2835</v>
      </c>
      <c r="C707" s="385" t="s">
        <v>2836</v>
      </c>
      <c r="D707" s="411">
        <v>19943</v>
      </c>
    </row>
    <row r="708" spans="1:4" ht="12.75">
      <c r="A708" s="385" t="s">
        <v>2837</v>
      </c>
      <c r="B708" s="385" t="s">
        <v>2838</v>
      </c>
      <c r="C708" s="385" t="s">
        <v>2839</v>
      </c>
      <c r="D708" s="411">
        <v>19960</v>
      </c>
    </row>
    <row r="709" spans="1:4" ht="12.75">
      <c r="A709" s="385" t="s">
        <v>1346</v>
      </c>
      <c r="B709" s="385" t="s">
        <v>2840</v>
      </c>
      <c r="C709" s="385" t="s">
        <v>2841</v>
      </c>
      <c r="D709" s="411">
        <v>22841</v>
      </c>
    </row>
    <row r="710" spans="1:4" ht="12.75">
      <c r="A710" s="385" t="s">
        <v>1362</v>
      </c>
      <c r="B710" s="385" t="s">
        <v>2842</v>
      </c>
      <c r="C710" s="385" t="s">
        <v>2843</v>
      </c>
      <c r="D710" s="411">
        <v>22808</v>
      </c>
    </row>
    <row r="711" spans="1:4" ht="12.75">
      <c r="A711" s="385" t="s">
        <v>2844</v>
      </c>
      <c r="B711" s="385" t="s">
        <v>2462</v>
      </c>
      <c r="C711" s="385" t="s">
        <v>2845</v>
      </c>
      <c r="D711" s="411">
        <v>22826</v>
      </c>
    </row>
    <row r="712" spans="1:4" ht="12.75">
      <c r="A712" s="385" t="s">
        <v>1380</v>
      </c>
      <c r="B712" s="385" t="s">
        <v>2846</v>
      </c>
      <c r="C712" s="385" t="s">
        <v>2847</v>
      </c>
      <c r="D712" s="411">
        <v>22965</v>
      </c>
    </row>
    <row r="713" spans="1:4" ht="12.75">
      <c r="A713" s="385" t="s">
        <v>259</v>
      </c>
      <c r="B713" s="385" t="s">
        <v>2848</v>
      </c>
      <c r="C713" s="385" t="s">
        <v>2849</v>
      </c>
      <c r="D713" s="411">
        <v>20235</v>
      </c>
    </row>
    <row r="714" spans="1:4" ht="12.75">
      <c r="A714" s="385" t="s">
        <v>2850</v>
      </c>
      <c r="B714" s="385" t="s">
        <v>2851</v>
      </c>
      <c r="C714" s="385" t="s">
        <v>2852</v>
      </c>
      <c r="D714" s="411">
        <v>20558</v>
      </c>
    </row>
    <row r="715" spans="1:4" ht="12.75">
      <c r="A715" s="385" t="s">
        <v>587</v>
      </c>
      <c r="B715" s="385" t="s">
        <v>2853</v>
      </c>
      <c r="C715" s="385" t="s">
        <v>2854</v>
      </c>
      <c r="D715" s="411">
        <v>17905</v>
      </c>
    </row>
    <row r="716" spans="1:4" ht="12.75">
      <c r="A716" s="385" t="s">
        <v>833</v>
      </c>
      <c r="B716" s="385" t="s">
        <v>2855</v>
      </c>
      <c r="C716" s="385" t="s">
        <v>2856</v>
      </c>
      <c r="D716" s="411">
        <v>18027</v>
      </c>
    </row>
    <row r="717" spans="1:4">
      <c r="A717" s="188" t="s">
        <v>1441</v>
      </c>
      <c r="B717" s="188" t="s">
        <v>2857</v>
      </c>
      <c r="C717" s="188" t="s">
        <v>2044</v>
      </c>
    </row>
    <row r="718" spans="1:4">
      <c r="A718" s="188" t="s">
        <v>2858</v>
      </c>
      <c r="B718" s="188" t="s">
        <v>2859</v>
      </c>
      <c r="C718" s="188" t="s">
        <v>2860</v>
      </c>
    </row>
    <row r="719" spans="1:4">
      <c r="A719" s="188" t="s">
        <v>2861</v>
      </c>
      <c r="B719" s="188" t="s">
        <v>2862</v>
      </c>
      <c r="C719" s="188" t="s">
        <v>1658</v>
      </c>
    </row>
    <row r="720" spans="1:4">
      <c r="A720" s="188" t="s">
        <v>1468</v>
      </c>
      <c r="B720" s="188" t="s">
        <v>2863</v>
      </c>
      <c r="C720" s="188" t="s">
        <v>2864</v>
      </c>
    </row>
    <row r="721" spans="1:3">
      <c r="A721" s="188" t="s">
        <v>2865</v>
      </c>
      <c r="B721" s="188" t="s">
        <v>2866</v>
      </c>
      <c r="C721" s="188" t="s">
        <v>2868</v>
      </c>
    </row>
    <row r="722" spans="1:3">
      <c r="A722" s="188" t="s">
        <v>2869</v>
      </c>
      <c r="B722" s="188" t="s">
        <v>2870</v>
      </c>
      <c r="C722" s="188" t="s">
        <v>1615</v>
      </c>
    </row>
    <row r="723" spans="1:3">
      <c r="A723" s="188" t="s">
        <v>2872</v>
      </c>
      <c r="B723" s="188" t="s">
        <v>2873</v>
      </c>
      <c r="C723" s="188" t="s">
        <v>2874</v>
      </c>
    </row>
    <row r="724" spans="1:3">
      <c r="A724" s="188" t="s">
        <v>1488</v>
      </c>
      <c r="B724" s="188" t="s">
        <v>2875</v>
      </c>
      <c r="C724" s="188" t="s">
        <v>2050</v>
      </c>
    </row>
    <row r="725" spans="1:3">
      <c r="A725" s="188" t="s">
        <v>2877</v>
      </c>
      <c r="B725" s="188" t="s">
        <v>2879</v>
      </c>
      <c r="C725" s="188" t="s">
        <v>2880</v>
      </c>
    </row>
    <row r="726" spans="1:3">
      <c r="A726" s="188" t="s">
        <v>2881</v>
      </c>
      <c r="B726" s="188" t="s">
        <v>2882</v>
      </c>
      <c r="C726" s="188" t="s">
        <v>2883</v>
      </c>
    </row>
    <row r="727" spans="1:3">
      <c r="A727" s="188" t="s">
        <v>871</v>
      </c>
      <c r="B727" s="188" t="s">
        <v>2884</v>
      </c>
      <c r="C727" s="188" t="s">
        <v>2885</v>
      </c>
    </row>
    <row r="728" spans="1:3">
      <c r="A728" s="188" t="s">
        <v>2886</v>
      </c>
      <c r="B728" s="188" t="s">
        <v>2887</v>
      </c>
      <c r="C728" s="188" t="s">
        <v>2888</v>
      </c>
    </row>
    <row r="729" spans="1:3">
      <c r="A729" s="188" t="s">
        <v>2889</v>
      </c>
      <c r="B729" s="188" t="s">
        <v>2891</v>
      </c>
      <c r="C729" s="188" t="s">
        <v>2892</v>
      </c>
    </row>
    <row r="730" spans="1:3">
      <c r="A730" s="188" t="s">
        <v>2893</v>
      </c>
      <c r="B730" s="188" t="s">
        <v>2894</v>
      </c>
      <c r="C730" s="188" t="s">
        <v>2895</v>
      </c>
    </row>
    <row r="731" spans="1:3">
      <c r="A731" s="188" t="s">
        <v>2896</v>
      </c>
      <c r="B731" s="188" t="s">
        <v>2897</v>
      </c>
      <c r="C731" s="188" t="s">
        <v>2898</v>
      </c>
    </row>
    <row r="732" spans="1:3">
      <c r="A732" s="188" t="s">
        <v>2899</v>
      </c>
      <c r="B732" s="188" t="s">
        <v>2900</v>
      </c>
      <c r="C732" s="188" t="s">
        <v>2901</v>
      </c>
    </row>
    <row r="733" spans="1:3">
      <c r="A733" s="188" t="s">
        <v>2057</v>
      </c>
      <c r="B733" s="188" t="s">
        <v>2902</v>
      </c>
      <c r="C733" s="188" t="s">
        <v>1258</v>
      </c>
    </row>
    <row r="734" spans="1:3">
      <c r="A734" s="188" t="s">
        <v>2904</v>
      </c>
      <c r="B734" s="188" t="s">
        <v>2905</v>
      </c>
      <c r="C734" s="188" t="s">
        <v>1747</v>
      </c>
    </row>
    <row r="735" spans="1:3">
      <c r="A735" s="188" t="s">
        <v>815</v>
      </c>
      <c r="B735" s="188" t="s">
        <v>2905</v>
      </c>
      <c r="C735" s="188" t="s">
        <v>1747</v>
      </c>
    </row>
    <row r="736" spans="1:3">
      <c r="A736" s="188" t="s">
        <v>2907</v>
      </c>
      <c r="B736" s="428"/>
      <c r="C736" s="188" t="s">
        <v>2908</v>
      </c>
    </row>
    <row r="737" spans="1:3">
      <c r="A737" s="188" t="s">
        <v>2909</v>
      </c>
      <c r="B737" s="188" t="s">
        <v>2910</v>
      </c>
      <c r="C737" s="188" t="s">
        <v>2911</v>
      </c>
    </row>
    <row r="738" spans="1:3">
      <c r="A738" s="188" t="s">
        <v>2912</v>
      </c>
      <c r="B738" s="188" t="s">
        <v>2913</v>
      </c>
      <c r="C738" s="188" t="s">
        <v>2914</v>
      </c>
    </row>
    <row r="739" spans="1:3">
      <c r="A739" s="188" t="s">
        <v>1544</v>
      </c>
      <c r="B739" s="188" t="s">
        <v>2915</v>
      </c>
      <c r="C739" s="188" t="s">
        <v>2059</v>
      </c>
    </row>
    <row r="740" spans="1:3">
      <c r="A740" s="188" t="s">
        <v>2916</v>
      </c>
      <c r="B740" s="188" t="s">
        <v>2917</v>
      </c>
      <c r="C740" s="188" t="s">
        <v>1481</v>
      </c>
    </row>
    <row r="741" spans="1:3">
      <c r="A741" s="188" t="s">
        <v>875</v>
      </c>
      <c r="B741" s="188" t="s">
        <v>2918</v>
      </c>
      <c r="C741" s="188" t="s">
        <v>2061</v>
      </c>
    </row>
    <row r="742" spans="1:3">
      <c r="A742" s="188" t="s">
        <v>2063</v>
      </c>
      <c r="B742" s="188" t="s">
        <v>2921</v>
      </c>
      <c r="C742" s="188" t="s">
        <v>2922</v>
      </c>
    </row>
    <row r="743" spans="1:3">
      <c r="A743" s="188" t="s">
        <v>2923</v>
      </c>
      <c r="B743" s="428"/>
      <c r="C743" s="188" t="s">
        <v>2908</v>
      </c>
    </row>
    <row r="744" spans="1:3">
      <c r="A744" s="188" t="s">
        <v>347</v>
      </c>
      <c r="B744" s="188" t="s">
        <v>2924</v>
      </c>
      <c r="C744" s="188" t="s">
        <v>1407</v>
      </c>
    </row>
    <row r="745" spans="1:3">
      <c r="A745" s="188" t="s">
        <v>1602</v>
      </c>
      <c r="B745" s="188" t="s">
        <v>2925</v>
      </c>
      <c r="C745" s="188" t="s">
        <v>2071</v>
      </c>
    </row>
    <row r="746" spans="1:3">
      <c r="A746" s="188" t="s">
        <v>2926</v>
      </c>
      <c r="B746" s="188" t="s">
        <v>2927</v>
      </c>
      <c r="C746" s="188" t="s">
        <v>2928</v>
      </c>
    </row>
    <row r="747" spans="1:3">
      <c r="A747" s="188" t="s">
        <v>2930</v>
      </c>
      <c r="B747" s="188" t="s">
        <v>2931</v>
      </c>
      <c r="C747" s="188" t="s">
        <v>2932</v>
      </c>
    </row>
    <row r="748" spans="1:3">
      <c r="A748" s="188" t="s">
        <v>2933</v>
      </c>
      <c r="B748" s="188" t="s">
        <v>2934</v>
      </c>
      <c r="C748" s="188" t="s">
        <v>2935</v>
      </c>
    </row>
    <row r="749" spans="1:3">
      <c r="A749" s="188" t="s">
        <v>2936</v>
      </c>
      <c r="B749" s="188" t="s">
        <v>2937</v>
      </c>
      <c r="C749" s="188" t="s">
        <v>2938</v>
      </c>
    </row>
    <row r="750" spans="1:3">
      <c r="A750" s="188" t="s">
        <v>731</v>
      </c>
      <c r="B750" s="188" t="s">
        <v>2940</v>
      </c>
      <c r="C750" s="188" t="s">
        <v>1879</v>
      </c>
    </row>
    <row r="751" spans="1:3">
      <c r="A751" s="188" t="s">
        <v>708</v>
      </c>
      <c r="B751" s="188" t="s">
        <v>2941</v>
      </c>
      <c r="C751" s="188" t="s">
        <v>2942</v>
      </c>
    </row>
    <row r="752" spans="1:3">
      <c r="A752" s="188" t="s">
        <v>2943</v>
      </c>
      <c r="B752" s="188" t="s">
        <v>2944</v>
      </c>
      <c r="C752" s="188" t="s">
        <v>2081</v>
      </c>
    </row>
    <row r="753" spans="1:3">
      <c r="A753" s="188" t="s">
        <v>1627</v>
      </c>
      <c r="B753" s="188" t="s">
        <v>2946</v>
      </c>
      <c r="C753" s="188" t="s">
        <v>2947</v>
      </c>
    </row>
    <row r="754" spans="1:3">
      <c r="A754" s="188" t="s">
        <v>1656</v>
      </c>
      <c r="B754" s="188" t="s">
        <v>2948</v>
      </c>
      <c r="C754" s="188" t="s">
        <v>2083</v>
      </c>
    </row>
    <row r="755" spans="1:3">
      <c r="A755" s="188" t="s">
        <v>2949</v>
      </c>
      <c r="B755" s="188" t="s">
        <v>2950</v>
      </c>
      <c r="C755" s="188" t="s">
        <v>2951</v>
      </c>
    </row>
    <row r="756" spans="1:3">
      <c r="A756" s="188" t="s">
        <v>2952</v>
      </c>
      <c r="B756" s="188" t="s">
        <v>2953</v>
      </c>
      <c r="C756" s="188" t="s">
        <v>2954</v>
      </c>
    </row>
    <row r="757" spans="1:3">
      <c r="A757" s="188" t="s">
        <v>2955</v>
      </c>
      <c r="B757" s="188" t="s">
        <v>2956</v>
      </c>
      <c r="C757" s="188" t="s">
        <v>2957</v>
      </c>
    </row>
    <row r="758" spans="1:3">
      <c r="A758" s="188" t="s">
        <v>2959</v>
      </c>
      <c r="B758" s="188" t="s">
        <v>2960</v>
      </c>
      <c r="C758" s="188" t="s">
        <v>2961</v>
      </c>
    </row>
    <row r="759" spans="1:3">
      <c r="A759" s="188" t="s">
        <v>497</v>
      </c>
      <c r="B759" s="188" t="s">
        <v>2963</v>
      </c>
      <c r="C759" s="188" t="s">
        <v>2088</v>
      </c>
    </row>
    <row r="760" spans="1:3">
      <c r="A760" s="188" t="s">
        <v>1684</v>
      </c>
      <c r="B760" s="188" t="s">
        <v>2964</v>
      </c>
      <c r="C760" s="188" t="s">
        <v>2088</v>
      </c>
    </row>
    <row r="761" spans="1:3">
      <c r="A761" s="188" t="s">
        <v>2965</v>
      </c>
      <c r="B761" s="188" t="s">
        <v>2966</v>
      </c>
      <c r="C761" s="188" t="s">
        <v>2967</v>
      </c>
    </row>
    <row r="762" spans="1:3">
      <c r="A762" s="188" t="s">
        <v>1708</v>
      </c>
      <c r="B762" s="188" t="s">
        <v>2968</v>
      </c>
      <c r="C762" s="188" t="s">
        <v>2969</v>
      </c>
    </row>
    <row r="763" spans="1:3">
      <c r="A763" s="188" t="s">
        <v>1725</v>
      </c>
      <c r="B763" s="188" t="s">
        <v>2970</v>
      </c>
      <c r="C763" s="188" t="s">
        <v>2971</v>
      </c>
    </row>
    <row r="764" spans="1:3">
      <c r="A764" s="188" t="s">
        <v>406</v>
      </c>
      <c r="B764" s="188" t="s">
        <v>2972</v>
      </c>
      <c r="C764" s="188" t="s">
        <v>2092</v>
      </c>
    </row>
    <row r="765" spans="1:3">
      <c r="A765" s="188" t="s">
        <v>2973</v>
      </c>
      <c r="B765" s="188" t="s">
        <v>2972</v>
      </c>
      <c r="C765" s="188" t="s">
        <v>2092</v>
      </c>
    </row>
    <row r="766" spans="1:3">
      <c r="A766" s="188" t="s">
        <v>2975</v>
      </c>
      <c r="B766" s="188" t="s">
        <v>2976</v>
      </c>
      <c r="C766" s="188" t="s">
        <v>2977</v>
      </c>
    </row>
    <row r="767" spans="1:3">
      <c r="A767" s="188" t="s">
        <v>2978</v>
      </c>
      <c r="B767" s="188" t="s">
        <v>2980</v>
      </c>
      <c r="C767" s="188" t="s">
        <v>2981</v>
      </c>
    </row>
    <row r="768" spans="1:3">
      <c r="A768" s="188" t="s">
        <v>1748</v>
      </c>
      <c r="B768" s="188" t="s">
        <v>2982</v>
      </c>
      <c r="C768" s="188" t="s">
        <v>2983</v>
      </c>
    </row>
    <row r="769" spans="1:3">
      <c r="A769" s="188" t="s">
        <v>2984</v>
      </c>
      <c r="B769" s="188" t="s">
        <v>2985</v>
      </c>
      <c r="C769" s="188" t="s">
        <v>2986</v>
      </c>
    </row>
    <row r="770" spans="1:3">
      <c r="A770" s="188" t="s">
        <v>2987</v>
      </c>
      <c r="B770" s="188" t="s">
        <v>2988</v>
      </c>
      <c r="C770" s="188" t="s">
        <v>2989</v>
      </c>
    </row>
    <row r="771" spans="1:3">
      <c r="A771" s="188" t="s">
        <v>2990</v>
      </c>
      <c r="B771" s="188" t="s">
        <v>2991</v>
      </c>
      <c r="C771" s="188" t="s">
        <v>2992</v>
      </c>
    </row>
    <row r="772" spans="1:3">
      <c r="A772" s="188" t="s">
        <v>2993</v>
      </c>
      <c r="B772" s="188" t="s">
        <v>2994</v>
      </c>
      <c r="C772" s="188" t="s">
        <v>2995</v>
      </c>
    </row>
    <row r="773" spans="1:3">
      <c r="A773" s="188" t="s">
        <v>1765</v>
      </c>
      <c r="B773" s="188" t="s">
        <v>2996</v>
      </c>
      <c r="C773" s="188" t="s">
        <v>2997</v>
      </c>
    </row>
    <row r="774" spans="1:3">
      <c r="A774" s="188" t="s">
        <v>2998</v>
      </c>
      <c r="B774" s="188" t="s">
        <v>2999</v>
      </c>
      <c r="C774" s="188" t="s">
        <v>3000</v>
      </c>
    </row>
    <row r="775" spans="1:3">
      <c r="A775" s="188" t="s">
        <v>3003</v>
      </c>
      <c r="B775" s="188" t="s">
        <v>3004</v>
      </c>
      <c r="C775" s="188" t="s">
        <v>3005</v>
      </c>
    </row>
    <row r="776" spans="1:3">
      <c r="A776" s="188" t="s">
        <v>3006</v>
      </c>
      <c r="B776" s="188" t="s">
        <v>3007</v>
      </c>
      <c r="C776" s="188" t="s">
        <v>3008</v>
      </c>
    </row>
    <row r="777" spans="1:3">
      <c r="A777" s="188" t="s">
        <v>1780</v>
      </c>
      <c r="B777" s="188" t="s">
        <v>3009</v>
      </c>
      <c r="C777" s="188" t="s">
        <v>3010</v>
      </c>
    </row>
    <row r="778" spans="1:3">
      <c r="A778" s="188" t="s">
        <v>3011</v>
      </c>
      <c r="B778" s="188" t="s">
        <v>3012</v>
      </c>
      <c r="C778" s="188" t="s">
        <v>3013</v>
      </c>
    </row>
    <row r="779" spans="1:3">
      <c r="A779" s="188" t="s">
        <v>3014</v>
      </c>
      <c r="B779" s="188" t="s">
        <v>3015</v>
      </c>
      <c r="C779" s="188" t="s">
        <v>3016</v>
      </c>
    </row>
    <row r="780" spans="1:3">
      <c r="A780" s="188" t="s">
        <v>1792</v>
      </c>
      <c r="B780" s="188" t="s">
        <v>3017</v>
      </c>
      <c r="C780" s="188" t="s">
        <v>3018</v>
      </c>
    </row>
    <row r="781" spans="1:3">
      <c r="A781" s="188" t="s">
        <v>3019</v>
      </c>
      <c r="B781" s="188" t="s">
        <v>3020</v>
      </c>
      <c r="C781" s="188" t="s">
        <v>3021</v>
      </c>
    </row>
    <row r="782" spans="1:3">
      <c r="A782" s="188" t="s">
        <v>3022</v>
      </c>
      <c r="B782" s="188" t="s">
        <v>3023</v>
      </c>
      <c r="C782" s="188" t="s">
        <v>1838</v>
      </c>
    </row>
    <row r="783" spans="1:3">
      <c r="A783" s="188" t="s">
        <v>916</v>
      </c>
      <c r="B783" s="188" t="s">
        <v>3025</v>
      </c>
      <c r="C783" s="188" t="s">
        <v>2111</v>
      </c>
    </row>
    <row r="784" spans="1:3">
      <c r="A784" s="188" t="s">
        <v>3026</v>
      </c>
      <c r="B784" s="188" t="s">
        <v>3027</v>
      </c>
      <c r="C784" s="188" t="s">
        <v>3028</v>
      </c>
    </row>
    <row r="785" spans="1:3">
      <c r="A785" s="188" t="s">
        <v>1810</v>
      </c>
      <c r="B785" s="188" t="s">
        <v>3029</v>
      </c>
      <c r="C785" s="188" t="s">
        <v>3030</v>
      </c>
    </row>
    <row r="786" spans="1:3">
      <c r="A786" s="188" t="s">
        <v>1828</v>
      </c>
      <c r="B786" s="188" t="s">
        <v>3031</v>
      </c>
      <c r="C786" s="188" t="s">
        <v>3032</v>
      </c>
    </row>
    <row r="787" spans="1:3">
      <c r="A787" s="188" t="s">
        <v>3033</v>
      </c>
      <c r="B787" s="188" t="s">
        <v>3034</v>
      </c>
      <c r="C787" s="188" t="s">
        <v>2911</v>
      </c>
    </row>
    <row r="788" spans="1:3">
      <c r="A788" s="188" t="s">
        <v>1839</v>
      </c>
      <c r="B788" s="188" t="s">
        <v>3035</v>
      </c>
      <c r="C788" s="188" t="s">
        <v>3036</v>
      </c>
    </row>
    <row r="789" spans="1:3">
      <c r="A789" s="188" t="s">
        <v>3037</v>
      </c>
      <c r="B789" s="188" t="s">
        <v>3038</v>
      </c>
      <c r="C789" s="188" t="s">
        <v>3040</v>
      </c>
    </row>
    <row r="790" spans="1:3">
      <c r="A790" s="188" t="s">
        <v>3041</v>
      </c>
      <c r="B790" s="188" t="s">
        <v>3042</v>
      </c>
      <c r="C790" s="188" t="s">
        <v>2115</v>
      </c>
    </row>
    <row r="791" spans="1:3">
      <c r="A791" s="188" t="s">
        <v>152</v>
      </c>
      <c r="B791" s="188" t="s">
        <v>3044</v>
      </c>
      <c r="C791" s="188" t="s">
        <v>2115</v>
      </c>
    </row>
    <row r="792" spans="1:3">
      <c r="A792" s="188" t="s">
        <v>1868</v>
      </c>
      <c r="B792" s="188" t="s">
        <v>3045</v>
      </c>
      <c r="C792" s="188" t="s">
        <v>3046</v>
      </c>
    </row>
    <row r="793" spans="1:3">
      <c r="A793" s="188" t="s">
        <v>3047</v>
      </c>
      <c r="B793" s="188" t="s">
        <v>3048</v>
      </c>
      <c r="C793" s="188" t="s">
        <v>3049</v>
      </c>
    </row>
    <row r="794" spans="1:3">
      <c r="A794" s="188" t="s">
        <v>1880</v>
      </c>
      <c r="B794" s="188" t="s">
        <v>3050</v>
      </c>
      <c r="C794" s="188" t="s">
        <v>3051</v>
      </c>
    </row>
    <row r="795" spans="1:3">
      <c r="A795" s="188" t="s">
        <v>2118</v>
      </c>
      <c r="B795" s="188" t="s">
        <v>3052</v>
      </c>
      <c r="C795" s="188" t="s">
        <v>2120</v>
      </c>
    </row>
    <row r="796" spans="1:3">
      <c r="A796" s="188" t="s">
        <v>1895</v>
      </c>
      <c r="B796" s="188" t="s">
        <v>3053</v>
      </c>
      <c r="C796" s="188" t="s">
        <v>2124</v>
      </c>
    </row>
    <row r="797" spans="1:3">
      <c r="A797" s="188" t="s">
        <v>3054</v>
      </c>
      <c r="B797" s="188" t="s">
        <v>3055</v>
      </c>
      <c r="C797" s="188" t="s">
        <v>3056</v>
      </c>
    </row>
    <row r="798" spans="1:3">
      <c r="A798" s="188" t="s">
        <v>3057</v>
      </c>
      <c r="B798" s="188" t="s">
        <v>3058</v>
      </c>
      <c r="C798" s="188" t="s">
        <v>3059</v>
      </c>
    </row>
    <row r="799" spans="1:3">
      <c r="A799" s="188" t="s">
        <v>940</v>
      </c>
      <c r="B799" s="188" t="s">
        <v>3062</v>
      </c>
      <c r="C799" s="188" t="s">
        <v>2131</v>
      </c>
    </row>
    <row r="800" spans="1:3">
      <c r="A800" s="188" t="s">
        <v>2134</v>
      </c>
      <c r="B800" s="188" t="s">
        <v>3063</v>
      </c>
      <c r="C800" s="188" t="s">
        <v>3064</v>
      </c>
    </row>
    <row r="801" spans="1:3">
      <c r="A801" s="188" t="s">
        <v>3065</v>
      </c>
      <c r="B801" s="188" t="s">
        <v>3066</v>
      </c>
      <c r="C801" s="188" t="s">
        <v>3067</v>
      </c>
    </row>
    <row r="802" spans="1:3">
      <c r="A802" s="188" t="s">
        <v>3068</v>
      </c>
      <c r="B802" s="428"/>
      <c r="C802" s="188" t="s">
        <v>2908</v>
      </c>
    </row>
    <row r="803" spans="1:3">
      <c r="A803" s="188" t="s">
        <v>3069</v>
      </c>
      <c r="B803" s="188" t="s">
        <v>3070</v>
      </c>
      <c r="C803" s="188" t="s">
        <v>2395</v>
      </c>
    </row>
    <row r="804" spans="1:3">
      <c r="A804" s="188" t="s">
        <v>3071</v>
      </c>
      <c r="B804" s="188" t="s">
        <v>3072</v>
      </c>
      <c r="C804" s="188" t="s">
        <v>1378</v>
      </c>
    </row>
    <row r="805" spans="1:3">
      <c r="A805" s="188" t="s">
        <v>1109</v>
      </c>
      <c r="B805" s="188" t="s">
        <v>3074</v>
      </c>
      <c r="C805" s="188" t="s">
        <v>3075</v>
      </c>
    </row>
    <row r="806" spans="1:3">
      <c r="A806" s="188" t="s">
        <v>3076</v>
      </c>
      <c r="B806" s="188" t="s">
        <v>3077</v>
      </c>
      <c r="C806" s="188" t="s">
        <v>3078</v>
      </c>
    </row>
    <row r="807" spans="1:3">
      <c r="A807" s="188" t="s">
        <v>947</v>
      </c>
      <c r="B807" s="188" t="s">
        <v>3079</v>
      </c>
      <c r="C807" s="188" t="s">
        <v>3080</v>
      </c>
    </row>
    <row r="808" spans="1:3">
      <c r="A808" s="188" t="s">
        <v>951</v>
      </c>
      <c r="B808" s="188" t="s">
        <v>3081</v>
      </c>
      <c r="C808" s="188" t="s">
        <v>3082</v>
      </c>
    </row>
    <row r="809" spans="1:3">
      <c r="A809" s="188" t="s">
        <v>1947</v>
      </c>
      <c r="B809" s="188" t="s">
        <v>3083</v>
      </c>
      <c r="C809" s="188" t="s">
        <v>3084</v>
      </c>
    </row>
    <row r="810" spans="1:3">
      <c r="A810" s="188" t="s">
        <v>656</v>
      </c>
      <c r="B810" s="188" t="s">
        <v>3085</v>
      </c>
      <c r="C810" s="188" t="s">
        <v>2147</v>
      </c>
    </row>
    <row r="811" spans="1:3">
      <c r="A811" s="188" t="s">
        <v>893</v>
      </c>
      <c r="B811" s="188" t="s">
        <v>3086</v>
      </c>
      <c r="C811" s="188" t="s">
        <v>2153</v>
      </c>
    </row>
    <row r="812" spans="1:3">
      <c r="A812" s="188" t="s">
        <v>3087</v>
      </c>
      <c r="B812" s="428"/>
      <c r="C812" s="188" t="s">
        <v>2908</v>
      </c>
    </row>
    <row r="813" spans="1:3">
      <c r="A813" s="188" t="s">
        <v>416</v>
      </c>
      <c r="B813" s="188" t="s">
        <v>3089</v>
      </c>
      <c r="C813" s="188" t="s">
        <v>2155</v>
      </c>
    </row>
    <row r="814" spans="1:3">
      <c r="A814" s="188" t="s">
        <v>1984</v>
      </c>
      <c r="B814" s="188" t="s">
        <v>3090</v>
      </c>
      <c r="C814" s="188" t="s">
        <v>2157</v>
      </c>
    </row>
    <row r="815" spans="1:3">
      <c r="A815" s="188" t="s">
        <v>1999</v>
      </c>
      <c r="B815" s="188" t="s">
        <v>3091</v>
      </c>
      <c r="C815" s="188" t="s">
        <v>3092</v>
      </c>
    </row>
    <row r="816" spans="1:3">
      <c r="A816" s="188" t="s">
        <v>3093</v>
      </c>
      <c r="B816" s="188" t="s">
        <v>3094</v>
      </c>
      <c r="C816" s="188" t="s">
        <v>3095</v>
      </c>
    </row>
    <row r="817" spans="1:3">
      <c r="A817" s="188" t="s">
        <v>3096</v>
      </c>
      <c r="B817" s="188" t="s">
        <v>3097</v>
      </c>
      <c r="C817" s="188" t="s">
        <v>3098</v>
      </c>
    </row>
    <row r="818" spans="1:3">
      <c r="A818" s="188" t="s">
        <v>161</v>
      </c>
      <c r="B818" s="188" t="s">
        <v>3099</v>
      </c>
      <c r="C818" s="188" t="s">
        <v>2163</v>
      </c>
    </row>
    <row r="819" spans="1:3">
      <c r="A819" s="188" t="s">
        <v>2034</v>
      </c>
      <c r="B819" s="188" t="s">
        <v>3100</v>
      </c>
      <c r="C819" s="188" t="s">
        <v>2589</v>
      </c>
    </row>
    <row r="820" spans="1:3">
      <c r="A820" s="188" t="s">
        <v>3101</v>
      </c>
      <c r="B820" s="188" t="s">
        <v>3102</v>
      </c>
      <c r="C820" s="188" t="s">
        <v>3103</v>
      </c>
    </row>
    <row r="821" spans="1:3">
      <c r="A821" s="188" t="s">
        <v>2054</v>
      </c>
      <c r="B821" s="188" t="s">
        <v>3104</v>
      </c>
      <c r="C821" s="188" t="s">
        <v>3105</v>
      </c>
    </row>
    <row r="822" spans="1:3">
      <c r="A822" s="188" t="s">
        <v>3106</v>
      </c>
      <c r="B822" s="188" t="s">
        <v>3108</v>
      </c>
      <c r="C822" s="188" t="s">
        <v>3109</v>
      </c>
    </row>
    <row r="823" spans="1:3">
      <c r="A823" s="188" t="s">
        <v>1051</v>
      </c>
      <c r="B823" s="188" t="s">
        <v>3110</v>
      </c>
      <c r="C823" s="188" t="s">
        <v>2172</v>
      </c>
    </row>
    <row r="824" spans="1:3">
      <c r="A824" s="188" t="s">
        <v>3111</v>
      </c>
      <c r="B824" s="188" t="s">
        <v>3112</v>
      </c>
      <c r="C824" s="188" t="s">
        <v>2212</v>
      </c>
    </row>
    <row r="825" spans="1:3">
      <c r="A825" s="188" t="s">
        <v>3113</v>
      </c>
      <c r="B825" s="188" t="s">
        <v>3114</v>
      </c>
      <c r="C825" s="188" t="s">
        <v>3013</v>
      </c>
    </row>
    <row r="826" spans="1:3">
      <c r="A826" s="188" t="s">
        <v>79</v>
      </c>
      <c r="B826" s="188" t="s">
        <v>3115</v>
      </c>
      <c r="C826" s="188" t="s">
        <v>2174</v>
      </c>
    </row>
    <row r="827" spans="1:3">
      <c r="A827" s="188" t="s">
        <v>3116</v>
      </c>
      <c r="B827" s="188" t="s">
        <v>3117</v>
      </c>
      <c r="C827" s="188" t="s">
        <v>3118</v>
      </c>
    </row>
    <row r="828" spans="1:3">
      <c r="A828" s="188" t="s">
        <v>2175</v>
      </c>
      <c r="B828" s="188" t="s">
        <v>2902</v>
      </c>
      <c r="C828" s="188" t="s">
        <v>1258</v>
      </c>
    </row>
    <row r="829" spans="1:3">
      <c r="A829" s="188" t="s">
        <v>3119</v>
      </c>
      <c r="B829" s="188" t="s">
        <v>3120</v>
      </c>
      <c r="C829" s="188" t="s">
        <v>3121</v>
      </c>
    </row>
    <row r="830" spans="1:3">
      <c r="A830" s="188" t="s">
        <v>3122</v>
      </c>
      <c r="B830" s="188" t="s">
        <v>3123</v>
      </c>
      <c r="C830" s="188" t="s">
        <v>3124</v>
      </c>
    </row>
    <row r="831" spans="1:3">
      <c r="A831" s="188" t="s">
        <v>3125</v>
      </c>
      <c r="B831" s="188" t="s">
        <v>3126</v>
      </c>
      <c r="C831" s="188" t="s">
        <v>3127</v>
      </c>
    </row>
    <row r="832" spans="1:3">
      <c r="A832" s="188" t="s">
        <v>2109</v>
      </c>
      <c r="B832" s="188" t="s">
        <v>3128</v>
      </c>
      <c r="C832" s="188" t="s">
        <v>3127</v>
      </c>
    </row>
    <row r="833" spans="1:3">
      <c r="A833" s="188" t="s">
        <v>423</v>
      </c>
      <c r="B833" s="188" t="s">
        <v>3129</v>
      </c>
      <c r="C833" s="188" t="s">
        <v>3130</v>
      </c>
    </row>
    <row r="834" spans="1:3">
      <c r="A834" s="188" t="s">
        <v>3131</v>
      </c>
      <c r="B834" s="188" t="s">
        <v>3132</v>
      </c>
      <c r="C834" s="188" t="s">
        <v>2181</v>
      </c>
    </row>
    <row r="835" spans="1:3">
      <c r="A835" s="188" t="s">
        <v>3133</v>
      </c>
      <c r="B835" s="188" t="s">
        <v>3134</v>
      </c>
      <c r="C835" s="188" t="s">
        <v>1944</v>
      </c>
    </row>
    <row r="836" spans="1:3">
      <c r="A836" s="188" t="s">
        <v>422</v>
      </c>
      <c r="B836" s="188" t="s">
        <v>3135</v>
      </c>
      <c r="C836" s="188" t="s">
        <v>2183</v>
      </c>
    </row>
    <row r="837" spans="1:3">
      <c r="A837" s="188" t="s">
        <v>3136</v>
      </c>
      <c r="B837" s="188" t="s">
        <v>3137</v>
      </c>
      <c r="C837" s="188" t="s">
        <v>3138</v>
      </c>
    </row>
    <row r="838" spans="1:3">
      <c r="A838" s="188" t="s">
        <v>3139</v>
      </c>
      <c r="B838" s="188" t="s">
        <v>3140</v>
      </c>
      <c r="C838" s="188" t="s">
        <v>3141</v>
      </c>
    </row>
    <row r="839" spans="1:3">
      <c r="A839" s="188" t="s">
        <v>3142</v>
      </c>
      <c r="B839" s="188" t="s">
        <v>3143</v>
      </c>
      <c r="C839" s="188" t="s">
        <v>3144</v>
      </c>
    </row>
    <row r="840" spans="1:3">
      <c r="A840" s="188" t="s">
        <v>3145</v>
      </c>
      <c r="B840" s="188" t="s">
        <v>3146</v>
      </c>
      <c r="C840" s="188" t="s">
        <v>3147</v>
      </c>
    </row>
    <row r="841" spans="1:3">
      <c r="A841" s="188" t="s">
        <v>3149</v>
      </c>
      <c r="B841" s="188" t="s">
        <v>3150</v>
      </c>
      <c r="C841" s="188" t="s">
        <v>3151</v>
      </c>
    </row>
    <row r="842" spans="1:3">
      <c r="A842" s="188" t="s">
        <v>2184</v>
      </c>
      <c r="B842" s="188" t="s">
        <v>3152</v>
      </c>
      <c r="C842" s="188" t="s">
        <v>3153</v>
      </c>
    </row>
    <row r="843" spans="1:3">
      <c r="A843" s="188" t="s">
        <v>3154</v>
      </c>
      <c r="B843" s="188" t="s">
        <v>3155</v>
      </c>
      <c r="C843" s="188" t="s">
        <v>3156</v>
      </c>
    </row>
    <row r="844" spans="1:3">
      <c r="A844" s="188" t="s">
        <v>3157</v>
      </c>
      <c r="B844" s="188" t="s">
        <v>3158</v>
      </c>
      <c r="C844" s="188" t="s">
        <v>3159</v>
      </c>
    </row>
    <row r="845" spans="1:3">
      <c r="A845" s="188" t="s">
        <v>158</v>
      </c>
      <c r="B845" s="188" t="s">
        <v>3160</v>
      </c>
      <c r="C845" s="188" t="s">
        <v>3161</v>
      </c>
    </row>
    <row r="846" spans="1:3">
      <c r="A846" s="188" t="s">
        <v>3162</v>
      </c>
      <c r="B846" s="188" t="s">
        <v>3163</v>
      </c>
      <c r="C846" s="188" t="s">
        <v>3164</v>
      </c>
    </row>
    <row r="847" spans="1:3">
      <c r="A847" s="188" t="s">
        <v>3165</v>
      </c>
      <c r="B847" s="188" t="s">
        <v>3166</v>
      </c>
      <c r="C847" s="188" t="s">
        <v>2589</v>
      </c>
    </row>
    <row r="848" spans="1:3">
      <c r="A848" s="188" t="s">
        <v>2240</v>
      </c>
      <c r="B848" s="188" t="s">
        <v>3168</v>
      </c>
      <c r="C848" s="188" t="s">
        <v>3169</v>
      </c>
    </row>
    <row r="849" spans="1:3">
      <c r="A849" s="188" t="s">
        <v>3170</v>
      </c>
      <c r="B849" s="188" t="s">
        <v>3171</v>
      </c>
      <c r="C849" s="188" t="s">
        <v>3172</v>
      </c>
    </row>
    <row r="850" spans="1:3">
      <c r="A850" s="188" t="s">
        <v>3173</v>
      </c>
      <c r="B850" s="188" t="s">
        <v>3174</v>
      </c>
      <c r="C850" s="188" t="s">
        <v>3175</v>
      </c>
    </row>
    <row r="851" spans="1:3">
      <c r="A851" s="188" t="s">
        <v>330</v>
      </c>
      <c r="B851" s="188" t="s">
        <v>3176</v>
      </c>
      <c r="C851" s="188" t="s">
        <v>2200</v>
      </c>
    </row>
    <row r="852" spans="1:3">
      <c r="A852" s="188" t="s">
        <v>3177</v>
      </c>
      <c r="B852" s="188" t="s">
        <v>3178</v>
      </c>
      <c r="C852" s="188" t="s">
        <v>3179</v>
      </c>
    </row>
    <row r="853" spans="1:3">
      <c r="A853" s="188" t="s">
        <v>3180</v>
      </c>
      <c r="B853" s="188" t="s">
        <v>3181</v>
      </c>
      <c r="C853" s="188" t="s">
        <v>3182</v>
      </c>
    </row>
    <row r="854" spans="1:3">
      <c r="A854" s="188" t="s">
        <v>3183</v>
      </c>
      <c r="B854" s="188" t="s">
        <v>3184</v>
      </c>
      <c r="C854" s="188" t="s">
        <v>3185</v>
      </c>
    </row>
    <row r="855" spans="1:3">
      <c r="A855" s="188" t="s">
        <v>2291</v>
      </c>
      <c r="B855" s="188" t="s">
        <v>3186</v>
      </c>
      <c r="C855" s="188" t="s">
        <v>3187</v>
      </c>
    </row>
    <row r="856" spans="1:3">
      <c r="A856" s="188" t="s">
        <v>3188</v>
      </c>
      <c r="B856" s="188" t="s">
        <v>3189</v>
      </c>
      <c r="C856" s="188" t="s">
        <v>2204</v>
      </c>
    </row>
    <row r="857" spans="1:3">
      <c r="A857" s="188" t="s">
        <v>3191</v>
      </c>
      <c r="B857" s="188" t="s">
        <v>3192</v>
      </c>
      <c r="C857" s="188" t="s">
        <v>2204</v>
      </c>
    </row>
    <row r="858" spans="1:3">
      <c r="A858" s="188" t="s">
        <v>2316</v>
      </c>
      <c r="B858" s="188" t="s">
        <v>3193</v>
      </c>
      <c r="C858" s="188" t="s">
        <v>2204</v>
      </c>
    </row>
    <row r="859" spans="1:3">
      <c r="A859" s="188" t="s">
        <v>2205</v>
      </c>
      <c r="B859" s="188" t="s">
        <v>3194</v>
      </c>
      <c r="C859" s="188" t="s">
        <v>2207</v>
      </c>
    </row>
    <row r="860" spans="1:3">
      <c r="A860" s="188" t="s">
        <v>3195</v>
      </c>
      <c r="B860" s="188" t="s">
        <v>3196</v>
      </c>
      <c r="C860" s="188" t="s">
        <v>3197</v>
      </c>
    </row>
    <row r="861" spans="1:3">
      <c r="A861" s="188" t="s">
        <v>415</v>
      </c>
      <c r="B861" s="188" t="s">
        <v>3198</v>
      </c>
      <c r="C861" s="188" t="s">
        <v>3199</v>
      </c>
    </row>
    <row r="862" spans="1:3">
      <c r="A862" s="188" t="s">
        <v>2357</v>
      </c>
      <c r="B862" s="188" t="s">
        <v>3200</v>
      </c>
      <c r="C862" s="188" t="s">
        <v>1836</v>
      </c>
    </row>
    <row r="863" spans="1:3">
      <c r="A863" s="188" t="s">
        <v>3201</v>
      </c>
      <c r="B863" s="188" t="s">
        <v>3202</v>
      </c>
      <c r="C863" s="188" t="s">
        <v>3203</v>
      </c>
    </row>
    <row r="864" spans="1:3">
      <c r="A864" s="188" t="s">
        <v>556</v>
      </c>
      <c r="B864" s="188" t="s">
        <v>3204</v>
      </c>
      <c r="C864" s="188" t="s">
        <v>2212</v>
      </c>
    </row>
    <row r="865" spans="1:3">
      <c r="A865" s="188" t="s">
        <v>3206</v>
      </c>
      <c r="B865" s="188" t="s">
        <v>3207</v>
      </c>
      <c r="C865" s="188" t="s">
        <v>3208</v>
      </c>
    </row>
    <row r="866" spans="1:3">
      <c r="A866" s="188" t="s">
        <v>2385</v>
      </c>
      <c r="B866" s="188" t="s">
        <v>3210</v>
      </c>
      <c r="C866" s="188" t="s">
        <v>3211</v>
      </c>
    </row>
    <row r="867" spans="1:3">
      <c r="A867" s="188" t="s">
        <v>3212</v>
      </c>
      <c r="B867" s="188" t="s">
        <v>3213</v>
      </c>
      <c r="C867" s="188" t="s">
        <v>3214</v>
      </c>
    </row>
    <row r="868" spans="1:3">
      <c r="A868" s="188" t="s">
        <v>2405</v>
      </c>
      <c r="B868" s="188" t="s">
        <v>3215</v>
      </c>
      <c r="C868" s="188" t="s">
        <v>3216</v>
      </c>
    </row>
    <row r="869" spans="1:3">
      <c r="A869" s="188" t="s">
        <v>3218</v>
      </c>
      <c r="B869" s="188" t="s">
        <v>3219</v>
      </c>
      <c r="C869" s="188" t="s">
        <v>3221</v>
      </c>
    </row>
    <row r="870" spans="1:3">
      <c r="A870" s="188" t="s">
        <v>2437</v>
      </c>
      <c r="B870" s="188" t="s">
        <v>3222</v>
      </c>
      <c r="C870" s="188" t="s">
        <v>2220</v>
      </c>
    </row>
    <row r="871" spans="1:3">
      <c r="A871" s="188" t="s">
        <v>845</v>
      </c>
      <c r="B871" s="188" t="s">
        <v>2902</v>
      </c>
      <c r="C871" s="188" t="s">
        <v>1258</v>
      </c>
    </row>
    <row r="872" spans="1:3">
      <c r="A872" s="188" t="s">
        <v>651</v>
      </c>
      <c r="B872" s="188" t="s">
        <v>3223</v>
      </c>
      <c r="C872" s="188" t="s">
        <v>3224</v>
      </c>
    </row>
    <row r="873" spans="1:3">
      <c r="A873" s="188" t="s">
        <v>3225</v>
      </c>
      <c r="B873" s="188" t="s">
        <v>3226</v>
      </c>
      <c r="C873" s="188" t="s">
        <v>3227</v>
      </c>
    </row>
    <row r="874" spans="1:3">
      <c r="A874" s="188" t="s">
        <v>3228</v>
      </c>
      <c r="B874" s="188" t="s">
        <v>3229</v>
      </c>
      <c r="C874" s="188" t="s">
        <v>3230</v>
      </c>
    </row>
    <row r="875" spans="1:3">
      <c r="A875" s="188" t="s">
        <v>546</v>
      </c>
      <c r="B875" s="188" t="s">
        <v>3232</v>
      </c>
      <c r="C875" s="188" t="s">
        <v>2222</v>
      </c>
    </row>
    <row r="876" spans="1:3">
      <c r="A876" s="188" t="s">
        <v>2493</v>
      </c>
      <c r="B876" s="188" t="s">
        <v>3233</v>
      </c>
      <c r="C876" s="188" t="s">
        <v>2224</v>
      </c>
    </row>
    <row r="877" spans="1:3">
      <c r="A877" s="188" t="s">
        <v>3234</v>
      </c>
      <c r="B877" s="188" t="s">
        <v>3235</v>
      </c>
      <c r="C877" s="188" t="s">
        <v>3236</v>
      </c>
    </row>
    <row r="878" spans="1:3">
      <c r="A878" s="188" t="s">
        <v>3237</v>
      </c>
      <c r="B878" s="188" t="s">
        <v>3238</v>
      </c>
      <c r="C878" s="188" t="s">
        <v>3239</v>
      </c>
    </row>
    <row r="879" spans="1:3">
      <c r="A879" s="188" t="s">
        <v>3240</v>
      </c>
      <c r="B879" s="188" t="s">
        <v>3241</v>
      </c>
      <c r="C879" s="188" t="s">
        <v>3242</v>
      </c>
    </row>
    <row r="880" spans="1:3">
      <c r="A880" s="188" t="s">
        <v>3244</v>
      </c>
      <c r="B880" s="428"/>
      <c r="C880" s="188" t="s">
        <v>2908</v>
      </c>
    </row>
    <row r="881" spans="1:3">
      <c r="A881" s="188" t="s">
        <v>616</v>
      </c>
      <c r="B881" s="188" t="s">
        <v>3245</v>
      </c>
      <c r="C881" s="188" t="s">
        <v>1797</v>
      </c>
    </row>
    <row r="882" spans="1:3">
      <c r="A882" s="188" t="s">
        <v>2226</v>
      </c>
      <c r="B882" s="188" t="s">
        <v>3247</v>
      </c>
      <c r="C882" s="188" t="s">
        <v>2228</v>
      </c>
    </row>
    <row r="883" spans="1:3">
      <c r="A883" s="188" t="s">
        <v>3248</v>
      </c>
      <c r="B883" s="188" t="s">
        <v>3249</v>
      </c>
      <c r="C883" s="188" t="s">
        <v>3250</v>
      </c>
    </row>
    <row r="884" spans="1:3">
      <c r="A884" s="188" t="s">
        <v>3251</v>
      </c>
      <c r="B884" s="188" t="s">
        <v>3252</v>
      </c>
      <c r="C884" s="188" t="s">
        <v>3253</v>
      </c>
    </row>
    <row r="885" spans="1:3">
      <c r="A885" s="188" t="s">
        <v>3254</v>
      </c>
      <c r="B885" s="188" t="s">
        <v>3255</v>
      </c>
      <c r="C885" s="188" t="s">
        <v>3256</v>
      </c>
    </row>
    <row r="886" spans="1:3">
      <c r="A886" s="188" t="s">
        <v>1071</v>
      </c>
      <c r="B886" s="188" t="s">
        <v>3257</v>
      </c>
      <c r="C886" s="188" t="s">
        <v>2230</v>
      </c>
    </row>
    <row r="887" spans="1:3">
      <c r="A887" s="188" t="s">
        <v>3258</v>
      </c>
      <c r="B887" s="188" t="s">
        <v>3259</v>
      </c>
      <c r="C887" s="188" t="s">
        <v>3260</v>
      </c>
    </row>
    <row r="888" spans="1:3">
      <c r="A888" s="188" t="s">
        <v>3261</v>
      </c>
      <c r="B888" s="188" t="s">
        <v>3262</v>
      </c>
      <c r="C888" s="188" t="s">
        <v>3263</v>
      </c>
    </row>
    <row r="889" spans="1:3">
      <c r="A889" s="188" t="s">
        <v>3265</v>
      </c>
      <c r="B889" s="188" t="s">
        <v>3266</v>
      </c>
      <c r="C889" s="188" t="s">
        <v>3267</v>
      </c>
    </row>
    <row r="890" spans="1:3">
      <c r="A890" s="188" t="s">
        <v>61</v>
      </c>
      <c r="B890" s="188" t="s">
        <v>3268</v>
      </c>
      <c r="C890" s="188" t="s">
        <v>2234</v>
      </c>
    </row>
    <row r="891" spans="1:3">
      <c r="A891" s="188" t="s">
        <v>3270</v>
      </c>
      <c r="B891" s="188" t="s">
        <v>3271</v>
      </c>
      <c r="C891" s="188" t="s">
        <v>3272</v>
      </c>
    </row>
    <row r="892" spans="1:3">
      <c r="A892" s="188" t="s">
        <v>2580</v>
      </c>
      <c r="B892" s="188" t="s">
        <v>3273</v>
      </c>
      <c r="C892" s="188" t="s">
        <v>3274</v>
      </c>
    </row>
    <row r="893" spans="1:3">
      <c r="A893" s="188" t="s">
        <v>3275</v>
      </c>
      <c r="B893" s="188" t="s">
        <v>3276</v>
      </c>
      <c r="C893" s="188" t="s">
        <v>3277</v>
      </c>
    </row>
    <row r="894" spans="1:3">
      <c r="A894" s="188" t="s">
        <v>632</v>
      </c>
      <c r="B894" s="188" t="s">
        <v>3278</v>
      </c>
      <c r="C894" s="188" t="s">
        <v>2245</v>
      </c>
    </row>
    <row r="895" spans="1:3">
      <c r="A895" s="188" t="s">
        <v>3279</v>
      </c>
      <c r="B895" s="188" t="s">
        <v>3280</v>
      </c>
      <c r="C895" s="188" t="s">
        <v>3281</v>
      </c>
    </row>
    <row r="896" spans="1:3">
      <c r="A896" s="188" t="s">
        <v>93</v>
      </c>
      <c r="B896" s="188" t="s">
        <v>3282</v>
      </c>
      <c r="C896" s="188" t="s">
        <v>2248</v>
      </c>
    </row>
    <row r="897" spans="1:3">
      <c r="A897" s="188" t="s">
        <v>864</v>
      </c>
      <c r="B897" s="188" t="s">
        <v>3283</v>
      </c>
      <c r="C897" s="188" t="s">
        <v>3284</v>
      </c>
    </row>
    <row r="898" spans="1:3">
      <c r="A898" s="188" t="s">
        <v>2622</v>
      </c>
      <c r="B898" s="188" t="s">
        <v>3285</v>
      </c>
      <c r="C898" s="188" t="s">
        <v>3286</v>
      </c>
    </row>
    <row r="899" spans="1:3">
      <c r="A899" s="188" t="s">
        <v>3287</v>
      </c>
      <c r="B899" s="188" t="s">
        <v>2902</v>
      </c>
      <c r="C899" s="188" t="s">
        <v>1258</v>
      </c>
    </row>
    <row r="900" spans="1:3">
      <c r="A900" s="188" t="s">
        <v>2256</v>
      </c>
      <c r="B900" s="188" t="s">
        <v>3290</v>
      </c>
      <c r="C900" s="188" t="s">
        <v>2258</v>
      </c>
    </row>
    <row r="901" spans="1:3">
      <c r="A901" s="188" t="s">
        <v>2646</v>
      </c>
      <c r="B901" s="188" t="s">
        <v>3291</v>
      </c>
      <c r="C901" s="188" t="s">
        <v>2261</v>
      </c>
    </row>
    <row r="902" spans="1:3">
      <c r="A902" s="188" t="s">
        <v>3292</v>
      </c>
      <c r="B902" s="188" t="s">
        <v>3293</v>
      </c>
      <c r="C902" s="188" t="s">
        <v>3294</v>
      </c>
    </row>
    <row r="903" spans="1:3">
      <c r="A903" s="188" t="s">
        <v>3295</v>
      </c>
      <c r="B903" s="188" t="s">
        <v>3296</v>
      </c>
      <c r="C903" s="188" t="s">
        <v>3297</v>
      </c>
    </row>
    <row r="904" spans="1:3">
      <c r="A904" s="188" t="s">
        <v>2654</v>
      </c>
      <c r="B904" s="188" t="s">
        <v>3298</v>
      </c>
      <c r="C904" s="188" t="s">
        <v>3299</v>
      </c>
    </row>
    <row r="905" spans="1:3">
      <c r="A905" s="188" t="s">
        <v>421</v>
      </c>
      <c r="B905" s="188" t="s">
        <v>3300</v>
      </c>
      <c r="C905" s="188" t="s">
        <v>2271</v>
      </c>
    </row>
    <row r="906" spans="1:3">
      <c r="A906" s="188" t="s">
        <v>3301</v>
      </c>
      <c r="B906" s="188" t="s">
        <v>3302</v>
      </c>
      <c r="C906" s="188" t="s">
        <v>3303</v>
      </c>
    </row>
    <row r="907" spans="1:3">
      <c r="A907" s="188" t="s">
        <v>3304</v>
      </c>
      <c r="B907" s="188" t="s">
        <v>3305</v>
      </c>
      <c r="C907" s="188" t="s">
        <v>1979</v>
      </c>
    </row>
    <row r="908" spans="1:3">
      <c r="A908" s="188" t="s">
        <v>2676</v>
      </c>
      <c r="B908" s="188" t="s">
        <v>3309</v>
      </c>
      <c r="C908" s="188" t="s">
        <v>3310</v>
      </c>
    </row>
    <row r="909" spans="1:3">
      <c r="A909" s="188" t="s">
        <v>3311</v>
      </c>
      <c r="B909" s="188" t="s">
        <v>3252</v>
      </c>
      <c r="C909" s="188" t="s">
        <v>3253</v>
      </c>
    </row>
    <row r="910" spans="1:3">
      <c r="A910" s="188" t="s">
        <v>3312</v>
      </c>
      <c r="B910" s="188" t="s">
        <v>3313</v>
      </c>
      <c r="C910" s="188" t="s">
        <v>3314</v>
      </c>
    </row>
    <row r="911" spans="1:3">
      <c r="A911" s="188" t="s">
        <v>3315</v>
      </c>
      <c r="B911" s="188" t="s">
        <v>3316</v>
      </c>
      <c r="C911" s="188" t="s">
        <v>3317</v>
      </c>
    </row>
    <row r="912" spans="1:3">
      <c r="A912" s="188" t="s">
        <v>991</v>
      </c>
      <c r="B912" s="188" t="s">
        <v>3318</v>
      </c>
      <c r="C912" s="188" t="s">
        <v>2278</v>
      </c>
    </row>
    <row r="913" spans="1:3">
      <c r="A913" s="188" t="s">
        <v>3319</v>
      </c>
      <c r="B913" s="188" t="s">
        <v>3320</v>
      </c>
      <c r="C913" s="188" t="s">
        <v>3321</v>
      </c>
    </row>
    <row r="914" spans="1:3">
      <c r="A914" s="188" t="s">
        <v>2698</v>
      </c>
      <c r="B914" s="188" t="s">
        <v>3323</v>
      </c>
      <c r="C914" s="188" t="s">
        <v>3324</v>
      </c>
    </row>
    <row r="915" spans="1:3">
      <c r="A915" s="188" t="s">
        <v>2698</v>
      </c>
      <c r="B915" s="188" t="s">
        <v>3325</v>
      </c>
      <c r="C915" s="188" t="s">
        <v>3324</v>
      </c>
    </row>
    <row r="916" spans="1:3">
      <c r="A916" s="188" t="s">
        <v>3327</v>
      </c>
      <c r="B916" s="188" t="s">
        <v>3328</v>
      </c>
      <c r="C916" s="188" t="s">
        <v>3329</v>
      </c>
    </row>
    <row r="917" spans="1:3">
      <c r="A917" s="188" t="s">
        <v>3330</v>
      </c>
      <c r="B917" s="188" t="s">
        <v>3331</v>
      </c>
      <c r="C917" s="188" t="s">
        <v>3332</v>
      </c>
    </row>
    <row r="918" spans="1:3">
      <c r="A918" s="188" t="s">
        <v>3333</v>
      </c>
      <c r="B918" s="188" t="s">
        <v>3334</v>
      </c>
      <c r="C918" s="188" t="s">
        <v>3335</v>
      </c>
    </row>
    <row r="919" spans="1:3">
      <c r="A919" s="188" t="s">
        <v>2713</v>
      </c>
      <c r="B919" s="188" t="s">
        <v>3336</v>
      </c>
      <c r="C919" s="188" t="s">
        <v>2282</v>
      </c>
    </row>
    <row r="920" spans="1:3">
      <c r="A920" s="188" t="s">
        <v>2732</v>
      </c>
      <c r="B920" s="188" t="s">
        <v>3337</v>
      </c>
      <c r="C920" s="188" t="s">
        <v>3338</v>
      </c>
    </row>
    <row r="921" spans="1:3">
      <c r="A921" s="188" t="s">
        <v>3339</v>
      </c>
      <c r="B921" s="188" t="s">
        <v>3340</v>
      </c>
      <c r="C921" s="188" t="s">
        <v>1951</v>
      </c>
    </row>
    <row r="922" spans="1:3">
      <c r="A922" s="188" t="s">
        <v>3341</v>
      </c>
      <c r="B922" s="188" t="s">
        <v>3342</v>
      </c>
      <c r="C922" s="188" t="s">
        <v>3343</v>
      </c>
    </row>
    <row r="923" spans="1:3">
      <c r="A923" s="188" t="s">
        <v>3344</v>
      </c>
      <c r="B923" s="188" t="s">
        <v>3345</v>
      </c>
      <c r="C923" s="188" t="s">
        <v>3346</v>
      </c>
    </row>
    <row r="924" spans="1:3">
      <c r="A924" s="188" t="s">
        <v>3347</v>
      </c>
      <c r="B924" s="188" t="s">
        <v>3348</v>
      </c>
      <c r="C924" s="188" t="s">
        <v>3349</v>
      </c>
    </row>
    <row r="925" spans="1:3">
      <c r="A925" s="188" t="s">
        <v>2283</v>
      </c>
      <c r="B925" s="188" t="s">
        <v>3350</v>
      </c>
      <c r="C925" s="188" t="s">
        <v>2285</v>
      </c>
    </row>
    <row r="926" spans="1:3">
      <c r="A926" s="188" t="s">
        <v>2286</v>
      </c>
      <c r="B926" s="188" t="s">
        <v>3351</v>
      </c>
      <c r="C926" s="188" t="s">
        <v>2288</v>
      </c>
    </row>
    <row r="927" spans="1:3">
      <c r="A927" s="188" t="s">
        <v>2761</v>
      </c>
      <c r="B927" s="188" t="s">
        <v>3352</v>
      </c>
      <c r="C927" s="188" t="s">
        <v>3353</v>
      </c>
    </row>
    <row r="928" spans="1:3">
      <c r="A928" s="188" t="s">
        <v>3354</v>
      </c>
      <c r="B928" s="188" t="s">
        <v>3355</v>
      </c>
      <c r="C928" s="188" t="s">
        <v>3356</v>
      </c>
    </row>
    <row r="929" spans="1:3">
      <c r="A929" s="188" t="s">
        <v>130</v>
      </c>
      <c r="B929" s="188" t="s">
        <v>3357</v>
      </c>
      <c r="C929" s="188" t="s">
        <v>2290</v>
      </c>
    </row>
    <row r="930" spans="1:3">
      <c r="A930" s="188" t="s">
        <v>3358</v>
      </c>
      <c r="B930" s="188" t="s">
        <v>3360</v>
      </c>
      <c r="C930" s="188" t="s">
        <v>3361</v>
      </c>
    </row>
    <row r="931" spans="1:3">
      <c r="A931" s="188" t="s">
        <v>2292</v>
      </c>
      <c r="B931" s="188" t="s">
        <v>3363</v>
      </c>
      <c r="C931" s="188" t="s">
        <v>2294</v>
      </c>
    </row>
    <row r="932" spans="1:3">
      <c r="A932" s="188" t="s">
        <v>3364</v>
      </c>
      <c r="B932" s="188" t="s">
        <v>3365</v>
      </c>
      <c r="C932" s="188" t="s">
        <v>3366</v>
      </c>
    </row>
    <row r="933" spans="1:3">
      <c r="A933" s="188" t="s">
        <v>2802</v>
      </c>
      <c r="B933" s="188" t="s">
        <v>3367</v>
      </c>
      <c r="C933" s="188" t="s">
        <v>3368</v>
      </c>
    </row>
    <row r="934" spans="1:3">
      <c r="A934" s="188" t="s">
        <v>3369</v>
      </c>
      <c r="B934" s="188" t="s">
        <v>3370</v>
      </c>
      <c r="C934" s="188" t="s">
        <v>3371</v>
      </c>
    </row>
    <row r="935" spans="1:3">
      <c r="A935" s="188" t="s">
        <v>442</v>
      </c>
      <c r="B935" s="188" t="s">
        <v>3372</v>
      </c>
      <c r="C935" s="188" t="s">
        <v>2296</v>
      </c>
    </row>
    <row r="936" spans="1:3">
      <c r="A936" s="188" t="s">
        <v>3373</v>
      </c>
      <c r="B936" s="188" t="s">
        <v>3374</v>
      </c>
      <c r="C936" s="188" t="s">
        <v>3375</v>
      </c>
    </row>
    <row r="937" spans="1:3">
      <c r="A937" s="188" t="s">
        <v>3376</v>
      </c>
      <c r="B937" s="188" t="s">
        <v>3377</v>
      </c>
      <c r="C937" s="188" t="s">
        <v>3378</v>
      </c>
    </row>
    <row r="938" spans="1:3">
      <c r="A938" s="188" t="s">
        <v>2297</v>
      </c>
      <c r="B938" s="188" t="s">
        <v>3379</v>
      </c>
      <c r="C938" s="188" t="s">
        <v>2299</v>
      </c>
    </row>
    <row r="939" spans="1:3">
      <c r="A939" s="188" t="s">
        <v>3380</v>
      </c>
      <c r="B939" s="188" t="s">
        <v>3381</v>
      </c>
      <c r="C939" s="188" t="s">
        <v>3382</v>
      </c>
    </row>
    <row r="940" spans="1:3">
      <c r="A940" s="188" t="s">
        <v>3383</v>
      </c>
      <c r="B940" s="188" t="s">
        <v>3384</v>
      </c>
      <c r="C940" s="188" t="s">
        <v>3385</v>
      </c>
    </row>
    <row r="941" spans="1:3">
      <c r="A941" s="188" t="s">
        <v>997</v>
      </c>
      <c r="B941" s="188" t="s">
        <v>3386</v>
      </c>
      <c r="C941" s="188" t="s">
        <v>2301</v>
      </c>
    </row>
    <row r="942" spans="1:3">
      <c r="A942" s="188" t="s">
        <v>2302</v>
      </c>
      <c r="B942" s="188" t="s">
        <v>3387</v>
      </c>
      <c r="C942" s="188" t="s">
        <v>3388</v>
      </c>
    </row>
    <row r="943" spans="1:3">
      <c r="A943" s="188" t="s">
        <v>2305</v>
      </c>
      <c r="B943" s="188" t="s">
        <v>3389</v>
      </c>
      <c r="C943" s="188" t="s">
        <v>2307</v>
      </c>
    </row>
    <row r="944" spans="1:3">
      <c r="A944" s="188" t="s">
        <v>3390</v>
      </c>
      <c r="B944" s="188" t="s">
        <v>3391</v>
      </c>
      <c r="C944" s="188" t="s">
        <v>3392</v>
      </c>
    </row>
    <row r="945" spans="1:3">
      <c r="A945" s="188" t="s">
        <v>3393</v>
      </c>
      <c r="B945" s="188" t="s">
        <v>3394</v>
      </c>
      <c r="C945" s="188" t="s">
        <v>3395</v>
      </c>
    </row>
    <row r="946" spans="1:3">
      <c r="A946" s="188" t="s">
        <v>100</v>
      </c>
      <c r="B946" s="188" t="s">
        <v>3397</v>
      </c>
      <c r="C946" s="188" t="s">
        <v>3398</v>
      </c>
    </row>
    <row r="947" spans="1:3">
      <c r="A947" s="188" t="s">
        <v>3399</v>
      </c>
      <c r="B947" s="188" t="s">
        <v>3400</v>
      </c>
      <c r="C947" s="188" t="s">
        <v>3401</v>
      </c>
    </row>
    <row r="948" spans="1:3">
      <c r="A948" s="188" t="s">
        <v>3402</v>
      </c>
      <c r="B948" s="188" t="s">
        <v>3403</v>
      </c>
      <c r="C948" s="188" t="s">
        <v>3404</v>
      </c>
    </row>
    <row r="949" spans="1:3">
      <c r="A949" s="188" t="s">
        <v>2906</v>
      </c>
      <c r="B949" s="188" t="s">
        <v>3405</v>
      </c>
      <c r="C949" s="188" t="s">
        <v>3406</v>
      </c>
    </row>
    <row r="950" spans="1:3">
      <c r="A950" s="188" t="s">
        <v>3407</v>
      </c>
      <c r="B950" s="188" t="s">
        <v>3408</v>
      </c>
      <c r="C950" s="188" t="s">
        <v>3409</v>
      </c>
    </row>
    <row r="951" spans="1:3">
      <c r="A951" s="188" t="s">
        <v>3410</v>
      </c>
      <c r="B951" s="188" t="s">
        <v>3411</v>
      </c>
      <c r="C951" s="188" t="s">
        <v>2325</v>
      </c>
    </row>
    <row r="952" spans="1:3">
      <c r="A952" s="188" t="s">
        <v>3413</v>
      </c>
      <c r="B952" s="188" t="s">
        <v>3414</v>
      </c>
      <c r="C952" s="188" t="s">
        <v>3415</v>
      </c>
    </row>
    <row r="953" spans="1:3">
      <c r="A953" s="188" t="s">
        <v>3416</v>
      </c>
      <c r="B953" s="188" t="s">
        <v>3417</v>
      </c>
      <c r="C953" s="188" t="s">
        <v>3418</v>
      </c>
    </row>
    <row r="954" spans="1:3">
      <c r="A954" s="188" t="s">
        <v>3419</v>
      </c>
      <c r="B954" s="188" t="s">
        <v>3420</v>
      </c>
      <c r="C954" s="188" t="s">
        <v>3421</v>
      </c>
    </row>
    <row r="955" spans="1:3">
      <c r="A955" s="188" t="s">
        <v>3422</v>
      </c>
      <c r="B955" s="188" t="s">
        <v>3423</v>
      </c>
      <c r="C955" s="188" t="s">
        <v>3424</v>
      </c>
    </row>
    <row r="956" spans="1:3">
      <c r="A956" s="188" t="s">
        <v>3426</v>
      </c>
      <c r="B956" s="188" t="s">
        <v>3427</v>
      </c>
      <c r="C956" s="188" t="s">
        <v>3428</v>
      </c>
    </row>
    <row r="957" spans="1:3">
      <c r="A957" s="188" t="s">
        <v>3429</v>
      </c>
      <c r="B957" s="428"/>
      <c r="C957" s="188" t="s">
        <v>2908</v>
      </c>
    </row>
    <row r="958" spans="1:3">
      <c r="A958" s="188" t="s">
        <v>3430</v>
      </c>
      <c r="B958" s="188" t="s">
        <v>3431</v>
      </c>
      <c r="C958" s="188" t="s">
        <v>3432</v>
      </c>
    </row>
    <row r="959" spans="1:3">
      <c r="A959" s="188" t="s">
        <v>3433</v>
      </c>
      <c r="B959" s="188" t="s">
        <v>3434</v>
      </c>
      <c r="C959" s="188" t="s">
        <v>2329</v>
      </c>
    </row>
    <row r="960" spans="1:3">
      <c r="A960" s="188" t="s">
        <v>2330</v>
      </c>
      <c r="B960" s="188" t="s">
        <v>3435</v>
      </c>
      <c r="C960" s="188" t="s">
        <v>3436</v>
      </c>
    </row>
    <row r="961" spans="1:3">
      <c r="A961" s="188" t="s">
        <v>662</v>
      </c>
      <c r="B961" s="188" t="s">
        <v>3437</v>
      </c>
      <c r="C961" s="188" t="s">
        <v>2334</v>
      </c>
    </row>
    <row r="962" spans="1:3">
      <c r="A962" s="188" t="s">
        <v>214</v>
      </c>
      <c r="B962" s="188" t="s">
        <v>3441</v>
      </c>
      <c r="C962" s="188" t="s">
        <v>2336</v>
      </c>
    </row>
    <row r="963" spans="1:3">
      <c r="A963" s="188" t="s">
        <v>3442</v>
      </c>
      <c r="B963" s="188" t="s">
        <v>3443</v>
      </c>
      <c r="C963" s="188" t="s">
        <v>1512</v>
      </c>
    </row>
    <row r="964" spans="1:3">
      <c r="A964" s="188" t="s">
        <v>2939</v>
      </c>
      <c r="B964" s="188" t="s">
        <v>3444</v>
      </c>
      <c r="C964" s="188" t="s">
        <v>2340</v>
      </c>
    </row>
    <row r="965" spans="1:3">
      <c r="A965" s="188" t="s">
        <v>3445</v>
      </c>
      <c r="B965" s="188" t="s">
        <v>3446</v>
      </c>
      <c r="C965" s="188" t="s">
        <v>2340</v>
      </c>
    </row>
    <row r="966" spans="1:3">
      <c r="A966" s="188" t="s">
        <v>3447</v>
      </c>
      <c r="B966" s="188" t="s">
        <v>3446</v>
      </c>
      <c r="C966" s="188" t="s">
        <v>2340</v>
      </c>
    </row>
    <row r="967" spans="1:3">
      <c r="A967" s="188" t="s">
        <v>165</v>
      </c>
      <c r="B967" s="188" t="s">
        <v>3448</v>
      </c>
      <c r="C967" s="188" t="s">
        <v>3449</v>
      </c>
    </row>
    <row r="968" spans="1:3">
      <c r="A968" s="188" t="s">
        <v>3450</v>
      </c>
      <c r="B968" s="188" t="s">
        <v>3452</v>
      </c>
      <c r="C968" s="188" t="s">
        <v>3453</v>
      </c>
    </row>
    <row r="969" spans="1:3">
      <c r="A969" s="188" t="s">
        <v>2974</v>
      </c>
      <c r="B969" s="188" t="s">
        <v>3455</v>
      </c>
      <c r="C969" s="188" t="s">
        <v>3457</v>
      </c>
    </row>
    <row r="970" spans="1:3">
      <c r="A970" s="188" t="s">
        <v>463</v>
      </c>
      <c r="B970" s="188" t="s">
        <v>3458</v>
      </c>
      <c r="C970" s="188" t="s">
        <v>2348</v>
      </c>
    </row>
    <row r="971" spans="1:3">
      <c r="A971" s="188" t="s">
        <v>3459</v>
      </c>
      <c r="B971" s="188" t="s">
        <v>3460</v>
      </c>
      <c r="C971" s="188" t="s">
        <v>3461</v>
      </c>
    </row>
    <row r="972" spans="1:3">
      <c r="A972" s="188" t="s">
        <v>3462</v>
      </c>
      <c r="B972" s="188" t="s">
        <v>3463</v>
      </c>
      <c r="C972" s="188" t="s">
        <v>3464</v>
      </c>
    </row>
    <row r="973" spans="1:3">
      <c r="A973" s="188" t="s">
        <v>464</v>
      </c>
      <c r="B973" s="188" t="s">
        <v>3465</v>
      </c>
      <c r="C973" s="188" t="s">
        <v>3464</v>
      </c>
    </row>
    <row r="974" spans="1:3">
      <c r="A974" s="188" t="s">
        <v>2354</v>
      </c>
      <c r="B974" s="188" t="s">
        <v>3467</v>
      </c>
      <c r="C974" s="188" t="s">
        <v>2356</v>
      </c>
    </row>
    <row r="975" spans="1:3">
      <c r="A975" s="188" t="s">
        <v>3468</v>
      </c>
      <c r="B975" s="188" t="s">
        <v>3469</v>
      </c>
      <c r="C975" s="188" t="s">
        <v>3018</v>
      </c>
    </row>
    <row r="976" spans="1:3">
      <c r="A976" s="188" t="s">
        <v>3024</v>
      </c>
      <c r="B976" s="188" t="s">
        <v>3017</v>
      </c>
      <c r="C976" s="188" t="s">
        <v>3470</v>
      </c>
    </row>
    <row r="977" spans="1:3">
      <c r="A977" s="188" t="s">
        <v>3471</v>
      </c>
      <c r="B977" s="428"/>
      <c r="C977" s="188" t="s">
        <v>2908</v>
      </c>
    </row>
    <row r="978" spans="1:3">
      <c r="A978" s="188" t="s">
        <v>3472</v>
      </c>
      <c r="B978" s="188" t="s">
        <v>3473</v>
      </c>
      <c r="C978" s="188" t="s">
        <v>3474</v>
      </c>
    </row>
    <row r="979" spans="1:3">
      <c r="A979" s="188" t="s">
        <v>3475</v>
      </c>
      <c r="B979" s="188" t="s">
        <v>3476</v>
      </c>
      <c r="C979" s="188" t="s">
        <v>3477</v>
      </c>
    </row>
    <row r="980" spans="1:3">
      <c r="A980" s="188" t="s">
        <v>3043</v>
      </c>
      <c r="B980" s="188" t="s">
        <v>3479</v>
      </c>
      <c r="C980" s="188" t="s">
        <v>3480</v>
      </c>
    </row>
    <row r="981" spans="1:3">
      <c r="A981" s="188" t="s">
        <v>3060</v>
      </c>
      <c r="B981" s="188" t="s">
        <v>3481</v>
      </c>
      <c r="C981" s="188" t="s">
        <v>3482</v>
      </c>
    </row>
    <row r="982" spans="1:3">
      <c r="A982" s="188" t="s">
        <v>3483</v>
      </c>
      <c r="B982" s="188" t="s">
        <v>3484</v>
      </c>
      <c r="C982" s="188" t="s">
        <v>3485</v>
      </c>
    </row>
    <row r="983" spans="1:3">
      <c r="A983" s="188" t="s">
        <v>957</v>
      </c>
      <c r="B983" s="188" t="s">
        <v>3486</v>
      </c>
      <c r="C983" s="188" t="s">
        <v>2362</v>
      </c>
    </row>
    <row r="984" spans="1:3">
      <c r="A984" s="188" t="s">
        <v>2363</v>
      </c>
      <c r="B984" s="188" t="s">
        <v>3487</v>
      </c>
      <c r="C984" s="188" t="s">
        <v>3488</v>
      </c>
    </row>
    <row r="985" spans="1:3">
      <c r="A985" s="188" t="s">
        <v>248</v>
      </c>
      <c r="B985" s="188" t="s">
        <v>3490</v>
      </c>
      <c r="C985" s="188" t="s">
        <v>2366</v>
      </c>
    </row>
    <row r="986" spans="1:3">
      <c r="A986" s="188" t="s">
        <v>923</v>
      </c>
      <c r="B986" s="188" t="s">
        <v>3491</v>
      </c>
      <c r="C986" s="188" t="s">
        <v>2368</v>
      </c>
    </row>
    <row r="987" spans="1:3">
      <c r="A987" s="188" t="s">
        <v>3492</v>
      </c>
      <c r="B987" s="188" t="s">
        <v>3493</v>
      </c>
      <c r="C987" s="188" t="s">
        <v>3494</v>
      </c>
    </row>
    <row r="988" spans="1:3">
      <c r="A988" s="188" t="s">
        <v>644</v>
      </c>
      <c r="B988" s="188" t="s">
        <v>3495</v>
      </c>
      <c r="C988" s="188" t="s">
        <v>3496</v>
      </c>
    </row>
    <row r="989" spans="1:3">
      <c r="A989" s="188" t="s">
        <v>2375</v>
      </c>
      <c r="B989" s="188" t="s">
        <v>3497</v>
      </c>
      <c r="C989" s="188" t="s">
        <v>2377</v>
      </c>
    </row>
    <row r="990" spans="1:3">
      <c r="A990" s="188" t="s">
        <v>3498</v>
      </c>
      <c r="B990" s="188" t="s">
        <v>3499</v>
      </c>
      <c r="C990" s="188" t="s">
        <v>3500</v>
      </c>
    </row>
    <row r="991" spans="1:3">
      <c r="A991" s="188" t="s">
        <v>3502</v>
      </c>
      <c r="B991" s="188" t="s">
        <v>3503</v>
      </c>
      <c r="C991" s="188" t="s">
        <v>3504</v>
      </c>
    </row>
    <row r="992" spans="1:3">
      <c r="A992" s="188" t="s">
        <v>3190</v>
      </c>
      <c r="B992" s="188" t="s">
        <v>3505</v>
      </c>
      <c r="C992" s="188" t="s">
        <v>3506</v>
      </c>
    </row>
    <row r="993" spans="1:3">
      <c r="A993" s="188" t="s">
        <v>3507</v>
      </c>
      <c r="B993" s="188" t="s">
        <v>3508</v>
      </c>
      <c r="C993" s="188" t="s">
        <v>3509</v>
      </c>
    </row>
    <row r="994" spans="1:3">
      <c r="A994" s="188" t="s">
        <v>3205</v>
      </c>
      <c r="B994" s="188" t="s">
        <v>3510</v>
      </c>
      <c r="C994" s="188" t="s">
        <v>3511</v>
      </c>
    </row>
    <row r="995" spans="1:3">
      <c r="A995" s="188" t="s">
        <v>3205</v>
      </c>
      <c r="B995" s="188" t="s">
        <v>3512</v>
      </c>
      <c r="C995" s="188" t="s">
        <v>3513</v>
      </c>
    </row>
    <row r="996" spans="1:3">
      <c r="A996" s="188" t="s">
        <v>3514</v>
      </c>
      <c r="B996" s="188" t="s">
        <v>3515</v>
      </c>
      <c r="C996" s="188" t="s">
        <v>3516</v>
      </c>
    </row>
    <row r="997" spans="1:3">
      <c r="A997" s="188" t="s">
        <v>3517</v>
      </c>
      <c r="B997" s="188" t="s">
        <v>3518</v>
      </c>
      <c r="C997" s="188" t="s">
        <v>1481</v>
      </c>
    </row>
    <row r="998" spans="1:3">
      <c r="A998" s="188" t="s">
        <v>3519</v>
      </c>
      <c r="B998" s="188" t="s">
        <v>3520</v>
      </c>
      <c r="C998" s="188" t="s">
        <v>3521</v>
      </c>
    </row>
    <row r="999" spans="1:3">
      <c r="A999" s="188" t="s">
        <v>3523</v>
      </c>
      <c r="B999" s="188" t="s">
        <v>3524</v>
      </c>
      <c r="C999" s="188" t="s">
        <v>3525</v>
      </c>
    </row>
    <row r="1000" spans="1:3">
      <c r="A1000" s="188" t="s">
        <v>868</v>
      </c>
      <c r="B1000" s="188" t="s">
        <v>3526</v>
      </c>
      <c r="C1000" s="188" t="s">
        <v>2384</v>
      </c>
    </row>
    <row r="1001" spans="1:3">
      <c r="A1001" s="188" t="s">
        <v>3527</v>
      </c>
      <c r="B1001" s="188" t="s">
        <v>3529</v>
      </c>
      <c r="C1001" s="188" t="s">
        <v>3530</v>
      </c>
    </row>
    <row r="1002" spans="1:3">
      <c r="A1002" s="188" t="s">
        <v>3532</v>
      </c>
      <c r="B1002" s="188" t="s">
        <v>3533</v>
      </c>
      <c r="C1002" s="188" t="s">
        <v>3534</v>
      </c>
    </row>
    <row r="1003" spans="1:3">
      <c r="A1003" s="188" t="s">
        <v>294</v>
      </c>
      <c r="B1003" s="188" t="s">
        <v>3535</v>
      </c>
      <c r="C1003" s="188" t="s">
        <v>2387</v>
      </c>
    </row>
    <row r="1004" spans="1:3">
      <c r="A1004" s="188" t="s">
        <v>3536</v>
      </c>
      <c r="B1004" s="188" t="s">
        <v>3537</v>
      </c>
      <c r="C1004" s="188" t="s">
        <v>3538</v>
      </c>
    </row>
    <row r="1005" spans="1:3">
      <c r="A1005" s="188" t="s">
        <v>3539</v>
      </c>
      <c r="B1005" s="188" t="s">
        <v>3540</v>
      </c>
      <c r="C1005" s="188" t="s">
        <v>3541</v>
      </c>
    </row>
    <row r="1006" spans="1:3">
      <c r="A1006" s="188" t="s">
        <v>3542</v>
      </c>
      <c r="B1006" s="188" t="s">
        <v>3543</v>
      </c>
      <c r="C1006" s="188" t="s">
        <v>3544</v>
      </c>
    </row>
    <row r="1007" spans="1:3">
      <c r="A1007" s="188" t="s">
        <v>3545</v>
      </c>
      <c r="B1007" s="188" t="s">
        <v>3546</v>
      </c>
      <c r="C1007" s="188" t="s">
        <v>3547</v>
      </c>
    </row>
    <row r="1008" spans="1:3">
      <c r="A1008" s="188" t="s">
        <v>3548</v>
      </c>
      <c r="B1008" s="188" t="s">
        <v>3549</v>
      </c>
      <c r="C1008" s="188" t="s">
        <v>3550</v>
      </c>
    </row>
    <row r="1009" spans="1:3">
      <c r="A1009" s="188" t="s">
        <v>1014</v>
      </c>
      <c r="B1009" s="188" t="s">
        <v>3135</v>
      </c>
      <c r="C1009" s="188" t="s">
        <v>2183</v>
      </c>
    </row>
    <row r="1010" spans="1:3">
      <c r="A1010" s="188" t="s">
        <v>3552</v>
      </c>
      <c r="B1010" s="188" t="s">
        <v>3553</v>
      </c>
      <c r="C1010" s="188" t="s">
        <v>3554</v>
      </c>
    </row>
    <row r="1011" spans="1:3">
      <c r="A1011" s="188" t="s">
        <v>3555</v>
      </c>
      <c r="B1011" s="188" t="s">
        <v>3556</v>
      </c>
      <c r="C1011" s="188" t="s">
        <v>3557</v>
      </c>
    </row>
    <row r="1012" spans="1:3">
      <c r="A1012" s="188" t="s">
        <v>3558</v>
      </c>
      <c r="B1012" s="188" t="s">
        <v>3559</v>
      </c>
      <c r="C1012" s="188" t="s">
        <v>3560</v>
      </c>
    </row>
    <row r="1013" spans="1:3">
      <c r="A1013" s="188" t="s">
        <v>3561</v>
      </c>
      <c r="B1013" s="188" t="s">
        <v>3562</v>
      </c>
      <c r="C1013" s="188" t="s">
        <v>3563</v>
      </c>
    </row>
    <row r="1014" spans="1:3">
      <c r="A1014" s="188" t="s">
        <v>3564</v>
      </c>
      <c r="B1014" s="188" t="s">
        <v>3565</v>
      </c>
      <c r="C1014" s="188" t="s">
        <v>3566</v>
      </c>
    </row>
    <row r="1015" spans="1:3">
      <c r="A1015" s="188" t="s">
        <v>3567</v>
      </c>
      <c r="B1015" s="188" t="s">
        <v>3568</v>
      </c>
      <c r="C1015" s="188" t="s">
        <v>3569</v>
      </c>
    </row>
    <row r="1016" spans="1:3">
      <c r="A1016" s="188" t="s">
        <v>3570</v>
      </c>
      <c r="B1016" s="188" t="s">
        <v>3571</v>
      </c>
      <c r="C1016" s="188" t="s">
        <v>3572</v>
      </c>
    </row>
    <row r="1017" spans="1:3">
      <c r="A1017" s="188" t="s">
        <v>3264</v>
      </c>
      <c r="B1017" s="188" t="s">
        <v>3573</v>
      </c>
      <c r="C1017" s="188" t="s">
        <v>3574</v>
      </c>
    </row>
    <row r="1018" spans="1:3">
      <c r="A1018" s="188" t="s">
        <v>3575</v>
      </c>
      <c r="B1018" s="188" t="s">
        <v>3576</v>
      </c>
      <c r="C1018" s="188" t="s">
        <v>3577</v>
      </c>
    </row>
    <row r="1019" spans="1:3">
      <c r="A1019" s="188" t="s">
        <v>1084</v>
      </c>
      <c r="B1019" s="188" t="s">
        <v>3578</v>
      </c>
      <c r="C1019" s="188" t="s">
        <v>3579</v>
      </c>
    </row>
    <row r="1020" spans="1:3">
      <c r="A1020" s="188" t="s">
        <v>2402</v>
      </c>
      <c r="B1020" s="188" t="s">
        <v>3580</v>
      </c>
      <c r="C1020" s="188" t="s">
        <v>3581</v>
      </c>
    </row>
    <row r="1021" spans="1:3">
      <c r="A1021" s="188" t="s">
        <v>3582</v>
      </c>
      <c r="B1021" s="188" t="s">
        <v>3583</v>
      </c>
      <c r="C1021" s="188" t="s">
        <v>3584</v>
      </c>
    </row>
    <row r="1022" spans="1:3">
      <c r="A1022" s="188" t="s">
        <v>3307</v>
      </c>
      <c r="B1022" s="188" t="s">
        <v>3586</v>
      </c>
      <c r="C1022" s="188" t="s">
        <v>3587</v>
      </c>
    </row>
    <row r="1023" spans="1:3">
      <c r="A1023" s="188" t="s">
        <v>3588</v>
      </c>
      <c r="B1023" s="188" t="s">
        <v>3589</v>
      </c>
      <c r="C1023" s="188" t="s">
        <v>3590</v>
      </c>
    </row>
    <row r="1024" spans="1:3">
      <c r="A1024" s="188" t="s">
        <v>3591</v>
      </c>
      <c r="B1024" s="188" t="s">
        <v>3592</v>
      </c>
      <c r="C1024" s="188" t="s">
        <v>3593</v>
      </c>
    </row>
    <row r="1025" spans="1:3">
      <c r="A1025" s="188" t="s">
        <v>3322</v>
      </c>
      <c r="B1025" s="188" t="s">
        <v>3594</v>
      </c>
      <c r="C1025" s="188" t="s">
        <v>3595</v>
      </c>
    </row>
    <row r="1026" spans="1:3">
      <c r="A1026" s="188" t="s">
        <v>3596</v>
      </c>
      <c r="B1026" s="188" t="s">
        <v>3597</v>
      </c>
      <c r="C1026" s="188" t="s">
        <v>3598</v>
      </c>
    </row>
    <row r="1027" spans="1:3">
      <c r="A1027" s="188" t="s">
        <v>481</v>
      </c>
      <c r="B1027" s="188" t="s">
        <v>3599</v>
      </c>
      <c r="C1027" s="188" t="s">
        <v>2410</v>
      </c>
    </row>
    <row r="1028" spans="1:3">
      <c r="A1028" s="188" t="s">
        <v>610</v>
      </c>
      <c r="B1028" s="188" t="s">
        <v>3601</v>
      </c>
      <c r="C1028" s="188" t="s">
        <v>3602</v>
      </c>
    </row>
    <row r="1029" spans="1:3">
      <c r="A1029" s="188" t="s">
        <v>761</v>
      </c>
      <c r="B1029" s="188" t="s">
        <v>3603</v>
      </c>
      <c r="C1029" s="188" t="s">
        <v>2414</v>
      </c>
    </row>
    <row r="1030" spans="1:3">
      <c r="A1030" s="188" t="s">
        <v>3605</v>
      </c>
      <c r="B1030" s="428"/>
      <c r="C1030" s="188" t="s">
        <v>2908</v>
      </c>
    </row>
    <row r="1031" spans="1:3">
      <c r="A1031" s="188" t="s">
        <v>3606</v>
      </c>
      <c r="B1031" s="188" t="s">
        <v>3607</v>
      </c>
      <c r="C1031" s="188" t="s">
        <v>3608</v>
      </c>
    </row>
    <row r="1032" spans="1:3">
      <c r="A1032" s="188" t="s">
        <v>3609</v>
      </c>
      <c r="B1032" s="188" t="s">
        <v>3610</v>
      </c>
      <c r="C1032" s="188" t="s">
        <v>3611</v>
      </c>
    </row>
    <row r="1033" spans="1:3">
      <c r="A1033" s="188" t="s">
        <v>3612</v>
      </c>
      <c r="B1033" s="188" t="s">
        <v>3613</v>
      </c>
      <c r="C1033" s="188" t="s">
        <v>3614</v>
      </c>
    </row>
    <row r="1034" spans="1:3">
      <c r="A1034" s="188" t="s">
        <v>3616</v>
      </c>
      <c r="B1034" s="188" t="s">
        <v>3617</v>
      </c>
      <c r="C1034" s="188" t="s">
        <v>3618</v>
      </c>
    </row>
    <row r="1035" spans="1:3">
      <c r="A1035" s="188" t="s">
        <v>2418</v>
      </c>
      <c r="B1035" s="188" t="s">
        <v>3619</v>
      </c>
      <c r="C1035" s="188" t="s">
        <v>3620</v>
      </c>
    </row>
    <row r="1036" spans="1:3">
      <c r="A1036" s="188" t="s">
        <v>3621</v>
      </c>
      <c r="B1036" s="188" t="s">
        <v>3622</v>
      </c>
      <c r="C1036" s="188" t="s">
        <v>2760</v>
      </c>
    </row>
    <row r="1037" spans="1:3">
      <c r="A1037" s="188" t="s">
        <v>3623</v>
      </c>
      <c r="B1037" s="188" t="s">
        <v>3624</v>
      </c>
      <c r="C1037" s="188" t="s">
        <v>2533</v>
      </c>
    </row>
    <row r="1038" spans="1:3">
      <c r="A1038" s="188" t="s">
        <v>757</v>
      </c>
      <c r="B1038" s="188" t="s">
        <v>3625</v>
      </c>
      <c r="C1038" s="188" t="s">
        <v>2428</v>
      </c>
    </row>
    <row r="1039" spans="1:3">
      <c r="A1039" s="188" t="s">
        <v>419</v>
      </c>
      <c r="B1039" s="188" t="s">
        <v>3626</v>
      </c>
      <c r="C1039" s="188" t="s">
        <v>3627</v>
      </c>
    </row>
    <row r="1040" spans="1:3">
      <c r="A1040" s="188" t="s">
        <v>231</v>
      </c>
      <c r="B1040" s="188" t="s">
        <v>3629</v>
      </c>
      <c r="C1040" s="188" t="s">
        <v>2436</v>
      </c>
    </row>
    <row r="1041" spans="1:3">
      <c r="A1041" s="188" t="s">
        <v>407</v>
      </c>
      <c r="B1041" s="188" t="s">
        <v>3630</v>
      </c>
      <c r="C1041" s="188" t="s">
        <v>3631</v>
      </c>
    </row>
    <row r="1042" spans="1:3">
      <c r="A1042" s="188" t="s">
        <v>3632</v>
      </c>
      <c r="B1042" s="188" t="s">
        <v>3633</v>
      </c>
      <c r="C1042" s="188" t="s">
        <v>3634</v>
      </c>
    </row>
    <row r="1043" spans="1:3">
      <c r="A1043" s="188" t="s">
        <v>3635</v>
      </c>
      <c r="B1043" s="188" t="s">
        <v>3633</v>
      </c>
      <c r="C1043" s="188" t="s">
        <v>3634</v>
      </c>
    </row>
    <row r="1044" spans="1:3">
      <c r="A1044" s="188" t="s">
        <v>3412</v>
      </c>
      <c r="B1044" s="188" t="s">
        <v>3636</v>
      </c>
      <c r="C1044" s="188" t="s">
        <v>3637</v>
      </c>
    </row>
    <row r="1045" spans="1:3">
      <c r="A1045" s="188" t="s">
        <v>931</v>
      </c>
      <c r="B1045" s="188" t="s">
        <v>3638</v>
      </c>
      <c r="C1045" s="188" t="s">
        <v>3639</v>
      </c>
    </row>
    <row r="1046" spans="1:3">
      <c r="A1046" s="188" t="s">
        <v>1033</v>
      </c>
      <c r="B1046" s="188" t="s">
        <v>3640</v>
      </c>
      <c r="C1046" s="188" t="s">
        <v>3641</v>
      </c>
    </row>
    <row r="1047" spans="1:3">
      <c r="A1047" s="188" t="s">
        <v>3642</v>
      </c>
      <c r="B1047" s="188" t="s">
        <v>3643</v>
      </c>
      <c r="C1047" s="188" t="s">
        <v>3644</v>
      </c>
    </row>
    <row r="1048" spans="1:3">
      <c r="A1048" s="188" t="s">
        <v>3645</v>
      </c>
      <c r="B1048" s="188" t="s">
        <v>3646</v>
      </c>
      <c r="C1048" s="188" t="s">
        <v>3647</v>
      </c>
    </row>
    <row r="1049" spans="1:3">
      <c r="A1049" s="188" t="s">
        <v>3648</v>
      </c>
      <c r="B1049" s="188" t="s">
        <v>3649</v>
      </c>
      <c r="C1049" s="188" t="s">
        <v>3650</v>
      </c>
    </row>
    <row r="1050" spans="1:3">
      <c r="A1050" s="188" t="s">
        <v>3438</v>
      </c>
      <c r="B1050" s="188" t="s">
        <v>3651</v>
      </c>
      <c r="C1050" s="188" t="s">
        <v>3652</v>
      </c>
    </row>
    <row r="1051" spans="1:3">
      <c r="A1051" s="188" t="s">
        <v>3653</v>
      </c>
      <c r="B1051" s="188" t="s">
        <v>3654</v>
      </c>
      <c r="C1051" s="188" t="s">
        <v>3655</v>
      </c>
    </row>
    <row r="1052" spans="1:3">
      <c r="A1052" s="188" t="s">
        <v>3656</v>
      </c>
      <c r="B1052" s="188" t="s">
        <v>3657</v>
      </c>
      <c r="C1052" s="188" t="s">
        <v>3658</v>
      </c>
    </row>
    <row r="1053" spans="1:3">
      <c r="A1053" s="188" t="s">
        <v>3659</v>
      </c>
      <c r="B1053" s="188" t="s">
        <v>3660</v>
      </c>
      <c r="C1053" s="188" t="s">
        <v>3161</v>
      </c>
    </row>
    <row r="1054" spans="1:3">
      <c r="A1054" s="188" t="s">
        <v>3661</v>
      </c>
      <c r="B1054" s="188" t="s">
        <v>3662</v>
      </c>
      <c r="C1054" s="188" t="s">
        <v>3663</v>
      </c>
    </row>
    <row r="1055" spans="1:3">
      <c r="A1055" s="188" t="s">
        <v>3456</v>
      </c>
      <c r="B1055" s="188" t="s">
        <v>3664</v>
      </c>
      <c r="C1055" s="188" t="s">
        <v>3665</v>
      </c>
    </row>
    <row r="1056" spans="1:3">
      <c r="A1056" s="188" t="s">
        <v>3666</v>
      </c>
      <c r="B1056" s="188" t="s">
        <v>3668</v>
      </c>
      <c r="C1056" s="188" t="s">
        <v>2059</v>
      </c>
    </row>
    <row r="1057" spans="1:3">
      <c r="A1057" s="188" t="s">
        <v>3669</v>
      </c>
      <c r="B1057" s="188" t="s">
        <v>3670</v>
      </c>
      <c r="C1057" s="188" t="s">
        <v>3671</v>
      </c>
    </row>
    <row r="1058" spans="1:3">
      <c r="A1058" s="188" t="s">
        <v>3672</v>
      </c>
      <c r="B1058" s="188" t="s">
        <v>3673</v>
      </c>
      <c r="C1058" s="188" t="s">
        <v>3674</v>
      </c>
    </row>
    <row r="1059" spans="1:3">
      <c r="A1059" s="188" t="s">
        <v>3675</v>
      </c>
      <c r="B1059" s="188" t="s">
        <v>3676</v>
      </c>
      <c r="C1059" s="188" t="s">
        <v>3677</v>
      </c>
    </row>
    <row r="1060" spans="1:3">
      <c r="A1060" s="188" t="s">
        <v>3678</v>
      </c>
      <c r="B1060" s="188" t="s">
        <v>3679</v>
      </c>
      <c r="C1060" s="188" t="s">
        <v>3680</v>
      </c>
    </row>
    <row r="1061" spans="1:3">
      <c r="A1061" s="188" t="s">
        <v>3681</v>
      </c>
      <c r="B1061" s="188" t="s">
        <v>3682</v>
      </c>
      <c r="C1061" s="188" t="s">
        <v>3683</v>
      </c>
    </row>
    <row r="1062" spans="1:3">
      <c r="A1062" s="188" t="s">
        <v>3466</v>
      </c>
      <c r="B1062" s="188" t="s">
        <v>3684</v>
      </c>
      <c r="C1062" s="188" t="s">
        <v>3685</v>
      </c>
    </row>
    <row r="1063" spans="1:3">
      <c r="A1063" s="188" t="s">
        <v>3686</v>
      </c>
      <c r="B1063" s="188" t="s">
        <v>3687</v>
      </c>
      <c r="C1063" s="188" t="s">
        <v>3688</v>
      </c>
    </row>
    <row r="1064" spans="1:3">
      <c r="A1064" s="188" t="s">
        <v>3689</v>
      </c>
      <c r="B1064" s="428"/>
      <c r="C1064" s="188" t="s">
        <v>2908</v>
      </c>
    </row>
    <row r="1065" spans="1:3">
      <c r="A1065" s="188" t="s">
        <v>3690</v>
      </c>
      <c r="B1065" s="428"/>
      <c r="C1065" s="188" t="s">
        <v>2908</v>
      </c>
    </row>
    <row r="1066" spans="1:3">
      <c r="A1066" s="188" t="s">
        <v>2310</v>
      </c>
      <c r="B1066" s="188" t="s">
        <v>3691</v>
      </c>
      <c r="C1066" s="188" t="s">
        <v>3692</v>
      </c>
    </row>
    <row r="1067" spans="1:3">
      <c r="A1067" s="188" t="s">
        <v>3694</v>
      </c>
      <c r="B1067" s="188" t="s">
        <v>3695</v>
      </c>
      <c r="C1067" s="188" t="s">
        <v>3696</v>
      </c>
    </row>
    <row r="1068" spans="1:3">
      <c r="A1068" s="188" t="s">
        <v>3697</v>
      </c>
      <c r="B1068" s="188" t="s">
        <v>3698</v>
      </c>
      <c r="C1068" s="188" t="s">
        <v>3699</v>
      </c>
    </row>
    <row r="1069" spans="1:3">
      <c r="A1069" s="188" t="s">
        <v>3700</v>
      </c>
      <c r="B1069" s="188" t="s">
        <v>3701</v>
      </c>
      <c r="C1069" s="188" t="s">
        <v>3702</v>
      </c>
    </row>
    <row r="1070" spans="1:3">
      <c r="A1070" s="188" t="s">
        <v>912</v>
      </c>
      <c r="B1070" s="188" t="s">
        <v>3703</v>
      </c>
      <c r="C1070" s="188" t="s">
        <v>3704</v>
      </c>
    </row>
    <row r="1071" spans="1:3">
      <c r="A1071" s="188" t="s">
        <v>3705</v>
      </c>
      <c r="B1071" s="188" t="s">
        <v>3706</v>
      </c>
      <c r="C1071" s="188" t="s">
        <v>3707</v>
      </c>
    </row>
    <row r="1072" spans="1:3">
      <c r="A1072" s="188" t="s">
        <v>675</v>
      </c>
      <c r="B1072" s="188" t="s">
        <v>3708</v>
      </c>
      <c r="C1072" s="188" t="s">
        <v>2459</v>
      </c>
    </row>
    <row r="1073" spans="1:3">
      <c r="A1073" s="188" t="s">
        <v>3709</v>
      </c>
      <c r="B1073" s="188" t="s">
        <v>3710</v>
      </c>
      <c r="C1073" s="188" t="s">
        <v>3711</v>
      </c>
    </row>
    <row r="1074" spans="1:3">
      <c r="A1074" s="188" t="s">
        <v>302</v>
      </c>
      <c r="B1074" s="188" t="s">
        <v>3712</v>
      </c>
      <c r="C1074" s="188" t="s">
        <v>2461</v>
      </c>
    </row>
    <row r="1075" spans="1:3">
      <c r="A1075" s="188" t="s">
        <v>3713</v>
      </c>
      <c r="B1075" s="188" t="s">
        <v>3714</v>
      </c>
      <c r="C1075" s="188" t="s">
        <v>3715</v>
      </c>
    </row>
    <row r="1076" spans="1:3">
      <c r="A1076" s="188" t="s">
        <v>3716</v>
      </c>
      <c r="B1076" s="188" t="s">
        <v>3717</v>
      </c>
      <c r="C1076" s="188" t="s">
        <v>3718</v>
      </c>
    </row>
    <row r="1077" spans="1:3">
      <c r="A1077" s="188" t="s">
        <v>3721</v>
      </c>
      <c r="B1077" s="188" t="s">
        <v>3722</v>
      </c>
      <c r="C1077" s="188" t="s">
        <v>3723</v>
      </c>
    </row>
    <row r="1078" spans="1:3">
      <c r="A1078" s="188" t="s">
        <v>1031</v>
      </c>
      <c r="B1078" s="188" t="s">
        <v>3724</v>
      </c>
      <c r="C1078" s="188" t="s">
        <v>2469</v>
      </c>
    </row>
    <row r="1079" spans="1:3">
      <c r="A1079" s="188" t="s">
        <v>3725</v>
      </c>
      <c r="B1079" s="428"/>
      <c r="C1079" s="188" t="s">
        <v>2908</v>
      </c>
    </row>
    <row r="1080" spans="1:3">
      <c r="A1080" s="188" t="s">
        <v>3726</v>
      </c>
      <c r="B1080" s="188" t="s">
        <v>3727</v>
      </c>
      <c r="C1080" s="188" t="s">
        <v>3728</v>
      </c>
    </row>
    <row r="1081" spans="1:3">
      <c r="A1081" s="188" t="s">
        <v>3729</v>
      </c>
      <c r="B1081" s="188" t="s">
        <v>3730</v>
      </c>
      <c r="C1081" s="188" t="s">
        <v>3677</v>
      </c>
    </row>
    <row r="1082" spans="1:3">
      <c r="A1082" s="188" t="s">
        <v>3731</v>
      </c>
      <c r="B1082" s="188" t="s">
        <v>3732</v>
      </c>
      <c r="C1082" s="188" t="s">
        <v>3733</v>
      </c>
    </row>
    <row r="1083" spans="1:3">
      <c r="A1083" s="188" t="s">
        <v>3734</v>
      </c>
      <c r="B1083" s="188" t="s">
        <v>3735</v>
      </c>
      <c r="C1083" s="188" t="s">
        <v>3736</v>
      </c>
    </row>
    <row r="1084" spans="1:3">
      <c r="A1084" s="188" t="s">
        <v>3737</v>
      </c>
      <c r="B1084" s="188" t="s">
        <v>3738</v>
      </c>
      <c r="C1084" s="188" t="s">
        <v>3739</v>
      </c>
    </row>
    <row r="1085" spans="1:3">
      <c r="A1085" s="188" t="s">
        <v>3740</v>
      </c>
      <c r="B1085" s="188" t="s">
        <v>3741</v>
      </c>
      <c r="C1085" s="188" t="s">
        <v>3742</v>
      </c>
    </row>
    <row r="1086" spans="1:3">
      <c r="A1086" s="188" t="s">
        <v>3743</v>
      </c>
      <c r="B1086" s="188" t="s">
        <v>3744</v>
      </c>
      <c r="C1086" s="188" t="s">
        <v>3745</v>
      </c>
    </row>
    <row r="1087" spans="1:3">
      <c r="A1087" s="188" t="s">
        <v>3531</v>
      </c>
      <c r="B1087" s="188" t="s">
        <v>3746</v>
      </c>
      <c r="C1087" s="188" t="s">
        <v>1951</v>
      </c>
    </row>
    <row r="1088" spans="1:3">
      <c r="A1088" s="188" t="s">
        <v>3748</v>
      </c>
      <c r="B1088" s="188" t="s">
        <v>3749</v>
      </c>
      <c r="C1088" s="188" t="s">
        <v>3750</v>
      </c>
    </row>
    <row r="1089" spans="1:3">
      <c r="A1089" s="188" t="s">
        <v>3751</v>
      </c>
      <c r="B1089" s="188" t="s">
        <v>3752</v>
      </c>
      <c r="C1089" s="188" t="s">
        <v>3753</v>
      </c>
    </row>
    <row r="1090" spans="1:3">
      <c r="A1090" s="188" t="s">
        <v>3754</v>
      </c>
      <c r="B1090" s="188" t="s">
        <v>3755</v>
      </c>
      <c r="C1090" s="188" t="s">
        <v>3756</v>
      </c>
    </row>
    <row r="1091" spans="1:3">
      <c r="A1091" s="188" t="s">
        <v>3551</v>
      </c>
      <c r="B1091" s="188" t="s">
        <v>3757</v>
      </c>
      <c r="C1091" s="188" t="s">
        <v>3758</v>
      </c>
    </row>
    <row r="1092" spans="1:3">
      <c r="A1092" s="188" t="s">
        <v>3759</v>
      </c>
      <c r="B1092" s="188" t="s">
        <v>3760</v>
      </c>
      <c r="C1092" s="188" t="s">
        <v>3761</v>
      </c>
    </row>
    <row r="1093" spans="1:3">
      <c r="A1093" s="188" t="s">
        <v>3762</v>
      </c>
      <c r="B1093" s="428"/>
      <c r="C1093" s="188" t="s">
        <v>2908</v>
      </c>
    </row>
    <row r="1094" spans="1:3">
      <c r="A1094" s="188" t="s">
        <v>3763</v>
      </c>
      <c r="B1094" s="188" t="s">
        <v>3764</v>
      </c>
      <c r="C1094" s="188" t="s">
        <v>3765</v>
      </c>
    </row>
    <row r="1095" spans="1:3">
      <c r="A1095" s="188" t="s">
        <v>3766</v>
      </c>
      <c r="B1095" s="188" t="s">
        <v>3767</v>
      </c>
      <c r="C1095" s="188" t="s">
        <v>3768</v>
      </c>
    </row>
    <row r="1096" spans="1:3">
      <c r="A1096" s="188" t="s">
        <v>3585</v>
      </c>
      <c r="B1096" s="188" t="s">
        <v>3769</v>
      </c>
      <c r="C1096" s="188" t="s">
        <v>3770</v>
      </c>
    </row>
    <row r="1097" spans="1:3">
      <c r="A1097" s="188" t="s">
        <v>3615</v>
      </c>
      <c r="B1097" s="188" t="s">
        <v>3771</v>
      </c>
      <c r="C1097" s="188" t="s">
        <v>2481</v>
      </c>
    </row>
    <row r="1098" spans="1:3">
      <c r="A1098" s="188" t="s">
        <v>3772</v>
      </c>
      <c r="B1098" s="188" t="s">
        <v>3773</v>
      </c>
      <c r="C1098" s="188" t="s">
        <v>3774</v>
      </c>
    </row>
    <row r="1099" spans="1:3">
      <c r="A1099" s="188" t="s">
        <v>3628</v>
      </c>
      <c r="B1099" s="188" t="s">
        <v>3775</v>
      </c>
      <c r="C1099" s="188" t="s">
        <v>3776</v>
      </c>
    </row>
    <row r="1100" spans="1:3">
      <c r="A1100" s="188" t="s">
        <v>82</v>
      </c>
      <c r="B1100" s="188" t="s">
        <v>3777</v>
      </c>
      <c r="C1100" s="188" t="s">
        <v>2483</v>
      </c>
    </row>
    <row r="1101" spans="1:3">
      <c r="A1101" s="188" t="s">
        <v>3667</v>
      </c>
      <c r="B1101" s="188" t="s">
        <v>3778</v>
      </c>
      <c r="C1101" s="188" t="s">
        <v>3779</v>
      </c>
    </row>
    <row r="1102" spans="1:3">
      <c r="A1102" s="188" t="s">
        <v>3780</v>
      </c>
      <c r="B1102" s="188" t="s">
        <v>3781</v>
      </c>
      <c r="C1102" s="188" t="s">
        <v>3782</v>
      </c>
    </row>
    <row r="1103" spans="1:3">
      <c r="A1103" s="188" t="s">
        <v>84</v>
      </c>
      <c r="B1103" s="188" t="s">
        <v>3783</v>
      </c>
      <c r="C1103" s="188" t="s">
        <v>3784</v>
      </c>
    </row>
    <row r="1104" spans="1:3">
      <c r="A1104" s="188" t="s">
        <v>3785</v>
      </c>
      <c r="B1104" s="188" t="s">
        <v>3786</v>
      </c>
      <c r="C1104" s="188" t="s">
        <v>3787</v>
      </c>
    </row>
    <row r="1105" spans="1:3">
      <c r="A1105" s="188" t="s">
        <v>1043</v>
      </c>
      <c r="B1105" s="188" t="s">
        <v>3788</v>
      </c>
      <c r="C1105" s="188" t="s">
        <v>2489</v>
      </c>
    </row>
    <row r="1106" spans="1:3">
      <c r="A1106" s="188" t="s">
        <v>3720</v>
      </c>
      <c r="B1106" s="188" t="s">
        <v>3789</v>
      </c>
      <c r="C1106" s="188" t="s">
        <v>3790</v>
      </c>
    </row>
    <row r="1107" spans="1:3">
      <c r="A1107" s="188" t="s">
        <v>986</v>
      </c>
      <c r="B1107" s="188" t="s">
        <v>3791</v>
      </c>
      <c r="C1107" s="188" t="s">
        <v>2495</v>
      </c>
    </row>
    <row r="1108" spans="1:3">
      <c r="A1108" s="188" t="s">
        <v>3792</v>
      </c>
      <c r="B1108" s="188" t="s">
        <v>3793</v>
      </c>
      <c r="C1108" s="188" t="s">
        <v>3794</v>
      </c>
    </row>
    <row r="1109" spans="1:3">
      <c r="A1109" s="188" t="s">
        <v>266</v>
      </c>
      <c r="B1109" s="188" t="s">
        <v>3795</v>
      </c>
      <c r="C1109" s="188" t="s">
        <v>3796</v>
      </c>
    </row>
    <row r="1110" spans="1:3">
      <c r="A1110" s="188" t="s">
        <v>3797</v>
      </c>
      <c r="B1110" s="188" t="s">
        <v>3798</v>
      </c>
      <c r="C1110" s="188" t="s">
        <v>1506</v>
      </c>
    </row>
    <row r="1111" spans="1:3">
      <c r="A1111" s="188" t="s">
        <v>3799</v>
      </c>
      <c r="B1111" s="188" t="s">
        <v>3800</v>
      </c>
      <c r="C1111" s="188" t="s">
        <v>3801</v>
      </c>
    </row>
    <row r="1112" spans="1:3">
      <c r="A1112" s="188" t="s">
        <v>3802</v>
      </c>
      <c r="B1112" s="188" t="s">
        <v>3803</v>
      </c>
      <c r="C1112" s="188" t="s">
        <v>1264</v>
      </c>
    </row>
    <row r="1113" spans="1:3">
      <c r="A1113" s="188" t="s">
        <v>3804</v>
      </c>
      <c r="B1113" s="188" t="s">
        <v>3805</v>
      </c>
      <c r="C1113" s="188" t="s">
        <v>3806</v>
      </c>
    </row>
    <row r="1114" spans="1:3">
      <c r="A1114" s="188" t="s">
        <v>3807</v>
      </c>
      <c r="B1114" s="188" t="s">
        <v>3808</v>
      </c>
      <c r="C1114" s="188" t="s">
        <v>3809</v>
      </c>
    </row>
    <row r="1115" spans="1:3">
      <c r="A1115" s="188" t="s">
        <v>3810</v>
      </c>
      <c r="B1115" s="188" t="s">
        <v>3811</v>
      </c>
      <c r="C1115" s="188" t="s">
        <v>3812</v>
      </c>
    </row>
    <row r="1116" spans="1:3">
      <c r="A1116" s="188" t="s">
        <v>3813</v>
      </c>
      <c r="B1116" s="188" t="s">
        <v>3814</v>
      </c>
      <c r="C1116" s="188" t="s">
        <v>2506</v>
      </c>
    </row>
    <row r="1117" spans="1:3">
      <c r="A1117" s="188" t="s">
        <v>3815</v>
      </c>
      <c r="B1117" s="188" t="s">
        <v>3816</v>
      </c>
      <c r="C1117" s="188" t="s">
        <v>2895</v>
      </c>
    </row>
    <row r="1118" spans="1:3">
      <c r="A1118" s="188" t="s">
        <v>3817</v>
      </c>
      <c r="B1118" s="188" t="s">
        <v>3818</v>
      </c>
      <c r="C1118" s="188" t="s">
        <v>3819</v>
      </c>
    </row>
    <row r="1119" spans="1:3">
      <c r="A1119" s="188" t="s">
        <v>3820</v>
      </c>
      <c r="B1119" s="188" t="s">
        <v>3821</v>
      </c>
      <c r="C1119" s="188" t="s">
        <v>1192</v>
      </c>
    </row>
    <row r="1120" spans="1:3">
      <c r="A1120" s="188" t="s">
        <v>3822</v>
      </c>
      <c r="B1120" s="188" t="s">
        <v>3823</v>
      </c>
      <c r="C1120" s="188" t="s">
        <v>3824</v>
      </c>
    </row>
    <row r="1121" spans="1:3">
      <c r="A1121" s="188" t="s">
        <v>933</v>
      </c>
      <c r="B1121" s="188" t="s">
        <v>3825</v>
      </c>
      <c r="C1121" s="188" t="s">
        <v>3826</v>
      </c>
    </row>
    <row r="1122" spans="1:3">
      <c r="A1122" s="188" t="s">
        <v>475</v>
      </c>
      <c r="B1122" s="188" t="s">
        <v>3828</v>
      </c>
      <c r="C1122" s="188" t="s">
        <v>2511</v>
      </c>
    </row>
    <row r="1123" spans="1:3">
      <c r="A1123" s="188" t="s">
        <v>495</v>
      </c>
      <c r="B1123" s="188" t="s">
        <v>3829</v>
      </c>
      <c r="C1123" s="188" t="s">
        <v>2007</v>
      </c>
    </row>
    <row r="1124" spans="1:3">
      <c r="A1124" s="188" t="s">
        <v>3830</v>
      </c>
      <c r="B1124" s="428"/>
      <c r="C1124" s="188" t="s">
        <v>2908</v>
      </c>
    </row>
    <row r="1125" spans="1:3">
      <c r="A1125" s="188" t="s">
        <v>3831</v>
      </c>
      <c r="B1125" s="188" t="s">
        <v>3832</v>
      </c>
      <c r="C1125" s="188" t="s">
        <v>3834</v>
      </c>
    </row>
    <row r="1126" spans="1:3">
      <c r="A1126" s="188" t="s">
        <v>3835</v>
      </c>
      <c r="B1126" s="188" t="s">
        <v>3836</v>
      </c>
      <c r="C1126" s="188" t="s">
        <v>2007</v>
      </c>
    </row>
    <row r="1127" spans="1:3">
      <c r="A1127" s="188" t="s">
        <v>3837</v>
      </c>
      <c r="B1127" s="188" t="s">
        <v>3838</v>
      </c>
      <c r="C1127" s="188" t="s">
        <v>3839</v>
      </c>
    </row>
    <row r="1128" spans="1:3">
      <c r="A1128" s="188" t="s">
        <v>3840</v>
      </c>
      <c r="B1128" s="188" t="s">
        <v>3841</v>
      </c>
      <c r="C1128" s="188" t="s">
        <v>3842</v>
      </c>
    </row>
    <row r="1129" spans="1:3">
      <c r="A1129" s="188" t="s">
        <v>3843</v>
      </c>
      <c r="B1129" s="188" t="s">
        <v>3844</v>
      </c>
      <c r="C1129" s="188" t="s">
        <v>3845</v>
      </c>
    </row>
    <row r="1130" spans="1:3">
      <c r="A1130" s="188" t="s">
        <v>3846</v>
      </c>
      <c r="B1130" s="188" t="s">
        <v>3847</v>
      </c>
      <c r="C1130" s="188" t="s">
        <v>3848</v>
      </c>
    </row>
    <row r="1131" spans="1:3">
      <c r="A1131" s="188" t="s">
        <v>972</v>
      </c>
      <c r="B1131" s="188" t="s">
        <v>3849</v>
      </c>
      <c r="C1131" s="188" t="s">
        <v>2517</v>
      </c>
    </row>
    <row r="1132" spans="1:3">
      <c r="A1132" s="188" t="s">
        <v>505</v>
      </c>
      <c r="B1132" s="188" t="s">
        <v>3850</v>
      </c>
      <c r="C1132" s="188" t="s">
        <v>2521</v>
      </c>
    </row>
    <row r="1133" spans="1:3">
      <c r="A1133" s="188" t="s">
        <v>3851</v>
      </c>
      <c r="B1133" s="188" t="s">
        <v>3852</v>
      </c>
      <c r="C1133" s="188" t="s">
        <v>3853</v>
      </c>
    </row>
    <row r="1134" spans="1:3">
      <c r="A1134" s="188" t="s">
        <v>3854</v>
      </c>
      <c r="B1134" s="188" t="s">
        <v>3855</v>
      </c>
      <c r="C1134" s="188" t="s">
        <v>3856</v>
      </c>
    </row>
    <row r="1135" spans="1:3">
      <c r="A1135" s="188" t="s">
        <v>3857</v>
      </c>
      <c r="B1135" s="188" t="s">
        <v>3858</v>
      </c>
      <c r="C1135" s="188" t="s">
        <v>3859</v>
      </c>
    </row>
    <row r="1136" spans="1:3">
      <c r="A1136" s="188" t="s">
        <v>3860</v>
      </c>
      <c r="B1136" s="188" t="s">
        <v>3861</v>
      </c>
      <c r="C1136" s="188" t="s">
        <v>3862</v>
      </c>
    </row>
    <row r="1137" spans="1:3">
      <c r="A1137" s="188" t="s">
        <v>2522</v>
      </c>
      <c r="B1137" s="188" t="s">
        <v>3864</v>
      </c>
      <c r="C1137" s="188" t="s">
        <v>3865</v>
      </c>
    </row>
    <row r="1138" spans="1:3">
      <c r="A1138" s="188" t="s">
        <v>3866</v>
      </c>
      <c r="B1138" s="188" t="s">
        <v>3867</v>
      </c>
      <c r="C1138" s="188" t="s">
        <v>3868</v>
      </c>
    </row>
    <row r="1139" spans="1:3">
      <c r="A1139" s="188" t="s">
        <v>3869</v>
      </c>
      <c r="B1139" s="188" t="s">
        <v>3870</v>
      </c>
      <c r="C1139" s="188" t="s">
        <v>3871</v>
      </c>
    </row>
    <row r="1140" spans="1:3">
      <c r="A1140" s="188" t="s">
        <v>1036</v>
      </c>
      <c r="B1140" s="188" t="s">
        <v>3872</v>
      </c>
      <c r="C1140" s="188" t="s">
        <v>2524</v>
      </c>
    </row>
    <row r="1141" spans="1:3">
      <c r="A1141" s="188" t="s">
        <v>3873</v>
      </c>
      <c r="B1141" s="188" t="s">
        <v>3874</v>
      </c>
      <c r="C1141" s="188" t="s">
        <v>3197</v>
      </c>
    </row>
    <row r="1142" spans="1:3">
      <c r="A1142" s="188" t="s">
        <v>3875</v>
      </c>
      <c r="B1142" s="188" t="s">
        <v>3876</v>
      </c>
      <c r="C1142" s="188" t="s">
        <v>3197</v>
      </c>
    </row>
    <row r="1143" spans="1:3">
      <c r="A1143" s="188" t="s">
        <v>3877</v>
      </c>
      <c r="B1143" s="188" t="s">
        <v>3878</v>
      </c>
      <c r="C1143" s="188" t="s">
        <v>3879</v>
      </c>
    </row>
    <row r="1144" spans="1:3">
      <c r="A1144" s="188" t="s">
        <v>3880</v>
      </c>
      <c r="B1144" s="188" t="s">
        <v>3881</v>
      </c>
      <c r="C1144" s="188" t="s">
        <v>3197</v>
      </c>
    </row>
    <row r="1145" spans="1:3">
      <c r="A1145" s="188" t="s">
        <v>3882</v>
      </c>
      <c r="B1145" s="188" t="s">
        <v>3883</v>
      </c>
      <c r="C1145" s="188" t="s">
        <v>3884</v>
      </c>
    </row>
    <row r="1146" spans="1:3">
      <c r="A1146" s="188" t="s">
        <v>3885</v>
      </c>
      <c r="B1146" s="188" t="s">
        <v>3573</v>
      </c>
      <c r="C1146" s="188" t="s">
        <v>3574</v>
      </c>
    </row>
    <row r="1147" spans="1:3">
      <c r="A1147" s="188" t="s">
        <v>3886</v>
      </c>
      <c r="B1147" s="188" t="s">
        <v>3887</v>
      </c>
      <c r="C1147" s="188" t="s">
        <v>3888</v>
      </c>
    </row>
    <row r="1148" spans="1:3">
      <c r="A1148" s="188" t="s">
        <v>3891</v>
      </c>
      <c r="B1148" s="428"/>
      <c r="C1148" s="188" t="s">
        <v>2908</v>
      </c>
    </row>
    <row r="1149" spans="1:3">
      <c r="A1149" s="188" t="s">
        <v>291</v>
      </c>
      <c r="B1149" s="188" t="s">
        <v>3892</v>
      </c>
      <c r="C1149" s="188" t="s">
        <v>2533</v>
      </c>
    </row>
    <row r="1150" spans="1:3">
      <c r="A1150" s="188" t="s">
        <v>3893</v>
      </c>
      <c r="B1150" s="188" t="s">
        <v>3894</v>
      </c>
      <c r="C1150" s="188" t="s">
        <v>3895</v>
      </c>
    </row>
    <row r="1151" spans="1:3">
      <c r="A1151" s="188" t="s">
        <v>184</v>
      </c>
      <c r="B1151" s="188" t="s">
        <v>3896</v>
      </c>
      <c r="C1151" s="188" t="s">
        <v>3897</v>
      </c>
    </row>
    <row r="1152" spans="1:3">
      <c r="A1152" s="188" t="s">
        <v>3898</v>
      </c>
      <c r="B1152" s="188" t="s">
        <v>3899</v>
      </c>
      <c r="C1152" s="188" t="s">
        <v>3900</v>
      </c>
    </row>
    <row r="1153" spans="1:3">
      <c r="A1153" s="188" t="s">
        <v>3901</v>
      </c>
      <c r="B1153" s="188" t="s">
        <v>3902</v>
      </c>
      <c r="C1153" s="188" t="s">
        <v>3903</v>
      </c>
    </row>
    <row r="1154" spans="1:3">
      <c r="A1154" s="188" t="s">
        <v>3904</v>
      </c>
      <c r="B1154" s="428"/>
      <c r="C1154" s="188" t="s">
        <v>2908</v>
      </c>
    </row>
    <row r="1155" spans="1:3">
      <c r="A1155" s="188" t="s">
        <v>3905</v>
      </c>
      <c r="B1155" s="188" t="s">
        <v>3906</v>
      </c>
      <c r="C1155" s="188" t="s">
        <v>3907</v>
      </c>
    </row>
    <row r="1156" spans="1:3">
      <c r="A1156" s="188" t="s">
        <v>2536</v>
      </c>
      <c r="B1156" s="188" t="s">
        <v>3909</v>
      </c>
      <c r="C1156" s="188" t="s">
        <v>3910</v>
      </c>
    </row>
    <row r="1157" spans="1:3">
      <c r="A1157" s="188" t="s">
        <v>3911</v>
      </c>
      <c r="B1157" s="188" t="s">
        <v>3912</v>
      </c>
      <c r="C1157" s="188" t="s">
        <v>3913</v>
      </c>
    </row>
    <row r="1158" spans="1:3">
      <c r="A1158" s="188" t="s">
        <v>3914</v>
      </c>
      <c r="B1158" s="188" t="s">
        <v>3915</v>
      </c>
      <c r="C1158" s="188" t="s">
        <v>3913</v>
      </c>
    </row>
    <row r="1159" spans="1:3">
      <c r="A1159" s="188" t="s">
        <v>2540</v>
      </c>
      <c r="B1159" s="188" t="s">
        <v>3916</v>
      </c>
      <c r="C1159" s="188" t="s">
        <v>2542</v>
      </c>
    </row>
    <row r="1160" spans="1:3">
      <c r="A1160" s="188" t="s">
        <v>1065</v>
      </c>
      <c r="B1160" s="188" t="s">
        <v>3917</v>
      </c>
      <c r="C1160" s="188" t="s">
        <v>2544</v>
      </c>
    </row>
    <row r="1161" spans="1:3">
      <c r="A1161" s="188" t="s">
        <v>1068</v>
      </c>
      <c r="B1161" s="188" t="s">
        <v>3918</v>
      </c>
      <c r="C1161" s="188" t="s">
        <v>2547</v>
      </c>
    </row>
    <row r="1162" spans="1:3">
      <c r="A1162" s="188" t="s">
        <v>118</v>
      </c>
      <c r="B1162" s="188" t="s">
        <v>3919</v>
      </c>
      <c r="C1162" s="188" t="s">
        <v>3920</v>
      </c>
    </row>
    <row r="1163" spans="1:3">
      <c r="A1163" s="188" t="s">
        <v>2550</v>
      </c>
      <c r="B1163" s="188" t="s">
        <v>3921</v>
      </c>
      <c r="C1163" s="188" t="s">
        <v>3922</v>
      </c>
    </row>
    <row r="1164" spans="1:3">
      <c r="A1164" s="188" t="s">
        <v>3923</v>
      </c>
      <c r="B1164" s="188" t="s">
        <v>3924</v>
      </c>
      <c r="C1164" s="188" t="s">
        <v>3925</v>
      </c>
    </row>
    <row r="1165" spans="1:3">
      <c r="A1165" s="188" t="s">
        <v>219</v>
      </c>
      <c r="B1165" s="188" t="s">
        <v>3926</v>
      </c>
      <c r="C1165" s="188" t="s">
        <v>1387</v>
      </c>
    </row>
    <row r="1166" spans="1:3">
      <c r="A1166" s="188" t="s">
        <v>2397</v>
      </c>
      <c r="B1166" s="428"/>
      <c r="C1166" s="188" t="s">
        <v>2908</v>
      </c>
    </row>
    <row r="1167" spans="1:3">
      <c r="A1167" s="188" t="s">
        <v>3927</v>
      </c>
      <c r="B1167" s="188" t="s">
        <v>3928</v>
      </c>
      <c r="C1167" s="188" t="s">
        <v>3929</v>
      </c>
    </row>
    <row r="1168" spans="1:3">
      <c r="A1168" s="188" t="s">
        <v>3930</v>
      </c>
      <c r="B1168" s="188" t="s">
        <v>3931</v>
      </c>
      <c r="C1168" s="188" t="s">
        <v>3932</v>
      </c>
    </row>
    <row r="1169" spans="1:3">
      <c r="A1169" s="188" t="s">
        <v>304</v>
      </c>
      <c r="B1169" s="188" t="s">
        <v>3933</v>
      </c>
      <c r="C1169" s="188" t="s">
        <v>2557</v>
      </c>
    </row>
    <row r="1170" spans="1:3">
      <c r="A1170" s="188" t="s">
        <v>3934</v>
      </c>
      <c r="B1170" s="188" t="s">
        <v>3935</v>
      </c>
      <c r="C1170" s="188" t="s">
        <v>3936</v>
      </c>
    </row>
    <row r="1171" spans="1:3">
      <c r="A1171" s="188" t="s">
        <v>2558</v>
      </c>
      <c r="B1171" s="188" t="s">
        <v>3937</v>
      </c>
      <c r="C1171" s="188" t="s">
        <v>2560</v>
      </c>
    </row>
    <row r="1172" spans="1:3">
      <c r="A1172" s="188" t="s">
        <v>3938</v>
      </c>
      <c r="B1172" s="188" t="s">
        <v>3939</v>
      </c>
      <c r="C1172" s="188" t="s">
        <v>3940</v>
      </c>
    </row>
    <row r="1173" spans="1:3">
      <c r="A1173" s="188" t="s">
        <v>189</v>
      </c>
      <c r="B1173" s="188" t="s">
        <v>3941</v>
      </c>
      <c r="C1173" s="188" t="s">
        <v>2562</v>
      </c>
    </row>
    <row r="1174" spans="1:3">
      <c r="A1174" s="188" t="s">
        <v>3942</v>
      </c>
      <c r="B1174" s="188" t="s">
        <v>3943</v>
      </c>
      <c r="C1174" s="188" t="s">
        <v>3944</v>
      </c>
    </row>
    <row r="1175" spans="1:3">
      <c r="A1175" s="188" t="s">
        <v>517</v>
      </c>
      <c r="B1175" s="188" t="s">
        <v>3945</v>
      </c>
      <c r="C1175" s="188" t="s">
        <v>2212</v>
      </c>
    </row>
    <row r="1176" spans="1:3">
      <c r="A1176" s="188" t="s">
        <v>3946</v>
      </c>
      <c r="B1176" s="188" t="s">
        <v>3947</v>
      </c>
      <c r="C1176" s="188" t="s">
        <v>3948</v>
      </c>
    </row>
    <row r="1177" spans="1:3">
      <c r="A1177" s="188" t="s">
        <v>3949</v>
      </c>
      <c r="B1177" s="188" t="s">
        <v>3950</v>
      </c>
      <c r="C1177" s="188" t="s">
        <v>3951</v>
      </c>
    </row>
    <row r="1178" spans="1:3">
      <c r="A1178" s="188" t="s">
        <v>3952</v>
      </c>
      <c r="B1178" s="188" t="s">
        <v>3953</v>
      </c>
      <c r="C1178" s="188" t="s">
        <v>3954</v>
      </c>
    </row>
    <row r="1179" spans="1:3">
      <c r="A1179" s="188" t="s">
        <v>3955</v>
      </c>
      <c r="B1179" s="188" t="s">
        <v>3956</v>
      </c>
      <c r="C1179" s="188" t="s">
        <v>3957</v>
      </c>
    </row>
    <row r="1180" spans="1:3">
      <c r="A1180" s="188" t="s">
        <v>3958</v>
      </c>
      <c r="B1180" s="188" t="s">
        <v>3959</v>
      </c>
      <c r="C1180" s="188" t="s">
        <v>2566</v>
      </c>
    </row>
    <row r="1181" spans="1:3">
      <c r="A1181" s="188" t="s">
        <v>3960</v>
      </c>
      <c r="B1181" s="188" t="s">
        <v>3961</v>
      </c>
      <c r="C1181" s="188" t="s">
        <v>3962</v>
      </c>
    </row>
    <row r="1182" spans="1:3">
      <c r="A1182" s="188" t="s">
        <v>3963</v>
      </c>
      <c r="B1182" s="188" t="s">
        <v>3964</v>
      </c>
      <c r="C1182" s="188" t="s">
        <v>1570</v>
      </c>
    </row>
    <row r="1183" spans="1:3">
      <c r="A1183" s="188" t="s">
        <v>3965</v>
      </c>
      <c r="B1183" s="428"/>
      <c r="C1183" s="188" t="s">
        <v>2908</v>
      </c>
    </row>
    <row r="1184" spans="1:3">
      <c r="A1184" s="188" t="s">
        <v>3966</v>
      </c>
      <c r="B1184" s="188" t="s">
        <v>3967</v>
      </c>
      <c r="C1184" s="188" t="s">
        <v>3968</v>
      </c>
    </row>
    <row r="1185" spans="1:3">
      <c r="A1185" s="188" t="s">
        <v>3969</v>
      </c>
      <c r="B1185" s="188" t="s">
        <v>3970</v>
      </c>
      <c r="C1185" s="188" t="s">
        <v>3971</v>
      </c>
    </row>
    <row r="1186" spans="1:3">
      <c r="A1186" s="188" t="s">
        <v>2569</v>
      </c>
      <c r="B1186" s="188" t="s">
        <v>3972</v>
      </c>
      <c r="C1186" s="188" t="s">
        <v>2571</v>
      </c>
    </row>
    <row r="1187" spans="1:3">
      <c r="A1187" s="188" t="s">
        <v>3973</v>
      </c>
      <c r="B1187" s="188" t="s">
        <v>3974</v>
      </c>
      <c r="C1187" s="188" t="s">
        <v>3975</v>
      </c>
    </row>
    <row r="1188" spans="1:3">
      <c r="A1188" s="188" t="s">
        <v>578</v>
      </c>
      <c r="B1188" s="188" t="s">
        <v>3976</v>
      </c>
      <c r="C1188" s="188" t="s">
        <v>2573</v>
      </c>
    </row>
    <row r="1189" spans="1:3">
      <c r="A1189" s="188" t="s">
        <v>3977</v>
      </c>
      <c r="B1189" s="428"/>
      <c r="C1189" s="188" t="s">
        <v>2908</v>
      </c>
    </row>
    <row r="1190" spans="1:3">
      <c r="A1190" s="188" t="s">
        <v>3978</v>
      </c>
      <c r="B1190" s="188" t="s">
        <v>3979</v>
      </c>
      <c r="C1190" s="188" t="s">
        <v>3980</v>
      </c>
    </row>
    <row r="1191" spans="1:3">
      <c r="A1191" s="188" t="s">
        <v>3981</v>
      </c>
      <c r="B1191" s="188" t="s">
        <v>3982</v>
      </c>
      <c r="C1191" s="188" t="s">
        <v>3983</v>
      </c>
    </row>
    <row r="1192" spans="1:3">
      <c r="A1192" s="188" t="s">
        <v>3984</v>
      </c>
      <c r="B1192" s="188" t="s">
        <v>3985</v>
      </c>
      <c r="C1192" s="188" t="s">
        <v>3986</v>
      </c>
    </row>
    <row r="1193" spans="1:3">
      <c r="A1193" s="188" t="s">
        <v>3987</v>
      </c>
      <c r="B1193" s="188" t="s">
        <v>3988</v>
      </c>
      <c r="C1193" s="188" t="s">
        <v>3989</v>
      </c>
    </row>
    <row r="1194" spans="1:3">
      <c r="A1194" s="188" t="s">
        <v>3991</v>
      </c>
      <c r="B1194" s="188" t="s">
        <v>3992</v>
      </c>
      <c r="C1194" s="188" t="s">
        <v>3993</v>
      </c>
    </row>
    <row r="1195" spans="1:3">
      <c r="A1195" s="188" t="s">
        <v>2574</v>
      </c>
      <c r="B1195" s="188" t="s">
        <v>3994</v>
      </c>
      <c r="C1195" s="188" t="s">
        <v>2576</v>
      </c>
    </row>
    <row r="1196" spans="1:3">
      <c r="A1196" s="188" t="s">
        <v>3995</v>
      </c>
      <c r="B1196" s="188" t="s">
        <v>3996</v>
      </c>
      <c r="C1196" s="188" t="s">
        <v>3997</v>
      </c>
    </row>
    <row r="1197" spans="1:3">
      <c r="A1197" s="188" t="s">
        <v>3998</v>
      </c>
      <c r="B1197" s="188" t="s">
        <v>3999</v>
      </c>
      <c r="C1197" s="188" t="s">
        <v>4000</v>
      </c>
    </row>
    <row r="1198" spans="1:3">
      <c r="A1198" s="188" t="s">
        <v>236</v>
      </c>
      <c r="B1198" s="188" t="s">
        <v>4001</v>
      </c>
      <c r="C1198" s="188" t="s">
        <v>2579</v>
      </c>
    </row>
    <row r="1199" spans="1:3">
      <c r="A1199" s="188" t="s">
        <v>4003</v>
      </c>
      <c r="B1199" s="188" t="s">
        <v>4004</v>
      </c>
      <c r="C1199" s="188" t="s">
        <v>4005</v>
      </c>
    </row>
    <row r="1200" spans="1:3">
      <c r="A1200" s="188" t="s">
        <v>4006</v>
      </c>
      <c r="B1200" s="188" t="s">
        <v>4007</v>
      </c>
      <c r="C1200" s="188" t="s">
        <v>4008</v>
      </c>
    </row>
    <row r="1201" spans="1:3">
      <c r="A1201" s="188" t="s">
        <v>4009</v>
      </c>
      <c r="B1201" s="188" t="s">
        <v>4011</v>
      </c>
      <c r="C1201" s="188" t="s">
        <v>4012</v>
      </c>
    </row>
    <row r="1202" spans="1:3">
      <c r="A1202" s="188" t="s">
        <v>4013</v>
      </c>
      <c r="B1202" s="188" t="s">
        <v>4014</v>
      </c>
      <c r="C1202" s="188" t="s">
        <v>4015</v>
      </c>
    </row>
    <row r="1203" spans="1:3">
      <c r="A1203" s="188" t="s">
        <v>4016</v>
      </c>
      <c r="B1203" s="188" t="s">
        <v>4017</v>
      </c>
      <c r="C1203" s="188" t="s">
        <v>4018</v>
      </c>
    </row>
    <row r="1204" spans="1:3">
      <c r="A1204" s="188" t="s">
        <v>927</v>
      </c>
      <c r="B1204" s="188" t="s">
        <v>4019</v>
      </c>
      <c r="C1204" s="188" t="s">
        <v>2582</v>
      </c>
    </row>
    <row r="1205" spans="1:3">
      <c r="A1205" s="188" t="s">
        <v>4020</v>
      </c>
      <c r="B1205" s="188" t="s">
        <v>4021</v>
      </c>
      <c r="C1205" s="188" t="s">
        <v>2088</v>
      </c>
    </row>
    <row r="1206" spans="1:3">
      <c r="A1206" s="188" t="s">
        <v>334</v>
      </c>
      <c r="B1206" s="188" t="s">
        <v>4022</v>
      </c>
      <c r="C1206" s="188" t="s">
        <v>2584</v>
      </c>
    </row>
    <row r="1207" spans="1:3">
      <c r="A1207" s="188" t="s">
        <v>4023</v>
      </c>
      <c r="B1207" s="188" t="s">
        <v>4024</v>
      </c>
      <c r="C1207" s="188" t="s">
        <v>4025</v>
      </c>
    </row>
    <row r="1208" spans="1:3">
      <c r="A1208" s="188" t="s">
        <v>4026</v>
      </c>
      <c r="B1208" s="188" t="s">
        <v>4028</v>
      </c>
      <c r="C1208" s="188" t="s">
        <v>4029</v>
      </c>
    </row>
    <row r="1209" spans="1:3">
      <c r="A1209" s="188" t="s">
        <v>4030</v>
      </c>
      <c r="B1209" s="188" t="s">
        <v>4031</v>
      </c>
      <c r="C1209" s="188" t="s">
        <v>4032</v>
      </c>
    </row>
    <row r="1210" spans="1:3">
      <c r="A1210" s="188" t="s">
        <v>4033</v>
      </c>
      <c r="B1210" s="188" t="s">
        <v>4034</v>
      </c>
      <c r="C1210" s="188" t="s">
        <v>4035</v>
      </c>
    </row>
    <row r="1211" spans="1:3">
      <c r="A1211" s="188" t="s">
        <v>4036</v>
      </c>
      <c r="B1211" s="188" t="s">
        <v>4037</v>
      </c>
      <c r="C1211" s="188" t="s">
        <v>4038</v>
      </c>
    </row>
    <row r="1212" spans="1:3">
      <c r="A1212" s="188" t="s">
        <v>4039</v>
      </c>
      <c r="B1212" s="188" t="s">
        <v>4040</v>
      </c>
      <c r="C1212" s="188" t="s">
        <v>4041</v>
      </c>
    </row>
    <row r="1213" spans="1:3">
      <c r="A1213" s="188" t="s">
        <v>4042</v>
      </c>
      <c r="B1213" s="188" t="s">
        <v>4043</v>
      </c>
      <c r="C1213" s="188" t="s">
        <v>4044</v>
      </c>
    </row>
    <row r="1214" spans="1:3">
      <c r="A1214" s="188" t="s">
        <v>4045</v>
      </c>
      <c r="B1214" s="188" t="s">
        <v>4046</v>
      </c>
      <c r="C1214" s="188" t="s">
        <v>4047</v>
      </c>
    </row>
    <row r="1215" spans="1:3">
      <c r="A1215" s="188" t="s">
        <v>4048</v>
      </c>
      <c r="B1215" s="188" t="s">
        <v>4049</v>
      </c>
      <c r="C1215" s="188" t="s">
        <v>4050</v>
      </c>
    </row>
    <row r="1216" spans="1:3">
      <c r="A1216" s="188" t="s">
        <v>4051</v>
      </c>
      <c r="B1216" s="188" t="s">
        <v>4052</v>
      </c>
      <c r="C1216" s="188" t="s">
        <v>4053</v>
      </c>
    </row>
    <row r="1217" spans="1:3">
      <c r="A1217" s="188" t="s">
        <v>4054</v>
      </c>
      <c r="B1217" s="188" t="s">
        <v>4055</v>
      </c>
      <c r="C1217" s="188" t="s">
        <v>4056</v>
      </c>
    </row>
    <row r="1218" spans="1:3">
      <c r="A1218" s="188" t="s">
        <v>2452</v>
      </c>
      <c r="B1218" s="188" t="s">
        <v>4057</v>
      </c>
      <c r="C1218" s="188" t="s">
        <v>2591</v>
      </c>
    </row>
    <row r="1219" spans="1:3">
      <c r="A1219" s="188" t="s">
        <v>4058</v>
      </c>
      <c r="B1219" s="188" t="s">
        <v>4059</v>
      </c>
      <c r="C1219" s="188" t="s">
        <v>4060</v>
      </c>
    </row>
    <row r="1220" spans="1:3">
      <c r="A1220" s="188" t="s">
        <v>1055</v>
      </c>
      <c r="B1220" s="188" t="s">
        <v>4061</v>
      </c>
      <c r="C1220" s="188" t="s">
        <v>2593</v>
      </c>
    </row>
    <row r="1221" spans="1:3">
      <c r="A1221" s="188" t="s">
        <v>4064</v>
      </c>
      <c r="B1221" s="188" t="s">
        <v>4065</v>
      </c>
      <c r="C1221" s="188" t="s">
        <v>4066</v>
      </c>
    </row>
    <row r="1222" spans="1:3">
      <c r="A1222" s="188" t="s">
        <v>998</v>
      </c>
      <c r="B1222" s="188" t="s">
        <v>4067</v>
      </c>
      <c r="C1222" s="188" t="s">
        <v>2500</v>
      </c>
    </row>
    <row r="1223" spans="1:3">
      <c r="A1223" s="188" t="s">
        <v>4068</v>
      </c>
      <c r="B1223" s="188" t="s">
        <v>4069</v>
      </c>
      <c r="C1223" s="188" t="s">
        <v>4070</v>
      </c>
    </row>
    <row r="1224" spans="1:3">
      <c r="A1224" s="188" t="s">
        <v>4071</v>
      </c>
      <c r="B1224" s="188" t="s">
        <v>4072</v>
      </c>
      <c r="C1224" s="188" t="s">
        <v>4073</v>
      </c>
    </row>
    <row r="1225" spans="1:3">
      <c r="A1225" s="188" t="s">
        <v>1100</v>
      </c>
      <c r="B1225" s="188" t="s">
        <v>4074</v>
      </c>
      <c r="C1225" s="188" t="s">
        <v>4075</v>
      </c>
    </row>
    <row r="1226" spans="1:3">
      <c r="A1226" s="188" t="s">
        <v>4077</v>
      </c>
      <c r="B1226" s="188" t="s">
        <v>4078</v>
      </c>
      <c r="C1226" s="188" t="s">
        <v>4079</v>
      </c>
    </row>
    <row r="1227" spans="1:3">
      <c r="A1227" s="188" t="s">
        <v>4080</v>
      </c>
      <c r="B1227" s="188" t="s">
        <v>4074</v>
      </c>
      <c r="C1227" s="188" t="s">
        <v>4075</v>
      </c>
    </row>
    <row r="1228" spans="1:3">
      <c r="A1228" s="188" t="s">
        <v>4082</v>
      </c>
      <c r="B1228" s="188" t="s">
        <v>4083</v>
      </c>
      <c r="C1228" s="188" t="s">
        <v>4084</v>
      </c>
    </row>
    <row r="1229" spans="1:3">
      <c r="A1229" s="188" t="s">
        <v>4085</v>
      </c>
      <c r="B1229" s="188" t="s">
        <v>4086</v>
      </c>
      <c r="C1229" s="188" t="s">
        <v>4087</v>
      </c>
    </row>
    <row r="1230" spans="1:3">
      <c r="A1230" s="188" t="s">
        <v>4088</v>
      </c>
      <c r="B1230" s="188" t="s">
        <v>4089</v>
      </c>
      <c r="C1230" s="188" t="s">
        <v>2597</v>
      </c>
    </row>
    <row r="1231" spans="1:3">
      <c r="A1231" s="188" t="s">
        <v>4090</v>
      </c>
      <c r="B1231" s="188" t="s">
        <v>4091</v>
      </c>
      <c r="C1231" s="188" t="s">
        <v>4092</v>
      </c>
    </row>
    <row r="1232" spans="1:3">
      <c r="A1232" s="188" t="s">
        <v>4093</v>
      </c>
      <c r="B1232" s="188" t="s">
        <v>4094</v>
      </c>
      <c r="C1232" s="188" t="s">
        <v>2709</v>
      </c>
    </row>
    <row r="1233" spans="1:3">
      <c r="A1233" s="188" t="s">
        <v>4095</v>
      </c>
      <c r="B1233" s="188" t="s">
        <v>4096</v>
      </c>
      <c r="C1233" s="188" t="s">
        <v>4097</v>
      </c>
    </row>
    <row r="1234" spans="1:3">
      <c r="A1234" s="188" t="s">
        <v>4098</v>
      </c>
      <c r="B1234" s="188" t="s">
        <v>4099</v>
      </c>
      <c r="C1234" s="188" t="s">
        <v>4100</v>
      </c>
    </row>
    <row r="1235" spans="1:3">
      <c r="A1235" s="188" t="s">
        <v>4101</v>
      </c>
      <c r="B1235" s="428"/>
      <c r="C1235" s="188" t="s">
        <v>2908</v>
      </c>
    </row>
    <row r="1236" spans="1:3">
      <c r="A1236" s="188" t="s">
        <v>4103</v>
      </c>
      <c r="B1236" s="188" t="s">
        <v>4104</v>
      </c>
      <c r="C1236" s="188" t="s">
        <v>4105</v>
      </c>
    </row>
    <row r="1237" spans="1:3">
      <c r="A1237" s="188" t="s">
        <v>4106</v>
      </c>
      <c r="B1237" s="188" t="s">
        <v>4107</v>
      </c>
      <c r="C1237" s="188" t="s">
        <v>4108</v>
      </c>
    </row>
    <row r="1238" spans="1:3">
      <c r="A1238" s="188" t="s">
        <v>4109</v>
      </c>
      <c r="B1238" s="188" t="s">
        <v>4110</v>
      </c>
      <c r="C1238" s="188" t="s">
        <v>4111</v>
      </c>
    </row>
    <row r="1239" spans="1:3">
      <c r="A1239" s="188" t="s">
        <v>1110</v>
      </c>
      <c r="B1239" s="188" t="s">
        <v>4112</v>
      </c>
      <c r="C1239" s="188" t="s">
        <v>4113</v>
      </c>
    </row>
    <row r="1240" spans="1:3">
      <c r="A1240" s="188" t="s">
        <v>928</v>
      </c>
      <c r="B1240" s="188" t="s">
        <v>4114</v>
      </c>
      <c r="C1240" s="188" t="s">
        <v>2616</v>
      </c>
    </row>
    <row r="1241" spans="1:3">
      <c r="A1241" s="188" t="s">
        <v>1097</v>
      </c>
      <c r="B1241" s="188" t="s">
        <v>4115</v>
      </c>
      <c r="C1241" s="188" t="s">
        <v>4116</v>
      </c>
    </row>
    <row r="1242" spans="1:3">
      <c r="A1242" s="188" t="s">
        <v>4117</v>
      </c>
      <c r="B1242" s="188" t="s">
        <v>4118</v>
      </c>
      <c r="C1242" s="188" t="s">
        <v>4119</v>
      </c>
    </row>
    <row r="1243" spans="1:3">
      <c r="A1243" s="188" t="s">
        <v>657</v>
      </c>
      <c r="B1243" s="188" t="s">
        <v>4120</v>
      </c>
      <c r="C1243" s="188" t="s">
        <v>2621</v>
      </c>
    </row>
    <row r="1244" spans="1:3">
      <c r="A1244" s="188" t="s">
        <v>4121</v>
      </c>
      <c r="B1244" s="188" t="s">
        <v>3134</v>
      </c>
      <c r="C1244" s="188" t="s">
        <v>1944</v>
      </c>
    </row>
    <row r="1245" spans="1:3">
      <c r="A1245" s="188" t="s">
        <v>4122</v>
      </c>
      <c r="B1245" s="188" t="s">
        <v>4123</v>
      </c>
      <c r="C1245" s="188" t="s">
        <v>2589</v>
      </c>
    </row>
    <row r="1246" spans="1:3">
      <c r="A1246" s="188" t="s">
        <v>4124</v>
      </c>
      <c r="B1246" s="188" t="s">
        <v>4125</v>
      </c>
      <c r="C1246" s="188" t="s">
        <v>4126</v>
      </c>
    </row>
    <row r="1247" spans="1:3">
      <c r="A1247" s="188" t="s">
        <v>4127</v>
      </c>
      <c r="B1247" s="188" t="s">
        <v>4128</v>
      </c>
      <c r="C1247" s="188" t="s">
        <v>4130</v>
      </c>
    </row>
    <row r="1248" spans="1:3">
      <c r="A1248" s="188" t="s">
        <v>4131</v>
      </c>
      <c r="B1248" s="188" t="s">
        <v>4132</v>
      </c>
      <c r="C1248" s="188" t="s">
        <v>4133</v>
      </c>
    </row>
    <row r="1249" spans="1:3">
      <c r="A1249" s="188" t="s">
        <v>4134</v>
      </c>
      <c r="B1249" s="188" t="s">
        <v>4135</v>
      </c>
      <c r="C1249" s="188" t="s">
        <v>4136</v>
      </c>
    </row>
    <row r="1250" spans="1:3">
      <c r="A1250" s="188" t="s">
        <v>4137</v>
      </c>
      <c r="B1250" s="188" t="s">
        <v>4138</v>
      </c>
      <c r="C1250" s="188" t="s">
        <v>1773</v>
      </c>
    </row>
    <row r="1251" spans="1:3">
      <c r="A1251" s="188" t="s">
        <v>4139</v>
      </c>
      <c r="B1251" s="188" t="s">
        <v>4140</v>
      </c>
      <c r="C1251" s="188" t="s">
        <v>4141</v>
      </c>
    </row>
    <row r="1252" spans="1:3">
      <c r="A1252" s="188" t="s">
        <v>4142</v>
      </c>
      <c r="B1252" s="188" t="s">
        <v>4143</v>
      </c>
      <c r="C1252" s="188" t="s">
        <v>4144</v>
      </c>
    </row>
    <row r="1253" spans="1:3">
      <c r="A1253" s="188" t="s">
        <v>4145</v>
      </c>
      <c r="B1253" s="188" t="s">
        <v>4146</v>
      </c>
      <c r="C1253" s="188" t="s">
        <v>4147</v>
      </c>
    </row>
    <row r="1254" spans="1:3">
      <c r="A1254" s="188" t="s">
        <v>4148</v>
      </c>
      <c r="B1254" s="188" t="s">
        <v>4149</v>
      </c>
      <c r="C1254" s="188" t="s">
        <v>3277</v>
      </c>
    </row>
    <row r="1255" spans="1:3">
      <c r="A1255" s="188" t="s">
        <v>4150</v>
      </c>
      <c r="B1255" s="188" t="s">
        <v>4151</v>
      </c>
      <c r="C1255" s="188" t="s">
        <v>4152</v>
      </c>
    </row>
    <row r="1256" spans="1:3">
      <c r="A1256" s="188" t="s">
        <v>4153</v>
      </c>
      <c r="B1256" s="428"/>
      <c r="C1256" s="188" t="s">
        <v>2908</v>
      </c>
    </row>
    <row r="1257" spans="1:3">
      <c r="A1257" s="188" t="s">
        <v>4154</v>
      </c>
      <c r="B1257" s="188" t="s">
        <v>4155</v>
      </c>
      <c r="C1257" s="188" t="s">
        <v>4156</v>
      </c>
    </row>
    <row r="1258" spans="1:3">
      <c r="A1258" s="188" t="s">
        <v>4157</v>
      </c>
      <c r="B1258" s="188" t="s">
        <v>4158</v>
      </c>
      <c r="C1258" s="188" t="s">
        <v>4159</v>
      </c>
    </row>
    <row r="1259" spans="1:3">
      <c r="A1259" s="188" t="s">
        <v>2636</v>
      </c>
      <c r="B1259" s="188" t="s">
        <v>4160</v>
      </c>
      <c r="C1259" s="188" t="s">
        <v>2967</v>
      </c>
    </row>
    <row r="1260" spans="1:3">
      <c r="A1260" s="188" t="s">
        <v>713</v>
      </c>
      <c r="B1260" s="188" t="s">
        <v>4161</v>
      </c>
      <c r="C1260" s="188" t="s">
        <v>4162</v>
      </c>
    </row>
    <row r="1261" spans="1:3">
      <c r="A1261" s="188" t="s">
        <v>2643</v>
      </c>
      <c r="B1261" s="188" t="s">
        <v>2966</v>
      </c>
      <c r="C1261" s="188" t="s">
        <v>2967</v>
      </c>
    </row>
    <row r="1262" spans="1:3">
      <c r="A1262" s="188" t="s">
        <v>4163</v>
      </c>
      <c r="B1262" s="188" t="s">
        <v>4164</v>
      </c>
      <c r="C1262" s="188" t="s">
        <v>4165</v>
      </c>
    </row>
    <row r="1263" spans="1:3">
      <c r="A1263" s="188" t="s">
        <v>1127</v>
      </c>
      <c r="B1263" s="188" t="s">
        <v>4166</v>
      </c>
      <c r="C1263" s="188" t="s">
        <v>2645</v>
      </c>
    </row>
    <row r="1264" spans="1:3">
      <c r="A1264" s="188" t="s">
        <v>887</v>
      </c>
      <c r="B1264" s="188" t="s">
        <v>4167</v>
      </c>
      <c r="C1264" s="188" t="s">
        <v>2508</v>
      </c>
    </row>
    <row r="1265" spans="1:3">
      <c r="A1265" s="188" t="s">
        <v>887</v>
      </c>
      <c r="B1265" s="188" t="s">
        <v>4168</v>
      </c>
      <c r="C1265" s="188" t="s">
        <v>2508</v>
      </c>
    </row>
    <row r="1266" spans="1:3">
      <c r="A1266" s="188" t="s">
        <v>431</v>
      </c>
      <c r="B1266" s="188" t="s">
        <v>4169</v>
      </c>
      <c r="C1266" s="188" t="s">
        <v>4170</v>
      </c>
    </row>
    <row r="1267" spans="1:3">
      <c r="A1267" s="188" t="s">
        <v>4172</v>
      </c>
      <c r="B1267" s="188" t="s">
        <v>4173</v>
      </c>
      <c r="C1267" s="188" t="s">
        <v>4174</v>
      </c>
    </row>
    <row r="1268" spans="1:3">
      <c r="A1268" s="188" t="s">
        <v>2647</v>
      </c>
      <c r="B1268" s="188" t="s">
        <v>4175</v>
      </c>
      <c r="C1268" s="188" t="s">
        <v>4177</v>
      </c>
    </row>
    <row r="1269" spans="1:3">
      <c r="A1269" s="188" t="s">
        <v>2650</v>
      </c>
      <c r="B1269" s="188" t="s">
        <v>4178</v>
      </c>
      <c r="C1269" s="188" t="s">
        <v>2652</v>
      </c>
    </row>
    <row r="1270" spans="1:3">
      <c r="A1270" s="188" t="s">
        <v>4179</v>
      </c>
      <c r="B1270" s="188" t="s">
        <v>4180</v>
      </c>
      <c r="C1270" s="188" t="s">
        <v>4181</v>
      </c>
    </row>
    <row r="1271" spans="1:3">
      <c r="A1271" s="188" t="s">
        <v>4182</v>
      </c>
      <c r="B1271" s="188" t="s">
        <v>4183</v>
      </c>
      <c r="C1271" s="188" t="s">
        <v>4184</v>
      </c>
    </row>
    <row r="1272" spans="1:3">
      <c r="A1272" s="188" t="s">
        <v>738</v>
      </c>
      <c r="B1272" s="188" t="s">
        <v>4185</v>
      </c>
      <c r="C1272" s="188" t="s">
        <v>1942</v>
      </c>
    </row>
    <row r="1273" spans="1:3">
      <c r="A1273" s="188" t="s">
        <v>193</v>
      </c>
      <c r="B1273" s="188" t="s">
        <v>4186</v>
      </c>
      <c r="C1273" s="188" t="s">
        <v>2656</v>
      </c>
    </row>
    <row r="1274" spans="1:3">
      <c r="A1274" s="188" t="s">
        <v>4187</v>
      </c>
      <c r="B1274" s="188" t="s">
        <v>4188</v>
      </c>
      <c r="C1274" s="188" t="s">
        <v>4189</v>
      </c>
    </row>
    <row r="1275" spans="1:3">
      <c r="A1275" s="188" t="s">
        <v>4190</v>
      </c>
      <c r="B1275" s="188" t="s">
        <v>4192</v>
      </c>
      <c r="C1275" s="188" t="s">
        <v>4193</v>
      </c>
    </row>
    <row r="1276" spans="1:3">
      <c r="A1276" s="188" t="s">
        <v>4194</v>
      </c>
      <c r="B1276" s="188" t="s">
        <v>4195</v>
      </c>
      <c r="C1276" s="188" t="s">
        <v>4196</v>
      </c>
    </row>
    <row r="1277" spans="1:3">
      <c r="A1277" s="188" t="s">
        <v>2659</v>
      </c>
      <c r="B1277" s="188" t="s">
        <v>4197</v>
      </c>
      <c r="C1277" s="188" t="s">
        <v>4198</v>
      </c>
    </row>
    <row r="1278" spans="1:3">
      <c r="A1278" s="188" t="s">
        <v>321</v>
      </c>
      <c r="B1278" s="188" t="s">
        <v>4200</v>
      </c>
      <c r="C1278" s="188" t="s">
        <v>4201</v>
      </c>
    </row>
    <row r="1279" spans="1:3">
      <c r="A1279" s="188" t="s">
        <v>654</v>
      </c>
      <c r="B1279" s="188" t="s">
        <v>4202</v>
      </c>
      <c r="C1279" s="188" t="s">
        <v>2665</v>
      </c>
    </row>
    <row r="1280" spans="1:3">
      <c r="A1280" s="188" t="s">
        <v>650</v>
      </c>
      <c r="B1280" s="188" t="s">
        <v>4203</v>
      </c>
      <c r="C1280" s="188" t="s">
        <v>2667</v>
      </c>
    </row>
    <row r="1281" spans="1:3">
      <c r="A1281" s="188" t="s">
        <v>4204</v>
      </c>
      <c r="B1281" s="188" t="s">
        <v>4205</v>
      </c>
      <c r="C1281" s="188" t="s">
        <v>4207</v>
      </c>
    </row>
    <row r="1282" spans="1:3">
      <c r="A1282" s="188" t="s">
        <v>862</v>
      </c>
      <c r="B1282" s="188" t="s">
        <v>4208</v>
      </c>
      <c r="C1282" s="188" t="s">
        <v>2670</v>
      </c>
    </row>
    <row r="1283" spans="1:3">
      <c r="A1283" s="188" t="s">
        <v>2671</v>
      </c>
      <c r="B1283" s="188" t="s">
        <v>4209</v>
      </c>
      <c r="C1283" s="188" t="s">
        <v>2673</v>
      </c>
    </row>
    <row r="1284" spans="1:3">
      <c r="A1284" s="188" t="s">
        <v>4210</v>
      </c>
      <c r="B1284" s="188" t="s">
        <v>4211</v>
      </c>
      <c r="C1284" s="188" t="s">
        <v>4212</v>
      </c>
    </row>
    <row r="1285" spans="1:3">
      <c r="A1285" s="188" t="s">
        <v>4215</v>
      </c>
      <c r="B1285" s="188" t="s">
        <v>4216</v>
      </c>
      <c r="C1285" s="188" t="s">
        <v>4217</v>
      </c>
    </row>
    <row r="1286" spans="1:3">
      <c r="A1286" s="188" t="s">
        <v>1095</v>
      </c>
      <c r="B1286" s="188" t="s">
        <v>4218</v>
      </c>
      <c r="C1286" s="188" t="s">
        <v>2675</v>
      </c>
    </row>
    <row r="1287" spans="1:3">
      <c r="A1287" s="188" t="s">
        <v>4219</v>
      </c>
      <c r="B1287" s="188" t="s">
        <v>4220</v>
      </c>
      <c r="C1287" s="188" t="s">
        <v>4221</v>
      </c>
    </row>
    <row r="1288" spans="1:3">
      <c r="A1288" s="188" t="s">
        <v>4222</v>
      </c>
      <c r="B1288" s="188" t="s">
        <v>3411</v>
      </c>
      <c r="C1288" s="188" t="s">
        <v>2325</v>
      </c>
    </row>
    <row r="1289" spans="1:3">
      <c r="A1289" s="188" t="s">
        <v>4223</v>
      </c>
      <c r="B1289" s="188" t="s">
        <v>4224</v>
      </c>
      <c r="C1289" s="188" t="s">
        <v>4225</v>
      </c>
    </row>
    <row r="1290" spans="1:3">
      <c r="A1290" s="188" t="s">
        <v>4226</v>
      </c>
      <c r="B1290" s="188" t="s">
        <v>4227</v>
      </c>
      <c r="C1290" s="188" t="s">
        <v>4228</v>
      </c>
    </row>
    <row r="1291" spans="1:3">
      <c r="A1291" s="188" t="s">
        <v>4229</v>
      </c>
      <c r="B1291" s="188" t="s">
        <v>4230</v>
      </c>
      <c r="C1291" s="188" t="s">
        <v>4231</v>
      </c>
    </row>
    <row r="1292" spans="1:3">
      <c r="A1292" s="188" t="s">
        <v>4232</v>
      </c>
      <c r="B1292" s="188" t="s">
        <v>4233</v>
      </c>
      <c r="C1292" s="188" t="s">
        <v>2995</v>
      </c>
    </row>
    <row r="1293" spans="1:3">
      <c r="A1293" s="188" t="s">
        <v>753</v>
      </c>
      <c r="B1293" s="188" t="s">
        <v>4234</v>
      </c>
      <c r="C1293" s="188" t="s">
        <v>4235</v>
      </c>
    </row>
    <row r="1294" spans="1:3">
      <c r="A1294" s="188" t="s">
        <v>4236</v>
      </c>
      <c r="B1294" s="188" t="s">
        <v>4237</v>
      </c>
      <c r="C1294" s="188" t="s">
        <v>4238</v>
      </c>
    </row>
    <row r="1295" spans="1:3">
      <c r="A1295" s="188" t="s">
        <v>4239</v>
      </c>
      <c r="B1295" s="428"/>
      <c r="C1295" s="188" t="s">
        <v>2908</v>
      </c>
    </row>
    <row r="1296" spans="1:3">
      <c r="A1296" s="188" t="s">
        <v>4240</v>
      </c>
      <c r="B1296" s="188" t="s">
        <v>4241</v>
      </c>
      <c r="C1296" s="188" t="s">
        <v>2593</v>
      </c>
    </row>
    <row r="1297" spans="1:3">
      <c r="A1297" s="188" t="s">
        <v>4242</v>
      </c>
      <c r="B1297" s="188" t="s">
        <v>3773</v>
      </c>
      <c r="C1297" s="188" t="s">
        <v>4243</v>
      </c>
    </row>
    <row r="1298" spans="1:3">
      <c r="A1298" s="188" t="s">
        <v>4244</v>
      </c>
      <c r="B1298" s="188" t="s">
        <v>4245</v>
      </c>
      <c r="C1298" s="188" t="s">
        <v>2687</v>
      </c>
    </row>
    <row r="1299" spans="1:3">
      <c r="A1299" s="188" t="s">
        <v>4246</v>
      </c>
      <c r="B1299" s="188" t="s">
        <v>4247</v>
      </c>
      <c r="C1299" s="188" t="s">
        <v>2007</v>
      </c>
    </row>
    <row r="1300" spans="1:3">
      <c r="A1300" s="188" t="s">
        <v>4248</v>
      </c>
      <c r="B1300" s="188" t="s">
        <v>4249</v>
      </c>
      <c r="C1300" s="188" t="s">
        <v>4250</v>
      </c>
    </row>
    <row r="1301" spans="1:3">
      <c r="A1301" s="188" t="s">
        <v>1116</v>
      </c>
      <c r="B1301" s="188" t="s">
        <v>4251</v>
      </c>
      <c r="C1301" s="188" t="s">
        <v>2689</v>
      </c>
    </row>
    <row r="1302" spans="1:3">
      <c r="A1302" s="188" t="s">
        <v>4252</v>
      </c>
      <c r="B1302" s="188" t="s">
        <v>4253</v>
      </c>
      <c r="C1302" s="188" t="s">
        <v>4254</v>
      </c>
    </row>
    <row r="1303" spans="1:3">
      <c r="A1303" s="188" t="s">
        <v>1034</v>
      </c>
      <c r="B1303" s="188" t="s">
        <v>4255</v>
      </c>
      <c r="C1303" s="188" t="s">
        <v>2693</v>
      </c>
    </row>
    <row r="1304" spans="1:3">
      <c r="A1304" s="188" t="s">
        <v>4256</v>
      </c>
      <c r="B1304" s="188" t="s">
        <v>4257</v>
      </c>
      <c r="C1304" s="188" t="s">
        <v>3903</v>
      </c>
    </row>
    <row r="1305" spans="1:3">
      <c r="A1305" s="188" t="s">
        <v>4258</v>
      </c>
      <c r="B1305" s="188" t="s">
        <v>4259</v>
      </c>
      <c r="C1305" s="188" t="s">
        <v>4260</v>
      </c>
    </row>
    <row r="1306" spans="1:3">
      <c r="A1306" s="188" t="s">
        <v>4261</v>
      </c>
      <c r="B1306" s="188" t="s">
        <v>4262</v>
      </c>
      <c r="C1306" s="188" t="s">
        <v>4263</v>
      </c>
    </row>
    <row r="1307" spans="1:3">
      <c r="A1307" s="188" t="s">
        <v>4264</v>
      </c>
      <c r="B1307" s="428"/>
      <c r="C1307" s="188" t="s">
        <v>2908</v>
      </c>
    </row>
    <row r="1308" spans="1:3">
      <c r="A1308" s="188" t="s">
        <v>4265</v>
      </c>
      <c r="B1308" s="188" t="s">
        <v>4266</v>
      </c>
      <c r="C1308" s="188" t="s">
        <v>4267</v>
      </c>
    </row>
    <row r="1309" spans="1:3">
      <c r="A1309" s="188" t="s">
        <v>1201</v>
      </c>
      <c r="B1309" s="188" t="s">
        <v>4268</v>
      </c>
      <c r="C1309" s="188" t="s">
        <v>4269</v>
      </c>
    </row>
    <row r="1310" spans="1:3">
      <c r="A1310" s="188" t="s">
        <v>4270</v>
      </c>
      <c r="B1310" s="188" t="s">
        <v>4271</v>
      </c>
      <c r="C1310" s="188" t="s">
        <v>4272</v>
      </c>
    </row>
    <row r="1311" spans="1:3">
      <c r="A1311" s="188" t="s">
        <v>727</v>
      </c>
      <c r="B1311" s="188" t="s">
        <v>4273</v>
      </c>
      <c r="C1311" s="188" t="s">
        <v>2697</v>
      </c>
    </row>
    <row r="1312" spans="1:3">
      <c r="A1312" s="188" t="s">
        <v>4274</v>
      </c>
      <c r="B1312" s="188" t="s">
        <v>4275</v>
      </c>
      <c r="C1312" s="188" t="s">
        <v>1390</v>
      </c>
    </row>
    <row r="1313" spans="1:3">
      <c r="A1313" s="188" t="s">
        <v>4276</v>
      </c>
      <c r="B1313" s="188" t="s">
        <v>4277</v>
      </c>
      <c r="C1313" s="188" t="s">
        <v>4278</v>
      </c>
    </row>
    <row r="1314" spans="1:3">
      <c r="A1314" s="188" t="s">
        <v>530</v>
      </c>
      <c r="B1314" s="428"/>
      <c r="C1314" s="188" t="s">
        <v>2908</v>
      </c>
    </row>
    <row r="1315" spans="1:3">
      <c r="A1315" s="188" t="s">
        <v>4279</v>
      </c>
      <c r="B1315" s="188" t="s">
        <v>4280</v>
      </c>
      <c r="C1315" s="188" t="s">
        <v>4281</v>
      </c>
    </row>
    <row r="1316" spans="1:3">
      <c r="A1316" s="188" t="s">
        <v>4282</v>
      </c>
      <c r="B1316" s="188" t="s">
        <v>4283</v>
      </c>
      <c r="C1316" s="188" t="s">
        <v>4284</v>
      </c>
    </row>
    <row r="1317" spans="1:3">
      <c r="A1317" s="188" t="s">
        <v>552</v>
      </c>
      <c r="B1317" s="188" t="s">
        <v>4094</v>
      </c>
      <c r="C1317" s="188" t="s">
        <v>2709</v>
      </c>
    </row>
    <row r="1318" spans="1:3">
      <c r="A1318" s="188" t="s">
        <v>4285</v>
      </c>
      <c r="B1318" s="188" t="s">
        <v>4286</v>
      </c>
      <c r="C1318" s="188" t="s">
        <v>2709</v>
      </c>
    </row>
    <row r="1319" spans="1:3">
      <c r="A1319" s="188" t="s">
        <v>1151</v>
      </c>
      <c r="B1319" s="188" t="s">
        <v>4287</v>
      </c>
      <c r="C1319" s="188" t="s">
        <v>1153</v>
      </c>
    </row>
    <row r="1320" spans="1:3">
      <c r="A1320" s="188" t="s">
        <v>545</v>
      </c>
      <c r="B1320" s="188" t="s">
        <v>4288</v>
      </c>
      <c r="C1320" s="188" t="s">
        <v>2709</v>
      </c>
    </row>
    <row r="1321" spans="1:3">
      <c r="A1321" s="188" t="s">
        <v>4289</v>
      </c>
      <c r="B1321" s="188" t="s">
        <v>4290</v>
      </c>
      <c r="C1321" s="188" t="s">
        <v>4291</v>
      </c>
    </row>
    <row r="1322" spans="1:3">
      <c r="A1322" s="188" t="s">
        <v>4292</v>
      </c>
      <c r="B1322" s="188" t="s">
        <v>4293</v>
      </c>
      <c r="C1322" s="188" t="s">
        <v>4294</v>
      </c>
    </row>
    <row r="1323" spans="1:3">
      <c r="A1323" s="188" t="s">
        <v>4295</v>
      </c>
      <c r="B1323" s="188" t="s">
        <v>4296</v>
      </c>
      <c r="C1323" s="188" t="s">
        <v>4297</v>
      </c>
    </row>
    <row r="1324" spans="1:3">
      <c r="A1324" s="188" t="s">
        <v>4298</v>
      </c>
      <c r="B1324" s="188" t="s">
        <v>4299</v>
      </c>
      <c r="C1324" s="188" t="s">
        <v>4300</v>
      </c>
    </row>
    <row r="1325" spans="1:3">
      <c r="A1325" s="188" t="s">
        <v>4301</v>
      </c>
      <c r="B1325" s="188" t="s">
        <v>4302</v>
      </c>
      <c r="C1325" s="188" t="s">
        <v>4303</v>
      </c>
    </row>
    <row r="1326" spans="1:3">
      <c r="A1326" s="188" t="s">
        <v>4304</v>
      </c>
      <c r="B1326" s="188" t="s">
        <v>4305</v>
      </c>
      <c r="C1326" s="188" t="s">
        <v>4307</v>
      </c>
    </row>
    <row r="1327" spans="1:3">
      <c r="A1327" s="188" t="s">
        <v>4309</v>
      </c>
      <c r="B1327" s="188" t="s">
        <v>4310</v>
      </c>
      <c r="C1327" s="188" t="s">
        <v>4311</v>
      </c>
    </row>
    <row r="1328" spans="1:3">
      <c r="A1328" s="188" t="s">
        <v>4312</v>
      </c>
      <c r="B1328" s="188" t="s">
        <v>4313</v>
      </c>
      <c r="C1328" s="188" t="s">
        <v>4314</v>
      </c>
    </row>
    <row r="1329" spans="1:3">
      <c r="A1329" s="188" t="s">
        <v>4315</v>
      </c>
      <c r="B1329" s="188" t="s">
        <v>4316</v>
      </c>
      <c r="C1329" s="188" t="s">
        <v>4317</v>
      </c>
    </row>
    <row r="1330" spans="1:3">
      <c r="A1330" s="188" t="s">
        <v>4318</v>
      </c>
      <c r="B1330" s="188" t="s">
        <v>4319</v>
      </c>
      <c r="C1330" s="188" t="s">
        <v>4320</v>
      </c>
    </row>
    <row r="1331" spans="1:3">
      <c r="A1331" s="188" t="s">
        <v>4321</v>
      </c>
      <c r="B1331" s="188" t="s">
        <v>4322</v>
      </c>
      <c r="C1331" s="188" t="s">
        <v>4323</v>
      </c>
    </row>
    <row r="1332" spans="1:3">
      <c r="A1332" s="188" t="s">
        <v>4324</v>
      </c>
      <c r="B1332" s="188" t="s">
        <v>4325</v>
      </c>
      <c r="C1332" s="188" t="s">
        <v>4326</v>
      </c>
    </row>
    <row r="1333" spans="1:3">
      <c r="A1333" s="188" t="s">
        <v>4327</v>
      </c>
      <c r="B1333" s="188" t="s">
        <v>4328</v>
      </c>
      <c r="C1333" s="188" t="s">
        <v>4329</v>
      </c>
    </row>
    <row r="1334" spans="1:3">
      <c r="A1334" s="188" t="s">
        <v>4330</v>
      </c>
      <c r="B1334" s="188" t="s">
        <v>4331</v>
      </c>
      <c r="C1334" s="188" t="s">
        <v>4332</v>
      </c>
    </row>
    <row r="1335" spans="1:3">
      <c r="A1335" s="188" t="s">
        <v>1265</v>
      </c>
      <c r="B1335" s="188" t="s">
        <v>3178</v>
      </c>
      <c r="C1335" s="188" t="s">
        <v>2726</v>
      </c>
    </row>
    <row r="1336" spans="1:3">
      <c r="A1336" s="188" t="s">
        <v>4334</v>
      </c>
      <c r="B1336" s="428"/>
      <c r="C1336" s="188" t="s">
        <v>2908</v>
      </c>
    </row>
    <row r="1337" spans="1:3">
      <c r="A1337" s="188" t="s">
        <v>4335</v>
      </c>
      <c r="B1337" s="188" t="s">
        <v>4336</v>
      </c>
      <c r="C1337" s="188" t="s">
        <v>4337</v>
      </c>
    </row>
    <row r="1338" spans="1:3">
      <c r="A1338" s="188" t="s">
        <v>4338</v>
      </c>
      <c r="B1338" s="188" t="s">
        <v>4249</v>
      </c>
      <c r="C1338" s="188" t="s">
        <v>4250</v>
      </c>
    </row>
    <row r="1339" spans="1:3">
      <c r="A1339" s="188" t="s">
        <v>1117</v>
      </c>
      <c r="B1339" s="188" t="s">
        <v>4339</v>
      </c>
      <c r="C1339" s="188" t="s">
        <v>2728</v>
      </c>
    </row>
    <row r="1340" spans="1:3">
      <c r="A1340" s="188" t="s">
        <v>4340</v>
      </c>
      <c r="B1340" s="188" t="s">
        <v>4341</v>
      </c>
      <c r="C1340" s="188" t="s">
        <v>3098</v>
      </c>
    </row>
    <row r="1341" spans="1:3">
      <c r="A1341" s="188" t="s">
        <v>4342</v>
      </c>
      <c r="B1341" s="188" t="s">
        <v>4343</v>
      </c>
      <c r="C1341" s="188" t="s">
        <v>4344</v>
      </c>
    </row>
    <row r="1342" spans="1:3">
      <c r="A1342" s="188" t="s">
        <v>4345</v>
      </c>
      <c r="B1342" s="188" t="s">
        <v>4346</v>
      </c>
      <c r="C1342" s="188" t="s">
        <v>4347</v>
      </c>
    </row>
    <row r="1343" spans="1:3">
      <c r="A1343" s="188" t="s">
        <v>689</v>
      </c>
      <c r="B1343" s="188" t="s">
        <v>4348</v>
      </c>
      <c r="C1343" s="188" t="s">
        <v>2731</v>
      </c>
    </row>
    <row r="1344" spans="1:3">
      <c r="A1344" s="188" t="s">
        <v>4349</v>
      </c>
      <c r="B1344" s="188" t="s">
        <v>4350</v>
      </c>
      <c r="C1344" s="188" t="s">
        <v>4351</v>
      </c>
    </row>
    <row r="1345" spans="1:3">
      <c r="A1345" s="188" t="s">
        <v>4352</v>
      </c>
      <c r="B1345" s="188" t="s">
        <v>4353</v>
      </c>
      <c r="C1345" s="188" t="s">
        <v>4354</v>
      </c>
    </row>
    <row r="1346" spans="1:3">
      <c r="A1346" s="188" t="s">
        <v>4355</v>
      </c>
      <c r="B1346" s="188" t="s">
        <v>4356</v>
      </c>
      <c r="C1346" s="188" t="s">
        <v>4357</v>
      </c>
    </row>
    <row r="1347" spans="1:3">
      <c r="A1347" s="188" t="s">
        <v>4358</v>
      </c>
      <c r="B1347" s="188" t="s">
        <v>3497</v>
      </c>
      <c r="C1347" s="188" t="s">
        <v>2377</v>
      </c>
    </row>
    <row r="1348" spans="1:3">
      <c r="A1348" s="188" t="s">
        <v>4359</v>
      </c>
      <c r="B1348" s="188" t="s">
        <v>4360</v>
      </c>
      <c r="C1348" s="188" t="s">
        <v>4361</v>
      </c>
    </row>
    <row r="1349" spans="1:3">
      <c r="A1349" s="188" t="s">
        <v>199</v>
      </c>
      <c r="B1349" s="188" t="s">
        <v>4362</v>
      </c>
      <c r="C1349" s="188" t="s">
        <v>2734</v>
      </c>
    </row>
    <row r="1350" spans="1:3">
      <c r="A1350" s="188" t="s">
        <v>4363</v>
      </c>
      <c r="B1350" s="188" t="s">
        <v>4364</v>
      </c>
      <c r="C1350" s="188" t="s">
        <v>4365</v>
      </c>
    </row>
    <row r="1351" spans="1:3">
      <c r="A1351" s="188" t="s">
        <v>2735</v>
      </c>
      <c r="B1351" s="188" t="s">
        <v>4366</v>
      </c>
      <c r="C1351" s="188" t="s">
        <v>2737</v>
      </c>
    </row>
    <row r="1352" spans="1:3">
      <c r="A1352" s="188" t="s">
        <v>4367</v>
      </c>
      <c r="B1352" s="188" t="s">
        <v>4368</v>
      </c>
      <c r="C1352" s="188" t="s">
        <v>2739</v>
      </c>
    </row>
    <row r="1353" spans="1:3">
      <c r="A1353" s="188" t="s">
        <v>4369</v>
      </c>
      <c r="B1353" s="188" t="s">
        <v>4370</v>
      </c>
      <c r="C1353" s="188" t="s">
        <v>2741</v>
      </c>
    </row>
    <row r="1354" spans="1:3">
      <c r="A1354" s="188" t="s">
        <v>290</v>
      </c>
      <c r="B1354" s="188" t="s">
        <v>4371</v>
      </c>
      <c r="C1354" s="188" t="s">
        <v>2741</v>
      </c>
    </row>
    <row r="1355" spans="1:3">
      <c r="A1355" s="188" t="s">
        <v>4372</v>
      </c>
      <c r="B1355" s="188" t="s">
        <v>4373</v>
      </c>
      <c r="C1355" s="188" t="s">
        <v>4374</v>
      </c>
    </row>
    <row r="1356" spans="1:3">
      <c r="A1356" s="188" t="s">
        <v>4376</v>
      </c>
      <c r="B1356" s="188" t="s">
        <v>4377</v>
      </c>
      <c r="C1356" s="188" t="s">
        <v>4378</v>
      </c>
    </row>
    <row r="1357" spans="1:3">
      <c r="A1357" s="188" t="s">
        <v>4379</v>
      </c>
      <c r="B1357" s="188" t="s">
        <v>4380</v>
      </c>
      <c r="C1357" s="188" t="s">
        <v>4381</v>
      </c>
    </row>
    <row r="1358" spans="1:3">
      <c r="A1358" s="188" t="s">
        <v>4382</v>
      </c>
      <c r="B1358" s="188" t="s">
        <v>4383</v>
      </c>
      <c r="C1358" s="188" t="s">
        <v>4384</v>
      </c>
    </row>
    <row r="1359" spans="1:3">
      <c r="A1359" s="188" t="s">
        <v>1288</v>
      </c>
      <c r="B1359" s="188" t="s">
        <v>4385</v>
      </c>
      <c r="C1359" s="188" t="s">
        <v>2743</v>
      </c>
    </row>
    <row r="1360" spans="1:3">
      <c r="A1360" s="188" t="s">
        <v>4386</v>
      </c>
      <c r="B1360" s="188" t="s">
        <v>4387</v>
      </c>
      <c r="C1360" s="188" t="s">
        <v>4388</v>
      </c>
    </row>
    <row r="1361" spans="1:3">
      <c r="A1361" s="188" t="s">
        <v>260</v>
      </c>
      <c r="B1361" s="188" t="s">
        <v>4389</v>
      </c>
      <c r="C1361" s="188" t="s">
        <v>4390</v>
      </c>
    </row>
    <row r="1362" spans="1:3">
      <c r="A1362" s="188" t="s">
        <v>2744</v>
      </c>
      <c r="B1362" s="188" t="s">
        <v>4391</v>
      </c>
      <c r="C1362" s="188" t="s">
        <v>4392</v>
      </c>
    </row>
    <row r="1363" spans="1:3">
      <c r="A1363" s="188" t="s">
        <v>4393</v>
      </c>
      <c r="B1363" s="188" t="s">
        <v>3479</v>
      </c>
      <c r="C1363" s="188" t="s">
        <v>3480</v>
      </c>
    </row>
    <row r="1364" spans="1:3">
      <c r="A1364" s="188" t="s">
        <v>4394</v>
      </c>
      <c r="B1364" s="188" t="s">
        <v>4395</v>
      </c>
      <c r="C1364" s="188" t="s">
        <v>4396</v>
      </c>
    </row>
    <row r="1365" spans="1:3">
      <c r="A1365" s="188" t="s">
        <v>1129</v>
      </c>
      <c r="B1365" s="188" t="s">
        <v>4397</v>
      </c>
      <c r="C1365" s="188" t="s">
        <v>2750</v>
      </c>
    </row>
    <row r="1366" spans="1:3">
      <c r="A1366" s="188" t="s">
        <v>501</v>
      </c>
      <c r="B1366" s="188" t="s">
        <v>4398</v>
      </c>
      <c r="C1366" s="188" t="s">
        <v>2752</v>
      </c>
    </row>
    <row r="1367" spans="1:3">
      <c r="A1367" s="188" t="s">
        <v>4399</v>
      </c>
      <c r="B1367" s="188" t="s">
        <v>4400</v>
      </c>
      <c r="C1367" s="188" t="s">
        <v>4401</v>
      </c>
    </row>
    <row r="1368" spans="1:3">
      <c r="A1368" s="188" t="s">
        <v>4402</v>
      </c>
      <c r="B1368" s="188" t="s">
        <v>4403</v>
      </c>
      <c r="C1368" s="188" t="s">
        <v>4404</v>
      </c>
    </row>
    <row r="1369" spans="1:3">
      <c r="A1369" s="188" t="s">
        <v>4405</v>
      </c>
      <c r="B1369" s="188" t="s">
        <v>4406</v>
      </c>
      <c r="C1369" s="188" t="s">
        <v>4407</v>
      </c>
    </row>
    <row r="1370" spans="1:3">
      <c r="A1370" s="188" t="s">
        <v>4408</v>
      </c>
      <c r="B1370" s="188" t="s">
        <v>4409</v>
      </c>
      <c r="C1370" s="188" t="s">
        <v>4410</v>
      </c>
    </row>
    <row r="1371" spans="1:3">
      <c r="A1371" s="188" t="s">
        <v>4411</v>
      </c>
      <c r="B1371" s="188" t="s">
        <v>4412</v>
      </c>
      <c r="C1371" s="188" t="s">
        <v>4413</v>
      </c>
    </row>
    <row r="1372" spans="1:3">
      <c r="A1372" s="188" t="s">
        <v>2755</v>
      </c>
      <c r="B1372" s="188" t="s">
        <v>4414</v>
      </c>
      <c r="C1372" s="188" t="s">
        <v>2757</v>
      </c>
    </row>
    <row r="1373" spans="1:3">
      <c r="A1373" s="188" t="s">
        <v>4415</v>
      </c>
      <c r="B1373" s="188" t="s">
        <v>4416</v>
      </c>
      <c r="C1373" s="188" t="s">
        <v>4417</v>
      </c>
    </row>
    <row r="1374" spans="1:3">
      <c r="A1374" s="188" t="s">
        <v>2758</v>
      </c>
      <c r="B1374" s="188" t="s">
        <v>3622</v>
      </c>
      <c r="C1374" s="188" t="s">
        <v>2760</v>
      </c>
    </row>
    <row r="1375" spans="1:3">
      <c r="A1375" s="188" t="s">
        <v>2762</v>
      </c>
      <c r="B1375" s="188" t="s">
        <v>4418</v>
      </c>
      <c r="C1375" s="188" t="s">
        <v>4419</v>
      </c>
    </row>
    <row r="1376" spans="1:3">
      <c r="A1376" s="188" t="s">
        <v>577</v>
      </c>
      <c r="B1376" s="188" t="s">
        <v>4420</v>
      </c>
      <c r="C1376" s="188" t="s">
        <v>2768</v>
      </c>
    </row>
    <row r="1377" spans="1:3">
      <c r="A1377" s="188" t="s">
        <v>4421</v>
      </c>
      <c r="B1377" s="188" t="s">
        <v>4422</v>
      </c>
      <c r="C1377" s="188" t="s">
        <v>4423</v>
      </c>
    </row>
    <row r="1378" spans="1:3">
      <c r="A1378" s="188" t="s">
        <v>4424</v>
      </c>
      <c r="B1378" s="188" t="s">
        <v>4425</v>
      </c>
      <c r="C1378" s="188" t="s">
        <v>4426</v>
      </c>
    </row>
    <row r="1379" spans="1:3">
      <c r="A1379" s="188" t="s">
        <v>4427</v>
      </c>
      <c r="B1379" s="188" t="s">
        <v>4428</v>
      </c>
      <c r="C1379" s="188" t="s">
        <v>4429</v>
      </c>
    </row>
    <row r="1380" spans="1:3">
      <c r="A1380" s="188" t="s">
        <v>4430</v>
      </c>
      <c r="B1380" s="188" t="s">
        <v>4431</v>
      </c>
      <c r="C1380" s="188" t="s">
        <v>4432</v>
      </c>
    </row>
    <row r="1381" spans="1:3">
      <c r="A1381" s="188" t="s">
        <v>4433</v>
      </c>
      <c r="B1381" s="188" t="s">
        <v>4434</v>
      </c>
      <c r="C1381" s="188" t="s">
        <v>4435</v>
      </c>
    </row>
    <row r="1382" spans="1:3">
      <c r="A1382" s="188" t="s">
        <v>4436</v>
      </c>
      <c r="B1382" s="188" t="s">
        <v>4437</v>
      </c>
      <c r="C1382" s="188" t="s">
        <v>4438</v>
      </c>
    </row>
    <row r="1383" spans="1:3">
      <c r="A1383" s="188" t="s">
        <v>4439</v>
      </c>
      <c r="B1383" s="188" t="s">
        <v>4440</v>
      </c>
      <c r="C1383" s="188" t="s">
        <v>4441</v>
      </c>
    </row>
    <row r="1384" spans="1:3">
      <c r="A1384" s="188" t="s">
        <v>4442</v>
      </c>
      <c r="B1384" s="188" t="s">
        <v>4443</v>
      </c>
      <c r="C1384" s="188" t="s">
        <v>2510</v>
      </c>
    </row>
    <row r="1385" spans="1:3">
      <c r="A1385" s="188" t="s">
        <v>4444</v>
      </c>
      <c r="B1385" s="188" t="s">
        <v>4445</v>
      </c>
      <c r="C1385" s="188" t="s">
        <v>4446</v>
      </c>
    </row>
    <row r="1386" spans="1:3">
      <c r="A1386" s="188" t="s">
        <v>4447</v>
      </c>
      <c r="B1386" s="188" t="s">
        <v>4448</v>
      </c>
      <c r="C1386" s="188" t="s">
        <v>4449</v>
      </c>
    </row>
    <row r="1387" spans="1:3">
      <c r="A1387" s="188" t="s">
        <v>4450</v>
      </c>
      <c r="B1387" s="188" t="s">
        <v>4451</v>
      </c>
      <c r="C1387" s="188" t="s">
        <v>4452</v>
      </c>
    </row>
    <row r="1388" spans="1:3">
      <c r="A1388" s="188" t="s">
        <v>4453</v>
      </c>
      <c r="B1388" s="188" t="s">
        <v>4454</v>
      </c>
      <c r="C1388" s="188" t="s">
        <v>4455</v>
      </c>
    </row>
    <row r="1389" spans="1:3">
      <c r="A1389" s="188" t="s">
        <v>4456</v>
      </c>
      <c r="B1389" s="188" t="s">
        <v>4457</v>
      </c>
      <c r="C1389" s="188" t="s">
        <v>1230</v>
      </c>
    </row>
    <row r="1390" spans="1:3">
      <c r="A1390" s="188" t="s">
        <v>4458</v>
      </c>
      <c r="B1390" s="188" t="s">
        <v>4459</v>
      </c>
      <c r="C1390" s="188" t="s">
        <v>4460</v>
      </c>
    </row>
    <row r="1391" spans="1:3">
      <c r="A1391" s="188" t="s">
        <v>1111</v>
      </c>
      <c r="B1391" s="188" t="s">
        <v>4461</v>
      </c>
      <c r="C1391" s="188" t="s">
        <v>2782</v>
      </c>
    </row>
    <row r="1392" spans="1:3">
      <c r="A1392" s="188" t="s">
        <v>4462</v>
      </c>
      <c r="B1392" s="188" t="s">
        <v>4463</v>
      </c>
      <c r="C1392" s="188" t="s">
        <v>4464</v>
      </c>
    </row>
    <row r="1393" spans="1:3">
      <c r="A1393" s="188" t="s">
        <v>4465</v>
      </c>
      <c r="B1393" s="428"/>
      <c r="C1393" s="188" t="s">
        <v>2908</v>
      </c>
    </row>
    <row r="1394" spans="1:3">
      <c r="A1394" s="188" t="s">
        <v>4466</v>
      </c>
      <c r="B1394" s="188" t="s">
        <v>4467</v>
      </c>
      <c r="C1394" s="188" t="s">
        <v>4468</v>
      </c>
    </row>
    <row r="1395" spans="1:3">
      <c r="A1395" s="188" t="s">
        <v>4469</v>
      </c>
      <c r="B1395" s="188" t="s">
        <v>4470</v>
      </c>
      <c r="C1395" s="188" t="s">
        <v>1485</v>
      </c>
    </row>
    <row r="1396" spans="1:3">
      <c r="A1396" s="188" t="s">
        <v>4471</v>
      </c>
      <c r="B1396" s="188" t="s">
        <v>4472</v>
      </c>
      <c r="C1396" s="188" t="s">
        <v>4473</v>
      </c>
    </row>
    <row r="1397" spans="1:3">
      <c r="A1397" s="188" t="s">
        <v>4474</v>
      </c>
      <c r="B1397" s="188" t="s">
        <v>4475</v>
      </c>
      <c r="C1397" s="188" t="s">
        <v>4476</v>
      </c>
    </row>
    <row r="1398" spans="1:3">
      <c r="A1398" s="188" t="s">
        <v>90</v>
      </c>
      <c r="B1398" s="188" t="s">
        <v>4477</v>
      </c>
      <c r="C1398" s="188" t="s">
        <v>2789</v>
      </c>
    </row>
    <row r="1399" spans="1:3">
      <c r="A1399" s="188" t="s">
        <v>4478</v>
      </c>
      <c r="B1399" s="188" t="s">
        <v>4479</v>
      </c>
      <c r="C1399" s="188" t="s">
        <v>4480</v>
      </c>
    </row>
    <row r="1400" spans="1:3">
      <c r="A1400" s="188" t="s">
        <v>4481</v>
      </c>
      <c r="B1400" s="188" t="s">
        <v>4482</v>
      </c>
      <c r="C1400" s="188" t="s">
        <v>4483</v>
      </c>
    </row>
    <row r="1401" spans="1:3">
      <c r="A1401" s="188" t="s">
        <v>4485</v>
      </c>
      <c r="B1401" s="188" t="s">
        <v>4486</v>
      </c>
      <c r="C1401" s="188" t="s">
        <v>4228</v>
      </c>
    </row>
    <row r="1402" spans="1:3">
      <c r="A1402" s="188" t="s">
        <v>4487</v>
      </c>
      <c r="B1402" s="188" t="s">
        <v>4488</v>
      </c>
      <c r="C1402" s="188" t="s">
        <v>4489</v>
      </c>
    </row>
    <row r="1403" spans="1:3">
      <c r="A1403" s="188" t="s">
        <v>2790</v>
      </c>
      <c r="B1403" s="188" t="s">
        <v>4490</v>
      </c>
      <c r="C1403" s="188" t="s">
        <v>2792</v>
      </c>
    </row>
    <row r="1404" spans="1:3">
      <c r="A1404" s="188" t="s">
        <v>1096</v>
      </c>
      <c r="B1404" s="188" t="s">
        <v>4492</v>
      </c>
      <c r="C1404" s="188" t="s">
        <v>4493</v>
      </c>
    </row>
    <row r="1405" spans="1:3">
      <c r="A1405" s="188" t="s">
        <v>1096</v>
      </c>
      <c r="B1405" s="188" t="s">
        <v>4494</v>
      </c>
      <c r="C1405" s="188" t="s">
        <v>4493</v>
      </c>
    </row>
    <row r="1406" spans="1:3">
      <c r="A1406" s="188" t="s">
        <v>2793</v>
      </c>
      <c r="B1406" s="188" t="s">
        <v>4495</v>
      </c>
      <c r="C1406" s="188" t="s">
        <v>2795</v>
      </c>
    </row>
    <row r="1407" spans="1:3">
      <c r="A1407" s="188" t="s">
        <v>4496</v>
      </c>
      <c r="B1407" s="188" t="s">
        <v>4497</v>
      </c>
      <c r="C1407" s="188" t="s">
        <v>4498</v>
      </c>
    </row>
    <row r="1408" spans="1:3">
      <c r="A1408" s="188" t="s">
        <v>4499</v>
      </c>
      <c r="B1408" s="188" t="s">
        <v>4500</v>
      </c>
      <c r="C1408" s="188" t="s">
        <v>4501</v>
      </c>
    </row>
    <row r="1409" spans="1:3">
      <c r="A1409" s="188" t="s">
        <v>4502</v>
      </c>
      <c r="B1409" s="188" t="s">
        <v>4503</v>
      </c>
      <c r="C1409" s="188" t="s">
        <v>4504</v>
      </c>
    </row>
    <row r="1410" spans="1:3">
      <c r="A1410" s="188" t="s">
        <v>2796</v>
      </c>
      <c r="B1410" s="188" t="s">
        <v>4505</v>
      </c>
      <c r="C1410" s="188" t="s">
        <v>2799</v>
      </c>
    </row>
    <row r="1411" spans="1:3">
      <c r="A1411" s="188" t="s">
        <v>581</v>
      </c>
      <c r="B1411" s="188" t="s">
        <v>4506</v>
      </c>
      <c r="C1411" s="188" t="s">
        <v>2801</v>
      </c>
    </row>
    <row r="1412" spans="1:3">
      <c r="A1412" s="188" t="s">
        <v>264</v>
      </c>
      <c r="B1412" s="188" t="s">
        <v>4507</v>
      </c>
      <c r="C1412" s="188" t="s">
        <v>2804</v>
      </c>
    </row>
    <row r="1413" spans="1:3">
      <c r="A1413" s="188" t="s">
        <v>4508</v>
      </c>
      <c r="B1413" s="188" t="s">
        <v>4507</v>
      </c>
      <c r="C1413" s="188" t="s">
        <v>2804</v>
      </c>
    </row>
    <row r="1414" spans="1:3">
      <c r="A1414" s="188" t="s">
        <v>4509</v>
      </c>
      <c r="B1414" s="188" t="s">
        <v>4507</v>
      </c>
      <c r="C1414" s="188" t="s">
        <v>2804</v>
      </c>
    </row>
    <row r="1415" spans="1:3">
      <c r="A1415" s="188" t="s">
        <v>4510</v>
      </c>
      <c r="B1415" s="188" t="s">
        <v>2996</v>
      </c>
      <c r="C1415" s="188" t="s">
        <v>2997</v>
      </c>
    </row>
    <row r="1416" spans="1:3">
      <c r="A1416" s="188" t="s">
        <v>1026</v>
      </c>
      <c r="B1416" s="188" t="s">
        <v>4511</v>
      </c>
      <c r="C1416" s="188" t="s">
        <v>2810</v>
      </c>
    </row>
    <row r="1417" spans="1:3">
      <c r="A1417" s="188" t="s">
        <v>4512</v>
      </c>
      <c r="B1417" s="188" t="s">
        <v>4513</v>
      </c>
      <c r="C1417" s="188" t="s">
        <v>4514</v>
      </c>
    </row>
    <row r="1418" spans="1:3">
      <c r="A1418" s="188" t="s">
        <v>4515</v>
      </c>
      <c r="B1418" s="188" t="s">
        <v>4516</v>
      </c>
      <c r="C1418" s="188" t="s">
        <v>4517</v>
      </c>
    </row>
    <row r="1419" spans="1:3">
      <c r="A1419" s="188" t="s">
        <v>4518</v>
      </c>
      <c r="B1419" s="188" t="s">
        <v>4519</v>
      </c>
      <c r="C1419" s="188" t="s">
        <v>4520</v>
      </c>
    </row>
    <row r="1420" spans="1:3">
      <c r="A1420" s="188" t="s">
        <v>4521</v>
      </c>
      <c r="B1420" s="188" t="s">
        <v>4522</v>
      </c>
      <c r="C1420" s="188" t="s">
        <v>4523</v>
      </c>
    </row>
    <row r="1421" spans="1:3">
      <c r="A1421" s="188" t="s">
        <v>2811</v>
      </c>
      <c r="B1421" s="188" t="s">
        <v>4524</v>
      </c>
      <c r="C1421" s="188" t="s">
        <v>1613</v>
      </c>
    </row>
    <row r="1422" spans="1:3">
      <c r="A1422" s="188" t="s">
        <v>4525</v>
      </c>
      <c r="B1422" s="188" t="s">
        <v>4526</v>
      </c>
      <c r="C1422" s="188" t="s">
        <v>4527</v>
      </c>
    </row>
    <row r="1423" spans="1:3">
      <c r="A1423" s="188" t="s">
        <v>326</v>
      </c>
      <c r="B1423" s="188" t="s">
        <v>4528</v>
      </c>
      <c r="C1423" s="188" t="s">
        <v>2814</v>
      </c>
    </row>
    <row r="1424" spans="1:3">
      <c r="A1424" s="188" t="s">
        <v>4529</v>
      </c>
      <c r="B1424" s="188" t="s">
        <v>4530</v>
      </c>
      <c r="C1424" s="188" t="s">
        <v>4531</v>
      </c>
    </row>
    <row r="1425" spans="1:3">
      <c r="A1425" s="188" t="s">
        <v>4532</v>
      </c>
      <c r="B1425" s="188" t="s">
        <v>3345</v>
      </c>
      <c r="C1425" s="188" t="s">
        <v>3346</v>
      </c>
    </row>
    <row r="1426" spans="1:3">
      <c r="A1426" s="188" t="s">
        <v>780</v>
      </c>
      <c r="B1426" s="188" t="s">
        <v>4533</v>
      </c>
      <c r="C1426" s="188" t="s">
        <v>2819</v>
      </c>
    </row>
    <row r="1427" spans="1:3">
      <c r="A1427" s="188" t="s">
        <v>4534</v>
      </c>
      <c r="B1427" s="188" t="s">
        <v>4535</v>
      </c>
      <c r="C1427" s="188" t="s">
        <v>4536</v>
      </c>
    </row>
    <row r="1428" spans="1:3">
      <c r="A1428" s="188" t="s">
        <v>4537</v>
      </c>
      <c r="B1428" s="188" t="s">
        <v>4538</v>
      </c>
      <c r="C1428" s="188" t="s">
        <v>4539</v>
      </c>
    </row>
    <row r="1429" spans="1:3">
      <c r="A1429" s="188" t="s">
        <v>1099</v>
      </c>
      <c r="B1429" s="188" t="s">
        <v>4540</v>
      </c>
      <c r="C1429" s="188" t="s">
        <v>4541</v>
      </c>
    </row>
    <row r="1430" spans="1:3">
      <c r="A1430" s="188" t="s">
        <v>4542</v>
      </c>
      <c r="B1430" s="188" t="s">
        <v>4543</v>
      </c>
      <c r="C1430" s="188" t="s">
        <v>4544</v>
      </c>
    </row>
    <row r="1431" spans="1:3">
      <c r="A1431" s="188" t="s">
        <v>4545</v>
      </c>
      <c r="B1431" s="188" t="s">
        <v>4546</v>
      </c>
      <c r="C1431" s="188" t="s">
        <v>4547</v>
      </c>
    </row>
    <row r="1432" spans="1:3">
      <c r="A1432" s="188" t="s">
        <v>4548</v>
      </c>
      <c r="B1432" s="188" t="s">
        <v>4549</v>
      </c>
      <c r="C1432" s="188" t="s">
        <v>4550</v>
      </c>
    </row>
    <row r="1433" spans="1:3">
      <c r="A1433" s="188" t="s">
        <v>121</v>
      </c>
      <c r="B1433" s="188" t="s">
        <v>4551</v>
      </c>
      <c r="C1433" s="188" t="s">
        <v>2826</v>
      </c>
    </row>
    <row r="1434" spans="1:3">
      <c r="A1434" s="188" t="s">
        <v>4552</v>
      </c>
      <c r="B1434" s="188" t="s">
        <v>4553</v>
      </c>
      <c r="C1434" s="188" t="s">
        <v>4554</v>
      </c>
    </row>
    <row r="1435" spans="1:3">
      <c r="A1435" s="188" t="s">
        <v>4555</v>
      </c>
      <c r="B1435" s="188" t="s">
        <v>4556</v>
      </c>
      <c r="C1435" s="188" t="s">
        <v>4557</v>
      </c>
    </row>
    <row r="1436" spans="1:3">
      <c r="A1436" s="188" t="s">
        <v>2545</v>
      </c>
      <c r="B1436" s="188" t="s">
        <v>4558</v>
      </c>
      <c r="C1436" s="188" t="s">
        <v>4559</v>
      </c>
    </row>
    <row r="1437" spans="1:3">
      <c r="A1437" s="188" t="s">
        <v>4560</v>
      </c>
      <c r="B1437" s="188" t="s">
        <v>4561</v>
      </c>
      <c r="C1437" s="188" t="s">
        <v>4562</v>
      </c>
    </row>
    <row r="1438" spans="1:3">
      <c r="A1438" s="188" t="s">
        <v>4563</v>
      </c>
      <c r="B1438" s="188" t="s">
        <v>4564</v>
      </c>
      <c r="C1438" s="188" t="s">
        <v>4565</v>
      </c>
    </row>
    <row r="1439" spans="1:3">
      <c r="A1439" s="188" t="s">
        <v>4566</v>
      </c>
      <c r="B1439" s="428"/>
      <c r="C1439" s="188" t="s">
        <v>2908</v>
      </c>
    </row>
    <row r="1440" spans="1:3">
      <c r="A1440" s="188" t="s">
        <v>4567</v>
      </c>
      <c r="B1440" s="188" t="s">
        <v>4568</v>
      </c>
      <c r="C1440" s="188" t="s">
        <v>2839</v>
      </c>
    </row>
    <row r="1441" spans="1:4">
      <c r="A1441" s="188" t="s">
        <v>4569</v>
      </c>
      <c r="B1441" s="188" t="s">
        <v>4570</v>
      </c>
      <c r="C1441" s="188" t="s">
        <v>1429</v>
      </c>
    </row>
    <row r="1442" spans="1:4">
      <c r="A1442" s="188" t="s">
        <v>4571</v>
      </c>
      <c r="B1442" s="188" t="s">
        <v>4572</v>
      </c>
      <c r="C1442" s="188" t="s">
        <v>4573</v>
      </c>
    </row>
    <row r="1443" spans="1:4">
      <c r="A1443" s="188" t="s">
        <v>4574</v>
      </c>
      <c r="B1443" s="188" t="s">
        <v>4575</v>
      </c>
      <c r="C1443" s="188" t="s">
        <v>4576</v>
      </c>
    </row>
    <row r="1444" spans="1:4">
      <c r="A1444" s="188" t="s">
        <v>4577</v>
      </c>
      <c r="B1444" s="188" t="s">
        <v>4578</v>
      </c>
      <c r="C1444" s="188" t="s">
        <v>2734</v>
      </c>
    </row>
    <row r="1445" spans="1:4">
      <c r="A1445" s="188" t="s">
        <v>4579</v>
      </c>
      <c r="B1445" s="188" t="s">
        <v>4580</v>
      </c>
      <c r="C1445" s="188" t="s">
        <v>4581</v>
      </c>
    </row>
    <row r="1446" spans="1:4">
      <c r="A1446" s="188" t="s">
        <v>1380</v>
      </c>
      <c r="B1446" s="188" t="s">
        <v>4582</v>
      </c>
      <c r="C1446" s="188" t="s">
        <v>2847</v>
      </c>
    </row>
    <row r="1447" spans="1:4">
      <c r="A1447" s="188" t="s">
        <v>259</v>
      </c>
      <c r="B1447" s="188" t="s">
        <v>4583</v>
      </c>
      <c r="C1447" s="188" t="s">
        <v>2849</v>
      </c>
    </row>
    <row r="1448" spans="1:4">
      <c r="A1448" s="188" t="s">
        <v>4584</v>
      </c>
      <c r="B1448" s="188" t="s">
        <v>4585</v>
      </c>
      <c r="C1448" s="188" t="s">
        <v>4586</v>
      </c>
    </row>
    <row r="1449" spans="1:4">
      <c r="A1449" s="188" t="s">
        <v>587</v>
      </c>
      <c r="B1449" s="188" t="s">
        <v>4587</v>
      </c>
      <c r="C1449" s="188" t="s">
        <v>4588</v>
      </c>
    </row>
    <row r="1450" spans="1:4" ht="12.75">
      <c r="A1450" s="129" t="s">
        <v>945</v>
      </c>
      <c r="B1450" s="129" t="s">
        <v>4589</v>
      </c>
      <c r="C1450" s="129" t="s">
        <v>4590</v>
      </c>
      <c r="D1450" s="129">
        <v>23060</v>
      </c>
    </row>
    <row r="1451" spans="1:4">
      <c r="A1451" s="188" t="s">
        <v>948</v>
      </c>
      <c r="B1451" s="188" t="s">
        <v>4591</v>
      </c>
      <c r="C1451" s="188" t="s">
        <v>4592</v>
      </c>
      <c r="D1451" s="129">
        <v>23055</v>
      </c>
    </row>
    <row r="1452" spans="1:4">
      <c r="A1452" s="188"/>
      <c r="B1452" s="188"/>
      <c r="C1452" s="188"/>
    </row>
    <row r="1453" spans="1:4">
      <c r="A1453" s="188"/>
      <c r="B1453" s="188"/>
      <c r="C1453" s="188"/>
    </row>
    <row r="1454" spans="1:4">
      <c r="A1454" s="188"/>
      <c r="B1454" s="188"/>
      <c r="C1454" s="188"/>
    </row>
    <row r="1455" spans="1:4">
      <c r="A1455" s="188"/>
      <c r="B1455" s="188"/>
      <c r="C1455" s="188"/>
    </row>
    <row r="1456" spans="1:4">
      <c r="A1456" s="188"/>
      <c r="B1456" s="188"/>
      <c r="C1456" s="188"/>
    </row>
    <row r="1457" spans="1:3">
      <c r="A1457" s="188"/>
      <c r="B1457" s="188"/>
      <c r="C1457" s="188"/>
    </row>
    <row r="1458" spans="1:3">
      <c r="A1458" s="188"/>
      <c r="B1458" s="188"/>
      <c r="C1458" s="188"/>
    </row>
    <row r="1459" spans="1:3">
      <c r="A1459" s="188"/>
      <c r="B1459" s="188"/>
      <c r="C1459" s="188"/>
    </row>
    <row r="1460" spans="1:3">
      <c r="A1460" s="188"/>
      <c r="B1460" s="188"/>
      <c r="C1460" s="188"/>
    </row>
    <row r="1461" spans="1:3">
      <c r="A1461" s="188"/>
      <c r="B1461" s="188"/>
      <c r="C1461" s="188"/>
    </row>
    <row r="1462" spans="1:3">
      <c r="A1462" s="188"/>
      <c r="B1462" s="188"/>
      <c r="C1462" s="188"/>
    </row>
    <row r="1463" spans="1:3">
      <c r="A1463" s="188"/>
      <c r="B1463" s="188"/>
      <c r="C1463" s="188"/>
    </row>
    <row r="1464" spans="1:3">
      <c r="A1464" s="188"/>
      <c r="B1464" s="188"/>
      <c r="C1464" s="188"/>
    </row>
    <row r="1465" spans="1:3">
      <c r="A1465" s="188"/>
      <c r="B1465" s="188"/>
      <c r="C1465" s="188"/>
    </row>
    <row r="1466" spans="1:3">
      <c r="A1466" s="188"/>
      <c r="B1466" s="188"/>
      <c r="C1466" s="188"/>
    </row>
    <row r="1467" spans="1:3">
      <c r="A1467" s="188"/>
      <c r="B1467" s="188"/>
      <c r="C1467" s="188"/>
    </row>
    <row r="1468" spans="1:3">
      <c r="A1468" s="188"/>
      <c r="B1468" s="188"/>
      <c r="C1468" s="188"/>
    </row>
    <row r="1469" spans="1:3">
      <c r="A1469" s="188"/>
      <c r="B1469" s="188"/>
      <c r="C1469" s="188"/>
    </row>
    <row r="1470" spans="1:3">
      <c r="A1470" s="188"/>
      <c r="B1470" s="188"/>
      <c r="C1470" s="188"/>
    </row>
    <row r="1471" spans="1:3">
      <c r="A1471" s="188"/>
      <c r="B1471" s="188"/>
      <c r="C1471" s="188"/>
    </row>
    <row r="1472" spans="1:3">
      <c r="A1472" s="188"/>
      <c r="B1472" s="188"/>
      <c r="C1472" s="188"/>
    </row>
    <row r="1473" spans="1:3">
      <c r="A1473" s="188"/>
      <c r="B1473" s="188"/>
      <c r="C1473" s="188"/>
    </row>
    <row r="1474" spans="1:3">
      <c r="A1474" s="188"/>
      <c r="B1474" s="188"/>
      <c r="C1474" s="188"/>
    </row>
    <row r="1475" spans="1:3">
      <c r="A1475" s="188"/>
      <c r="B1475" s="188"/>
      <c r="C1475" s="188"/>
    </row>
    <row r="1476" spans="1:3">
      <c r="A1476" s="188"/>
      <c r="B1476" s="188"/>
      <c r="C1476" s="188"/>
    </row>
    <row r="1477" spans="1:3">
      <c r="A1477" s="188"/>
      <c r="B1477" s="188"/>
      <c r="C1477" s="188"/>
    </row>
    <row r="1478" spans="1:3">
      <c r="A1478" s="188"/>
      <c r="B1478" s="188"/>
      <c r="C1478" s="188"/>
    </row>
    <row r="1479" spans="1:3">
      <c r="A1479" s="188"/>
      <c r="B1479" s="188"/>
      <c r="C1479" s="188"/>
    </row>
    <row r="1480" spans="1:3">
      <c r="A1480" s="188"/>
      <c r="B1480" s="188"/>
      <c r="C1480" s="188"/>
    </row>
    <row r="1481" spans="1:3">
      <c r="A1481" s="188"/>
      <c r="B1481" s="188"/>
      <c r="C1481" s="188"/>
    </row>
    <row r="1482" spans="1:3">
      <c r="A1482" s="188"/>
      <c r="B1482" s="188"/>
      <c r="C1482" s="188"/>
    </row>
    <row r="1483" spans="1:3">
      <c r="A1483" s="188"/>
      <c r="B1483" s="188"/>
      <c r="C1483" s="188"/>
    </row>
    <row r="1484" spans="1:3">
      <c r="A1484" s="188"/>
      <c r="B1484" s="188"/>
      <c r="C1484" s="188"/>
    </row>
    <row r="1485" spans="1:3">
      <c r="A1485" s="188"/>
      <c r="B1485" s="188"/>
      <c r="C1485" s="188"/>
    </row>
    <row r="1486" spans="1:3">
      <c r="A1486" s="188"/>
      <c r="B1486" s="188"/>
      <c r="C1486" s="188"/>
    </row>
    <row r="1487" spans="1:3">
      <c r="A1487" s="188"/>
      <c r="B1487" s="188"/>
      <c r="C1487" s="188"/>
    </row>
    <row r="1488" spans="1:3">
      <c r="A1488" s="188"/>
      <c r="B1488" s="188"/>
      <c r="C1488" s="188"/>
    </row>
    <row r="1489" spans="1:3">
      <c r="A1489" s="188"/>
      <c r="B1489" s="188"/>
      <c r="C1489" s="188"/>
    </row>
    <row r="1490" spans="1:3">
      <c r="A1490" s="188"/>
      <c r="B1490" s="188"/>
      <c r="C1490" s="188"/>
    </row>
    <row r="1491" spans="1:3">
      <c r="A1491" s="188"/>
      <c r="B1491" s="188"/>
      <c r="C1491" s="188"/>
    </row>
    <row r="1492" spans="1:3">
      <c r="A1492" s="188"/>
      <c r="B1492" s="188"/>
      <c r="C1492" s="188"/>
    </row>
    <row r="1493" spans="1:3">
      <c r="A1493" s="188"/>
      <c r="B1493" s="188"/>
      <c r="C1493" s="188"/>
    </row>
    <row r="1494" spans="1:3">
      <c r="A1494" s="188"/>
      <c r="B1494" s="188"/>
      <c r="C1494" s="188"/>
    </row>
    <row r="1495" spans="1:3">
      <c r="A1495" s="188"/>
      <c r="B1495" s="188"/>
      <c r="C1495" s="188"/>
    </row>
    <row r="1496" spans="1:3">
      <c r="A1496" s="188"/>
      <c r="B1496" s="188"/>
      <c r="C1496" s="188"/>
    </row>
    <row r="1497" spans="1:3">
      <c r="A1497" s="188"/>
      <c r="B1497" s="188"/>
      <c r="C1497" s="188"/>
    </row>
    <row r="1498" spans="1:3">
      <c r="A1498" s="188"/>
      <c r="B1498" s="188"/>
      <c r="C1498" s="188"/>
    </row>
    <row r="1499" spans="1:3">
      <c r="A1499" s="188"/>
      <c r="B1499" s="188"/>
      <c r="C1499" s="188"/>
    </row>
    <row r="1500" spans="1:3">
      <c r="A1500" s="188"/>
      <c r="B1500" s="188"/>
      <c r="C1500" s="188"/>
    </row>
    <row r="1501" spans="1:3">
      <c r="A1501" s="188"/>
      <c r="B1501" s="188"/>
      <c r="C1501" s="188"/>
    </row>
    <row r="1502" spans="1:3">
      <c r="A1502" s="188"/>
      <c r="B1502" s="188"/>
      <c r="C1502" s="188"/>
    </row>
    <row r="1503" spans="1:3">
      <c r="A1503" s="188"/>
      <c r="B1503" s="188"/>
      <c r="C1503" s="188"/>
    </row>
    <row r="1504" spans="1:3">
      <c r="A1504" s="188"/>
      <c r="B1504" s="188"/>
      <c r="C1504" s="188"/>
    </row>
    <row r="1505" spans="1:3">
      <c r="A1505" s="188"/>
      <c r="B1505" s="188"/>
      <c r="C1505" s="188"/>
    </row>
    <row r="1506" spans="1:3">
      <c r="A1506" s="188"/>
      <c r="B1506" s="188"/>
      <c r="C1506" s="188"/>
    </row>
    <row r="1507" spans="1:3">
      <c r="A1507" s="188"/>
      <c r="B1507" s="188"/>
      <c r="C1507" s="188"/>
    </row>
    <row r="1508" spans="1:3">
      <c r="A1508" s="188"/>
      <c r="B1508" s="188"/>
      <c r="C1508" s="188"/>
    </row>
    <row r="1509" spans="1:3">
      <c r="A1509" s="188"/>
      <c r="B1509" s="188"/>
      <c r="C1509" s="188"/>
    </row>
    <row r="1510" spans="1:3">
      <c r="A1510" s="188"/>
      <c r="B1510" s="188"/>
      <c r="C1510" s="188"/>
    </row>
    <row r="1511" spans="1:3">
      <c r="A1511" s="188"/>
      <c r="B1511" s="188"/>
      <c r="C1511" s="188"/>
    </row>
    <row r="1512" spans="1:3">
      <c r="A1512" s="188"/>
      <c r="B1512" s="188"/>
      <c r="C1512" s="188"/>
    </row>
    <row r="1513" spans="1:3">
      <c r="A1513" s="188"/>
      <c r="B1513" s="188"/>
      <c r="C1513" s="188"/>
    </row>
    <row r="1514" spans="1:3">
      <c r="A1514" s="188"/>
      <c r="B1514" s="188"/>
      <c r="C1514" s="188"/>
    </row>
    <row r="1515" spans="1:3">
      <c r="A1515" s="188"/>
      <c r="B1515" s="188"/>
      <c r="C1515" s="188"/>
    </row>
    <row r="1516" spans="1:3">
      <c r="A1516" s="188"/>
      <c r="B1516" s="188"/>
      <c r="C1516" s="188"/>
    </row>
    <row r="1517" spans="1:3">
      <c r="A1517" s="188"/>
      <c r="B1517" s="188"/>
      <c r="C1517" s="188"/>
    </row>
    <row r="1518" spans="1:3">
      <c r="A1518" s="188"/>
      <c r="B1518" s="188"/>
      <c r="C1518" s="188"/>
    </row>
    <row r="1519" spans="1:3">
      <c r="A1519" s="188"/>
      <c r="B1519" s="188"/>
      <c r="C1519" s="188"/>
    </row>
    <row r="1520" spans="1:3">
      <c r="A1520" s="188"/>
      <c r="B1520" s="188"/>
      <c r="C1520" s="188"/>
    </row>
    <row r="1521" spans="1:3">
      <c r="A1521" s="188"/>
      <c r="B1521" s="188"/>
      <c r="C1521" s="188"/>
    </row>
    <row r="1522" spans="1:3">
      <c r="A1522" s="188"/>
      <c r="B1522" s="188"/>
      <c r="C1522" s="188"/>
    </row>
    <row r="1523" spans="1:3">
      <c r="A1523" s="188"/>
      <c r="B1523" s="188"/>
      <c r="C1523" s="188"/>
    </row>
    <row r="1524" spans="1:3">
      <c r="A1524" s="188"/>
      <c r="B1524" s="188"/>
      <c r="C1524" s="188"/>
    </row>
    <row r="1525" spans="1:3">
      <c r="A1525" s="188"/>
      <c r="B1525" s="188"/>
      <c r="C1525" s="188"/>
    </row>
    <row r="1526" spans="1:3">
      <c r="A1526" s="188"/>
      <c r="B1526" s="188"/>
      <c r="C1526" s="188"/>
    </row>
    <row r="1527" spans="1:3">
      <c r="A1527" s="188"/>
      <c r="B1527" s="188"/>
      <c r="C1527" s="188"/>
    </row>
    <row r="1528" spans="1:3">
      <c r="A1528" s="188"/>
      <c r="B1528" s="188"/>
      <c r="C1528" s="188"/>
    </row>
    <row r="1529" spans="1:3">
      <c r="A1529" s="188"/>
      <c r="B1529" s="188"/>
      <c r="C1529" s="188"/>
    </row>
    <row r="1530" spans="1:3">
      <c r="A1530" s="188"/>
      <c r="B1530" s="188"/>
      <c r="C1530" s="188"/>
    </row>
    <row r="1531" spans="1:3">
      <c r="A1531" s="188"/>
      <c r="B1531" s="188"/>
      <c r="C1531" s="188"/>
    </row>
    <row r="1532" spans="1:3">
      <c r="A1532" s="188"/>
      <c r="B1532" s="188"/>
      <c r="C1532" s="188"/>
    </row>
    <row r="1533" spans="1:3">
      <c r="A1533" s="188"/>
      <c r="B1533" s="188"/>
      <c r="C1533" s="188"/>
    </row>
    <row r="1534" spans="1:3">
      <c r="A1534" s="188"/>
      <c r="B1534" s="188"/>
      <c r="C1534" s="188"/>
    </row>
    <row r="1535" spans="1:3">
      <c r="A1535" s="188"/>
      <c r="B1535" s="188"/>
      <c r="C1535" s="188"/>
    </row>
    <row r="1536" spans="1:3">
      <c r="A1536" s="188"/>
      <c r="B1536" s="188"/>
      <c r="C1536" s="188"/>
    </row>
    <row r="1537" spans="1:3">
      <c r="A1537" s="188"/>
      <c r="B1537" s="188"/>
      <c r="C1537" s="188"/>
    </row>
    <row r="1538" spans="1:3">
      <c r="A1538" s="188"/>
      <c r="B1538" s="188"/>
      <c r="C1538" s="188"/>
    </row>
    <row r="1539" spans="1:3">
      <c r="A1539" s="188"/>
      <c r="B1539" s="188"/>
      <c r="C1539" s="188"/>
    </row>
    <row r="1540" spans="1:3">
      <c r="A1540" s="188"/>
      <c r="B1540" s="188"/>
      <c r="C1540" s="188"/>
    </row>
    <row r="1541" spans="1:3">
      <c r="A1541" s="188"/>
      <c r="B1541" s="188"/>
      <c r="C1541" s="188"/>
    </row>
    <row r="1542" spans="1:3">
      <c r="A1542" s="188"/>
      <c r="B1542" s="188"/>
      <c r="C1542" s="188"/>
    </row>
    <row r="1543" spans="1:3">
      <c r="A1543" s="188"/>
      <c r="B1543" s="188"/>
      <c r="C1543" s="188"/>
    </row>
    <row r="1544" spans="1:3">
      <c r="A1544" s="188"/>
      <c r="B1544" s="188"/>
      <c r="C1544" s="188"/>
    </row>
    <row r="1545" spans="1:3">
      <c r="A1545" s="188"/>
      <c r="B1545" s="188"/>
      <c r="C1545" s="188"/>
    </row>
    <row r="1546" spans="1:3">
      <c r="A1546" s="188"/>
      <c r="B1546" s="188"/>
      <c r="C1546" s="188"/>
    </row>
    <row r="1547" spans="1:3">
      <c r="A1547" s="188"/>
      <c r="B1547" s="188"/>
      <c r="C1547" s="188"/>
    </row>
    <row r="1548" spans="1:3">
      <c r="A1548" s="188"/>
      <c r="B1548" s="188"/>
      <c r="C1548" s="188"/>
    </row>
    <row r="1549" spans="1:3">
      <c r="A1549" s="188"/>
      <c r="B1549" s="188"/>
      <c r="C1549" s="188"/>
    </row>
    <row r="1550" spans="1:3">
      <c r="A1550" s="188"/>
      <c r="B1550" s="188"/>
      <c r="C1550" s="188"/>
    </row>
    <row r="1551" spans="1:3">
      <c r="A1551" s="188"/>
      <c r="B1551" s="188"/>
      <c r="C1551" s="188"/>
    </row>
    <row r="1552" spans="1:3">
      <c r="A1552" s="188"/>
      <c r="B1552" s="188"/>
      <c r="C1552" s="188"/>
    </row>
    <row r="1553" spans="1:3">
      <c r="A1553" s="188"/>
      <c r="B1553" s="188"/>
      <c r="C1553" s="188"/>
    </row>
    <row r="1554" spans="1:3">
      <c r="A1554" s="188"/>
      <c r="B1554" s="188"/>
      <c r="C1554" s="188"/>
    </row>
    <row r="1555" spans="1:3">
      <c r="A1555" s="188"/>
      <c r="B1555" s="188"/>
      <c r="C1555" s="188"/>
    </row>
    <row r="1556" spans="1:3">
      <c r="A1556" s="188"/>
      <c r="B1556" s="188"/>
      <c r="C1556" s="188"/>
    </row>
    <row r="1557" spans="1:3">
      <c r="A1557" s="188"/>
      <c r="B1557" s="188"/>
      <c r="C1557" s="188"/>
    </row>
    <row r="1558" spans="1:3">
      <c r="A1558" s="188"/>
      <c r="B1558" s="188"/>
      <c r="C1558" s="188"/>
    </row>
    <row r="1559" spans="1:3">
      <c r="A1559" s="188"/>
      <c r="B1559" s="188"/>
      <c r="C1559" s="188"/>
    </row>
    <row r="1560" spans="1:3">
      <c r="A1560" s="188"/>
      <c r="B1560" s="188"/>
      <c r="C1560" s="188"/>
    </row>
    <row r="1561" spans="1:3">
      <c r="A1561" s="188"/>
      <c r="B1561" s="188"/>
      <c r="C1561" s="188"/>
    </row>
    <row r="1562" spans="1:3">
      <c r="A1562" s="188"/>
      <c r="B1562" s="188"/>
      <c r="C1562" s="188"/>
    </row>
    <row r="1563" spans="1:3">
      <c r="A1563" s="188"/>
      <c r="B1563" s="188"/>
      <c r="C1563" s="188"/>
    </row>
    <row r="1564" spans="1:3">
      <c r="A1564" s="188"/>
      <c r="B1564" s="188"/>
      <c r="C1564" s="188"/>
    </row>
    <row r="1565" spans="1:3">
      <c r="A1565" s="188"/>
      <c r="B1565" s="188"/>
      <c r="C1565" s="188"/>
    </row>
    <row r="1566" spans="1:3">
      <c r="A1566" s="188"/>
      <c r="B1566" s="188"/>
      <c r="C1566" s="188"/>
    </row>
    <row r="1567" spans="1:3">
      <c r="A1567" s="188"/>
      <c r="B1567" s="188"/>
      <c r="C1567" s="188"/>
    </row>
    <row r="1568" spans="1:3">
      <c r="A1568" s="188"/>
      <c r="B1568" s="188"/>
      <c r="C1568" s="188"/>
    </row>
    <row r="1569" spans="1:3">
      <c r="A1569" s="188"/>
      <c r="B1569" s="188"/>
      <c r="C1569" s="188"/>
    </row>
    <row r="1570" spans="1:3">
      <c r="A1570" s="188"/>
      <c r="B1570" s="188"/>
      <c r="C1570" s="188"/>
    </row>
    <row r="1571" spans="1:3">
      <c r="A1571" s="188"/>
      <c r="B1571" s="188"/>
      <c r="C1571" s="188"/>
    </row>
    <row r="1572" spans="1:3">
      <c r="A1572" s="188"/>
      <c r="B1572" s="188"/>
      <c r="C1572" s="188"/>
    </row>
    <row r="1573" spans="1:3">
      <c r="A1573" s="188"/>
      <c r="B1573" s="188"/>
      <c r="C1573" s="188"/>
    </row>
    <row r="1574" spans="1:3">
      <c r="A1574" s="188"/>
      <c r="B1574" s="188"/>
      <c r="C1574" s="188"/>
    </row>
    <row r="1575" spans="1:3">
      <c r="A1575" s="188"/>
      <c r="B1575" s="188"/>
      <c r="C1575" s="188"/>
    </row>
    <row r="1576" spans="1:3">
      <c r="A1576" s="188"/>
      <c r="B1576" s="188"/>
      <c r="C1576" s="188"/>
    </row>
    <row r="1577" spans="1:3">
      <c r="A1577" s="188"/>
      <c r="B1577" s="188"/>
      <c r="C1577" s="188"/>
    </row>
    <row r="1578" spans="1:3">
      <c r="A1578" s="188"/>
      <c r="B1578" s="188"/>
      <c r="C1578" s="188"/>
    </row>
    <row r="1579" spans="1:3">
      <c r="A1579" s="188"/>
      <c r="B1579" s="188"/>
      <c r="C1579" s="188"/>
    </row>
    <row r="1580" spans="1:3">
      <c r="A1580" s="188"/>
      <c r="B1580" s="188"/>
      <c r="C1580" s="188"/>
    </row>
    <row r="1581" spans="1:3">
      <c r="A1581" s="188"/>
      <c r="B1581" s="188"/>
      <c r="C1581" s="188"/>
    </row>
    <row r="1582" spans="1:3">
      <c r="A1582" s="188"/>
      <c r="B1582" s="188"/>
      <c r="C1582" s="188"/>
    </row>
    <row r="1583" spans="1:3">
      <c r="A1583" s="188"/>
      <c r="B1583" s="188"/>
      <c r="C1583" s="188"/>
    </row>
    <row r="1584" spans="1:3">
      <c r="A1584" s="188"/>
      <c r="B1584" s="188"/>
      <c r="C1584" s="188"/>
    </row>
    <row r="1585" spans="1:3">
      <c r="A1585" s="188"/>
      <c r="B1585" s="188"/>
      <c r="C1585" s="188"/>
    </row>
    <row r="1586" spans="1:3">
      <c r="A1586" s="188"/>
      <c r="B1586" s="188"/>
      <c r="C1586" s="188"/>
    </row>
    <row r="1587" spans="1:3">
      <c r="A1587" s="188"/>
      <c r="B1587" s="188"/>
      <c r="C1587" s="188"/>
    </row>
    <row r="1588" spans="1:3">
      <c r="A1588" s="188"/>
      <c r="B1588" s="188"/>
      <c r="C1588" s="188"/>
    </row>
    <row r="1589" spans="1:3">
      <c r="A1589" s="188"/>
      <c r="B1589" s="188"/>
      <c r="C1589" s="188"/>
    </row>
    <row r="1590" spans="1:3">
      <c r="A1590" s="188"/>
      <c r="B1590" s="188"/>
      <c r="C1590" s="188"/>
    </row>
    <row r="1591" spans="1:3">
      <c r="A1591" s="188"/>
      <c r="B1591" s="188"/>
      <c r="C1591" s="188"/>
    </row>
    <row r="1592" spans="1:3">
      <c r="A1592" s="188"/>
      <c r="B1592" s="188"/>
      <c r="C1592" s="188"/>
    </row>
    <row r="1593" spans="1:3">
      <c r="A1593" s="188"/>
      <c r="B1593" s="188"/>
      <c r="C1593" s="188"/>
    </row>
    <row r="1594" spans="1:3">
      <c r="A1594" s="188"/>
      <c r="B1594" s="188"/>
      <c r="C1594" s="188"/>
    </row>
    <row r="1595" spans="1:3">
      <c r="A1595" s="188"/>
      <c r="B1595" s="188"/>
      <c r="C1595" s="188"/>
    </row>
    <row r="1596" spans="1:3">
      <c r="A1596" s="188"/>
      <c r="B1596" s="188"/>
      <c r="C1596" s="188"/>
    </row>
    <row r="1597" spans="1:3">
      <c r="A1597" s="188"/>
      <c r="B1597" s="188"/>
      <c r="C1597" s="188"/>
    </row>
    <row r="1598" spans="1:3">
      <c r="A1598" s="188"/>
      <c r="B1598" s="188"/>
      <c r="C1598" s="188"/>
    </row>
    <row r="1599" spans="1:3">
      <c r="A1599" s="188"/>
      <c r="B1599" s="188"/>
      <c r="C1599" s="188"/>
    </row>
    <row r="1600" spans="1:3">
      <c r="A1600" s="188"/>
      <c r="B1600" s="188"/>
      <c r="C1600" s="188"/>
    </row>
    <row r="1601" spans="1:3">
      <c r="A1601" s="188"/>
      <c r="B1601" s="188"/>
      <c r="C1601" s="188"/>
    </row>
    <row r="1602" spans="1:3">
      <c r="A1602" s="188"/>
      <c r="B1602" s="188"/>
      <c r="C1602" s="188"/>
    </row>
    <row r="1603" spans="1:3">
      <c r="A1603" s="188"/>
      <c r="B1603" s="188"/>
      <c r="C1603" s="188"/>
    </row>
    <row r="1604" spans="1:3">
      <c r="A1604" s="188"/>
      <c r="B1604" s="188"/>
      <c r="C1604" s="188"/>
    </row>
    <row r="1605" spans="1:3">
      <c r="A1605" s="188"/>
      <c r="B1605" s="188"/>
      <c r="C1605" s="188"/>
    </row>
    <row r="1606" spans="1:3">
      <c r="A1606" s="188"/>
      <c r="B1606" s="188"/>
      <c r="C1606" s="188"/>
    </row>
    <row r="1607" spans="1:3">
      <c r="A1607" s="188"/>
      <c r="B1607" s="188"/>
      <c r="C1607" s="188"/>
    </row>
    <row r="1608" spans="1:3">
      <c r="A1608" s="188"/>
      <c r="B1608" s="188"/>
      <c r="C1608" s="188"/>
    </row>
    <row r="1609" spans="1:3">
      <c r="A1609" s="188"/>
      <c r="B1609" s="188"/>
      <c r="C1609" s="188"/>
    </row>
    <row r="1610" spans="1:3">
      <c r="A1610" s="188"/>
      <c r="B1610" s="188"/>
      <c r="C1610" s="188"/>
    </row>
    <row r="1611" spans="1:3">
      <c r="A1611" s="188"/>
      <c r="B1611" s="188"/>
      <c r="C1611" s="188"/>
    </row>
    <row r="1612" spans="1:3">
      <c r="A1612" s="188"/>
      <c r="B1612" s="188"/>
      <c r="C1612" s="188"/>
    </row>
    <row r="1613" spans="1:3">
      <c r="A1613" s="188"/>
      <c r="B1613" s="188"/>
      <c r="C1613" s="188"/>
    </row>
    <row r="1614" spans="1:3">
      <c r="A1614" s="188"/>
      <c r="B1614" s="188"/>
      <c r="C1614" s="188"/>
    </row>
    <row r="1615" spans="1:3">
      <c r="A1615" s="188"/>
      <c r="B1615" s="188"/>
      <c r="C1615" s="188"/>
    </row>
    <row r="1616" spans="1:3">
      <c r="A1616" s="188"/>
      <c r="B1616" s="188"/>
      <c r="C1616" s="188"/>
    </row>
    <row r="1617" spans="1:3">
      <c r="A1617" s="188"/>
      <c r="B1617" s="188"/>
      <c r="C1617" s="188"/>
    </row>
    <row r="1618" spans="1:3">
      <c r="A1618" s="188"/>
      <c r="B1618" s="188"/>
      <c r="C1618" s="188"/>
    </row>
    <row r="1619" spans="1:3">
      <c r="A1619" s="188"/>
      <c r="B1619" s="188"/>
      <c r="C1619" s="188"/>
    </row>
    <row r="1620" spans="1:3">
      <c r="A1620" s="188"/>
      <c r="B1620" s="188"/>
      <c r="C1620" s="188"/>
    </row>
    <row r="1621" spans="1:3">
      <c r="A1621" s="188"/>
      <c r="B1621" s="188"/>
      <c r="C1621" s="188"/>
    </row>
    <row r="1622" spans="1:3">
      <c r="A1622" s="188"/>
      <c r="B1622" s="188"/>
      <c r="C1622" s="188"/>
    </row>
    <row r="1623" spans="1:3">
      <c r="A1623" s="188"/>
      <c r="B1623" s="188"/>
      <c r="C1623" s="188"/>
    </row>
    <row r="1624" spans="1:3">
      <c r="A1624" s="188"/>
      <c r="B1624" s="188"/>
      <c r="C1624" s="188"/>
    </row>
    <row r="1625" spans="1:3">
      <c r="A1625" s="188"/>
      <c r="B1625" s="188"/>
      <c r="C1625" s="188"/>
    </row>
    <row r="1626" spans="1:3">
      <c r="A1626" s="188"/>
      <c r="B1626" s="188"/>
      <c r="C1626" s="188"/>
    </row>
    <row r="1627" spans="1:3">
      <c r="A1627" s="188"/>
      <c r="B1627" s="188"/>
      <c r="C1627" s="188"/>
    </row>
    <row r="1628" spans="1:3">
      <c r="A1628" s="188"/>
      <c r="B1628" s="188"/>
      <c r="C1628" s="188"/>
    </row>
    <row r="1629" spans="1:3">
      <c r="A1629" s="188"/>
      <c r="B1629" s="188"/>
      <c r="C1629" s="188"/>
    </row>
    <row r="1630" spans="1:3">
      <c r="A1630" s="188"/>
      <c r="B1630" s="188"/>
      <c r="C1630" s="188"/>
    </row>
    <row r="1631" spans="1:3">
      <c r="A1631" s="188"/>
      <c r="B1631" s="188"/>
      <c r="C1631" s="188"/>
    </row>
    <row r="1632" spans="1:3">
      <c r="A1632" s="188"/>
      <c r="B1632" s="188"/>
      <c r="C1632" s="188"/>
    </row>
    <row r="1633" spans="1:3">
      <c r="A1633" s="188"/>
      <c r="B1633" s="188"/>
      <c r="C1633" s="188"/>
    </row>
    <row r="1634" spans="1:3">
      <c r="A1634" s="188"/>
      <c r="B1634" s="188"/>
      <c r="C1634" s="188"/>
    </row>
    <row r="1635" spans="1:3">
      <c r="A1635" s="188"/>
      <c r="B1635" s="188"/>
      <c r="C1635" s="188"/>
    </row>
    <row r="1636" spans="1:3">
      <c r="A1636" s="188"/>
      <c r="B1636" s="188"/>
      <c r="C1636" s="188"/>
    </row>
    <row r="1637" spans="1:3">
      <c r="A1637" s="188"/>
      <c r="B1637" s="188"/>
      <c r="C1637" s="188"/>
    </row>
    <row r="1638" spans="1:3">
      <c r="A1638" s="188"/>
      <c r="B1638" s="188"/>
      <c r="C1638" s="188"/>
    </row>
    <row r="1639" spans="1:3">
      <c r="A1639" s="188"/>
      <c r="B1639" s="188"/>
      <c r="C1639" s="188"/>
    </row>
    <row r="1640" spans="1:3">
      <c r="A1640" s="188"/>
      <c r="B1640" s="188"/>
      <c r="C1640" s="188"/>
    </row>
    <row r="1641" spans="1:3">
      <c r="A1641" s="188"/>
      <c r="B1641" s="188"/>
      <c r="C1641" s="188"/>
    </row>
    <row r="1642" spans="1:3">
      <c r="A1642" s="188"/>
      <c r="B1642" s="188"/>
      <c r="C1642" s="188"/>
    </row>
    <row r="1643" spans="1:3">
      <c r="A1643" s="188"/>
      <c r="B1643" s="188"/>
      <c r="C1643" s="188"/>
    </row>
    <row r="1644" spans="1:3">
      <c r="A1644" s="188"/>
      <c r="B1644" s="188"/>
      <c r="C1644" s="188"/>
    </row>
    <row r="1645" spans="1:3">
      <c r="A1645" s="188"/>
      <c r="B1645" s="188"/>
      <c r="C1645" s="188"/>
    </row>
    <row r="1646" spans="1:3">
      <c r="A1646" s="188"/>
      <c r="B1646" s="188"/>
      <c r="C1646" s="188"/>
    </row>
    <row r="1647" spans="1:3">
      <c r="A1647" s="188"/>
      <c r="B1647" s="188"/>
      <c r="C1647" s="188"/>
    </row>
    <row r="1648" spans="1:3">
      <c r="A1648" s="188"/>
      <c r="B1648" s="188"/>
      <c r="C1648" s="188"/>
    </row>
    <row r="1649" spans="1:3">
      <c r="A1649" s="188"/>
      <c r="B1649" s="188"/>
      <c r="C1649" s="188"/>
    </row>
    <row r="1650" spans="1:3">
      <c r="A1650" s="188"/>
      <c r="B1650" s="188"/>
      <c r="C1650" s="188"/>
    </row>
    <row r="1651" spans="1:3">
      <c r="A1651" s="188"/>
      <c r="B1651" s="188"/>
      <c r="C1651" s="188"/>
    </row>
    <row r="1652" spans="1:3">
      <c r="A1652" s="188"/>
      <c r="B1652" s="188"/>
      <c r="C1652" s="188"/>
    </row>
    <row r="1653" spans="1:3">
      <c r="A1653" s="188"/>
      <c r="B1653" s="188"/>
      <c r="C1653" s="188"/>
    </row>
    <row r="1654" spans="1:3">
      <c r="A1654" s="188"/>
      <c r="B1654" s="188"/>
      <c r="C1654" s="188"/>
    </row>
    <row r="1655" spans="1:3">
      <c r="A1655" s="188"/>
      <c r="B1655" s="188"/>
      <c r="C1655" s="188"/>
    </row>
    <row r="1656" spans="1:3">
      <c r="A1656" s="188"/>
      <c r="B1656" s="188"/>
      <c r="C1656" s="188"/>
    </row>
    <row r="1657" spans="1:3">
      <c r="A1657" s="188"/>
      <c r="B1657" s="188"/>
      <c r="C1657" s="188"/>
    </row>
    <row r="1658" spans="1:3">
      <c r="A1658" s="188"/>
      <c r="B1658" s="188"/>
      <c r="C1658" s="188"/>
    </row>
    <row r="1659" spans="1:3">
      <c r="A1659" s="188"/>
      <c r="B1659" s="188"/>
      <c r="C1659" s="188"/>
    </row>
    <row r="1660" spans="1:3">
      <c r="A1660" s="188"/>
      <c r="B1660" s="188"/>
      <c r="C1660" s="188"/>
    </row>
    <row r="1661" spans="1:3">
      <c r="A1661" s="188"/>
      <c r="B1661" s="188"/>
      <c r="C1661" s="188"/>
    </row>
    <row r="1662" spans="1:3">
      <c r="A1662" s="188"/>
      <c r="B1662" s="188"/>
      <c r="C1662" s="188"/>
    </row>
    <row r="1663" spans="1:3">
      <c r="A1663" s="188"/>
      <c r="B1663" s="188"/>
      <c r="C1663" s="188"/>
    </row>
    <row r="1664" spans="1:3">
      <c r="A1664" s="188"/>
      <c r="B1664" s="188"/>
      <c r="C1664" s="188"/>
    </row>
    <row r="1665" spans="1:3">
      <c r="A1665" s="188"/>
      <c r="B1665" s="188"/>
      <c r="C1665" s="188"/>
    </row>
    <row r="1666" spans="1:3">
      <c r="A1666" s="188"/>
      <c r="B1666" s="188"/>
      <c r="C1666" s="188"/>
    </row>
    <row r="1667" spans="1:3">
      <c r="A1667" s="188"/>
      <c r="B1667" s="188"/>
      <c r="C1667" s="188"/>
    </row>
    <row r="1668" spans="1:3">
      <c r="A1668" s="188"/>
      <c r="B1668" s="188"/>
      <c r="C1668" s="188"/>
    </row>
    <row r="1669" spans="1:3">
      <c r="A1669" s="188"/>
      <c r="B1669" s="188"/>
      <c r="C1669" s="188"/>
    </row>
    <row r="1670" spans="1:3">
      <c r="A1670" s="188"/>
      <c r="B1670" s="188"/>
      <c r="C1670" s="188"/>
    </row>
    <row r="1671" spans="1:3">
      <c r="A1671" s="188"/>
      <c r="B1671" s="188"/>
      <c r="C1671" s="188"/>
    </row>
    <row r="1672" spans="1:3">
      <c r="A1672" s="188"/>
      <c r="B1672" s="188"/>
      <c r="C1672" s="188"/>
    </row>
    <row r="1673" spans="1:3">
      <c r="A1673" s="188"/>
      <c r="B1673" s="188"/>
      <c r="C1673" s="188"/>
    </row>
    <row r="1674" spans="1:3">
      <c r="A1674" s="188"/>
      <c r="B1674" s="188"/>
      <c r="C1674" s="188"/>
    </row>
    <row r="1675" spans="1:3">
      <c r="A1675" s="188"/>
      <c r="B1675" s="188"/>
      <c r="C1675" s="188"/>
    </row>
    <row r="1676" spans="1:3">
      <c r="A1676" s="188"/>
      <c r="B1676" s="188"/>
      <c r="C1676" s="188"/>
    </row>
    <row r="1677" spans="1:3">
      <c r="A1677" s="188"/>
      <c r="B1677" s="188"/>
      <c r="C1677" s="188"/>
    </row>
    <row r="1678" spans="1:3">
      <c r="A1678" s="188"/>
      <c r="B1678" s="188"/>
      <c r="C1678" s="188"/>
    </row>
    <row r="1679" spans="1:3">
      <c r="A1679" s="188"/>
      <c r="B1679" s="188"/>
      <c r="C1679" s="188"/>
    </row>
    <row r="1680" spans="1:3">
      <c r="A1680" s="188"/>
      <c r="B1680" s="188"/>
      <c r="C1680" s="188"/>
    </row>
    <row r="1681" spans="1:3">
      <c r="A1681" s="188"/>
      <c r="B1681" s="188"/>
      <c r="C1681" s="188"/>
    </row>
    <row r="1682" spans="1:3">
      <c r="A1682" s="188"/>
      <c r="B1682" s="188"/>
      <c r="C1682" s="188"/>
    </row>
    <row r="1683" spans="1:3">
      <c r="A1683" s="188"/>
      <c r="B1683" s="188"/>
      <c r="C1683" s="188"/>
    </row>
    <row r="1684" spans="1:3">
      <c r="A1684" s="188"/>
      <c r="B1684" s="188"/>
      <c r="C1684" s="188"/>
    </row>
    <row r="1685" spans="1:3">
      <c r="A1685" s="188"/>
      <c r="B1685" s="188"/>
      <c r="C1685" s="188"/>
    </row>
    <row r="1686" spans="1:3">
      <c r="A1686" s="188"/>
      <c r="B1686" s="188"/>
      <c r="C1686" s="188"/>
    </row>
    <row r="1687" spans="1:3">
      <c r="A1687" s="188"/>
      <c r="B1687" s="188"/>
      <c r="C1687" s="188"/>
    </row>
    <row r="1688" spans="1:3">
      <c r="A1688" s="188"/>
      <c r="B1688" s="188"/>
      <c r="C1688" s="188"/>
    </row>
    <row r="1689" spans="1:3">
      <c r="A1689" s="188"/>
      <c r="B1689" s="188"/>
      <c r="C1689" s="188"/>
    </row>
    <row r="1690" spans="1:3">
      <c r="A1690" s="188"/>
      <c r="B1690" s="188"/>
      <c r="C1690" s="188"/>
    </row>
    <row r="1691" spans="1:3">
      <c r="A1691" s="188"/>
      <c r="B1691" s="188"/>
      <c r="C1691" s="188"/>
    </row>
    <row r="1692" spans="1:3">
      <c r="A1692" s="188"/>
      <c r="B1692" s="188"/>
      <c r="C1692" s="188"/>
    </row>
    <row r="1693" spans="1:3">
      <c r="A1693" s="188"/>
      <c r="B1693" s="188"/>
      <c r="C1693" s="188"/>
    </row>
    <row r="1694" spans="1:3">
      <c r="A1694" s="188"/>
      <c r="B1694" s="188"/>
      <c r="C1694" s="188"/>
    </row>
    <row r="1695" spans="1:3">
      <c r="A1695" s="188"/>
      <c r="B1695" s="188"/>
      <c r="C1695" s="188"/>
    </row>
    <row r="1696" spans="1:3">
      <c r="A1696" s="188"/>
      <c r="B1696" s="188"/>
      <c r="C1696" s="188"/>
    </row>
    <row r="1697" spans="1:3">
      <c r="A1697" s="188"/>
      <c r="B1697" s="188"/>
      <c r="C1697" s="188"/>
    </row>
    <row r="1698" spans="1:3">
      <c r="A1698" s="188"/>
      <c r="B1698" s="188"/>
      <c r="C1698" s="188"/>
    </row>
    <row r="1699" spans="1:3">
      <c r="A1699" s="188"/>
      <c r="B1699" s="188"/>
      <c r="C1699" s="188"/>
    </row>
    <row r="1700" spans="1:3">
      <c r="A1700" s="188"/>
      <c r="B1700" s="188"/>
      <c r="C1700" s="188"/>
    </row>
    <row r="1701" spans="1:3">
      <c r="A1701" s="188"/>
      <c r="B1701" s="188"/>
      <c r="C1701" s="188"/>
    </row>
    <row r="1702" spans="1:3">
      <c r="A1702" s="188"/>
      <c r="B1702" s="188"/>
      <c r="C1702" s="188"/>
    </row>
    <row r="1703" spans="1:3">
      <c r="A1703" s="188"/>
      <c r="B1703" s="188"/>
      <c r="C1703" s="188"/>
    </row>
    <row r="1704" spans="1:3">
      <c r="A1704" s="188"/>
      <c r="B1704" s="188"/>
      <c r="C1704" s="188"/>
    </row>
    <row r="1705" spans="1:3">
      <c r="A1705" s="188"/>
      <c r="B1705" s="188"/>
      <c r="C1705" s="188"/>
    </row>
    <row r="1706" spans="1:3">
      <c r="A1706" s="188"/>
      <c r="B1706" s="188"/>
      <c r="C1706" s="188"/>
    </row>
    <row r="1707" spans="1:3">
      <c r="A1707" s="188"/>
      <c r="B1707" s="188"/>
      <c r="C1707" s="188"/>
    </row>
    <row r="1708" spans="1:3">
      <c r="A1708" s="188"/>
      <c r="B1708" s="188"/>
      <c r="C1708" s="188"/>
    </row>
    <row r="1709" spans="1:3">
      <c r="A1709" s="188"/>
      <c r="B1709" s="188"/>
      <c r="C1709" s="188"/>
    </row>
    <row r="1710" spans="1:3">
      <c r="A1710" s="188"/>
      <c r="B1710" s="188"/>
      <c r="C1710" s="188"/>
    </row>
    <row r="1711" spans="1:3">
      <c r="A1711" s="188"/>
      <c r="B1711" s="188"/>
      <c r="C1711" s="188"/>
    </row>
    <row r="1712" spans="1:3">
      <c r="A1712" s="188"/>
      <c r="B1712" s="188"/>
      <c r="C1712" s="188"/>
    </row>
    <row r="1713" spans="1:3">
      <c r="A1713" s="188"/>
      <c r="B1713" s="188"/>
      <c r="C1713" s="188"/>
    </row>
    <row r="1714" spans="1:3">
      <c r="A1714" s="188"/>
      <c r="B1714" s="188"/>
      <c r="C1714" s="188"/>
    </row>
    <row r="1715" spans="1:3">
      <c r="A1715" s="188"/>
      <c r="B1715" s="188"/>
      <c r="C1715" s="188"/>
    </row>
    <row r="1716" spans="1:3">
      <c r="A1716" s="188"/>
      <c r="B1716" s="188"/>
      <c r="C1716" s="188"/>
    </row>
    <row r="1717" spans="1:3">
      <c r="A1717" s="188"/>
      <c r="B1717" s="188"/>
      <c r="C1717" s="188"/>
    </row>
    <row r="1718" spans="1:3">
      <c r="A1718" s="188"/>
      <c r="B1718" s="188"/>
      <c r="C1718" s="188"/>
    </row>
    <row r="1719" spans="1:3">
      <c r="A1719" s="188"/>
      <c r="B1719" s="188"/>
      <c r="C1719" s="188"/>
    </row>
    <row r="1720" spans="1:3">
      <c r="A1720" s="188"/>
      <c r="B1720" s="188"/>
      <c r="C1720" s="188"/>
    </row>
    <row r="1721" spans="1:3">
      <c r="A1721" s="188"/>
      <c r="B1721" s="188"/>
      <c r="C1721" s="188"/>
    </row>
    <row r="1722" spans="1:3">
      <c r="A1722" s="188"/>
      <c r="B1722" s="188"/>
      <c r="C1722" s="188"/>
    </row>
    <row r="1723" spans="1:3">
      <c r="A1723" s="188"/>
      <c r="B1723" s="188"/>
      <c r="C1723" s="188"/>
    </row>
    <row r="1724" spans="1:3">
      <c r="A1724" s="188"/>
      <c r="B1724" s="188"/>
      <c r="C1724" s="188"/>
    </row>
    <row r="1725" spans="1:3">
      <c r="A1725" s="188"/>
      <c r="B1725" s="188"/>
      <c r="C1725" s="188"/>
    </row>
    <row r="1726" spans="1:3">
      <c r="A1726" s="188"/>
      <c r="B1726" s="188"/>
      <c r="C1726" s="188"/>
    </row>
    <row r="1727" spans="1:3">
      <c r="A1727" s="188"/>
      <c r="B1727" s="188"/>
      <c r="C1727" s="188"/>
    </row>
    <row r="1728" spans="1:3">
      <c r="A1728" s="188"/>
      <c r="B1728" s="188"/>
      <c r="C1728" s="188"/>
    </row>
    <row r="1729" spans="1:3">
      <c r="A1729" s="188"/>
      <c r="B1729" s="188"/>
      <c r="C1729" s="188"/>
    </row>
    <row r="1730" spans="1:3">
      <c r="A1730" s="188"/>
      <c r="B1730" s="188"/>
      <c r="C1730" s="188"/>
    </row>
    <row r="1731" spans="1:3">
      <c r="A1731" s="188"/>
      <c r="B1731" s="188"/>
      <c r="C1731" s="188"/>
    </row>
    <row r="1732" spans="1:3">
      <c r="A1732" s="188"/>
      <c r="B1732" s="188"/>
      <c r="C1732" s="188"/>
    </row>
    <row r="1733" spans="1:3">
      <c r="A1733" s="188"/>
      <c r="B1733" s="188"/>
      <c r="C1733" s="188"/>
    </row>
    <row r="1734" spans="1:3">
      <c r="A1734" s="188"/>
      <c r="B1734" s="188"/>
      <c r="C1734" s="188"/>
    </row>
    <row r="1735" spans="1:3">
      <c r="A1735" s="188"/>
      <c r="B1735" s="188"/>
      <c r="C1735" s="188"/>
    </row>
    <row r="1736" spans="1:3">
      <c r="A1736" s="188"/>
      <c r="B1736" s="188"/>
      <c r="C1736" s="188"/>
    </row>
    <row r="1737" spans="1:3">
      <c r="A1737" s="188"/>
      <c r="B1737" s="188"/>
      <c r="C1737" s="188"/>
    </row>
    <row r="1738" spans="1:3">
      <c r="A1738" s="188"/>
      <c r="B1738" s="188"/>
      <c r="C1738" s="188"/>
    </row>
    <row r="1739" spans="1:3">
      <c r="A1739" s="188"/>
      <c r="B1739" s="188"/>
      <c r="C1739" s="188"/>
    </row>
    <row r="1740" spans="1:3">
      <c r="A1740" s="188"/>
      <c r="B1740" s="188"/>
      <c r="C1740" s="188"/>
    </row>
    <row r="1741" spans="1:3">
      <c r="A1741" s="188"/>
      <c r="B1741" s="188"/>
      <c r="C1741" s="188"/>
    </row>
    <row r="1742" spans="1:3">
      <c r="A1742" s="188"/>
      <c r="B1742" s="188"/>
      <c r="C1742" s="188"/>
    </row>
    <row r="1743" spans="1:3">
      <c r="A1743" s="188"/>
      <c r="B1743" s="188"/>
      <c r="C1743" s="188"/>
    </row>
    <row r="1744" spans="1:3">
      <c r="A1744" s="188"/>
      <c r="B1744" s="188"/>
      <c r="C1744" s="188"/>
    </row>
    <row r="1745" spans="1:3">
      <c r="A1745" s="188"/>
      <c r="B1745" s="188"/>
      <c r="C1745" s="188"/>
    </row>
    <row r="1746" spans="1:3">
      <c r="A1746" s="188"/>
      <c r="B1746" s="188"/>
      <c r="C1746" s="188"/>
    </row>
    <row r="1747" spans="1:3">
      <c r="A1747" s="188"/>
      <c r="B1747" s="188"/>
      <c r="C1747" s="188"/>
    </row>
    <row r="1748" spans="1:3">
      <c r="A1748" s="188"/>
      <c r="B1748" s="188"/>
      <c r="C1748" s="188"/>
    </row>
    <row r="1749" spans="1:3">
      <c r="A1749" s="188"/>
      <c r="B1749" s="188"/>
      <c r="C1749" s="188"/>
    </row>
    <row r="1750" spans="1:3">
      <c r="A1750" s="188"/>
      <c r="B1750" s="188"/>
      <c r="C1750" s="188"/>
    </row>
    <row r="1751" spans="1:3">
      <c r="A1751" s="188"/>
      <c r="B1751" s="188"/>
      <c r="C1751" s="188"/>
    </row>
    <row r="1752" spans="1:3">
      <c r="A1752" s="188"/>
      <c r="B1752" s="188"/>
      <c r="C1752" s="188"/>
    </row>
    <row r="1753" spans="1:3">
      <c r="A1753" s="188"/>
      <c r="B1753" s="188"/>
      <c r="C1753" s="188"/>
    </row>
    <row r="1754" spans="1:3">
      <c r="A1754" s="188"/>
      <c r="B1754" s="188"/>
      <c r="C1754" s="188"/>
    </row>
    <row r="1755" spans="1:3">
      <c r="A1755" s="188"/>
      <c r="B1755" s="188"/>
      <c r="C1755" s="188"/>
    </row>
    <row r="1756" spans="1:3">
      <c r="A1756" s="188"/>
      <c r="B1756" s="188"/>
      <c r="C1756" s="188"/>
    </row>
    <row r="1757" spans="1:3">
      <c r="A1757" s="188"/>
      <c r="B1757" s="188"/>
      <c r="C1757" s="188"/>
    </row>
    <row r="1758" spans="1:3">
      <c r="A1758" s="188"/>
      <c r="B1758" s="188"/>
      <c r="C1758" s="188"/>
    </row>
    <row r="1759" spans="1:3">
      <c r="A1759" s="188"/>
      <c r="B1759" s="188"/>
      <c r="C1759" s="188"/>
    </row>
    <row r="1760" spans="1:3">
      <c r="A1760" s="188"/>
      <c r="B1760" s="188"/>
      <c r="C1760" s="188"/>
    </row>
    <row r="1761" spans="1:3">
      <c r="A1761" s="188"/>
      <c r="B1761" s="188"/>
      <c r="C1761" s="188"/>
    </row>
    <row r="1762" spans="1:3">
      <c r="A1762" s="188"/>
      <c r="B1762" s="188"/>
      <c r="C1762" s="188"/>
    </row>
    <row r="1763" spans="1:3">
      <c r="A1763" s="188"/>
      <c r="B1763" s="188"/>
      <c r="C1763" s="188"/>
    </row>
    <row r="1764" spans="1:3">
      <c r="A1764" s="188"/>
      <c r="B1764" s="188"/>
      <c r="C1764" s="188"/>
    </row>
    <row r="1765" spans="1:3">
      <c r="A1765" s="188"/>
      <c r="B1765" s="188"/>
      <c r="C1765" s="188"/>
    </row>
    <row r="1766" spans="1:3">
      <c r="A1766" s="188"/>
      <c r="B1766" s="188"/>
      <c r="C1766" s="188"/>
    </row>
    <row r="1767" spans="1:3">
      <c r="A1767" s="188"/>
      <c r="B1767" s="188"/>
      <c r="C1767" s="188"/>
    </row>
    <row r="1768" spans="1:3">
      <c r="A1768" s="188"/>
      <c r="B1768" s="188"/>
      <c r="C1768" s="188"/>
    </row>
    <row r="1769" spans="1:3">
      <c r="A1769" s="188"/>
      <c r="B1769" s="188"/>
      <c r="C1769" s="188"/>
    </row>
    <row r="1770" spans="1:3">
      <c r="A1770" s="188"/>
      <c r="B1770" s="188"/>
      <c r="C1770" s="188"/>
    </row>
    <row r="1771" spans="1:3">
      <c r="A1771" s="188"/>
      <c r="B1771" s="188"/>
      <c r="C1771" s="188"/>
    </row>
    <row r="1772" spans="1:3">
      <c r="A1772" s="188"/>
      <c r="B1772" s="188"/>
      <c r="C1772" s="188"/>
    </row>
    <row r="1773" spans="1:3">
      <c r="A1773" s="188"/>
      <c r="B1773" s="188"/>
      <c r="C1773" s="188"/>
    </row>
    <row r="1774" spans="1:3">
      <c r="A1774" s="188"/>
      <c r="B1774" s="188"/>
      <c r="C1774" s="188"/>
    </row>
    <row r="1775" spans="1:3">
      <c r="A1775" s="188"/>
      <c r="B1775" s="188"/>
      <c r="C1775" s="188"/>
    </row>
    <row r="1776" spans="1:3">
      <c r="A1776" s="188"/>
      <c r="B1776" s="188"/>
      <c r="C1776" s="188"/>
    </row>
    <row r="1777" spans="1:3">
      <c r="A1777" s="188"/>
      <c r="B1777" s="188"/>
      <c r="C1777" s="188"/>
    </row>
    <row r="1778" spans="1:3">
      <c r="A1778" s="188"/>
      <c r="B1778" s="188"/>
      <c r="C1778" s="188"/>
    </row>
    <row r="1779" spans="1:3">
      <c r="A1779" s="188"/>
      <c r="B1779" s="188"/>
      <c r="C1779" s="188"/>
    </row>
    <row r="1780" spans="1:3">
      <c r="A1780" s="188"/>
      <c r="B1780" s="188"/>
      <c r="C1780" s="188"/>
    </row>
    <row r="1781" spans="1:3">
      <c r="A1781" s="188"/>
      <c r="B1781" s="188"/>
      <c r="C1781" s="188"/>
    </row>
    <row r="1782" spans="1:3">
      <c r="A1782" s="188"/>
      <c r="B1782" s="188"/>
      <c r="C1782" s="188"/>
    </row>
    <row r="1783" spans="1:3">
      <c r="A1783" s="188"/>
      <c r="B1783" s="188"/>
      <c r="C1783" s="188"/>
    </row>
    <row r="1784" spans="1:3">
      <c r="A1784" s="188"/>
      <c r="B1784" s="188"/>
      <c r="C1784" s="188"/>
    </row>
    <row r="1785" spans="1:3">
      <c r="A1785" s="188"/>
      <c r="B1785" s="188"/>
      <c r="C1785" s="188"/>
    </row>
    <row r="1786" spans="1:3">
      <c r="A1786" s="188"/>
      <c r="B1786" s="188"/>
      <c r="C1786" s="188"/>
    </row>
    <row r="1787" spans="1:3">
      <c r="A1787" s="188"/>
      <c r="B1787" s="188"/>
      <c r="C1787" s="188"/>
    </row>
    <row r="1788" spans="1:3">
      <c r="A1788" s="188"/>
      <c r="B1788" s="188"/>
      <c r="C1788" s="188"/>
    </row>
    <row r="1789" spans="1:3">
      <c r="A1789" s="188"/>
      <c r="B1789" s="188"/>
      <c r="C1789" s="188"/>
    </row>
    <row r="1790" spans="1:3">
      <c r="A1790" s="188"/>
      <c r="B1790" s="188"/>
      <c r="C1790" s="188"/>
    </row>
    <row r="1791" spans="1:3">
      <c r="A1791" s="188"/>
      <c r="B1791" s="188"/>
      <c r="C1791" s="188"/>
    </row>
    <row r="1792" spans="1:3">
      <c r="A1792" s="188"/>
      <c r="B1792" s="188"/>
      <c r="C1792" s="188"/>
    </row>
    <row r="1793" spans="1:3">
      <c r="A1793" s="188"/>
      <c r="B1793" s="188"/>
      <c r="C1793" s="188"/>
    </row>
    <row r="1794" spans="1:3">
      <c r="A1794" s="188"/>
      <c r="B1794" s="188"/>
      <c r="C1794" s="188"/>
    </row>
    <row r="1795" spans="1:3">
      <c r="A1795" s="188"/>
      <c r="B1795" s="188"/>
      <c r="C1795" s="188"/>
    </row>
    <row r="1796" spans="1:3">
      <c r="A1796" s="188"/>
      <c r="B1796" s="188"/>
      <c r="C1796" s="188"/>
    </row>
    <row r="1797" spans="1:3">
      <c r="A1797" s="188"/>
      <c r="B1797" s="188"/>
      <c r="C1797" s="188"/>
    </row>
    <row r="1798" spans="1:3">
      <c r="A1798" s="188"/>
      <c r="B1798" s="188"/>
      <c r="C1798" s="188"/>
    </row>
    <row r="1799" spans="1:3">
      <c r="A1799" s="188"/>
      <c r="B1799" s="188"/>
      <c r="C1799" s="188"/>
    </row>
    <row r="1800" spans="1:3">
      <c r="A1800" s="188"/>
      <c r="B1800" s="188"/>
      <c r="C1800" s="188"/>
    </row>
    <row r="1801" spans="1:3">
      <c r="A1801" s="188"/>
      <c r="B1801" s="188"/>
      <c r="C1801" s="188"/>
    </row>
    <row r="1802" spans="1:3">
      <c r="A1802" s="188"/>
      <c r="B1802" s="188"/>
      <c r="C1802" s="188"/>
    </row>
    <row r="1803" spans="1:3">
      <c r="A1803" s="188"/>
      <c r="B1803" s="188"/>
      <c r="C1803" s="188"/>
    </row>
    <row r="1804" spans="1:3">
      <c r="A1804" s="188"/>
      <c r="B1804" s="188"/>
      <c r="C1804" s="188"/>
    </row>
    <row r="1805" spans="1:3">
      <c r="A1805" s="188"/>
      <c r="B1805" s="188"/>
      <c r="C1805" s="188"/>
    </row>
    <row r="1806" spans="1:3">
      <c r="A1806" s="188"/>
      <c r="B1806" s="188"/>
      <c r="C1806" s="188"/>
    </row>
    <row r="1807" spans="1:3">
      <c r="A1807" s="188"/>
      <c r="B1807" s="188"/>
      <c r="C1807" s="188"/>
    </row>
    <row r="1808" spans="1:3">
      <c r="A1808" s="188"/>
      <c r="B1808" s="188"/>
      <c r="C1808" s="188"/>
    </row>
    <row r="1809" spans="1:3">
      <c r="A1809" s="188"/>
      <c r="B1809" s="188"/>
      <c r="C1809" s="188"/>
    </row>
    <row r="1810" spans="1:3">
      <c r="A1810" s="188"/>
      <c r="B1810" s="188"/>
      <c r="C1810" s="188"/>
    </row>
    <row r="1811" spans="1:3">
      <c r="A1811" s="188"/>
      <c r="B1811" s="188"/>
      <c r="C1811" s="188"/>
    </row>
    <row r="1812" spans="1:3">
      <c r="A1812" s="188"/>
      <c r="B1812" s="188"/>
      <c r="C1812" s="188"/>
    </row>
    <row r="1813" spans="1:3">
      <c r="A1813" s="188"/>
      <c r="B1813" s="188"/>
      <c r="C1813" s="188"/>
    </row>
    <row r="1814" spans="1:3">
      <c r="A1814" s="188"/>
      <c r="B1814" s="188"/>
      <c r="C1814" s="188"/>
    </row>
    <row r="1815" spans="1:3">
      <c r="A1815" s="188"/>
      <c r="B1815" s="188"/>
      <c r="C1815" s="188"/>
    </row>
    <row r="1816" spans="1:3">
      <c r="A1816" s="188"/>
      <c r="B1816" s="188"/>
      <c r="C1816" s="188"/>
    </row>
    <row r="1817" spans="1:3">
      <c r="A1817" s="188"/>
      <c r="B1817" s="188"/>
      <c r="C1817" s="188"/>
    </row>
    <row r="1818" spans="1:3">
      <c r="A1818" s="188"/>
      <c r="B1818" s="188"/>
      <c r="C1818" s="188"/>
    </row>
    <row r="1819" spans="1:3">
      <c r="A1819" s="188"/>
      <c r="B1819" s="188"/>
      <c r="C1819" s="188"/>
    </row>
    <row r="1820" spans="1:3">
      <c r="A1820" s="188"/>
      <c r="B1820" s="188"/>
      <c r="C1820" s="188"/>
    </row>
    <row r="1821" spans="1:3">
      <c r="A1821" s="188"/>
      <c r="B1821" s="188"/>
      <c r="C1821" s="188"/>
    </row>
    <row r="1822" spans="1:3">
      <c r="A1822" s="188"/>
      <c r="B1822" s="188"/>
      <c r="C1822" s="188"/>
    </row>
    <row r="1823" spans="1:3">
      <c r="A1823" s="188"/>
      <c r="B1823" s="188"/>
      <c r="C1823" s="188"/>
    </row>
    <row r="1824" spans="1:3">
      <c r="A1824" s="188"/>
      <c r="B1824" s="188"/>
      <c r="C1824" s="188"/>
    </row>
    <row r="1825" spans="1:3">
      <c r="A1825" s="188"/>
      <c r="B1825" s="188"/>
      <c r="C1825" s="188"/>
    </row>
    <row r="1826" spans="1:3">
      <c r="A1826" s="188"/>
      <c r="B1826" s="188"/>
      <c r="C1826" s="188"/>
    </row>
    <row r="1827" spans="1:3">
      <c r="A1827" s="188"/>
      <c r="B1827" s="188"/>
      <c r="C1827" s="188"/>
    </row>
    <row r="1828" spans="1:3">
      <c r="A1828" s="188"/>
      <c r="B1828" s="188"/>
      <c r="C1828" s="188"/>
    </row>
    <row r="1829" spans="1:3">
      <c r="A1829" s="188"/>
      <c r="B1829" s="188"/>
      <c r="C1829" s="188"/>
    </row>
    <row r="1830" spans="1:3">
      <c r="A1830" s="188"/>
      <c r="B1830" s="188"/>
      <c r="C1830" s="188"/>
    </row>
    <row r="1831" spans="1:3">
      <c r="A1831" s="188"/>
      <c r="B1831" s="188"/>
      <c r="C1831" s="188"/>
    </row>
    <row r="1832" spans="1:3">
      <c r="A1832" s="188"/>
      <c r="B1832" s="188"/>
      <c r="C1832" s="188"/>
    </row>
    <row r="1833" spans="1:3">
      <c r="A1833" s="188"/>
      <c r="B1833" s="188"/>
      <c r="C1833" s="188"/>
    </row>
    <row r="1834" spans="1:3">
      <c r="A1834" s="188"/>
      <c r="B1834" s="188"/>
      <c r="C1834" s="188"/>
    </row>
    <row r="1835" spans="1:3">
      <c r="A1835" s="188"/>
      <c r="B1835" s="188"/>
      <c r="C1835" s="188"/>
    </row>
    <row r="1836" spans="1:3">
      <c r="A1836" s="188"/>
      <c r="B1836" s="188"/>
      <c r="C1836" s="188"/>
    </row>
    <row r="1837" spans="1:3">
      <c r="A1837" s="188"/>
      <c r="B1837" s="188"/>
      <c r="C1837" s="188"/>
    </row>
    <row r="1838" spans="1:3">
      <c r="A1838" s="188"/>
      <c r="B1838" s="188"/>
      <c r="C1838" s="188"/>
    </row>
    <row r="1839" spans="1:3">
      <c r="A1839" s="188"/>
      <c r="B1839" s="188"/>
      <c r="C1839" s="188"/>
    </row>
    <row r="1840" spans="1:3">
      <c r="A1840" s="188"/>
      <c r="B1840" s="188"/>
      <c r="C1840" s="188"/>
    </row>
    <row r="1841" spans="1:3">
      <c r="A1841" s="188"/>
      <c r="B1841" s="188"/>
      <c r="C1841" s="188"/>
    </row>
    <row r="1842" spans="1:3">
      <c r="A1842" s="188"/>
      <c r="B1842" s="188"/>
      <c r="C1842" s="188"/>
    </row>
    <row r="1843" spans="1:3">
      <c r="A1843" s="188"/>
      <c r="B1843" s="188"/>
      <c r="C1843" s="188"/>
    </row>
    <row r="1844" spans="1:3">
      <c r="A1844" s="188"/>
      <c r="B1844" s="188"/>
      <c r="C1844" s="188"/>
    </row>
    <row r="1845" spans="1:3">
      <c r="A1845" s="188"/>
      <c r="B1845" s="188"/>
      <c r="C1845" s="188"/>
    </row>
    <row r="1846" spans="1:3">
      <c r="A1846" s="188"/>
      <c r="B1846" s="188"/>
      <c r="C1846" s="188"/>
    </row>
    <row r="1847" spans="1:3">
      <c r="A1847" s="188"/>
      <c r="B1847" s="188"/>
      <c r="C1847" s="188"/>
    </row>
    <row r="1848" spans="1:3">
      <c r="A1848" s="188"/>
      <c r="B1848" s="188"/>
      <c r="C1848" s="188"/>
    </row>
    <row r="1849" spans="1:3">
      <c r="A1849" s="188"/>
      <c r="B1849" s="188"/>
      <c r="C1849" s="188"/>
    </row>
    <row r="1850" spans="1:3">
      <c r="A1850" s="188"/>
      <c r="B1850" s="188"/>
      <c r="C1850" s="188"/>
    </row>
    <row r="1851" spans="1:3">
      <c r="A1851" s="188"/>
      <c r="B1851" s="188"/>
      <c r="C1851" s="188"/>
    </row>
    <row r="1852" spans="1:3">
      <c r="A1852" s="188"/>
      <c r="B1852" s="188"/>
      <c r="C1852" s="188"/>
    </row>
    <row r="1853" spans="1:3">
      <c r="A1853" s="188"/>
      <c r="B1853" s="188"/>
      <c r="C1853" s="188"/>
    </row>
    <row r="1854" spans="1:3">
      <c r="A1854" s="188"/>
      <c r="B1854" s="188"/>
      <c r="C1854" s="188"/>
    </row>
    <row r="1855" spans="1:3">
      <c r="A1855" s="188"/>
      <c r="B1855" s="188"/>
      <c r="C1855" s="188"/>
    </row>
    <row r="1856" spans="1:3">
      <c r="A1856" s="188"/>
      <c r="B1856" s="188"/>
      <c r="C1856" s="188"/>
    </row>
    <row r="1857" spans="1:3">
      <c r="A1857" s="188"/>
      <c r="B1857" s="188"/>
      <c r="C1857" s="188"/>
    </row>
    <row r="1858" spans="1:3">
      <c r="A1858" s="188"/>
      <c r="B1858" s="188"/>
      <c r="C1858" s="188"/>
    </row>
    <row r="1859" spans="1:3">
      <c r="A1859" s="188"/>
      <c r="B1859" s="188"/>
      <c r="C1859" s="188"/>
    </row>
    <row r="1860" spans="1:3">
      <c r="A1860" s="188"/>
      <c r="B1860" s="188"/>
      <c r="C1860" s="188"/>
    </row>
    <row r="1861" spans="1:3">
      <c r="A1861" s="188"/>
      <c r="B1861" s="188"/>
      <c r="C1861" s="188"/>
    </row>
    <row r="1862" spans="1:3">
      <c r="A1862" s="188"/>
      <c r="B1862" s="188"/>
      <c r="C1862" s="188"/>
    </row>
    <row r="1863" spans="1:3">
      <c r="A1863" s="188"/>
      <c r="B1863" s="188"/>
      <c r="C1863" s="188"/>
    </row>
    <row r="1864" spans="1:3">
      <c r="A1864" s="188"/>
      <c r="B1864" s="188"/>
      <c r="C1864" s="188"/>
    </row>
    <row r="1865" spans="1:3">
      <c r="A1865" s="188"/>
      <c r="B1865" s="188"/>
      <c r="C1865" s="188"/>
    </row>
    <row r="1866" spans="1:3">
      <c r="A1866" s="188"/>
      <c r="B1866" s="188"/>
      <c r="C1866" s="188"/>
    </row>
    <row r="1867" spans="1:3">
      <c r="A1867" s="188"/>
      <c r="B1867" s="188"/>
      <c r="C1867" s="188"/>
    </row>
    <row r="1868" spans="1:3">
      <c r="A1868" s="188"/>
      <c r="B1868" s="188"/>
      <c r="C1868" s="188"/>
    </row>
    <row r="1869" spans="1:3">
      <c r="A1869" s="188"/>
      <c r="B1869" s="188"/>
      <c r="C1869" s="188"/>
    </row>
    <row r="1870" spans="1:3">
      <c r="A1870" s="188"/>
      <c r="B1870" s="188"/>
      <c r="C1870" s="188"/>
    </row>
    <row r="1871" spans="1:3">
      <c r="A1871" s="188"/>
      <c r="B1871" s="188"/>
      <c r="C1871" s="188"/>
    </row>
    <row r="1872" spans="1:3">
      <c r="A1872" s="188"/>
      <c r="B1872" s="188"/>
      <c r="C1872" s="188"/>
    </row>
    <row r="1873" spans="1:3">
      <c r="A1873" s="188"/>
      <c r="B1873" s="188"/>
      <c r="C1873" s="188"/>
    </row>
    <row r="1874" spans="1:3">
      <c r="A1874" s="188"/>
      <c r="B1874" s="188"/>
      <c r="C1874" s="188"/>
    </row>
    <row r="1875" spans="1:3">
      <c r="A1875" s="188"/>
      <c r="B1875" s="188"/>
      <c r="C1875" s="188"/>
    </row>
    <row r="1876" spans="1:3">
      <c r="A1876" s="188"/>
      <c r="B1876" s="188"/>
      <c r="C1876" s="188"/>
    </row>
    <row r="1877" spans="1:3">
      <c r="A1877" s="188"/>
      <c r="B1877" s="188"/>
      <c r="C1877" s="188"/>
    </row>
    <row r="1878" spans="1:3">
      <c r="A1878" s="188"/>
      <c r="B1878" s="188"/>
      <c r="C1878" s="188"/>
    </row>
    <row r="1879" spans="1:3">
      <c r="A1879" s="188"/>
      <c r="B1879" s="188"/>
      <c r="C1879" s="188"/>
    </row>
    <row r="1880" spans="1:3">
      <c r="A1880" s="188"/>
      <c r="B1880" s="188"/>
      <c r="C1880" s="188"/>
    </row>
    <row r="1881" spans="1:3">
      <c r="A1881" s="188"/>
      <c r="B1881" s="188"/>
      <c r="C1881" s="188"/>
    </row>
    <row r="1882" spans="1:3">
      <c r="A1882" s="188"/>
      <c r="B1882" s="188"/>
      <c r="C1882" s="188"/>
    </row>
    <row r="1883" spans="1:3">
      <c r="A1883" s="188"/>
      <c r="B1883" s="188"/>
      <c r="C1883" s="188"/>
    </row>
    <row r="1884" spans="1:3">
      <c r="A1884" s="188"/>
      <c r="B1884" s="188"/>
      <c r="C1884" s="188"/>
    </row>
    <row r="1885" spans="1:3">
      <c r="A1885" s="188"/>
      <c r="B1885" s="188"/>
      <c r="C1885" s="188"/>
    </row>
    <row r="1886" spans="1:3">
      <c r="A1886" s="188"/>
      <c r="B1886" s="188"/>
      <c r="C1886" s="188"/>
    </row>
    <row r="1887" spans="1:3">
      <c r="A1887" s="188"/>
      <c r="B1887" s="188"/>
      <c r="C1887" s="188"/>
    </row>
    <row r="1888" spans="1:3">
      <c r="A1888" s="188"/>
      <c r="B1888" s="188"/>
      <c r="C1888" s="188"/>
    </row>
    <row r="1889" spans="1:3">
      <c r="A1889" s="188"/>
      <c r="B1889" s="188"/>
      <c r="C1889" s="188"/>
    </row>
    <row r="1890" spans="1:3">
      <c r="A1890" s="188"/>
      <c r="B1890" s="188"/>
      <c r="C1890" s="188"/>
    </row>
    <row r="1891" spans="1:3">
      <c r="A1891" s="188"/>
      <c r="B1891" s="188"/>
      <c r="C1891" s="188"/>
    </row>
    <row r="1892" spans="1:3">
      <c r="A1892" s="188"/>
      <c r="B1892" s="188"/>
      <c r="C1892" s="188"/>
    </row>
    <row r="1893" spans="1:3">
      <c r="A1893" s="188"/>
      <c r="B1893" s="188"/>
      <c r="C1893" s="188"/>
    </row>
    <row r="1894" spans="1:3">
      <c r="A1894" s="188"/>
      <c r="B1894" s="188"/>
      <c r="C1894" s="188"/>
    </row>
    <row r="1895" spans="1:3">
      <c r="A1895" s="188"/>
      <c r="B1895" s="188"/>
      <c r="C1895" s="188"/>
    </row>
    <row r="1896" spans="1:3">
      <c r="A1896" s="188"/>
      <c r="B1896" s="188"/>
      <c r="C1896" s="188"/>
    </row>
    <row r="1897" spans="1:3">
      <c r="A1897" s="188"/>
      <c r="B1897" s="188"/>
      <c r="C1897" s="188"/>
    </row>
    <row r="1898" spans="1:3">
      <c r="A1898" s="188"/>
      <c r="B1898" s="188"/>
      <c r="C1898" s="188"/>
    </row>
    <row r="1899" spans="1:3">
      <c r="A1899" s="188"/>
      <c r="B1899" s="188"/>
      <c r="C1899" s="188"/>
    </row>
    <row r="1900" spans="1:3">
      <c r="A1900" s="188"/>
      <c r="B1900" s="188"/>
      <c r="C1900" s="188"/>
    </row>
    <row r="1901" spans="1:3">
      <c r="A1901" s="188"/>
      <c r="B1901" s="188"/>
      <c r="C1901" s="188"/>
    </row>
    <row r="1902" spans="1:3">
      <c r="A1902" s="188"/>
      <c r="B1902" s="188"/>
      <c r="C1902" s="188"/>
    </row>
    <row r="1903" spans="1:3">
      <c r="A1903" s="188"/>
      <c r="B1903" s="188"/>
      <c r="C1903" s="188"/>
    </row>
    <row r="1904" spans="1:3">
      <c r="A1904" s="188"/>
      <c r="B1904" s="188"/>
      <c r="C1904" s="188"/>
    </row>
    <row r="1905" spans="1:3">
      <c r="A1905" s="188"/>
      <c r="B1905" s="188"/>
      <c r="C1905" s="188"/>
    </row>
    <row r="1906" spans="1:3">
      <c r="A1906" s="188"/>
      <c r="B1906" s="188"/>
      <c r="C1906" s="188"/>
    </row>
    <row r="1907" spans="1:3">
      <c r="A1907" s="188"/>
      <c r="B1907" s="188"/>
      <c r="C1907" s="188"/>
    </row>
    <row r="1908" spans="1:3">
      <c r="A1908" s="188"/>
      <c r="B1908" s="188"/>
      <c r="C1908" s="188"/>
    </row>
    <row r="1909" spans="1:3">
      <c r="A1909" s="188"/>
      <c r="B1909" s="188"/>
      <c r="C1909" s="188"/>
    </row>
    <row r="1910" spans="1:3">
      <c r="A1910" s="188"/>
      <c r="B1910" s="188"/>
      <c r="C1910" s="188"/>
    </row>
    <row r="1911" spans="1:3">
      <c r="A1911" s="188"/>
      <c r="B1911" s="188"/>
      <c r="C1911" s="188"/>
    </row>
    <row r="1912" spans="1:3">
      <c r="A1912" s="188"/>
      <c r="B1912" s="188"/>
      <c r="C1912" s="188"/>
    </row>
    <row r="1913" spans="1:3">
      <c r="A1913" s="188"/>
      <c r="B1913" s="188"/>
      <c r="C1913" s="188"/>
    </row>
    <row r="1914" spans="1:3">
      <c r="A1914" s="188"/>
      <c r="B1914" s="188"/>
      <c r="C1914" s="188"/>
    </row>
    <row r="1915" spans="1:3">
      <c r="A1915" s="188"/>
      <c r="B1915" s="188"/>
      <c r="C1915" s="188"/>
    </row>
    <row r="1916" spans="1:3">
      <c r="A1916" s="188"/>
      <c r="B1916" s="188"/>
      <c r="C1916" s="188"/>
    </row>
    <row r="1917" spans="1:3">
      <c r="A1917" s="188"/>
      <c r="B1917" s="188"/>
      <c r="C1917" s="188"/>
    </row>
    <row r="1918" spans="1:3">
      <c r="A1918" s="188"/>
      <c r="B1918" s="188"/>
      <c r="C1918" s="188"/>
    </row>
    <row r="1919" spans="1:3">
      <c r="A1919" s="188"/>
      <c r="B1919" s="188"/>
      <c r="C1919" s="188"/>
    </row>
    <row r="1920" spans="1:3">
      <c r="A1920" s="188"/>
      <c r="B1920" s="188"/>
      <c r="C1920" s="188"/>
    </row>
    <row r="1921" spans="1:3">
      <c r="A1921" s="188"/>
      <c r="B1921" s="188"/>
      <c r="C1921" s="188"/>
    </row>
    <row r="1922" spans="1:3">
      <c r="A1922" s="188"/>
      <c r="B1922" s="188"/>
      <c r="C1922" s="188"/>
    </row>
    <row r="1923" spans="1:3">
      <c r="A1923" s="188"/>
      <c r="B1923" s="188"/>
      <c r="C1923" s="188"/>
    </row>
    <row r="1924" spans="1:3">
      <c r="A1924" s="188"/>
      <c r="B1924" s="188"/>
      <c r="C1924" s="188"/>
    </row>
    <row r="1925" spans="1:3">
      <c r="A1925" s="188"/>
      <c r="B1925" s="188"/>
      <c r="C1925" s="188"/>
    </row>
    <row r="1926" spans="1:3">
      <c r="A1926" s="188"/>
      <c r="B1926" s="188"/>
      <c r="C1926" s="188"/>
    </row>
    <row r="1927" spans="1:3">
      <c r="A1927" s="188"/>
      <c r="B1927" s="188"/>
      <c r="C1927" s="188"/>
    </row>
    <row r="1928" spans="1:3">
      <c r="A1928" s="188"/>
      <c r="B1928" s="188"/>
      <c r="C1928" s="188"/>
    </row>
    <row r="1929" spans="1:3">
      <c r="A1929" s="188"/>
      <c r="B1929" s="188"/>
      <c r="C1929" s="188"/>
    </row>
    <row r="1930" spans="1:3">
      <c r="A1930" s="188"/>
      <c r="B1930" s="188"/>
      <c r="C1930" s="188"/>
    </row>
    <row r="1931" spans="1:3">
      <c r="A1931" s="188"/>
      <c r="B1931" s="188"/>
      <c r="C1931" s="188"/>
    </row>
    <row r="1932" spans="1:3">
      <c r="A1932" s="188"/>
      <c r="B1932" s="188"/>
      <c r="C1932" s="188"/>
    </row>
    <row r="1933" spans="1:3">
      <c r="A1933" s="188"/>
      <c r="B1933" s="188"/>
      <c r="C1933" s="188"/>
    </row>
    <row r="1934" spans="1:3">
      <c r="A1934" s="188"/>
      <c r="B1934" s="188"/>
      <c r="C1934" s="188"/>
    </row>
    <row r="1935" spans="1:3">
      <c r="A1935" s="188"/>
      <c r="B1935" s="188"/>
      <c r="C1935" s="188"/>
    </row>
    <row r="1936" spans="1:3">
      <c r="A1936" s="188"/>
      <c r="B1936" s="188"/>
      <c r="C1936" s="188"/>
    </row>
    <row r="1937" spans="1:3">
      <c r="A1937" s="188"/>
      <c r="B1937" s="188"/>
      <c r="C1937" s="188"/>
    </row>
    <row r="1938" spans="1:3">
      <c r="A1938" s="188"/>
      <c r="B1938" s="188"/>
      <c r="C1938" s="188"/>
    </row>
    <row r="1939" spans="1:3">
      <c r="A1939" s="188"/>
      <c r="B1939" s="188"/>
      <c r="C1939" s="188"/>
    </row>
    <row r="1940" spans="1:3">
      <c r="A1940" s="188"/>
      <c r="B1940" s="188"/>
      <c r="C1940" s="188"/>
    </row>
    <row r="1941" spans="1:3">
      <c r="A1941" s="188"/>
      <c r="B1941" s="188"/>
      <c r="C1941" s="188"/>
    </row>
    <row r="1942" spans="1:3">
      <c r="A1942" s="188"/>
      <c r="B1942" s="188"/>
      <c r="C1942" s="188"/>
    </row>
    <row r="1943" spans="1:3">
      <c r="A1943" s="188"/>
      <c r="B1943" s="188"/>
      <c r="C1943" s="188"/>
    </row>
    <row r="1944" spans="1:3">
      <c r="A1944" s="188"/>
      <c r="B1944" s="188"/>
      <c r="C1944" s="188"/>
    </row>
    <row r="1945" spans="1:3">
      <c r="A1945" s="188"/>
      <c r="B1945" s="188"/>
      <c r="C1945" s="188"/>
    </row>
    <row r="1946" spans="1:3">
      <c r="A1946" s="188"/>
      <c r="B1946" s="188"/>
      <c r="C1946" s="188"/>
    </row>
    <row r="1947" spans="1:3">
      <c r="A1947" s="188"/>
      <c r="B1947" s="188"/>
      <c r="C1947" s="188"/>
    </row>
    <row r="1948" spans="1:3">
      <c r="A1948" s="188"/>
      <c r="B1948" s="188"/>
      <c r="C1948" s="188"/>
    </row>
    <row r="1949" spans="1:3">
      <c r="A1949" s="188"/>
      <c r="B1949" s="188"/>
      <c r="C1949" s="188"/>
    </row>
    <row r="1950" spans="1:3">
      <c r="A1950" s="188"/>
      <c r="B1950" s="188"/>
      <c r="C1950" s="188"/>
    </row>
    <row r="1951" spans="1:3">
      <c r="A1951" s="188"/>
      <c r="B1951" s="188"/>
      <c r="C1951" s="188"/>
    </row>
    <row r="1952" spans="1:3">
      <c r="A1952" s="188"/>
      <c r="B1952" s="188"/>
      <c r="C1952" s="188"/>
    </row>
    <row r="1953" spans="1:3">
      <c r="A1953" s="188"/>
      <c r="B1953" s="188"/>
      <c r="C1953" s="188"/>
    </row>
    <row r="1954" spans="1:3">
      <c r="A1954" s="188"/>
      <c r="B1954" s="188"/>
      <c r="C1954" s="188"/>
    </row>
    <row r="1955" spans="1:3">
      <c r="A1955" s="188"/>
      <c r="B1955" s="188"/>
      <c r="C1955" s="188"/>
    </row>
    <row r="1956" spans="1:3">
      <c r="A1956" s="188"/>
      <c r="B1956" s="188"/>
      <c r="C1956" s="188"/>
    </row>
    <row r="1957" spans="1:3">
      <c r="A1957" s="188"/>
      <c r="B1957" s="188"/>
      <c r="C1957" s="188"/>
    </row>
    <row r="1958" spans="1:3">
      <c r="A1958" s="188"/>
      <c r="B1958" s="188"/>
      <c r="C1958" s="188"/>
    </row>
    <row r="1959" spans="1:3">
      <c r="A1959" s="188"/>
      <c r="B1959" s="188"/>
      <c r="C1959" s="188"/>
    </row>
    <row r="1960" spans="1:3">
      <c r="A1960" s="188"/>
      <c r="B1960" s="188"/>
      <c r="C1960" s="188"/>
    </row>
    <row r="1961" spans="1:3">
      <c r="A1961" s="188"/>
      <c r="B1961" s="188"/>
      <c r="C1961" s="188"/>
    </row>
    <row r="1962" spans="1:3">
      <c r="A1962" s="188"/>
      <c r="B1962" s="188"/>
      <c r="C1962" s="188"/>
    </row>
    <row r="1963" spans="1:3">
      <c r="A1963" s="188"/>
      <c r="B1963" s="188"/>
      <c r="C1963" s="188"/>
    </row>
    <row r="1964" spans="1:3">
      <c r="A1964" s="188"/>
      <c r="B1964" s="188"/>
      <c r="C1964" s="188"/>
    </row>
    <row r="1965" spans="1:3">
      <c r="A1965" s="188"/>
      <c r="B1965" s="188"/>
      <c r="C1965" s="188"/>
    </row>
    <row r="1966" spans="1:3">
      <c r="A1966" s="188"/>
      <c r="B1966" s="188"/>
      <c r="C1966" s="188"/>
    </row>
    <row r="1967" spans="1:3">
      <c r="A1967" s="188"/>
      <c r="B1967" s="188"/>
      <c r="C1967" s="188"/>
    </row>
    <row r="1968" spans="1:3">
      <c r="A1968" s="188"/>
      <c r="B1968" s="188"/>
      <c r="C1968" s="188"/>
    </row>
    <row r="1969" spans="1:3">
      <c r="A1969" s="188"/>
      <c r="B1969" s="188"/>
      <c r="C1969" s="188"/>
    </row>
    <row r="1970" spans="1:3">
      <c r="A1970" s="188"/>
      <c r="B1970" s="188"/>
      <c r="C1970" s="188"/>
    </row>
    <row r="1971" spans="1:3">
      <c r="A1971" s="188"/>
      <c r="B1971" s="188"/>
      <c r="C1971" s="188"/>
    </row>
    <row r="1972" spans="1:3">
      <c r="A1972" s="188"/>
      <c r="B1972" s="188"/>
      <c r="C1972" s="188"/>
    </row>
    <row r="1973" spans="1:3">
      <c r="A1973" s="188"/>
      <c r="B1973" s="188"/>
      <c r="C1973" s="188"/>
    </row>
    <row r="1974" spans="1:3">
      <c r="A1974" s="188"/>
      <c r="B1974" s="188"/>
      <c r="C1974" s="188"/>
    </row>
    <row r="1975" spans="1:3">
      <c r="A1975" s="188"/>
      <c r="B1975" s="188"/>
      <c r="C1975" s="188"/>
    </row>
    <row r="1976" spans="1:3">
      <c r="A1976" s="188"/>
      <c r="B1976" s="188"/>
      <c r="C1976" s="188"/>
    </row>
    <row r="1977" spans="1:3">
      <c r="A1977" s="188"/>
      <c r="B1977" s="188"/>
      <c r="C1977" s="188"/>
    </row>
    <row r="1978" spans="1:3">
      <c r="A1978" s="188"/>
      <c r="B1978" s="188"/>
      <c r="C1978" s="188"/>
    </row>
    <row r="1979" spans="1:3">
      <c r="A1979" s="188"/>
      <c r="B1979" s="188"/>
      <c r="C1979" s="188"/>
    </row>
    <row r="1980" spans="1:3">
      <c r="A1980" s="188"/>
      <c r="B1980" s="188"/>
      <c r="C1980" s="188"/>
    </row>
    <row r="1981" spans="1:3">
      <c r="A1981" s="188"/>
      <c r="B1981" s="188"/>
      <c r="C1981" s="188"/>
    </row>
    <row r="1982" spans="1:3">
      <c r="A1982" s="188"/>
      <c r="B1982" s="188"/>
      <c r="C1982" s="188"/>
    </row>
    <row r="1983" spans="1:3">
      <c r="A1983" s="188"/>
      <c r="B1983" s="188"/>
      <c r="C1983" s="188"/>
    </row>
    <row r="1984" spans="1:3">
      <c r="A1984" s="188"/>
      <c r="B1984" s="188"/>
      <c r="C1984" s="188"/>
    </row>
    <row r="1985" spans="1:3">
      <c r="A1985" s="188"/>
      <c r="B1985" s="188"/>
      <c r="C1985" s="188"/>
    </row>
    <row r="1986" spans="1:3">
      <c r="A1986" s="188"/>
      <c r="B1986" s="188"/>
      <c r="C1986" s="188"/>
    </row>
    <row r="1987" spans="1:3">
      <c r="A1987" s="188"/>
      <c r="B1987" s="188"/>
      <c r="C1987" s="188"/>
    </row>
    <row r="1988" spans="1:3">
      <c r="A1988" s="188"/>
      <c r="B1988" s="188"/>
      <c r="C1988" s="188"/>
    </row>
    <row r="1989" spans="1:3">
      <c r="A1989" s="188"/>
      <c r="B1989" s="188"/>
      <c r="C1989" s="188"/>
    </row>
    <row r="1990" spans="1:3">
      <c r="A1990" s="188"/>
      <c r="B1990" s="188"/>
      <c r="C1990" s="188"/>
    </row>
    <row r="1991" spans="1:3">
      <c r="A1991" s="188"/>
      <c r="B1991" s="188"/>
      <c r="C1991" s="188"/>
    </row>
    <row r="1992" spans="1:3">
      <c r="A1992" s="188"/>
      <c r="B1992" s="188"/>
      <c r="C1992" s="188"/>
    </row>
    <row r="1993" spans="1:3">
      <c r="A1993" s="188"/>
      <c r="B1993" s="188"/>
      <c r="C1993" s="188"/>
    </row>
    <row r="1994" spans="1:3">
      <c r="A1994" s="188"/>
      <c r="B1994" s="188"/>
      <c r="C1994" s="188"/>
    </row>
    <row r="1995" spans="1:3">
      <c r="A1995" s="188"/>
      <c r="B1995" s="188"/>
      <c r="C1995" s="188"/>
    </row>
    <row r="1996" spans="1:3">
      <c r="A1996" s="188"/>
      <c r="B1996" s="188"/>
      <c r="C1996" s="188"/>
    </row>
    <row r="1997" spans="1:3">
      <c r="A1997" s="188"/>
      <c r="B1997" s="188"/>
      <c r="C1997" s="188"/>
    </row>
    <row r="1998" spans="1:3">
      <c r="A1998" s="188"/>
      <c r="B1998" s="188"/>
      <c r="C1998" s="188"/>
    </row>
    <row r="1999" spans="1:3">
      <c r="A1999" s="188"/>
      <c r="B1999" s="188"/>
      <c r="C1999" s="188"/>
    </row>
    <row r="2000" spans="1:3">
      <c r="A2000" s="188"/>
      <c r="B2000" s="188"/>
      <c r="C2000" s="188"/>
    </row>
    <row r="2001" spans="1:3">
      <c r="A2001" s="188"/>
      <c r="B2001" s="188"/>
      <c r="C2001" s="188"/>
    </row>
    <row r="2002" spans="1:3">
      <c r="A2002" s="188"/>
      <c r="B2002" s="188"/>
      <c r="C2002" s="188"/>
    </row>
    <row r="2003" spans="1:3">
      <c r="A2003" s="188"/>
      <c r="B2003" s="188"/>
      <c r="C2003" s="188"/>
    </row>
    <row r="2004" spans="1:3">
      <c r="A2004" s="188"/>
      <c r="B2004" s="188"/>
      <c r="C2004" s="188"/>
    </row>
    <row r="2005" spans="1:3">
      <c r="A2005" s="188"/>
      <c r="B2005" s="188"/>
      <c r="C2005" s="188"/>
    </row>
    <row r="2006" spans="1:3">
      <c r="A2006" s="188"/>
      <c r="B2006" s="188"/>
      <c r="C2006" s="188"/>
    </row>
    <row r="2007" spans="1:3">
      <c r="A2007" s="188"/>
      <c r="B2007" s="188"/>
      <c r="C2007" s="188"/>
    </row>
    <row r="2008" spans="1:3">
      <c r="A2008" s="188"/>
      <c r="B2008" s="188"/>
      <c r="C2008" s="188"/>
    </row>
    <row r="2009" spans="1:3">
      <c r="A2009" s="188"/>
      <c r="B2009" s="188"/>
      <c r="C2009" s="188"/>
    </row>
    <row r="2010" spans="1:3">
      <c r="A2010" s="188"/>
      <c r="B2010" s="188"/>
      <c r="C2010" s="188"/>
    </row>
    <row r="2011" spans="1:3">
      <c r="A2011" s="188"/>
      <c r="B2011" s="188"/>
      <c r="C2011" s="188"/>
    </row>
    <row r="2012" spans="1:3">
      <c r="A2012" s="188"/>
      <c r="B2012" s="188"/>
      <c r="C2012" s="188"/>
    </row>
    <row r="2013" spans="1:3">
      <c r="A2013" s="188"/>
      <c r="B2013" s="188"/>
      <c r="C2013" s="188"/>
    </row>
    <row r="2014" spans="1:3">
      <c r="A2014" s="188"/>
      <c r="B2014" s="188"/>
      <c r="C2014" s="188"/>
    </row>
    <row r="2015" spans="1:3">
      <c r="A2015" s="188"/>
      <c r="B2015" s="188"/>
      <c r="C2015" s="188"/>
    </row>
    <row r="2016" spans="1:3">
      <c r="A2016" s="188"/>
      <c r="B2016" s="188"/>
      <c r="C2016" s="188"/>
    </row>
    <row r="2017" spans="1:3">
      <c r="A2017" s="188"/>
      <c r="B2017" s="188"/>
      <c r="C2017" s="188"/>
    </row>
    <row r="2018" spans="1:3">
      <c r="A2018" s="188"/>
      <c r="B2018" s="188"/>
      <c r="C2018" s="188"/>
    </row>
    <row r="2019" spans="1:3">
      <c r="A2019" s="188"/>
      <c r="B2019" s="188"/>
      <c r="C2019" s="188"/>
    </row>
    <row r="2020" spans="1:3">
      <c r="A2020" s="188"/>
      <c r="B2020" s="188"/>
      <c r="C2020" s="188"/>
    </row>
    <row r="2021" spans="1:3">
      <c r="A2021" s="188"/>
      <c r="B2021" s="188"/>
      <c r="C2021" s="188"/>
    </row>
    <row r="2022" spans="1:3">
      <c r="A2022" s="188"/>
      <c r="B2022" s="188"/>
      <c r="C2022" s="188"/>
    </row>
    <row r="2023" spans="1:3">
      <c r="A2023" s="188"/>
      <c r="B2023" s="188"/>
      <c r="C2023" s="188"/>
    </row>
    <row r="2024" spans="1:3">
      <c r="A2024" s="188"/>
      <c r="B2024" s="188"/>
      <c r="C2024" s="188"/>
    </row>
    <row r="2025" spans="1:3">
      <c r="A2025" s="188"/>
      <c r="B2025" s="188"/>
      <c r="C2025" s="188"/>
    </row>
    <row r="2026" spans="1:3">
      <c r="A2026" s="188"/>
      <c r="B2026" s="188"/>
      <c r="C2026" s="188"/>
    </row>
    <row r="2027" spans="1:3">
      <c r="A2027" s="188"/>
      <c r="B2027" s="188"/>
      <c r="C2027" s="188"/>
    </row>
    <row r="2028" spans="1:3">
      <c r="A2028" s="188"/>
      <c r="B2028" s="188"/>
      <c r="C2028" s="188"/>
    </row>
    <row r="2029" spans="1:3">
      <c r="A2029" s="188"/>
      <c r="B2029" s="188"/>
      <c r="C2029" s="188"/>
    </row>
    <row r="2030" spans="1:3">
      <c r="A2030" s="188"/>
      <c r="B2030" s="188"/>
      <c r="C2030" s="188"/>
    </row>
    <row r="2031" spans="1:3">
      <c r="A2031" s="188"/>
      <c r="B2031" s="188"/>
      <c r="C2031" s="188"/>
    </row>
    <row r="2032" spans="1:3">
      <c r="A2032" s="188"/>
      <c r="B2032" s="188"/>
      <c r="C2032" s="188"/>
    </row>
    <row r="2033" spans="1:3">
      <c r="A2033" s="188"/>
      <c r="B2033" s="188"/>
      <c r="C2033" s="188"/>
    </row>
    <row r="2034" spans="1:3">
      <c r="A2034" s="188"/>
      <c r="B2034" s="188"/>
      <c r="C2034" s="188"/>
    </row>
    <row r="2035" spans="1:3">
      <c r="A2035" s="188"/>
      <c r="B2035" s="188"/>
      <c r="C2035" s="188"/>
    </row>
    <row r="2036" spans="1:3">
      <c r="A2036" s="188"/>
      <c r="B2036" s="188"/>
      <c r="C2036" s="188"/>
    </row>
    <row r="2037" spans="1:3">
      <c r="A2037" s="188"/>
      <c r="B2037" s="188"/>
      <c r="C2037" s="188"/>
    </row>
    <row r="2038" spans="1:3">
      <c r="A2038" s="188"/>
      <c r="B2038" s="188"/>
      <c r="C2038" s="188"/>
    </row>
    <row r="2039" spans="1:3">
      <c r="A2039" s="188"/>
      <c r="B2039" s="188"/>
      <c r="C2039" s="188"/>
    </row>
    <row r="2040" spans="1:3">
      <c r="A2040" s="188"/>
      <c r="B2040" s="188"/>
      <c r="C2040" s="188"/>
    </row>
    <row r="2041" spans="1:3">
      <c r="A2041" s="188"/>
      <c r="B2041" s="188"/>
      <c r="C2041" s="188"/>
    </row>
    <row r="2042" spans="1:3">
      <c r="A2042" s="188"/>
      <c r="B2042" s="188"/>
      <c r="C2042" s="188"/>
    </row>
    <row r="2043" spans="1:3">
      <c r="A2043" s="188"/>
      <c r="B2043" s="188"/>
      <c r="C2043" s="188"/>
    </row>
    <row r="2044" spans="1:3">
      <c r="A2044" s="188"/>
      <c r="B2044" s="188"/>
      <c r="C2044" s="188"/>
    </row>
    <row r="2045" spans="1:3">
      <c r="A2045" s="188"/>
      <c r="B2045" s="188"/>
      <c r="C2045" s="188"/>
    </row>
    <row r="2046" spans="1:3">
      <c r="A2046" s="188"/>
      <c r="B2046" s="188"/>
      <c r="C2046" s="188"/>
    </row>
    <row r="2047" spans="1:3">
      <c r="A2047" s="188"/>
      <c r="B2047" s="188"/>
      <c r="C2047" s="188"/>
    </row>
    <row r="2048" spans="1:3">
      <c r="A2048" s="188"/>
      <c r="B2048" s="188"/>
      <c r="C2048" s="188"/>
    </row>
    <row r="2049" spans="1:3">
      <c r="A2049" s="188"/>
      <c r="B2049" s="188"/>
      <c r="C2049" s="188"/>
    </row>
    <row r="2050" spans="1:3">
      <c r="A2050" s="188"/>
      <c r="B2050" s="188"/>
      <c r="C2050" s="188"/>
    </row>
    <row r="2051" spans="1:3">
      <c r="A2051" s="188"/>
      <c r="B2051" s="188"/>
      <c r="C2051" s="188"/>
    </row>
    <row r="2052" spans="1:3">
      <c r="A2052" s="188"/>
      <c r="B2052" s="188"/>
      <c r="C2052" s="188"/>
    </row>
    <row r="2053" spans="1:3">
      <c r="A2053" s="188"/>
      <c r="B2053" s="188"/>
      <c r="C2053" s="188"/>
    </row>
    <row r="2054" spans="1:3">
      <c r="A2054" s="188"/>
      <c r="B2054" s="188"/>
      <c r="C2054" s="188"/>
    </row>
    <row r="2055" spans="1:3">
      <c r="A2055" s="188"/>
      <c r="B2055" s="188"/>
      <c r="C2055" s="188"/>
    </row>
    <row r="2056" spans="1:3">
      <c r="A2056" s="188"/>
      <c r="B2056" s="188"/>
      <c r="C2056" s="188"/>
    </row>
    <row r="2057" spans="1:3">
      <c r="A2057" s="188"/>
      <c r="B2057" s="188"/>
      <c r="C2057" s="188"/>
    </row>
    <row r="2058" spans="1:3">
      <c r="A2058" s="188"/>
      <c r="B2058" s="188"/>
      <c r="C2058" s="188"/>
    </row>
    <row r="2059" spans="1:3">
      <c r="A2059" s="188"/>
      <c r="B2059" s="188"/>
      <c r="C2059" s="188"/>
    </row>
    <row r="2060" spans="1:3">
      <c r="A2060" s="188"/>
      <c r="B2060" s="188"/>
      <c r="C2060" s="188"/>
    </row>
    <row r="2061" spans="1:3">
      <c r="A2061" s="188"/>
      <c r="B2061" s="188"/>
      <c r="C2061" s="188"/>
    </row>
    <row r="2062" spans="1:3">
      <c r="A2062" s="188"/>
      <c r="B2062" s="188"/>
      <c r="C2062" s="188"/>
    </row>
    <row r="2063" spans="1:3">
      <c r="A2063" s="188"/>
      <c r="B2063" s="188"/>
      <c r="C2063" s="188"/>
    </row>
    <row r="2064" spans="1:3">
      <c r="A2064" s="188"/>
      <c r="B2064" s="188"/>
      <c r="C2064" s="188"/>
    </row>
    <row r="2065" spans="1:3">
      <c r="A2065" s="188"/>
      <c r="B2065" s="188"/>
      <c r="C2065" s="188"/>
    </row>
    <row r="2066" spans="1:3">
      <c r="A2066" s="188"/>
      <c r="B2066" s="188"/>
      <c r="C2066" s="188"/>
    </row>
    <row r="2067" spans="1:3">
      <c r="A2067" s="188"/>
      <c r="B2067" s="188"/>
      <c r="C2067" s="188"/>
    </row>
    <row r="2068" spans="1:3">
      <c r="A2068" s="188"/>
      <c r="B2068" s="188"/>
      <c r="C2068" s="188"/>
    </row>
    <row r="2069" spans="1:3">
      <c r="A2069" s="188"/>
      <c r="B2069" s="188"/>
      <c r="C2069" s="188"/>
    </row>
    <row r="2070" spans="1:3">
      <c r="A2070" s="188"/>
      <c r="B2070" s="188"/>
      <c r="C2070" s="188"/>
    </row>
    <row r="2071" spans="1:3">
      <c r="A2071" s="188"/>
      <c r="B2071" s="188"/>
      <c r="C2071" s="188"/>
    </row>
    <row r="2072" spans="1:3">
      <c r="A2072" s="188"/>
      <c r="B2072" s="188"/>
      <c r="C2072" s="188"/>
    </row>
    <row r="2073" spans="1:3">
      <c r="A2073" s="188"/>
      <c r="B2073" s="188"/>
      <c r="C2073" s="188"/>
    </row>
    <row r="2074" spans="1:3">
      <c r="A2074" s="188"/>
      <c r="B2074" s="188"/>
      <c r="C2074" s="188"/>
    </row>
    <row r="2075" spans="1:3">
      <c r="A2075" s="188"/>
      <c r="B2075" s="188"/>
      <c r="C2075" s="188"/>
    </row>
    <row r="2076" spans="1:3">
      <c r="A2076" s="188"/>
      <c r="B2076" s="188"/>
      <c r="C2076" s="188"/>
    </row>
    <row r="2077" spans="1:3">
      <c r="A2077" s="188"/>
      <c r="B2077" s="188"/>
      <c r="C2077" s="188"/>
    </row>
    <row r="2078" spans="1:3">
      <c r="A2078" s="188"/>
      <c r="B2078" s="188"/>
      <c r="C2078" s="188"/>
    </row>
    <row r="2079" spans="1:3">
      <c r="A2079" s="188"/>
      <c r="B2079" s="188"/>
      <c r="C2079" s="188"/>
    </row>
    <row r="2080" spans="1:3">
      <c r="A2080" s="188"/>
      <c r="B2080" s="188"/>
      <c r="C2080" s="188"/>
    </row>
    <row r="2081" spans="1:3">
      <c r="A2081" s="188"/>
      <c r="B2081" s="188"/>
      <c r="C2081" s="188"/>
    </row>
    <row r="2082" spans="1:3">
      <c r="A2082" s="188"/>
      <c r="B2082" s="188"/>
      <c r="C2082" s="188"/>
    </row>
    <row r="2083" spans="1:3">
      <c r="A2083" s="188"/>
      <c r="B2083" s="188"/>
      <c r="C2083" s="188"/>
    </row>
    <row r="2084" spans="1:3">
      <c r="A2084" s="188"/>
      <c r="B2084" s="188"/>
      <c r="C2084" s="188"/>
    </row>
    <row r="2085" spans="1:3">
      <c r="A2085" s="188"/>
      <c r="B2085" s="188"/>
      <c r="C2085" s="188"/>
    </row>
    <row r="2086" spans="1:3">
      <c r="A2086" s="188"/>
      <c r="B2086" s="188"/>
      <c r="C2086" s="188"/>
    </row>
    <row r="2087" spans="1:3">
      <c r="A2087" s="188"/>
      <c r="B2087" s="188"/>
      <c r="C2087" s="188"/>
    </row>
    <row r="2088" spans="1:3">
      <c r="A2088" s="188"/>
      <c r="B2088" s="188"/>
      <c r="C2088" s="188"/>
    </row>
    <row r="2089" spans="1:3">
      <c r="A2089" s="188"/>
      <c r="B2089" s="188"/>
      <c r="C2089" s="188"/>
    </row>
    <row r="2090" spans="1:3">
      <c r="A2090" s="188"/>
      <c r="B2090" s="188"/>
      <c r="C2090" s="188"/>
    </row>
    <row r="2091" spans="1:3">
      <c r="A2091" s="188"/>
      <c r="B2091" s="188"/>
      <c r="C2091" s="188"/>
    </row>
    <row r="2092" spans="1:3">
      <c r="A2092" s="188"/>
      <c r="B2092" s="188"/>
      <c r="C2092" s="188"/>
    </row>
    <row r="2093" spans="1:3">
      <c r="A2093" s="188"/>
      <c r="B2093" s="188"/>
      <c r="C2093" s="188"/>
    </row>
    <row r="2094" spans="1:3">
      <c r="A2094" s="188"/>
      <c r="B2094" s="188"/>
      <c r="C2094" s="188"/>
    </row>
    <row r="2095" spans="1:3">
      <c r="A2095" s="188"/>
      <c r="B2095" s="188"/>
      <c r="C2095" s="188"/>
    </row>
    <row r="2096" spans="1:3">
      <c r="A2096" s="188"/>
      <c r="B2096" s="188"/>
      <c r="C2096" s="188"/>
    </row>
    <row r="2097" spans="1:3">
      <c r="A2097" s="188"/>
      <c r="B2097" s="188"/>
      <c r="C2097" s="188"/>
    </row>
    <row r="2098" spans="1:3">
      <c r="A2098" s="188"/>
      <c r="B2098" s="188"/>
      <c r="C2098" s="188"/>
    </row>
    <row r="2099" spans="1:3">
      <c r="A2099" s="188"/>
      <c r="B2099" s="188"/>
      <c r="C2099" s="188"/>
    </row>
    <row r="2100" spans="1:3">
      <c r="A2100" s="188"/>
      <c r="B2100" s="188"/>
      <c r="C2100" s="188"/>
    </row>
    <row r="2101" spans="1:3">
      <c r="A2101" s="188"/>
      <c r="B2101" s="188"/>
      <c r="C2101" s="188"/>
    </row>
    <row r="2102" spans="1:3">
      <c r="A2102" s="188"/>
      <c r="B2102" s="188"/>
      <c r="C2102" s="188"/>
    </row>
    <row r="2103" spans="1:3">
      <c r="A2103" s="188"/>
      <c r="B2103" s="188"/>
      <c r="C2103" s="188"/>
    </row>
    <row r="2104" spans="1:3">
      <c r="A2104" s="188"/>
      <c r="B2104" s="188"/>
      <c r="C2104" s="188"/>
    </row>
    <row r="2105" spans="1:3">
      <c r="A2105" s="188"/>
      <c r="B2105" s="188"/>
      <c r="C2105" s="188"/>
    </row>
    <row r="2106" spans="1:3">
      <c r="A2106" s="188"/>
      <c r="B2106" s="188"/>
      <c r="C2106" s="188"/>
    </row>
    <row r="2107" spans="1:3">
      <c r="A2107" s="188"/>
      <c r="B2107" s="188"/>
      <c r="C2107" s="188"/>
    </row>
    <row r="2108" spans="1:3">
      <c r="A2108" s="188"/>
      <c r="B2108" s="188"/>
      <c r="C2108" s="188"/>
    </row>
    <row r="2109" spans="1:3">
      <c r="A2109" s="188"/>
      <c r="B2109" s="188"/>
      <c r="C2109" s="188"/>
    </row>
    <row r="2110" spans="1:3">
      <c r="A2110" s="188"/>
      <c r="B2110" s="188"/>
      <c r="C2110" s="188"/>
    </row>
    <row r="2111" spans="1:3">
      <c r="A2111" s="188"/>
      <c r="B2111" s="188"/>
      <c r="C2111" s="188"/>
    </row>
    <row r="2112" spans="1:3">
      <c r="A2112" s="188"/>
      <c r="B2112" s="188"/>
      <c r="C2112" s="188"/>
    </row>
    <row r="2113" spans="1:3">
      <c r="A2113" s="188"/>
      <c r="B2113" s="188"/>
      <c r="C2113" s="188"/>
    </row>
    <row r="2114" spans="1:3">
      <c r="A2114" s="188"/>
      <c r="B2114" s="188"/>
      <c r="C2114" s="188"/>
    </row>
    <row r="2115" spans="1:3">
      <c r="A2115" s="188"/>
      <c r="B2115" s="188"/>
      <c r="C2115" s="188"/>
    </row>
    <row r="2116" spans="1:3">
      <c r="A2116" s="188"/>
      <c r="B2116" s="188"/>
      <c r="C2116" s="188"/>
    </row>
    <row r="2117" spans="1:3">
      <c r="A2117" s="188"/>
      <c r="B2117" s="188"/>
      <c r="C2117" s="188"/>
    </row>
    <row r="2118" spans="1:3">
      <c r="A2118" s="188"/>
      <c r="B2118" s="188"/>
      <c r="C2118" s="188"/>
    </row>
    <row r="2119" spans="1:3">
      <c r="A2119" s="188"/>
      <c r="B2119" s="188"/>
      <c r="C2119" s="188"/>
    </row>
    <row r="2120" spans="1:3">
      <c r="A2120" s="188"/>
      <c r="B2120" s="188"/>
      <c r="C2120" s="188"/>
    </row>
    <row r="2121" spans="1:3">
      <c r="A2121" s="188"/>
      <c r="B2121" s="188"/>
      <c r="C2121" s="188"/>
    </row>
    <row r="2122" spans="1:3">
      <c r="A2122" s="188"/>
      <c r="B2122" s="188"/>
      <c r="C2122" s="188"/>
    </row>
    <row r="2123" spans="1:3">
      <c r="A2123" s="188"/>
      <c r="B2123" s="188"/>
      <c r="C2123" s="188"/>
    </row>
    <row r="2124" spans="1:3">
      <c r="A2124" s="188"/>
      <c r="B2124" s="188"/>
      <c r="C2124" s="188"/>
    </row>
    <row r="2125" spans="1:3">
      <c r="A2125" s="188"/>
      <c r="B2125" s="188"/>
      <c r="C2125" s="188"/>
    </row>
    <row r="2126" spans="1:3">
      <c r="A2126" s="188"/>
      <c r="B2126" s="188"/>
      <c r="C2126" s="188"/>
    </row>
    <row r="2127" spans="1:3">
      <c r="A2127" s="188"/>
      <c r="B2127" s="188"/>
      <c r="C2127" s="188"/>
    </row>
    <row r="2128" spans="1:3">
      <c r="A2128" s="188"/>
      <c r="B2128" s="188"/>
      <c r="C2128" s="188"/>
    </row>
    <row r="2129" spans="1:3">
      <c r="A2129" s="188"/>
      <c r="B2129" s="188"/>
      <c r="C2129" s="188"/>
    </row>
    <row r="2130" spans="1:3">
      <c r="A2130" s="188"/>
      <c r="B2130" s="188"/>
      <c r="C2130" s="188"/>
    </row>
    <row r="2131" spans="1:3">
      <c r="A2131" s="188"/>
      <c r="B2131" s="188"/>
      <c r="C2131" s="188"/>
    </row>
    <row r="2132" spans="1:3">
      <c r="A2132" s="188"/>
      <c r="B2132" s="188"/>
      <c r="C2132" s="188"/>
    </row>
    <row r="2133" spans="1:3">
      <c r="A2133" s="188"/>
      <c r="B2133" s="188"/>
      <c r="C2133" s="188"/>
    </row>
    <row r="2134" spans="1:3">
      <c r="A2134" s="188"/>
      <c r="B2134" s="188"/>
      <c r="C2134" s="188"/>
    </row>
    <row r="2135" spans="1:3">
      <c r="A2135" s="188"/>
      <c r="B2135" s="188"/>
      <c r="C2135" s="188"/>
    </row>
    <row r="2136" spans="1:3">
      <c r="A2136" s="188"/>
      <c r="B2136" s="188"/>
      <c r="C2136" s="188"/>
    </row>
    <row r="2137" spans="1:3">
      <c r="A2137" s="188"/>
      <c r="B2137" s="188"/>
      <c r="C2137" s="188"/>
    </row>
    <row r="2138" spans="1:3">
      <c r="A2138" s="188"/>
      <c r="B2138" s="188"/>
      <c r="C2138" s="188"/>
    </row>
    <row r="2139" spans="1:3">
      <c r="A2139" s="188"/>
      <c r="B2139" s="188"/>
      <c r="C2139" s="188"/>
    </row>
    <row r="2140" spans="1:3">
      <c r="A2140" s="188"/>
      <c r="B2140" s="188"/>
      <c r="C2140" s="188"/>
    </row>
    <row r="2141" spans="1:3">
      <c r="A2141" s="188"/>
      <c r="B2141" s="188"/>
      <c r="C2141" s="188"/>
    </row>
    <row r="2142" spans="1:3">
      <c r="A2142" s="188"/>
      <c r="B2142" s="188"/>
      <c r="C2142" s="188"/>
    </row>
    <row r="2143" spans="1:3">
      <c r="A2143" s="188"/>
      <c r="B2143" s="188"/>
      <c r="C2143" s="188"/>
    </row>
    <row r="2144" spans="1:3">
      <c r="A2144" s="188"/>
      <c r="B2144" s="188"/>
      <c r="C2144" s="188"/>
    </row>
    <row r="2145" spans="1:3">
      <c r="A2145" s="188"/>
      <c r="B2145" s="188"/>
      <c r="C2145" s="188"/>
    </row>
    <row r="2146" spans="1:3">
      <c r="A2146" s="188"/>
      <c r="B2146" s="188"/>
      <c r="C2146" s="188"/>
    </row>
    <row r="2147" spans="1:3">
      <c r="A2147" s="188"/>
      <c r="B2147" s="188"/>
      <c r="C2147" s="188"/>
    </row>
    <row r="2148" spans="1:3">
      <c r="A2148" s="188"/>
      <c r="B2148" s="188"/>
      <c r="C2148" s="188"/>
    </row>
    <row r="2149" spans="1:3">
      <c r="A2149" s="188"/>
      <c r="B2149" s="188"/>
      <c r="C2149" s="188"/>
    </row>
    <row r="2150" spans="1:3">
      <c r="A2150" s="188"/>
      <c r="B2150" s="188"/>
      <c r="C2150" s="188"/>
    </row>
    <row r="2151" spans="1:3">
      <c r="A2151" s="188"/>
      <c r="B2151" s="188"/>
      <c r="C2151" s="188"/>
    </row>
    <row r="2152" spans="1:3">
      <c r="A2152" s="188"/>
      <c r="B2152" s="188"/>
      <c r="C2152" s="188"/>
    </row>
    <row r="2153" spans="1:3">
      <c r="A2153" s="188"/>
      <c r="B2153" s="188"/>
      <c r="C2153" s="188"/>
    </row>
    <row r="2154" spans="1:3">
      <c r="A2154" s="188"/>
      <c r="B2154" s="188"/>
      <c r="C2154" s="188"/>
    </row>
    <row r="2155" spans="1:3">
      <c r="A2155" s="188"/>
      <c r="B2155" s="188"/>
      <c r="C2155" s="188"/>
    </row>
    <row r="2156" spans="1:3">
      <c r="A2156" s="188"/>
      <c r="B2156" s="188"/>
      <c r="C2156" s="188"/>
    </row>
    <row r="2157" spans="1:3">
      <c r="A2157" s="188"/>
      <c r="B2157" s="188"/>
      <c r="C2157" s="188"/>
    </row>
    <row r="2158" spans="1:3">
      <c r="A2158" s="188"/>
      <c r="B2158" s="188"/>
      <c r="C2158" s="188"/>
    </row>
    <row r="2159" spans="1:3">
      <c r="A2159" s="188"/>
      <c r="B2159" s="188"/>
      <c r="C2159" s="188"/>
    </row>
    <row r="2160" spans="1:3">
      <c r="A2160" s="188"/>
      <c r="B2160" s="188"/>
      <c r="C2160" s="188"/>
    </row>
    <row r="2161" spans="1:3">
      <c r="A2161" s="188"/>
      <c r="B2161" s="188"/>
      <c r="C2161" s="188"/>
    </row>
    <row r="2162" spans="1:3">
      <c r="A2162" s="188"/>
      <c r="B2162" s="188"/>
      <c r="C2162" s="188"/>
    </row>
    <row r="2163" spans="1:3">
      <c r="A2163" s="188"/>
      <c r="B2163" s="188"/>
      <c r="C2163" s="188"/>
    </row>
    <row r="2164" spans="1:3">
      <c r="A2164" s="188"/>
      <c r="B2164" s="188"/>
      <c r="C2164" s="188"/>
    </row>
    <row r="2165" spans="1:3">
      <c r="A2165" s="188"/>
      <c r="B2165" s="188"/>
      <c r="C2165" s="188"/>
    </row>
    <row r="2166" spans="1:3">
      <c r="A2166" s="188"/>
      <c r="B2166" s="188"/>
      <c r="C2166" s="188"/>
    </row>
    <row r="2167" spans="1:3">
      <c r="A2167" s="188"/>
      <c r="B2167" s="188"/>
      <c r="C2167" s="188"/>
    </row>
    <row r="2168" spans="1:3">
      <c r="A2168" s="188"/>
      <c r="B2168" s="188"/>
      <c r="C2168" s="188"/>
    </row>
    <row r="2169" spans="1:3">
      <c r="A2169" s="188"/>
      <c r="B2169" s="188"/>
      <c r="C2169" s="188"/>
    </row>
    <row r="2170" spans="1:3">
      <c r="A2170" s="188"/>
      <c r="B2170" s="188"/>
      <c r="C2170" s="188"/>
    </row>
    <row r="2171" spans="1:3">
      <c r="A2171" s="188"/>
      <c r="B2171" s="188"/>
      <c r="C2171" s="188"/>
    </row>
    <row r="2172" spans="1:3">
      <c r="A2172" s="188"/>
      <c r="B2172" s="188"/>
      <c r="C2172" s="188"/>
    </row>
    <row r="2173" spans="1:3">
      <c r="A2173" s="188"/>
      <c r="B2173" s="188"/>
      <c r="C2173" s="188"/>
    </row>
    <row r="2174" spans="1:3">
      <c r="A2174" s="188"/>
      <c r="B2174" s="188"/>
      <c r="C2174" s="188"/>
    </row>
    <row r="2175" spans="1:3">
      <c r="A2175" s="188"/>
      <c r="B2175" s="188"/>
      <c r="C2175" s="188"/>
    </row>
    <row r="2176" spans="1:3">
      <c r="A2176" s="188"/>
      <c r="B2176" s="188"/>
      <c r="C2176" s="188"/>
    </row>
    <row r="2177" spans="1:3">
      <c r="A2177" s="188"/>
      <c r="B2177" s="188"/>
      <c r="C2177" s="188"/>
    </row>
    <row r="2178" spans="1:3">
      <c r="A2178" s="188"/>
      <c r="B2178" s="188"/>
      <c r="C2178" s="188"/>
    </row>
    <row r="2179" spans="1:3">
      <c r="A2179" s="188"/>
      <c r="B2179" s="188"/>
      <c r="C2179" s="188"/>
    </row>
    <row r="2180" spans="1:3">
      <c r="A2180" s="188"/>
      <c r="B2180" s="188"/>
      <c r="C2180" s="188"/>
    </row>
    <row r="2181" spans="1:3">
      <c r="A2181" s="188"/>
      <c r="B2181" s="188"/>
      <c r="C2181" s="188"/>
    </row>
    <row r="2182" spans="1:3">
      <c r="A2182" s="188"/>
      <c r="B2182" s="188"/>
      <c r="C2182" s="188"/>
    </row>
    <row r="2183" spans="1:3">
      <c r="A2183" s="188"/>
      <c r="B2183" s="188"/>
      <c r="C2183" s="188"/>
    </row>
    <row r="2184" spans="1:3">
      <c r="A2184" s="188"/>
      <c r="B2184" s="188"/>
      <c r="C2184" s="188"/>
    </row>
    <row r="2185" spans="1:3">
      <c r="A2185" s="188"/>
      <c r="B2185" s="188"/>
      <c r="C2185" s="188"/>
    </row>
    <row r="2186" spans="1:3">
      <c r="A2186" s="188"/>
      <c r="B2186" s="188"/>
      <c r="C2186" s="188"/>
    </row>
    <row r="2187" spans="1:3">
      <c r="A2187" s="188"/>
      <c r="B2187" s="188"/>
      <c r="C2187" s="188"/>
    </row>
    <row r="2188" spans="1:3">
      <c r="A2188" s="188"/>
      <c r="B2188" s="188"/>
      <c r="C2188" s="188"/>
    </row>
    <row r="2189" spans="1:3">
      <c r="A2189" s="188"/>
      <c r="B2189" s="188"/>
      <c r="C2189" s="188"/>
    </row>
    <row r="2190" spans="1:3">
      <c r="A2190" s="188"/>
      <c r="B2190" s="188"/>
      <c r="C2190" s="188"/>
    </row>
    <row r="2191" spans="1:3">
      <c r="A2191" s="188"/>
      <c r="B2191" s="188"/>
      <c r="C2191" s="188"/>
    </row>
    <row r="2192" spans="1:3">
      <c r="A2192" s="188"/>
      <c r="B2192" s="188"/>
      <c r="C2192" s="188"/>
    </row>
    <row r="2193" spans="1:3">
      <c r="A2193" s="188"/>
      <c r="B2193" s="188"/>
      <c r="C2193" s="188"/>
    </row>
    <row r="2194" spans="1:3">
      <c r="A2194" s="188"/>
      <c r="B2194" s="188"/>
      <c r="C2194" s="188"/>
    </row>
    <row r="2195" spans="1:3">
      <c r="A2195" s="188"/>
      <c r="B2195" s="188"/>
      <c r="C2195" s="188"/>
    </row>
    <row r="2196" spans="1:3">
      <c r="A2196" s="188"/>
      <c r="B2196" s="188"/>
      <c r="C2196" s="188"/>
    </row>
    <row r="2197" spans="1:3">
      <c r="A2197" s="188"/>
      <c r="B2197" s="188"/>
      <c r="C2197" s="188"/>
    </row>
    <row r="2198" spans="1:3">
      <c r="A2198" s="188"/>
      <c r="B2198" s="188"/>
      <c r="C2198" s="188"/>
    </row>
    <row r="2199" spans="1:3">
      <c r="A2199" s="188"/>
      <c r="B2199" s="188"/>
      <c r="C2199" s="188"/>
    </row>
    <row r="2200" spans="1:3">
      <c r="A2200" s="188"/>
      <c r="B2200" s="188"/>
      <c r="C2200" s="188"/>
    </row>
    <row r="2201" spans="1:3">
      <c r="A2201" s="188"/>
      <c r="B2201" s="188"/>
      <c r="C2201" s="188"/>
    </row>
    <row r="2202" spans="1:3">
      <c r="A2202" s="188"/>
      <c r="B2202" s="188"/>
      <c r="C2202" s="188"/>
    </row>
    <row r="2203" spans="1:3">
      <c r="A2203" s="188"/>
      <c r="B2203" s="188"/>
      <c r="C2203" s="188"/>
    </row>
    <row r="2204" spans="1:3">
      <c r="A2204" s="188"/>
      <c r="B2204" s="188"/>
      <c r="C2204" s="188"/>
    </row>
    <row r="2205" spans="1:3">
      <c r="A2205" s="188"/>
      <c r="B2205" s="188"/>
      <c r="C2205" s="188"/>
    </row>
    <row r="2206" spans="1:3">
      <c r="A2206" s="188"/>
      <c r="B2206" s="188"/>
      <c r="C2206" s="188"/>
    </row>
    <row r="2207" spans="1:3">
      <c r="A2207" s="188"/>
      <c r="B2207" s="188"/>
      <c r="C2207" s="188"/>
    </row>
    <row r="2208" spans="1:3">
      <c r="A2208" s="188"/>
      <c r="B2208" s="188"/>
      <c r="C2208" s="188"/>
    </row>
    <row r="2209" spans="1:3">
      <c r="A2209" s="188"/>
      <c r="B2209" s="188"/>
      <c r="C2209" s="188"/>
    </row>
    <row r="2210" spans="1:3">
      <c r="A2210" s="188"/>
      <c r="B2210" s="188"/>
      <c r="C2210" s="188"/>
    </row>
    <row r="2211" spans="1:3">
      <c r="A2211" s="188"/>
      <c r="B2211" s="188"/>
      <c r="C2211" s="188"/>
    </row>
    <row r="2212" spans="1:3">
      <c r="A2212" s="188"/>
      <c r="B2212" s="188"/>
      <c r="C2212" s="188"/>
    </row>
    <row r="2213" spans="1:3">
      <c r="A2213" s="188"/>
      <c r="B2213" s="188"/>
      <c r="C2213" s="188"/>
    </row>
    <row r="2214" spans="1:3">
      <c r="A2214" s="188"/>
      <c r="B2214" s="188"/>
      <c r="C2214" s="188"/>
    </row>
    <row r="2215" spans="1:3">
      <c r="A2215" s="188"/>
      <c r="B2215" s="188"/>
      <c r="C2215" s="188"/>
    </row>
    <row r="2216" spans="1:3">
      <c r="A2216" s="188"/>
      <c r="B2216" s="188"/>
      <c r="C2216" s="188"/>
    </row>
    <row r="2217" spans="1:3">
      <c r="A2217" s="188"/>
      <c r="B2217" s="188"/>
      <c r="C2217" s="188"/>
    </row>
    <row r="2218" spans="1:3">
      <c r="A2218" s="188"/>
      <c r="B2218" s="188"/>
      <c r="C2218" s="188"/>
    </row>
    <row r="2219" spans="1:3">
      <c r="A2219" s="188"/>
      <c r="B2219" s="188"/>
      <c r="C2219" s="188"/>
    </row>
    <row r="2220" spans="1:3">
      <c r="A2220" s="188"/>
      <c r="B2220" s="188"/>
      <c r="C2220" s="188"/>
    </row>
    <row r="2221" spans="1:3">
      <c r="A2221" s="188"/>
      <c r="B2221" s="188"/>
      <c r="C2221" s="188"/>
    </row>
    <row r="2222" spans="1:3">
      <c r="A2222" s="188"/>
      <c r="B2222" s="188"/>
      <c r="C2222" s="188"/>
    </row>
    <row r="2223" spans="1:3">
      <c r="A2223" s="188"/>
      <c r="B2223" s="188"/>
      <c r="C2223" s="188"/>
    </row>
    <row r="2224" spans="1:3">
      <c r="A2224" s="188"/>
      <c r="B2224" s="188"/>
      <c r="C2224" s="188"/>
    </row>
    <row r="2225" spans="1:3">
      <c r="A2225" s="188"/>
      <c r="B2225" s="188"/>
      <c r="C2225" s="188"/>
    </row>
    <row r="2226" spans="1:3">
      <c r="A2226" s="188"/>
      <c r="B2226" s="188"/>
      <c r="C2226" s="188"/>
    </row>
    <row r="2227" spans="1:3">
      <c r="A2227" s="188"/>
      <c r="B2227" s="188"/>
      <c r="C2227" s="188"/>
    </row>
    <row r="2228" spans="1:3">
      <c r="A2228" s="188"/>
      <c r="B2228" s="188"/>
      <c r="C2228" s="188"/>
    </row>
    <row r="2229" spans="1:3">
      <c r="A2229" s="188"/>
      <c r="B2229" s="188"/>
      <c r="C2229" s="188"/>
    </row>
    <row r="2230" spans="1:3">
      <c r="A2230" s="188"/>
      <c r="B2230" s="188"/>
      <c r="C2230" s="188"/>
    </row>
    <row r="2231" spans="1:3">
      <c r="A2231" s="188"/>
      <c r="B2231" s="188"/>
      <c r="C2231" s="188"/>
    </row>
    <row r="2232" spans="1:3">
      <c r="A2232" s="188"/>
      <c r="B2232" s="188"/>
      <c r="C2232" s="188"/>
    </row>
    <row r="2233" spans="1:3">
      <c r="A2233" s="188"/>
      <c r="B2233" s="188"/>
      <c r="C2233" s="188"/>
    </row>
    <row r="2234" spans="1:3">
      <c r="A2234" s="188"/>
      <c r="B2234" s="188"/>
      <c r="C2234" s="188"/>
    </row>
    <row r="2235" spans="1:3">
      <c r="A2235" s="188"/>
      <c r="B2235" s="188"/>
      <c r="C2235" s="188"/>
    </row>
    <row r="2236" spans="1:3">
      <c r="A2236" s="188"/>
      <c r="B2236" s="188"/>
      <c r="C2236" s="188"/>
    </row>
    <row r="2237" spans="1:3">
      <c r="A2237" s="188"/>
      <c r="B2237" s="188"/>
      <c r="C2237" s="188"/>
    </row>
    <row r="2238" spans="1:3">
      <c r="A2238" s="188"/>
      <c r="B2238" s="188"/>
      <c r="C2238" s="188"/>
    </row>
    <row r="2239" spans="1:3">
      <c r="A2239" s="188"/>
      <c r="B2239" s="188"/>
      <c r="C2239" s="188"/>
    </row>
    <row r="2240" spans="1:3">
      <c r="A2240" s="188"/>
      <c r="B2240" s="188"/>
      <c r="C2240" s="188"/>
    </row>
    <row r="2241" spans="1:3">
      <c r="A2241" s="188"/>
      <c r="B2241" s="188"/>
      <c r="C2241" s="188"/>
    </row>
    <row r="2242" spans="1:3">
      <c r="A2242" s="188"/>
      <c r="B2242" s="188"/>
      <c r="C2242" s="188"/>
    </row>
    <row r="2243" spans="1:3">
      <c r="A2243" s="188"/>
      <c r="B2243" s="188"/>
      <c r="C2243" s="188"/>
    </row>
    <row r="2244" spans="1:3">
      <c r="A2244" s="188"/>
      <c r="B2244" s="188"/>
      <c r="C2244" s="188"/>
    </row>
    <row r="2245" spans="1:3">
      <c r="A2245" s="188"/>
      <c r="B2245" s="188"/>
      <c r="C2245" s="188"/>
    </row>
    <row r="2246" spans="1:3">
      <c r="A2246" s="188"/>
      <c r="B2246" s="188"/>
      <c r="C2246" s="188"/>
    </row>
    <row r="2247" spans="1:3">
      <c r="A2247" s="188"/>
      <c r="B2247" s="188"/>
      <c r="C2247" s="188"/>
    </row>
    <row r="2248" spans="1:3">
      <c r="A2248" s="188"/>
      <c r="B2248" s="188"/>
      <c r="C2248" s="188"/>
    </row>
    <row r="2249" spans="1:3">
      <c r="A2249" s="188"/>
      <c r="B2249" s="188"/>
      <c r="C2249" s="188"/>
    </row>
    <row r="2250" spans="1:3">
      <c r="A2250" s="188"/>
      <c r="B2250" s="188"/>
      <c r="C2250" s="188"/>
    </row>
    <row r="2251" spans="1:3">
      <c r="A2251" s="188"/>
      <c r="B2251" s="188"/>
      <c r="C2251" s="188"/>
    </row>
    <row r="2252" spans="1:3">
      <c r="A2252" s="188"/>
      <c r="B2252" s="188"/>
      <c r="C2252" s="188"/>
    </row>
    <row r="2253" spans="1:3">
      <c r="A2253" s="188"/>
      <c r="B2253" s="188"/>
      <c r="C2253" s="188"/>
    </row>
    <row r="2254" spans="1:3">
      <c r="A2254" s="188"/>
      <c r="B2254" s="188"/>
      <c r="C2254" s="188"/>
    </row>
    <row r="2255" spans="1:3">
      <c r="A2255" s="188"/>
      <c r="B2255" s="188"/>
      <c r="C2255" s="188"/>
    </row>
    <row r="2256" spans="1:3">
      <c r="A2256" s="188"/>
      <c r="B2256" s="188"/>
      <c r="C2256" s="188"/>
    </row>
    <row r="2257" spans="1:3">
      <c r="A2257" s="188"/>
      <c r="B2257" s="188"/>
      <c r="C2257" s="188"/>
    </row>
    <row r="2258" spans="1:3">
      <c r="A2258" s="188"/>
      <c r="B2258" s="188"/>
      <c r="C2258" s="188"/>
    </row>
    <row r="2259" spans="1:3">
      <c r="A2259" s="188"/>
      <c r="B2259" s="188"/>
      <c r="C2259" s="188"/>
    </row>
    <row r="2260" spans="1:3">
      <c r="A2260" s="188"/>
      <c r="B2260" s="188"/>
      <c r="C2260" s="188"/>
    </row>
    <row r="2261" spans="1:3">
      <c r="A2261" s="188"/>
      <c r="B2261" s="188"/>
      <c r="C2261" s="188"/>
    </row>
    <row r="2262" spans="1:3">
      <c r="A2262" s="188"/>
      <c r="B2262" s="188"/>
      <c r="C2262" s="188"/>
    </row>
    <row r="2263" spans="1:3">
      <c r="A2263" s="188"/>
      <c r="B2263" s="188"/>
      <c r="C2263" s="188"/>
    </row>
    <row r="2264" spans="1:3">
      <c r="A2264" s="188"/>
      <c r="B2264" s="188"/>
      <c r="C2264" s="188"/>
    </row>
    <row r="2265" spans="1:3">
      <c r="A2265" s="188"/>
      <c r="B2265" s="188"/>
      <c r="C2265" s="188"/>
    </row>
    <row r="2266" spans="1:3">
      <c r="A2266" s="188"/>
      <c r="B2266" s="188"/>
      <c r="C2266" s="188"/>
    </row>
    <row r="2267" spans="1:3">
      <c r="A2267" s="188"/>
      <c r="B2267" s="188"/>
      <c r="C2267" s="188"/>
    </row>
    <row r="2268" spans="1:3">
      <c r="A2268" s="188"/>
      <c r="B2268" s="188"/>
      <c r="C2268" s="188"/>
    </row>
    <row r="2269" spans="1:3">
      <c r="A2269" s="188"/>
      <c r="B2269" s="188"/>
      <c r="C2269" s="188"/>
    </row>
    <row r="2270" spans="1:3">
      <c r="A2270" s="188"/>
      <c r="B2270" s="188"/>
      <c r="C2270" s="188"/>
    </row>
    <row r="2271" spans="1:3">
      <c r="A2271" s="188"/>
      <c r="B2271" s="188"/>
      <c r="C2271" s="188"/>
    </row>
    <row r="2272" spans="1:3">
      <c r="A2272" s="188"/>
      <c r="B2272" s="188"/>
      <c r="C2272" s="188"/>
    </row>
    <row r="2273" spans="1:3">
      <c r="A2273" s="188"/>
      <c r="B2273" s="188"/>
      <c r="C2273" s="188"/>
    </row>
    <row r="2274" spans="1:3">
      <c r="A2274" s="188"/>
      <c r="B2274" s="188"/>
      <c r="C2274" s="188"/>
    </row>
    <row r="2275" spans="1:3">
      <c r="A2275" s="188"/>
      <c r="B2275" s="188"/>
      <c r="C2275" s="188"/>
    </row>
    <row r="2276" spans="1:3">
      <c r="A2276" s="188"/>
      <c r="B2276" s="188"/>
      <c r="C2276" s="188"/>
    </row>
    <row r="2277" spans="1:3">
      <c r="A2277" s="188"/>
      <c r="B2277" s="188"/>
      <c r="C2277" s="188"/>
    </row>
    <row r="2278" spans="1:3">
      <c r="A2278" s="188"/>
      <c r="B2278" s="188"/>
      <c r="C2278" s="188"/>
    </row>
    <row r="2279" spans="1:3">
      <c r="A2279" s="188"/>
      <c r="B2279" s="188"/>
      <c r="C2279" s="188"/>
    </row>
    <row r="2280" spans="1:3">
      <c r="A2280" s="188"/>
      <c r="B2280" s="188"/>
      <c r="C2280" s="188"/>
    </row>
    <row r="2281" spans="1:3">
      <c r="A2281" s="188"/>
      <c r="B2281" s="188"/>
      <c r="C2281" s="188"/>
    </row>
    <row r="2282" spans="1:3">
      <c r="A2282" s="188"/>
      <c r="B2282" s="188"/>
      <c r="C2282" s="188"/>
    </row>
    <row r="2283" spans="1:3">
      <c r="A2283" s="188"/>
      <c r="B2283" s="188"/>
      <c r="C2283" s="188"/>
    </row>
    <row r="2284" spans="1:3">
      <c r="A2284" s="188"/>
      <c r="B2284" s="188"/>
      <c r="C2284" s="188"/>
    </row>
    <row r="2285" spans="1:3">
      <c r="A2285" s="188"/>
      <c r="B2285" s="188"/>
      <c r="C2285" s="188"/>
    </row>
    <row r="2286" spans="1:3">
      <c r="A2286" s="188"/>
      <c r="B2286" s="188"/>
      <c r="C2286" s="188"/>
    </row>
    <row r="2287" spans="1:3">
      <c r="A2287" s="188"/>
      <c r="B2287" s="188"/>
      <c r="C2287" s="188"/>
    </row>
    <row r="2288" spans="1:3">
      <c r="A2288" s="188"/>
      <c r="B2288" s="188"/>
      <c r="C2288" s="188"/>
    </row>
    <row r="2289" spans="1:3">
      <c r="A2289" s="188"/>
      <c r="B2289" s="188"/>
      <c r="C2289" s="188"/>
    </row>
    <row r="2290" spans="1:3">
      <c r="A2290" s="188"/>
      <c r="B2290" s="188"/>
      <c r="C2290" s="188"/>
    </row>
    <row r="2291" spans="1:3">
      <c r="A2291" s="188"/>
      <c r="B2291" s="188"/>
      <c r="C2291" s="188"/>
    </row>
    <row r="2292" spans="1:3">
      <c r="A2292" s="188"/>
      <c r="B2292" s="188"/>
      <c r="C2292" s="188"/>
    </row>
    <row r="2293" spans="1:3">
      <c r="A2293" s="188"/>
      <c r="B2293" s="188"/>
      <c r="C2293" s="188"/>
    </row>
    <row r="2294" spans="1:3">
      <c r="A2294" s="188"/>
      <c r="B2294" s="188"/>
      <c r="C2294" s="188"/>
    </row>
    <row r="2295" spans="1:3">
      <c r="A2295" s="188"/>
      <c r="B2295" s="188"/>
      <c r="C2295" s="188"/>
    </row>
    <row r="2296" spans="1:3">
      <c r="A2296" s="188"/>
      <c r="B2296" s="188"/>
      <c r="C2296" s="188"/>
    </row>
    <row r="2297" spans="1:3">
      <c r="A2297" s="188"/>
      <c r="B2297" s="188"/>
      <c r="C2297" s="188"/>
    </row>
    <row r="2298" spans="1:3">
      <c r="A2298" s="188"/>
      <c r="B2298" s="188"/>
      <c r="C2298" s="188"/>
    </row>
    <row r="2299" spans="1:3">
      <c r="A2299" s="188"/>
      <c r="B2299" s="188"/>
      <c r="C2299" s="188"/>
    </row>
    <row r="2300" spans="1:3">
      <c r="A2300" s="188"/>
      <c r="B2300" s="188"/>
      <c r="C2300" s="188"/>
    </row>
    <row r="2301" spans="1:3">
      <c r="A2301" s="188"/>
      <c r="B2301" s="188"/>
      <c r="C2301" s="188"/>
    </row>
    <row r="2302" spans="1:3">
      <c r="A2302" s="188"/>
      <c r="B2302" s="188"/>
      <c r="C2302" s="188"/>
    </row>
    <row r="2303" spans="1:3">
      <c r="A2303" s="188"/>
      <c r="B2303" s="188"/>
      <c r="C2303" s="188"/>
    </row>
    <row r="2304" spans="1:3">
      <c r="A2304" s="188"/>
      <c r="B2304" s="188"/>
      <c r="C2304" s="188"/>
    </row>
    <row r="2305" spans="1:3">
      <c r="A2305" s="188"/>
      <c r="B2305" s="188"/>
      <c r="C2305" s="188"/>
    </row>
    <row r="2306" spans="1:3">
      <c r="A2306" s="188"/>
      <c r="B2306" s="188"/>
      <c r="C2306" s="188"/>
    </row>
    <row r="2307" spans="1:3">
      <c r="A2307" s="188"/>
      <c r="B2307" s="188"/>
      <c r="C2307" s="188"/>
    </row>
    <row r="2308" spans="1:3">
      <c r="A2308" s="188"/>
      <c r="B2308" s="188"/>
      <c r="C2308" s="188"/>
    </row>
    <row r="2309" spans="1:3">
      <c r="A2309" s="188"/>
      <c r="B2309" s="188"/>
      <c r="C2309" s="188"/>
    </row>
    <row r="2310" spans="1:3">
      <c r="A2310" s="188"/>
      <c r="B2310" s="188"/>
      <c r="C2310" s="188"/>
    </row>
    <row r="2311" spans="1:3">
      <c r="A2311" s="188"/>
      <c r="B2311" s="188"/>
      <c r="C2311" s="188"/>
    </row>
    <row r="2312" spans="1:3">
      <c r="A2312" s="188"/>
      <c r="B2312" s="188"/>
      <c r="C2312" s="188"/>
    </row>
    <row r="2313" spans="1:3">
      <c r="A2313" s="188"/>
      <c r="B2313" s="188"/>
      <c r="C2313" s="188"/>
    </row>
    <row r="2314" spans="1:3">
      <c r="A2314" s="188"/>
      <c r="B2314" s="188"/>
      <c r="C2314" s="188"/>
    </row>
    <row r="2315" spans="1:3">
      <c r="A2315" s="188"/>
      <c r="B2315" s="188"/>
      <c r="C2315" s="188"/>
    </row>
    <row r="2316" spans="1:3">
      <c r="A2316" s="188"/>
      <c r="B2316" s="188"/>
      <c r="C2316" s="188"/>
    </row>
    <row r="2317" spans="1:3">
      <c r="A2317" s="188"/>
      <c r="B2317" s="188"/>
      <c r="C2317" s="188"/>
    </row>
    <row r="2318" spans="1:3">
      <c r="A2318" s="188"/>
      <c r="B2318" s="188"/>
      <c r="C2318" s="188"/>
    </row>
    <row r="2319" spans="1:3">
      <c r="A2319" s="188"/>
      <c r="B2319" s="188"/>
      <c r="C2319" s="188"/>
    </row>
    <row r="2320" spans="1:3">
      <c r="A2320" s="188"/>
      <c r="B2320" s="188"/>
      <c r="C2320" s="188"/>
    </row>
    <row r="2321" spans="1:3">
      <c r="A2321" s="188"/>
      <c r="B2321" s="188"/>
      <c r="C2321" s="188"/>
    </row>
    <row r="2322" spans="1:3">
      <c r="A2322" s="188"/>
      <c r="B2322" s="188"/>
      <c r="C2322" s="188"/>
    </row>
    <row r="2323" spans="1:3">
      <c r="A2323" s="188"/>
      <c r="B2323" s="188"/>
      <c r="C2323" s="188"/>
    </row>
    <row r="2324" spans="1:3">
      <c r="A2324" s="188"/>
      <c r="B2324" s="188"/>
      <c r="C2324" s="188"/>
    </row>
    <row r="2325" spans="1:3">
      <c r="A2325" s="188"/>
      <c r="B2325" s="188"/>
      <c r="C2325" s="188"/>
    </row>
    <row r="2326" spans="1:3">
      <c r="A2326" s="188"/>
      <c r="B2326" s="188"/>
      <c r="C2326" s="188"/>
    </row>
    <row r="2327" spans="1:3">
      <c r="A2327" s="188"/>
      <c r="B2327" s="188"/>
      <c r="C2327" s="188"/>
    </row>
    <row r="2328" spans="1:3">
      <c r="A2328" s="188"/>
      <c r="B2328" s="188"/>
      <c r="C2328" s="188"/>
    </row>
    <row r="2329" spans="1:3">
      <c r="A2329" s="188"/>
      <c r="B2329" s="188"/>
      <c r="C2329" s="188"/>
    </row>
    <row r="2330" spans="1:3">
      <c r="A2330" s="188"/>
      <c r="B2330" s="188"/>
      <c r="C2330" s="188"/>
    </row>
    <row r="2331" spans="1:3">
      <c r="A2331" s="188"/>
      <c r="B2331" s="188"/>
      <c r="C2331" s="188"/>
    </row>
    <row r="2332" spans="1:3">
      <c r="A2332" s="188"/>
      <c r="B2332" s="188"/>
      <c r="C2332" s="188"/>
    </row>
    <row r="2333" spans="1:3">
      <c r="A2333" s="188"/>
      <c r="B2333" s="188"/>
      <c r="C2333" s="188"/>
    </row>
    <row r="2334" spans="1:3">
      <c r="A2334" s="188"/>
      <c r="B2334" s="188"/>
      <c r="C2334" s="188"/>
    </row>
    <row r="2335" spans="1:3">
      <c r="A2335" s="188"/>
      <c r="B2335" s="188"/>
      <c r="C2335" s="188"/>
    </row>
    <row r="2336" spans="1:3">
      <c r="A2336" s="188"/>
      <c r="B2336" s="188"/>
      <c r="C2336" s="188"/>
    </row>
    <row r="2337" spans="1:3">
      <c r="A2337" s="188"/>
      <c r="B2337" s="188"/>
      <c r="C2337" s="188"/>
    </row>
    <row r="2338" spans="1:3">
      <c r="A2338" s="188"/>
      <c r="B2338" s="188"/>
      <c r="C2338" s="188"/>
    </row>
    <row r="2339" spans="1:3">
      <c r="A2339" s="188"/>
      <c r="B2339" s="188"/>
      <c r="C2339" s="188"/>
    </row>
    <row r="2340" spans="1:3">
      <c r="A2340" s="188"/>
      <c r="B2340" s="188"/>
      <c r="C2340" s="188"/>
    </row>
    <row r="2341" spans="1:3">
      <c r="A2341" s="188"/>
      <c r="B2341" s="188"/>
      <c r="C2341" s="188"/>
    </row>
    <row r="2342" spans="1:3">
      <c r="A2342" s="188"/>
      <c r="B2342" s="188"/>
      <c r="C2342" s="188"/>
    </row>
    <row r="2343" spans="1:3">
      <c r="A2343" s="188"/>
      <c r="B2343" s="188"/>
      <c r="C2343" s="188"/>
    </row>
    <row r="2344" spans="1:3">
      <c r="A2344" s="188"/>
      <c r="B2344" s="188"/>
      <c r="C2344" s="188"/>
    </row>
    <row r="2345" spans="1:3">
      <c r="A2345" s="188"/>
      <c r="B2345" s="188"/>
      <c r="C2345" s="188"/>
    </row>
    <row r="2346" spans="1:3">
      <c r="A2346" s="188"/>
      <c r="B2346" s="188"/>
      <c r="C2346" s="188"/>
    </row>
    <row r="2347" spans="1:3">
      <c r="A2347" s="188"/>
      <c r="B2347" s="188"/>
      <c r="C2347" s="188"/>
    </row>
    <row r="2348" spans="1:3">
      <c r="A2348" s="188"/>
      <c r="B2348" s="188"/>
      <c r="C2348" s="188"/>
    </row>
    <row r="2349" spans="1:3">
      <c r="A2349" s="188"/>
      <c r="B2349" s="188"/>
      <c r="C2349" s="188"/>
    </row>
    <row r="2350" spans="1:3">
      <c r="A2350" s="188"/>
      <c r="B2350" s="188"/>
      <c r="C2350" s="188"/>
    </row>
    <row r="2351" spans="1:3">
      <c r="A2351" s="188"/>
      <c r="B2351" s="188"/>
      <c r="C2351" s="188"/>
    </row>
    <row r="2352" spans="1:3">
      <c r="A2352" s="188"/>
      <c r="B2352" s="188"/>
      <c r="C2352" s="188"/>
    </row>
    <row r="2353" spans="1:3">
      <c r="A2353" s="188"/>
      <c r="B2353" s="188"/>
      <c r="C2353" s="188"/>
    </row>
    <row r="2354" spans="1:3">
      <c r="A2354" s="188"/>
      <c r="B2354" s="188"/>
      <c r="C2354" s="188"/>
    </row>
    <row r="2355" spans="1:3">
      <c r="A2355" s="188"/>
      <c r="B2355" s="188"/>
      <c r="C2355" s="188"/>
    </row>
    <row r="2356" spans="1:3">
      <c r="A2356" s="188"/>
      <c r="B2356" s="188"/>
      <c r="C2356" s="188"/>
    </row>
    <row r="2357" spans="1:3">
      <c r="A2357" s="188"/>
      <c r="B2357" s="188"/>
      <c r="C2357" s="188"/>
    </row>
    <row r="2358" spans="1:3">
      <c r="A2358" s="188"/>
      <c r="B2358" s="188"/>
      <c r="C2358" s="188"/>
    </row>
    <row r="2359" spans="1:3">
      <c r="A2359" s="188"/>
      <c r="B2359" s="188"/>
      <c r="C2359" s="188"/>
    </row>
    <row r="2360" spans="1:3">
      <c r="A2360" s="188"/>
      <c r="B2360" s="188"/>
      <c r="C2360" s="188"/>
    </row>
    <row r="2361" spans="1:3">
      <c r="A2361" s="188"/>
      <c r="B2361" s="188"/>
      <c r="C2361" s="188"/>
    </row>
    <row r="2362" spans="1:3">
      <c r="A2362" s="188"/>
      <c r="B2362" s="188"/>
      <c r="C2362" s="188"/>
    </row>
    <row r="2363" spans="1:3">
      <c r="A2363" s="188"/>
      <c r="B2363" s="188"/>
      <c r="C2363" s="188"/>
    </row>
    <row r="2364" spans="1:3">
      <c r="A2364" s="188"/>
      <c r="B2364" s="188"/>
      <c r="C2364" s="188"/>
    </row>
    <row r="2365" spans="1:3">
      <c r="A2365" s="188"/>
      <c r="B2365" s="188"/>
      <c r="C2365" s="188"/>
    </row>
    <row r="2366" spans="1:3">
      <c r="A2366" s="188"/>
      <c r="B2366" s="188"/>
      <c r="C2366" s="188"/>
    </row>
    <row r="2367" spans="1:3">
      <c r="A2367" s="188"/>
      <c r="B2367" s="188"/>
      <c r="C2367" s="188"/>
    </row>
    <row r="2368" spans="1:3">
      <c r="A2368" s="188"/>
      <c r="B2368" s="188"/>
      <c r="C2368" s="188"/>
    </row>
    <row r="2369" spans="1:3">
      <c r="A2369" s="188"/>
      <c r="B2369" s="188"/>
      <c r="C2369" s="188"/>
    </row>
    <row r="2370" spans="1:3">
      <c r="A2370" s="188"/>
      <c r="B2370" s="188"/>
      <c r="C2370" s="188"/>
    </row>
    <row r="2371" spans="1:3">
      <c r="A2371" s="188"/>
      <c r="B2371" s="188"/>
      <c r="C2371" s="188"/>
    </row>
    <row r="2372" spans="1:3">
      <c r="A2372" s="188"/>
      <c r="B2372" s="188"/>
      <c r="C2372" s="188"/>
    </row>
    <row r="2373" spans="1:3">
      <c r="A2373" s="188"/>
      <c r="B2373" s="188"/>
      <c r="C2373" s="188"/>
    </row>
    <row r="2374" spans="1:3">
      <c r="A2374" s="188"/>
      <c r="B2374" s="188"/>
      <c r="C2374" s="188"/>
    </row>
    <row r="2375" spans="1:3">
      <c r="A2375" s="188"/>
      <c r="B2375" s="188"/>
      <c r="C2375" s="188"/>
    </row>
    <row r="2376" spans="1:3">
      <c r="A2376" s="188"/>
      <c r="B2376" s="188"/>
      <c r="C2376" s="188"/>
    </row>
    <row r="2377" spans="1:3">
      <c r="A2377" s="188"/>
      <c r="B2377" s="188"/>
      <c r="C2377" s="188"/>
    </row>
    <row r="2378" spans="1:3">
      <c r="A2378" s="188"/>
      <c r="B2378" s="188"/>
      <c r="C2378" s="188"/>
    </row>
    <row r="2379" spans="1:3">
      <c r="A2379" s="188"/>
      <c r="B2379" s="188"/>
      <c r="C2379" s="188"/>
    </row>
    <row r="2380" spans="1:3">
      <c r="A2380" s="188"/>
      <c r="B2380" s="188"/>
      <c r="C2380" s="188"/>
    </row>
    <row r="2381" spans="1:3">
      <c r="A2381" s="188"/>
      <c r="B2381" s="188"/>
      <c r="C2381" s="188"/>
    </row>
    <row r="2382" spans="1:3">
      <c r="A2382" s="188"/>
      <c r="B2382" s="188"/>
      <c r="C2382" s="188"/>
    </row>
    <row r="2383" spans="1:3">
      <c r="A2383" s="188"/>
      <c r="B2383" s="188"/>
      <c r="C2383" s="188"/>
    </row>
    <row r="2384" spans="1:3">
      <c r="A2384" s="188"/>
      <c r="B2384" s="188"/>
      <c r="C2384" s="188"/>
    </row>
    <row r="2385" spans="1:3">
      <c r="A2385" s="188"/>
      <c r="B2385" s="188"/>
      <c r="C2385" s="188"/>
    </row>
    <row r="2386" spans="1:3">
      <c r="A2386" s="188"/>
      <c r="B2386" s="188"/>
      <c r="C2386" s="188"/>
    </row>
    <row r="2387" spans="1:3">
      <c r="A2387" s="188"/>
      <c r="B2387" s="188"/>
      <c r="C2387" s="188"/>
    </row>
    <row r="2388" spans="1:3">
      <c r="A2388" s="188"/>
      <c r="B2388" s="188"/>
      <c r="C2388" s="188"/>
    </row>
    <row r="2389" spans="1:3">
      <c r="A2389" s="188"/>
      <c r="B2389" s="188"/>
      <c r="C2389" s="188"/>
    </row>
    <row r="2390" spans="1:3">
      <c r="A2390" s="188"/>
      <c r="B2390" s="188"/>
      <c r="C2390" s="188"/>
    </row>
    <row r="2391" spans="1:3">
      <c r="A2391" s="188"/>
      <c r="B2391" s="188"/>
      <c r="C2391" s="188"/>
    </row>
    <row r="2392" spans="1:3">
      <c r="A2392" s="188"/>
      <c r="B2392" s="188"/>
      <c r="C2392" s="188"/>
    </row>
    <row r="2393" spans="1:3">
      <c r="A2393" s="188"/>
      <c r="B2393" s="188"/>
      <c r="C2393" s="188"/>
    </row>
    <row r="2394" spans="1:3">
      <c r="A2394" s="188"/>
      <c r="B2394" s="188"/>
      <c r="C2394" s="188"/>
    </row>
    <row r="2395" spans="1:3">
      <c r="A2395" s="188"/>
      <c r="B2395" s="188"/>
      <c r="C2395" s="188"/>
    </row>
    <row r="2396" spans="1:3">
      <c r="A2396" s="188"/>
      <c r="B2396" s="188"/>
      <c r="C2396" s="188"/>
    </row>
    <row r="2397" spans="1:3">
      <c r="A2397" s="188"/>
      <c r="B2397" s="188"/>
      <c r="C2397" s="188"/>
    </row>
    <row r="2398" spans="1:3">
      <c r="A2398" s="188"/>
      <c r="B2398" s="188"/>
      <c r="C2398" s="188"/>
    </row>
    <row r="2399" spans="1:3">
      <c r="A2399" s="188"/>
      <c r="B2399" s="188"/>
      <c r="C2399" s="188"/>
    </row>
    <row r="2400" spans="1:3">
      <c r="A2400" s="188"/>
      <c r="B2400" s="188"/>
      <c r="C2400" s="188"/>
    </row>
    <row r="2401" spans="1:3">
      <c r="A2401" s="188"/>
      <c r="B2401" s="188"/>
      <c r="C2401" s="188"/>
    </row>
    <row r="2402" spans="1:3">
      <c r="A2402" s="188"/>
      <c r="B2402" s="188"/>
      <c r="C2402" s="188"/>
    </row>
    <row r="2403" spans="1:3">
      <c r="A2403" s="188"/>
      <c r="B2403" s="188"/>
      <c r="C2403" s="188"/>
    </row>
    <row r="2404" spans="1:3">
      <c r="A2404" s="188"/>
      <c r="B2404" s="188"/>
      <c r="C2404" s="188"/>
    </row>
    <row r="2405" spans="1:3">
      <c r="A2405" s="188"/>
      <c r="B2405" s="188"/>
      <c r="C2405" s="188"/>
    </row>
    <row r="2406" spans="1:3">
      <c r="A2406" s="188"/>
      <c r="B2406" s="188"/>
      <c r="C2406" s="188"/>
    </row>
    <row r="2407" spans="1:3">
      <c r="A2407" s="188"/>
      <c r="B2407" s="188"/>
      <c r="C2407" s="188"/>
    </row>
    <row r="2408" spans="1:3">
      <c r="A2408" s="188"/>
      <c r="B2408" s="188"/>
      <c r="C2408" s="188"/>
    </row>
    <row r="2409" spans="1:3">
      <c r="A2409" s="188"/>
      <c r="B2409" s="188"/>
      <c r="C2409" s="188"/>
    </row>
    <row r="2410" spans="1:3">
      <c r="A2410" s="188"/>
      <c r="B2410" s="188"/>
      <c r="C2410" s="188"/>
    </row>
    <row r="2411" spans="1:3">
      <c r="A2411" s="188"/>
      <c r="B2411" s="188"/>
      <c r="C2411" s="188"/>
    </row>
    <row r="2412" spans="1:3">
      <c r="A2412" s="188"/>
      <c r="B2412" s="188"/>
      <c r="C2412" s="188"/>
    </row>
    <row r="2413" spans="1:3">
      <c r="A2413" s="188"/>
      <c r="B2413" s="188"/>
      <c r="C2413" s="188"/>
    </row>
    <row r="2414" spans="1:3">
      <c r="A2414" s="188"/>
      <c r="B2414" s="188"/>
      <c r="C2414" s="188"/>
    </row>
    <row r="2415" spans="1:3">
      <c r="A2415" s="188"/>
      <c r="B2415" s="188"/>
      <c r="C2415" s="188"/>
    </row>
    <row r="2416" spans="1:3">
      <c r="A2416" s="188"/>
      <c r="B2416" s="188"/>
      <c r="C2416" s="188"/>
    </row>
    <row r="2417" spans="1:3">
      <c r="A2417" s="188"/>
      <c r="B2417" s="188"/>
      <c r="C2417" s="188"/>
    </row>
    <row r="2418" spans="1:3">
      <c r="A2418" s="188"/>
      <c r="B2418" s="188"/>
      <c r="C2418" s="188"/>
    </row>
    <row r="2419" spans="1:3">
      <c r="A2419" s="188"/>
      <c r="B2419" s="188"/>
      <c r="C2419" s="188"/>
    </row>
    <row r="2420" spans="1:3">
      <c r="A2420" s="188"/>
      <c r="B2420" s="188"/>
      <c r="C2420" s="188"/>
    </row>
    <row r="2421" spans="1:3">
      <c r="A2421" s="188"/>
      <c r="B2421" s="188"/>
      <c r="C2421" s="188"/>
    </row>
    <row r="2422" spans="1:3">
      <c r="A2422" s="188"/>
      <c r="B2422" s="188"/>
      <c r="C2422" s="188"/>
    </row>
    <row r="2423" spans="1:3">
      <c r="A2423" s="188"/>
      <c r="B2423" s="188"/>
      <c r="C2423" s="188"/>
    </row>
    <row r="2424" spans="1:3">
      <c r="A2424" s="188"/>
      <c r="B2424" s="188"/>
      <c r="C2424" s="188"/>
    </row>
    <row r="2425" spans="1:3">
      <c r="A2425" s="188"/>
      <c r="B2425" s="188"/>
      <c r="C2425" s="188"/>
    </row>
    <row r="2426" spans="1:3">
      <c r="A2426" s="188"/>
      <c r="B2426" s="188"/>
      <c r="C2426" s="188"/>
    </row>
    <row r="2427" spans="1:3">
      <c r="A2427" s="188"/>
      <c r="B2427" s="188"/>
      <c r="C2427" s="188"/>
    </row>
    <row r="2428" spans="1:3">
      <c r="A2428" s="188"/>
      <c r="B2428" s="188"/>
      <c r="C2428" s="188"/>
    </row>
    <row r="2429" spans="1:3">
      <c r="A2429" s="188"/>
      <c r="B2429" s="188"/>
      <c r="C2429" s="188"/>
    </row>
    <row r="2430" spans="1:3">
      <c r="A2430" s="188"/>
      <c r="B2430" s="188"/>
      <c r="C2430" s="188"/>
    </row>
    <row r="2431" spans="1:3">
      <c r="A2431" s="188"/>
      <c r="B2431" s="188"/>
      <c r="C2431" s="188"/>
    </row>
    <row r="2432" spans="1:3">
      <c r="A2432" s="188"/>
      <c r="B2432" s="188"/>
      <c r="C2432" s="188"/>
    </row>
    <row r="2433" spans="1:3">
      <c r="A2433" s="188"/>
      <c r="B2433" s="188"/>
      <c r="C2433" s="188"/>
    </row>
    <row r="2434" spans="1:3">
      <c r="A2434" s="188"/>
      <c r="B2434" s="188"/>
      <c r="C2434" s="188"/>
    </row>
    <row r="2435" spans="1:3">
      <c r="A2435" s="188"/>
      <c r="B2435" s="188"/>
      <c r="C2435" s="188"/>
    </row>
    <row r="2436" spans="1:3">
      <c r="A2436" s="188"/>
      <c r="B2436" s="188"/>
      <c r="C2436" s="188"/>
    </row>
    <row r="2437" spans="1:3">
      <c r="A2437" s="188"/>
      <c r="B2437" s="188"/>
      <c r="C2437" s="188"/>
    </row>
    <row r="2438" spans="1:3">
      <c r="A2438" s="188"/>
      <c r="B2438" s="188"/>
      <c r="C2438" s="188"/>
    </row>
    <row r="2439" spans="1:3">
      <c r="A2439" s="188"/>
      <c r="B2439" s="188"/>
      <c r="C2439" s="188"/>
    </row>
    <row r="2440" spans="1:3">
      <c r="A2440" s="188"/>
      <c r="B2440" s="188"/>
      <c r="C2440" s="188"/>
    </row>
    <row r="2441" spans="1:3">
      <c r="A2441" s="188"/>
      <c r="B2441" s="188"/>
      <c r="C2441" s="188"/>
    </row>
    <row r="2442" spans="1:3">
      <c r="A2442" s="188"/>
      <c r="B2442" s="188"/>
      <c r="C2442" s="188"/>
    </row>
    <row r="2443" spans="1:3">
      <c r="A2443" s="188"/>
      <c r="B2443" s="188"/>
      <c r="C2443" s="188"/>
    </row>
    <row r="2444" spans="1:3">
      <c r="A2444" s="188"/>
      <c r="B2444" s="188"/>
      <c r="C2444" s="188"/>
    </row>
    <row r="2445" spans="1:3">
      <c r="A2445" s="188"/>
      <c r="B2445" s="188"/>
      <c r="C2445" s="188"/>
    </row>
    <row r="2446" spans="1:3">
      <c r="A2446" s="188"/>
      <c r="B2446" s="188"/>
      <c r="C2446" s="188"/>
    </row>
    <row r="2447" spans="1:3">
      <c r="A2447" s="188"/>
      <c r="B2447" s="188"/>
      <c r="C2447" s="188"/>
    </row>
    <row r="2448" spans="1:3">
      <c r="A2448" s="188"/>
      <c r="B2448" s="188"/>
      <c r="C2448" s="188"/>
    </row>
    <row r="2449" spans="1:3">
      <c r="A2449" s="188"/>
      <c r="B2449" s="188"/>
      <c r="C2449" s="188"/>
    </row>
  </sheetData>
  <hyperlinks>
    <hyperlink ref="C96"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sheetData>
    <row r="1" spans="1:1" ht="15.75" customHeight="1">
      <c r="A1" s="129" t="s">
        <v>4737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5"/>
  <sheetViews>
    <sheetView workbookViewId="0">
      <pane ySplit="2" topLeftCell="A3" activePane="bottomLeft" state="frozen"/>
      <selection pane="bottomLeft" activeCell="B4" sqref="B4"/>
    </sheetView>
  </sheetViews>
  <sheetFormatPr defaultColWidth="14.42578125" defaultRowHeight="15.75" customHeight="1"/>
  <cols>
    <col min="3" max="4" width="17.42578125" customWidth="1"/>
    <col min="6" max="6" width="9" customWidth="1"/>
    <col min="7" max="7" width="15.42578125" customWidth="1"/>
    <col min="8" max="9" width="17" customWidth="1"/>
  </cols>
  <sheetData>
    <row r="1" spans="1:11" ht="15.75" customHeight="1">
      <c r="A1" s="129" t="s">
        <v>1135</v>
      </c>
      <c r="B1" s="129"/>
      <c r="D1" s="129"/>
      <c r="E1" s="129"/>
      <c r="F1" s="129"/>
      <c r="H1" s="464"/>
      <c r="I1" s="465"/>
      <c r="J1" s="465">
        <v>43582</v>
      </c>
    </row>
    <row r="2" spans="1:11" ht="15.75" customHeight="1">
      <c r="A2" s="129" t="s">
        <v>4747</v>
      </c>
      <c r="B2" s="129" t="s">
        <v>4748</v>
      </c>
      <c r="C2" s="129" t="s">
        <v>4749</v>
      </c>
      <c r="D2" s="129" t="s">
        <v>4750</v>
      </c>
      <c r="E2" s="129" t="s">
        <v>4751</v>
      </c>
      <c r="F2" s="129" t="s">
        <v>4752</v>
      </c>
      <c r="H2" s="464" t="s">
        <v>4753</v>
      </c>
      <c r="I2" s="129" t="s">
        <v>4754</v>
      </c>
      <c r="J2" s="129" t="s">
        <v>4755</v>
      </c>
      <c r="K2" s="129" t="s">
        <v>4756</v>
      </c>
    </row>
    <row r="3" spans="1:11" ht="15.75" customHeight="1">
      <c r="A3" s="129" t="str">
        <f t="shared" ref="A3:A5" si="0">A$1</f>
        <v>Saturday</v>
      </c>
      <c r="B3" t="e">
        <f ca="1">IF(isCellGreen(CELL("address",'Master Sheet'!A3), '2019 Kevin and Rob Bands to not'!$E$1 ),'Master Sheet'!A3, B2)</f>
        <v>#NAME?</v>
      </c>
      <c r="C3" t="str">
        <f t="shared" ref="C3:D3" ca="1" si="1">IF( NOT( H3 = "" ), YEAR(H3) &amp; "/" &amp; TEXT( MONTH(H3), "00") &amp; "/" &amp; TEXT( DAY(H3), "00") &amp; " - " &amp; TEXT( HOUR(H3), "00") &amp; ":" &amp; TEXT( MINUTE(H3), "00"), "")</f>
        <v/>
      </c>
      <c r="D3" t="str">
        <f t="shared" ca="1" si="1"/>
        <v/>
      </c>
      <c r="E3" t="e">
        <f ca="1">IF(isCellGreen(CELL("address",'Master Sheet'!L3), '2019 Kevin and Rob Bands to not'!$E$1 ), 'Master Sheet'!L3, "" )</f>
        <v>#NAME?</v>
      </c>
      <c r="F3" t="e">
        <f ca="1">IF( AND( A3 &lt;&gt; "", B3 &lt;&gt; "", C3 &lt;&gt; "", D3 &lt;&gt; "", E3 &lt;&gt; "", ISERROR( MATCH( E3,'2019 Kevin and Rob Bands to not'!A:A, 0 ) ) ), 1, 0 )</f>
        <v>#NAME?</v>
      </c>
      <c r="H3" s="466" t="str">
        <f t="shared" ref="H3:H5" ca="1" si="2">IF(AND(NOT(ISERROR(J3)),NOT(ISBLANK(J3))),IF(AND(J3&gt;0,J3&lt;1),IF(J3&gt;0.04166666666,$J$1+J3+0.5,$J$1+J3),""),"")</f>
        <v/>
      </c>
      <c r="I3" s="466" t="str">
        <f t="shared" ref="I3:I5" ca="1" si="3">IF( AND( NOT( ISERROR( K3 ) ), NOT( ISBLANK( K3 ) ) ), IF( AND( K3 &gt; 0, K3 &lt; 1 ), IF( K3 &gt; 0.08333333333, $J$1 + K3 + 0.5, $J$1 + K3 + 1), "" ), "" )</f>
        <v/>
      </c>
      <c r="J3" t="e">
        <f ca="1">IF(isCellGreen(CELL("address",'Master Sheet'!J3), '2019 Kevin and Rob Bands to not'!$E$1 ), TIMEVALUE('Master Sheet'!J3), "")</f>
        <v>#NAME?</v>
      </c>
      <c r="K3" t="e">
        <f ca="1">IF(isCellGreen(CELL("address",'Master Sheet'!K3), '2019 Kevin and Rob Bands to not'!$E$1 ), TIMEVALUE('Master Sheet'!K3), "")</f>
        <v>#NAME?</v>
      </c>
    </row>
    <row r="4" spans="1:11" ht="15.75" customHeight="1">
      <c r="A4" s="129" t="str">
        <f t="shared" si="0"/>
        <v>Saturday</v>
      </c>
      <c r="B4" t="e">
        <f ca="1">IF(isCellGreen(CELL("address",#REF!), '2019 Kevin and Rob Bands to not'!$E$1 ),#REF!, B3)</f>
        <v>#NAME?</v>
      </c>
      <c r="C4" t="str">
        <f t="shared" ref="C4:D4" ca="1" si="4">IF( NOT( H4 = "" ), YEAR(H4) &amp; "/" &amp; TEXT( MONTH(H4), "00") &amp; "/" &amp; TEXT( DAY(H4), "00") &amp; " - " &amp; TEXT( HOUR(H4), "00") &amp; ":" &amp; TEXT( MINUTE(H4), "00"), "")</f>
        <v/>
      </c>
      <c r="D4" t="str">
        <f t="shared" ca="1" si="4"/>
        <v/>
      </c>
      <c r="E4" t="e">
        <f ca="1">IF(isCellGreen(CELL("address",#REF!), '2019 Kevin and Rob Bands to not'!$E$1 ),#REF!, "" )</f>
        <v>#NAME?</v>
      </c>
      <c r="F4" t="e">
        <f ca="1">IF( AND( A4 &lt;&gt; "", B4 &lt;&gt; "", C4 &lt;&gt; "", D4 &lt;&gt; "", E4 &lt;&gt; "", ISERROR( MATCH( E4,'2019 Kevin and Rob Bands to not'!A:A, 0 ) ) ), 1, 0 )</f>
        <v>#NAME?</v>
      </c>
      <c r="H4" s="466" t="str">
        <f t="shared" ca="1" si="2"/>
        <v/>
      </c>
      <c r="I4" s="466" t="str">
        <f t="shared" ca="1" si="3"/>
        <v/>
      </c>
      <c r="J4" t="e">
        <f ca="1">IF(isCellGreen(CELL("address",#REF!), '2019 Kevin and Rob Bands to not'!$E$1 ), TIMEVALUE(#REF!), "")</f>
        <v>#NAME?</v>
      </c>
      <c r="K4" t="e">
        <f ca="1">IF(isCellGreen(CELL("address",#REF!), '2019 Kevin and Rob Bands to not'!$E$1 ), TIMEVALUE(#REF!), "")</f>
        <v>#NAME?</v>
      </c>
    </row>
    <row r="5" spans="1:11" ht="15.75" customHeight="1">
      <c r="A5" s="129" t="str">
        <f t="shared" si="0"/>
        <v>Saturday</v>
      </c>
      <c r="B5" t="e">
        <f ca="1">IF(isCellGreen(CELL("address",'Master Sheet'!A4), '2019 Kevin and Rob Bands to not'!$E$1 ),'Master Sheet'!A4, B4)</f>
        <v>#NAME?</v>
      </c>
      <c r="C5" t="str">
        <f t="shared" ref="C5:D5" ca="1" si="5">IF( NOT( H5 = "" ), YEAR(H5) &amp; "/" &amp; TEXT( MONTH(H5), "00") &amp; "/" &amp; TEXT( DAY(H5), "00") &amp; " - " &amp; TEXT( HOUR(H5), "00") &amp; ":" &amp; TEXT( MINUTE(H5), "00"), "")</f>
        <v/>
      </c>
      <c r="D5" t="str">
        <f t="shared" ca="1" si="5"/>
        <v/>
      </c>
      <c r="E5" t="e">
        <f ca="1">IF(isCellGreen(CELL("address",#REF!), '2019 Kevin and Rob Bands to not'!$E$1 ),#REF!, "" )</f>
        <v>#NAME?</v>
      </c>
      <c r="F5" t="e">
        <f ca="1">IF( AND( A5 &lt;&gt; "", B5 &lt;&gt; "", C5 &lt;&gt; "", D5 &lt;&gt; "", E5 &lt;&gt; "", ISERROR( MATCH( E5,'2019 Kevin and Rob Bands to not'!A:A, 0 ) ) ), 1, 0 )</f>
        <v>#NAME?</v>
      </c>
      <c r="H5" s="466" t="str">
        <f t="shared" ca="1" si="2"/>
        <v/>
      </c>
      <c r="I5" s="466" t="str">
        <f t="shared" ca="1" si="3"/>
        <v/>
      </c>
      <c r="J5" t="e">
        <f ca="1">IF(isCellGreen(CELL("address",'Master Sheet'!J4), '2019 Kevin and Rob Bands to not'!$E$1 ), TIMEVALUE('Master Sheet'!J4), "")</f>
        <v>#NAME?</v>
      </c>
      <c r="K5" t="e">
        <f ca="1">IF(isCellGreen(CELL("address",'Master Sheet'!K4), '2019 Kevin and Rob Bands to not'!$E$1 ), TIMEVALUE('Master Sheet'!K4), "")</f>
        <v>#NAME?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1"/>
  <sheetViews>
    <sheetView workbookViewId="0">
      <pane ySplit="1" topLeftCell="A2" activePane="bottomLeft" state="frozen"/>
      <selection pane="bottomLeft" activeCell="B3" sqref="B3"/>
    </sheetView>
  </sheetViews>
  <sheetFormatPr defaultColWidth="14.42578125" defaultRowHeight="15.75" customHeight="1"/>
  <sheetData>
    <row r="1" spans="1:5" ht="15.75" customHeight="1">
      <c r="A1" s="129" t="s">
        <v>4777</v>
      </c>
      <c r="D1" s="397" t="s">
        <v>4778</v>
      </c>
      <c r="E1" s="129" t="s">
        <v>4779</v>
      </c>
    </row>
    <row r="2" spans="1:5" ht="15.75" customHeight="1">
      <c r="A2" s="129" t="s">
        <v>748</v>
      </c>
    </row>
    <row r="3" spans="1:5" ht="15.75" customHeight="1">
      <c r="A3" s="82" t="s">
        <v>691</v>
      </c>
    </row>
    <row r="8" spans="1:5" ht="15.75" customHeight="1">
      <c r="E8" s="467"/>
    </row>
    <row r="11" spans="1:5" ht="15.75" customHeight="1">
      <c r="D11" s="46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00"/>
  <sheetViews>
    <sheetView workbookViewId="0">
      <pane ySplit="2" topLeftCell="A3" activePane="bottomLeft" state="frozen"/>
      <selection pane="bottomLeft" activeCell="B4" sqref="B4"/>
    </sheetView>
  </sheetViews>
  <sheetFormatPr defaultColWidth="14.42578125" defaultRowHeight="15.75" customHeight="1"/>
  <cols>
    <col min="3" max="4" width="17.42578125" customWidth="1"/>
    <col min="6" max="6" width="9" customWidth="1"/>
    <col min="7" max="8" width="4.42578125" customWidth="1"/>
    <col min="9" max="9" width="14.85546875" customWidth="1"/>
    <col min="10" max="11" width="4.42578125" customWidth="1"/>
    <col min="12" max="12" width="9" customWidth="1"/>
    <col min="13" max="15" width="4.42578125" customWidth="1"/>
    <col min="16" max="16" width="8.42578125" customWidth="1"/>
    <col min="17" max="17" width="4.42578125" customWidth="1"/>
    <col min="18" max="19" width="17" customWidth="1"/>
  </cols>
  <sheetData>
    <row r="1" spans="1:27" ht="15.75" customHeight="1">
      <c r="A1" s="129" t="s">
        <v>1139</v>
      </c>
      <c r="B1" s="129"/>
      <c r="C1" s="129" t="s">
        <v>4798</v>
      </c>
      <c r="D1" s="129" t="s">
        <v>4799</v>
      </c>
      <c r="F1" s="129"/>
      <c r="H1" s="468" t="s">
        <v>4800</v>
      </c>
      <c r="I1" s="469"/>
      <c r="J1" s="470"/>
      <c r="K1" s="471" t="e">
        <f ca="1">SUM(K3:K345)-COUNTA(L3:L345)</f>
        <v>#NAME?</v>
      </c>
      <c r="L1" s="472" t="s">
        <v>4803</v>
      </c>
      <c r="M1" s="473"/>
      <c r="N1" s="473"/>
      <c r="O1" s="471" t="e">
        <f ca="1">SUM(O3:O345)-COUNTA(P3:P345)</f>
        <v>#NAME?</v>
      </c>
      <c r="P1" s="472" t="s">
        <v>4803</v>
      </c>
      <c r="Q1" s="464"/>
      <c r="R1" s="464"/>
      <c r="S1" s="465"/>
      <c r="T1" s="465">
        <v>43581</v>
      </c>
      <c r="W1" s="397" t="s">
        <v>4806</v>
      </c>
    </row>
    <row r="2" spans="1:27" ht="15.75" customHeight="1">
      <c r="A2" s="129" t="s">
        <v>4747</v>
      </c>
      <c r="B2" s="129" t="s">
        <v>4748</v>
      </c>
      <c r="C2" s="129" t="s">
        <v>4749</v>
      </c>
      <c r="D2" s="129" t="s">
        <v>4750</v>
      </c>
      <c r="E2" s="129" t="s">
        <v>4751</v>
      </c>
      <c r="F2" s="129" t="s">
        <v>4752</v>
      </c>
      <c r="G2" s="129"/>
      <c r="H2" s="474" t="s">
        <v>4807</v>
      </c>
      <c r="I2" s="129" t="s">
        <v>4808</v>
      </c>
      <c r="J2" s="475" t="s">
        <v>4809</v>
      </c>
      <c r="K2" s="129" t="s">
        <v>4811</v>
      </c>
      <c r="L2" s="476" t="s">
        <v>4812</v>
      </c>
      <c r="M2" s="397"/>
      <c r="N2" s="129" t="s">
        <v>4814</v>
      </c>
      <c r="O2" s="129" t="s">
        <v>4815</v>
      </c>
      <c r="P2" s="477" t="s">
        <v>4816</v>
      </c>
      <c r="Q2" s="464"/>
      <c r="R2" s="464" t="s">
        <v>4753</v>
      </c>
      <c r="S2" s="129" t="s">
        <v>4754</v>
      </c>
      <c r="T2" s="129" t="s">
        <v>4755</v>
      </c>
      <c r="U2" s="129" t="s">
        <v>4756</v>
      </c>
      <c r="W2" s="129" t="s">
        <v>9</v>
      </c>
      <c r="Y2" s="129" t="s">
        <v>18</v>
      </c>
      <c r="Z2" s="129" t="s">
        <v>19</v>
      </c>
      <c r="AA2" s="129" t="s">
        <v>20</v>
      </c>
    </row>
    <row r="3" spans="1:27" ht="15.75" customHeight="1">
      <c r="A3" s="129" t="str">
        <f t="shared" ref="A3:A400" si="0">A$1</f>
        <v>Friday</v>
      </c>
      <c r="B3" t="e">
        <f ca="1">IF( W3="#00ff00",'Master Sheet'!A3, B2)</f>
        <v>#NAME?</v>
      </c>
      <c r="C3" t="str">
        <f t="shared" ref="C3:D3" si="1">IF( NOT( R3 = "" ), TEXT( DATE(YEAR(R3), MONTH(R3), DAY(R3) ), "m/d/yy") &amp; " " &amp; HOUR(R3) &amp; ":" &amp; TEXT( MINUTE(R3), "00"), "")</f>
        <v/>
      </c>
      <c r="D3" t="str">
        <f t="shared" si="1"/>
        <v/>
      </c>
      <c r="E3" t="str">
        <f>IF( AA3="#00ff00", 'Master Sheet'!E3, "" )</f>
        <v>backline</v>
      </c>
      <c r="F3" t="e">
        <f ca="1">IF( AND( $A3 &lt;&gt; "", $B3 &lt;&gt; "", $C3 &lt;&gt; "", $D3 &lt;&gt; "", $E3 &lt;&gt; "", ISERROR( MATCH( $E3,'2019 Kevin and Rob Bands to not'!$A:$A, 0 ) ) ), 1, 0 )</f>
        <v>#NAME?</v>
      </c>
      <c r="H3" s="479" t="e">
        <f t="shared" ref="H3:H400" ca="1" si="2">IF( AND( $A3 &lt;&gt; "", $B3 &lt;&gt; "", $C3 &lt;&gt; "", $D3 &lt;&gt; "", $I3 &lt;&gt; "" ), 1, 0 )</f>
        <v>#NAME?</v>
      </c>
      <c r="I3" t="str">
        <f>'Master Sheet'!E3</f>
        <v>backline</v>
      </c>
      <c r="J3" s="481" t="e">
        <f t="array" ref="J3">INDEX( 'Master Sheet'!A400:C$1093, MATCH( I3, 'Master Sheet'!A400:A$1093, 0 ), 2 )</f>
        <v>#N/A</v>
      </c>
      <c r="K3" s="482" t="e">
        <f t="shared" ref="K3:K400" ca="1" si="3">IF( AND( $H3 = 1, ISERROR( J3 ) ), 1, 0 )</f>
        <v>#NAME?</v>
      </c>
      <c r="L3" s="483"/>
      <c r="M3" s="466"/>
      <c r="N3" s="466" t="e">
        <f t="array" ref="N3">INDEX( 'Master Sheet'!A400:C$1093, MATCH( I3, 'Master Sheet'!A400:A$1093, 0 ), 3 )</f>
        <v>#N/A</v>
      </c>
      <c r="O3" t="e">
        <f t="shared" ref="O3:O400" ca="1" si="4">IF( AND( $H3 = 1, ISERROR( FIND( "@", N3 ) ) ), 1, 0 )</f>
        <v>#NAME?</v>
      </c>
      <c r="P3" s="484"/>
      <c r="Q3" s="466"/>
      <c r="R3" s="466" t="str">
        <f t="shared" ref="R3:R400" si="5">IF( AND( NOT( ISERROR( T3 ) ), NOT( ISBLANK( T3 ) ) ), IF( AND( T3 &gt; 0, T3 &lt; 1 ), IF( T3 &gt; 0.042, $T$1 + T3 + 0.5, $T$1 + T3 + 1), "" ), "" )</f>
        <v/>
      </c>
      <c r="S3" s="466" t="str">
        <f t="shared" ref="S3:S400" si="6">IF( AND( NOT( ISERROR( U3 ) ), NOT( ISBLANK( U3 ) ) ), IF( AND( U3 &gt; 0, U3 &lt; 1 ), IF( U3 &gt; 0.084, $T$1 + U3 + 0.5, $T$1 + U3 + 1), "" ), "" )</f>
        <v/>
      </c>
      <c r="T3" t="e">
        <f>IF( Y3="#00ff00", TIMEVALUE('Master Sheet'!C3), "")</f>
        <v>#VALUE!</v>
      </c>
      <c r="U3" t="e">
        <f>IF( Z3="#00ff00", TIMEVALUE('Master Sheet'!D3), "")</f>
        <v>#VALUE!</v>
      </c>
      <c r="W3" t="e">
        <f ca="1">returnFridayBackgroundColors( '2019 Kevin and Rob Bands to not'!$E$1 )</f>
        <v>#NAME?</v>
      </c>
      <c r="X3" t="s">
        <v>4822</v>
      </c>
      <c r="Y3" t="s">
        <v>4822</v>
      </c>
      <c r="Z3" t="s">
        <v>4822</v>
      </c>
      <c r="AA3" t="s">
        <v>4822</v>
      </c>
    </row>
    <row r="4" spans="1:27" ht="15.75" customHeight="1">
      <c r="A4" s="129" t="str">
        <f t="shared" si="0"/>
        <v>Friday</v>
      </c>
      <c r="B4" t="e">
        <f ca="1">IF( W4="#00ff00",#REF!, B3)</f>
        <v>#NAME?</v>
      </c>
      <c r="C4" t="str">
        <f t="shared" ref="C4:D4" si="7">IF( NOT( R4 = "" ), TEXT( DATE(YEAR(R4), MONTH(R4), DAY(R4) ), "m/d/yy") &amp; " " &amp; HOUR(R4) &amp; ":" &amp; TEXT( MINUTE(R4), "00"), "")</f>
        <v/>
      </c>
      <c r="D4" t="str">
        <f t="shared" si="7"/>
        <v/>
      </c>
      <c r="E4" t="e">
        <f>IF( AA4="#00ff00",#REF!, "" )</f>
        <v>#REF!</v>
      </c>
      <c r="F4" t="e">
        <f ca="1">IF( AND( $A4 &lt;&gt; "", $B4 &lt;&gt; "", $C4 &lt;&gt; "", $D4 &lt;&gt; "", $E4 &lt;&gt; "", ISERROR( MATCH( $E4,'2019 Kevin and Rob Bands to not'!$A:$A, 0 ) ) ), 1, 0 )</f>
        <v>#NAME?</v>
      </c>
      <c r="H4" s="479" t="e">
        <f t="shared" ca="1" si="2"/>
        <v>#NAME?</v>
      </c>
      <c r="I4" t="e">
        <f>#REF!</f>
        <v>#REF!</v>
      </c>
      <c r="J4" s="481" t="e">
        <f t="array" ref="J4">INDEX( 'Master Sheet'!A400:C$1093, MATCH( I4, 'Master Sheet'!A400:A$1093, 0 ), 2 )</f>
        <v>#REF!</v>
      </c>
      <c r="K4" s="482" t="e">
        <f t="shared" ca="1" si="3"/>
        <v>#NAME?</v>
      </c>
      <c r="L4" s="483"/>
      <c r="M4" s="466"/>
      <c r="N4" s="466" t="e">
        <f t="array" ref="N4">INDEX( 'Master Sheet'!A400:C$1093, MATCH( I4, 'Master Sheet'!A400:A$1093, 0 ), 3 )</f>
        <v>#REF!</v>
      </c>
      <c r="O4" t="e">
        <f t="shared" ca="1" si="4"/>
        <v>#NAME?</v>
      </c>
      <c r="P4" s="484"/>
      <c r="Q4" s="466"/>
      <c r="R4" s="466" t="str">
        <f t="shared" si="5"/>
        <v/>
      </c>
      <c r="S4" s="466" t="str">
        <f t="shared" si="6"/>
        <v/>
      </c>
      <c r="T4" t="e">
        <f t="shared" ref="T4:U4" si="8">IF( Y4="#00ff00", TIMEVALUE(#REF!), "")</f>
        <v>#REF!</v>
      </c>
      <c r="U4" t="e">
        <f t="shared" si="8"/>
        <v>#REF!</v>
      </c>
      <c r="W4" t="s">
        <v>4823</v>
      </c>
      <c r="X4" t="s">
        <v>4823</v>
      </c>
      <c r="Y4" t="s">
        <v>4822</v>
      </c>
      <c r="Z4" t="s">
        <v>4822</v>
      </c>
      <c r="AA4" t="s">
        <v>4822</v>
      </c>
    </row>
    <row r="5" spans="1:27" ht="15.75" customHeight="1">
      <c r="A5" s="129" t="str">
        <f t="shared" si="0"/>
        <v>Friday</v>
      </c>
      <c r="B5" t="e">
        <f ca="1">IF( W5="#00ff00",'Master Sheet'!A4, B4)</f>
        <v>#NAME?</v>
      </c>
      <c r="C5" t="str">
        <f t="shared" ref="C5:D5" si="9">IF( NOT( R5 = "" ), TEXT( DATE(YEAR(R5), MONTH(R5), DAY(R5) ), "m/d/yy") &amp; " " &amp; HOUR(R5) &amp; ":" &amp; TEXT( MINUTE(R5), "00"), "")</f>
        <v/>
      </c>
      <c r="D5" t="str">
        <f t="shared" si="9"/>
        <v/>
      </c>
      <c r="E5" t="str">
        <f>IF( AA5="#00ff00", 'Master Sheet'!E4, "" )</f>
        <v>People in General</v>
      </c>
      <c r="F5" t="e">
        <f ca="1">IF( AND( $A5 &lt;&gt; "", $B5 &lt;&gt; "", $C5 &lt;&gt; "", $D5 &lt;&gt; "", $E5 &lt;&gt; "", ISERROR( MATCH( $E5,'2019 Kevin and Rob Bands to not'!$A:$A, 0 ) ) ), 1, 0 )</f>
        <v>#NAME?</v>
      </c>
      <c r="H5" s="479" t="e">
        <f t="shared" ca="1" si="2"/>
        <v>#NAME?</v>
      </c>
      <c r="I5" t="str">
        <f>'Master Sheet'!E4</f>
        <v>People in General</v>
      </c>
      <c r="J5" s="481" t="str">
        <f t="array" ref="J5">INDEX( 'Master Sheet'!A400:C$1093, MATCH( I5, 'Master Sheet'!A400:A$1093, 0 ), 2 )</f>
        <v>(2020) Abe Dashnaw :: 9702144504</v>
      </c>
      <c r="K5" s="482" t="e">
        <f t="shared" ca="1" si="3"/>
        <v>#NAME?</v>
      </c>
      <c r="L5" s="483"/>
      <c r="M5" s="466"/>
      <c r="N5" s="466" t="str">
        <f t="array" ref="N5">INDEX( 'Master Sheet'!A400:C$1093, MATCH( I5, 'Master Sheet'!A400:A$1093, 0 ), 3 )</f>
        <v>peopleingeneralband@gmail.com</v>
      </c>
      <c r="O5" t="e">
        <f t="shared" ca="1" si="4"/>
        <v>#NAME?</v>
      </c>
      <c r="P5" s="484"/>
      <c r="Q5" s="466"/>
      <c r="R5" s="466" t="str">
        <f t="shared" si="5"/>
        <v/>
      </c>
      <c r="S5" s="466" t="str">
        <f t="shared" si="6"/>
        <v/>
      </c>
      <c r="T5" t="e">
        <f>IF( Y5="#00ff00", TIMEVALUE('Master Sheet'!C4), "")</f>
        <v>#VALUE!</v>
      </c>
      <c r="U5" t="e">
        <f>IF( Z5="#00ff00", TIMEVALUE('Master Sheet'!D4), "")</f>
        <v>#VALUE!</v>
      </c>
      <c r="W5" t="s">
        <v>4823</v>
      </c>
      <c r="X5" t="s">
        <v>4823</v>
      </c>
      <c r="Y5" t="s">
        <v>4822</v>
      </c>
      <c r="Z5" t="s">
        <v>4822</v>
      </c>
      <c r="AA5" t="s">
        <v>4822</v>
      </c>
    </row>
    <row r="6" spans="1:27" ht="15.75" customHeight="1">
      <c r="A6" s="129" t="str">
        <f t="shared" si="0"/>
        <v>Friday</v>
      </c>
      <c r="B6" t="e">
        <f ca="1">IF( W6="#00ff00",'Master Sheet'!A5, B5)</f>
        <v>#NAME?</v>
      </c>
      <c r="C6" t="str">
        <f t="shared" ref="C6:D6" si="10">IF( NOT( R6 = "" ), TEXT( DATE(YEAR(R6), MONTH(R6), DAY(R6) ), "m/d/yy") &amp; " " &amp; HOUR(R6) &amp; ":" &amp; TEXT( MINUTE(R6), "00"), "")</f>
        <v/>
      </c>
      <c r="D6" t="str">
        <f t="shared" si="10"/>
        <v/>
      </c>
      <c r="E6" t="str">
        <f>IF( AA6="#00ff00", 'Master Sheet'!E5, "" )</f>
        <v>Chess at Breakfast</v>
      </c>
      <c r="F6" t="e">
        <f ca="1">IF( AND( $A6 &lt;&gt; "", $B6 &lt;&gt; "", $C6 &lt;&gt; "", $D6 &lt;&gt; "", $E6 &lt;&gt; "", ISERROR( MATCH( $E6,'2019 Kevin and Rob Bands to not'!$A:$A, 0 ) ) ), 1, 0 )</f>
        <v>#NAME?</v>
      </c>
      <c r="H6" s="479" t="e">
        <f t="shared" ca="1" si="2"/>
        <v>#NAME?</v>
      </c>
      <c r="I6" t="str">
        <f>'Master Sheet'!E5</f>
        <v>Chess at Breakfast</v>
      </c>
      <c r="J6" s="481" t="str">
        <f t="array" ref="J6">INDEX( 'Master Sheet'!A400:C$1093, MATCH( I6, 'Master Sheet'!A400:A$1093, 0 ), 2 )</f>
        <v>(2020) Caleb McFadden :: 3033303397</v>
      </c>
      <c r="K6" s="482" t="e">
        <f t="shared" ca="1" si="3"/>
        <v>#NAME?</v>
      </c>
      <c r="L6" s="483"/>
      <c r="M6" s="466"/>
      <c r="N6" s="466" t="str">
        <f t="array" ref="N6">INDEX( 'Master Sheet'!A400:C$1093, MATCH( I6, 'Master Sheet'!A400:A$1093, 0 ), 3 )</f>
        <v>chessatbreakfast@gmail.com</v>
      </c>
      <c r="O6" t="e">
        <f t="shared" ca="1" si="4"/>
        <v>#NAME?</v>
      </c>
      <c r="P6" s="484"/>
      <c r="Q6" s="466"/>
      <c r="R6" s="466" t="str">
        <f t="shared" si="5"/>
        <v/>
      </c>
      <c r="S6" s="466" t="str">
        <f t="shared" si="6"/>
        <v/>
      </c>
      <c r="T6" t="e">
        <f>IF( Y6="#00ff00", TIMEVALUE('Master Sheet'!C5), "")</f>
        <v>#VALUE!</v>
      </c>
      <c r="U6" t="e">
        <f>IF( Z6="#00ff00", TIMEVALUE('Master Sheet'!D5), "")</f>
        <v>#VALUE!</v>
      </c>
      <c r="W6" t="s">
        <v>4823</v>
      </c>
      <c r="X6" t="s">
        <v>4823</v>
      </c>
      <c r="Y6" t="s">
        <v>4822</v>
      </c>
      <c r="Z6" t="s">
        <v>4822</v>
      </c>
      <c r="AA6" t="s">
        <v>4822</v>
      </c>
    </row>
    <row r="7" spans="1:27" ht="15.75" customHeight="1">
      <c r="A7" s="129" t="str">
        <f t="shared" si="0"/>
        <v>Friday</v>
      </c>
      <c r="B7" t="e">
        <f ca="1">IF( W7="#00ff00",'Master Sheet'!A6, B6)</f>
        <v>#NAME?</v>
      </c>
      <c r="C7" t="str">
        <f t="shared" ref="C7:D7" si="11">IF( NOT( R7 = "" ), TEXT( DATE(YEAR(R7), MONTH(R7), DAY(R7) ), "m/d/yy") &amp; " " &amp; HOUR(R7) &amp; ":" &amp; TEXT( MINUTE(R7), "00"), "")</f>
        <v/>
      </c>
      <c r="D7" t="str">
        <f t="shared" si="11"/>
        <v/>
      </c>
      <c r="E7" t="str">
        <f>IF( AA7="#00ff00", 'Master Sheet'!E6, "" )</f>
        <v>Strange Americans</v>
      </c>
      <c r="F7" t="e">
        <f ca="1">IF( AND( $A7 &lt;&gt; "", $B7 &lt;&gt; "", $C7 &lt;&gt; "", $D7 &lt;&gt; "", $E7 &lt;&gt; "", ISERROR( MATCH( $E7,'2019 Kevin and Rob Bands to not'!$A:$A, 0 ) ) ), 1, 0 )</f>
        <v>#NAME?</v>
      </c>
      <c r="H7" s="479" t="e">
        <f t="shared" ca="1" si="2"/>
        <v>#NAME?</v>
      </c>
      <c r="I7" t="str">
        <f>'Master Sheet'!E6</f>
        <v>Strange Americans</v>
      </c>
      <c r="J7" s="481" t="str">
        <f t="array" ref="J7">INDEX( 'Master Sheet'!A400:C$1093, MATCH( I7, 'Master Sheet'!A400:A$1093, 0 ), 2 )</f>
        <v>(2020) Brandon Mann :: 303-444-5816</v>
      </c>
      <c r="K7" s="482" t="e">
        <f t="shared" ca="1" si="3"/>
        <v>#NAME?</v>
      </c>
      <c r="L7" s="483"/>
      <c r="M7" s="466"/>
      <c r="N7" s="466" t="str">
        <f t="array" ref="N7">INDEX( 'Master Sheet'!A400:C$1093, MATCH( I7, 'Master Sheet'!A400:A$1093, 0 ), 3 )</f>
        <v>brandon@crescendoartists.com</v>
      </c>
      <c r="O7" t="e">
        <f t="shared" ca="1" si="4"/>
        <v>#NAME?</v>
      </c>
      <c r="P7" s="484"/>
      <c r="Q7" s="466"/>
      <c r="R7" s="466" t="str">
        <f t="shared" si="5"/>
        <v/>
      </c>
      <c r="S7" s="466" t="str">
        <f t="shared" si="6"/>
        <v/>
      </c>
      <c r="T7" t="e">
        <f>IF( Y7="#00ff00", TIMEVALUE('Master Sheet'!C6), "")</f>
        <v>#VALUE!</v>
      </c>
      <c r="U7" t="e">
        <f>IF( Z7="#00ff00", TIMEVALUE('Master Sheet'!D6), "")</f>
        <v>#VALUE!</v>
      </c>
      <c r="W7" t="s">
        <v>4823</v>
      </c>
      <c r="X7" t="s">
        <v>4823</v>
      </c>
      <c r="Y7" t="s">
        <v>4822</v>
      </c>
      <c r="Z7" t="s">
        <v>4822</v>
      </c>
      <c r="AA7" t="s">
        <v>4822</v>
      </c>
    </row>
    <row r="8" spans="1:27" ht="15.75" customHeight="1">
      <c r="A8" s="129" t="str">
        <f t="shared" si="0"/>
        <v>Friday</v>
      </c>
      <c r="B8" t="e">
        <f ca="1">IF( W8="#00ff00",'Master Sheet'!A7, B7)</f>
        <v>#NAME?</v>
      </c>
      <c r="C8" t="str">
        <f t="shared" ref="C8:D8" si="12">IF( NOT( R8 = "" ), TEXT( DATE(YEAR(R8), MONTH(R8), DAY(R8) ), "m/d/yy") &amp; " " &amp; HOUR(R8) &amp; ":" &amp; TEXT( MINUTE(R8), "00"), "")</f>
        <v/>
      </c>
      <c r="D8" t="str">
        <f t="shared" si="12"/>
        <v/>
      </c>
      <c r="E8" t="str">
        <f>IF( AA8="#00ff00", 'Master Sheet'!E7, "" )</f>
        <v>Pink Fuzz</v>
      </c>
      <c r="F8" t="e">
        <f ca="1">IF( AND( $A8 &lt;&gt; "", $B8 &lt;&gt; "", $C8 &lt;&gt; "", $D8 &lt;&gt; "", $E8 &lt;&gt; "", ISERROR( MATCH( $E8,'2019 Kevin and Rob Bands to not'!$A:$A, 0 ) ) ), 1, 0 )</f>
        <v>#NAME?</v>
      </c>
      <c r="H8" s="479" t="e">
        <f t="shared" ca="1" si="2"/>
        <v>#NAME?</v>
      </c>
      <c r="I8" t="str">
        <f>'Master Sheet'!E7</f>
        <v>Pink Fuzz</v>
      </c>
      <c r="J8" s="481" t="str">
        <f t="array" ref="J8">INDEX( 'Master Sheet'!A400:C$1093, MATCH( I8, 'Master Sheet'!A400:A$1093, 0 ), 2 )</f>
        <v>(2020) John :: 303-859-9386</v>
      </c>
      <c r="K8" s="482" t="e">
        <f t="shared" ca="1" si="3"/>
        <v>#NAME?</v>
      </c>
      <c r="L8" s="483"/>
      <c r="M8" s="466"/>
      <c r="N8" s="466" t="str">
        <f t="array" ref="N8">INDEX( 'Master Sheet'!A400:C$1093, MATCH( I8, 'Master Sheet'!A400:A$1093, 0 ), 3 )</f>
        <v>pinkfuzzband@gmail.com</v>
      </c>
      <c r="O8" t="e">
        <f t="shared" ca="1" si="4"/>
        <v>#NAME?</v>
      </c>
      <c r="P8" s="484"/>
      <c r="Q8" s="466"/>
      <c r="R8" s="466" t="str">
        <f t="shared" si="5"/>
        <v/>
      </c>
      <c r="S8" s="466" t="str">
        <f t="shared" si="6"/>
        <v/>
      </c>
      <c r="T8" t="e">
        <f>IF( Y8="#00ff00", TIMEVALUE('Master Sheet'!C7), "")</f>
        <v>#VALUE!</v>
      </c>
      <c r="U8" t="e">
        <f>IF( Z8="#00ff00", TIMEVALUE('Master Sheet'!D7), "")</f>
        <v>#VALUE!</v>
      </c>
      <c r="W8" t="s">
        <v>4823</v>
      </c>
      <c r="X8" t="s">
        <v>4823</v>
      </c>
      <c r="Y8" t="s">
        <v>4822</v>
      </c>
      <c r="Z8" t="s">
        <v>4822</v>
      </c>
      <c r="AA8" t="s">
        <v>4822</v>
      </c>
    </row>
    <row r="9" spans="1:27" ht="15.75" customHeight="1">
      <c r="A9" s="129" t="str">
        <f t="shared" si="0"/>
        <v>Friday</v>
      </c>
      <c r="B9" t="e">
        <f ca="1">IF( W9="#00ff00",'Master Sheet'!A8, B8)</f>
        <v>#NAME?</v>
      </c>
      <c r="C9" t="str">
        <f t="shared" ref="C9:D9" si="13">IF( NOT( R9 = "" ), TEXT( DATE(YEAR(R9), MONTH(R9), DAY(R9) ), "m/d/yy") &amp; " " &amp; HOUR(R9) &amp; ":" &amp; TEXT( MINUTE(R9), "00"), "")</f>
        <v/>
      </c>
      <c r="D9" t="str">
        <f t="shared" si="13"/>
        <v/>
      </c>
      <c r="E9" t="str">
        <f>IF( AA9="#00ff00", 'Master Sheet'!E8, "" )</f>
        <v>Retrofette</v>
      </c>
      <c r="F9" t="e">
        <f ca="1">IF( AND( $A9 &lt;&gt; "", $B9 &lt;&gt; "", $C9 &lt;&gt; "", $D9 &lt;&gt; "", $E9 &lt;&gt; "", ISERROR( MATCH( $E9,'2019 Kevin and Rob Bands to not'!$A:$A, 0 ) ) ), 1, 0 )</f>
        <v>#NAME?</v>
      </c>
      <c r="H9" s="479" t="e">
        <f t="shared" ca="1" si="2"/>
        <v>#NAME?</v>
      </c>
      <c r="I9" t="str">
        <f>'Master Sheet'!E8</f>
        <v>Retrofette</v>
      </c>
      <c r="J9" s="481" t="str">
        <f t="array" ref="J9">INDEX( 'Master Sheet'!A400:C$1093, MATCH( I9, 'Master Sheet'!A400:A$1093, 0 ), 2 )</f>
        <v>(2020) Sean Culliton :: 3038880166</v>
      </c>
      <c r="K9" s="482" t="e">
        <f t="shared" ca="1" si="3"/>
        <v>#NAME?</v>
      </c>
      <c r="L9" s="483"/>
      <c r="M9" s="466"/>
      <c r="N9" s="466" t="str">
        <f t="array" ref="N9">INDEX( 'Master Sheet'!A400:C$1093, MATCH( I9, 'Master Sheet'!A400:A$1093, 0 ), 3 )</f>
        <v>booking@retrofette.com</v>
      </c>
      <c r="O9" t="e">
        <f t="shared" ca="1" si="4"/>
        <v>#NAME?</v>
      </c>
      <c r="P9" s="484"/>
      <c r="Q9" s="466"/>
      <c r="R9" s="466" t="str">
        <f t="shared" si="5"/>
        <v/>
      </c>
      <c r="S9" s="466" t="str">
        <f t="shared" si="6"/>
        <v/>
      </c>
      <c r="T9" t="e">
        <f>IF( Y9="#00ff00", TIMEVALUE('Master Sheet'!C8), "")</f>
        <v>#VALUE!</v>
      </c>
      <c r="U9" t="e">
        <f>IF( Z9="#00ff00", TIMEVALUE('Master Sheet'!D8), "")</f>
        <v>#VALUE!</v>
      </c>
      <c r="W9" t="s">
        <v>4823</v>
      </c>
      <c r="X9" t="s">
        <v>4823</v>
      </c>
      <c r="Y9" t="s">
        <v>4822</v>
      </c>
      <c r="Z9" t="s">
        <v>4822</v>
      </c>
      <c r="AA9" t="s">
        <v>4822</v>
      </c>
    </row>
    <row r="10" spans="1:27" ht="15.75" customHeight="1">
      <c r="A10" s="129" t="str">
        <f t="shared" si="0"/>
        <v>Friday</v>
      </c>
      <c r="B10" t="e">
        <f ca="1">IF( W10="#00ff00",'Master Sheet'!A9, B9)</f>
        <v>#NAME?</v>
      </c>
      <c r="C10" t="str">
        <f t="shared" ref="C10:D10" si="14">IF( NOT( R10 = "" ), TEXT( DATE(YEAR(R10), MONTH(R10), DAY(R10) ), "m/d/yy") &amp; " " &amp; HOUR(R10) &amp; ":" &amp; TEXT( MINUTE(R10), "00"), "")</f>
        <v/>
      </c>
      <c r="D10" t="str">
        <f t="shared" si="14"/>
        <v/>
      </c>
      <c r="E10" t="str">
        <f>IF( AA10="#00ff00", 'Master Sheet'!E10, "" )</f>
        <v>iZCALLi</v>
      </c>
      <c r="F10" t="e">
        <f ca="1">IF( AND( $A10 &lt;&gt; "", $B10 &lt;&gt; "", $C10 &lt;&gt; "", $D10 &lt;&gt; "", $E10 &lt;&gt; "", ISERROR( MATCH( $E10,'2019 Kevin and Rob Bands to not'!$A:$A, 0 ) ) ), 1, 0 )</f>
        <v>#NAME?</v>
      </c>
      <c r="H10" s="479" t="e">
        <f t="shared" ca="1" si="2"/>
        <v>#NAME?</v>
      </c>
      <c r="I10" t="str">
        <f>'Master Sheet'!E10</f>
        <v>iZCALLi</v>
      </c>
      <c r="J10" s="481" t="str">
        <f t="array" ref="J10">INDEX( 'Master Sheet'!A400:C$1093, MATCH( I10, 'Master Sheet'!A400:A$1093, 0 ), 2 )</f>
        <v>(2020) Miguel Avina :: 7202985215</v>
      </c>
      <c r="K10" s="482" t="e">
        <f t="shared" ca="1" si="3"/>
        <v>#NAME?</v>
      </c>
      <c r="L10" s="483"/>
      <c r="M10" s="466"/>
      <c r="N10" s="466" t="str">
        <f t="array" ref="N10">INDEX( 'Master Sheet'!A400:C$1093, MATCH( I10, 'Master Sheet'!A400:A$1093, 0 ), 3 )</f>
        <v>music@retirock.com</v>
      </c>
      <c r="O10" t="e">
        <f t="shared" ca="1" si="4"/>
        <v>#NAME?</v>
      </c>
      <c r="P10" s="484"/>
      <c r="Q10" s="466"/>
      <c r="R10" s="466" t="str">
        <f t="shared" si="5"/>
        <v/>
      </c>
      <c r="S10" s="466" t="str">
        <f t="shared" si="6"/>
        <v/>
      </c>
      <c r="T10" t="e">
        <f>IF( Y10="#00ff00", TIMEVALUE('Master Sheet'!C9), "")</f>
        <v>#VALUE!</v>
      </c>
      <c r="U10" t="e">
        <f>IF( Z10="#00ff00", TIMEVALUE('Master Sheet'!D9), "")</f>
        <v>#VALUE!</v>
      </c>
      <c r="W10" t="s">
        <v>4823</v>
      </c>
      <c r="X10" t="s">
        <v>4823</v>
      </c>
      <c r="Y10" t="s">
        <v>4822</v>
      </c>
      <c r="Z10" t="s">
        <v>4822</v>
      </c>
      <c r="AA10" t="s">
        <v>4822</v>
      </c>
    </row>
    <row r="11" spans="1:27" ht="15.75" customHeight="1">
      <c r="A11" s="129" t="str">
        <f t="shared" si="0"/>
        <v>Friday</v>
      </c>
      <c r="B11" t="e">
        <f ca="1">IF( W11="#00ff00",#REF!, B10)</f>
        <v>#NAME?</v>
      </c>
      <c r="C11" t="str">
        <f t="shared" ref="C11:D11" si="15">IF( NOT( R11 = "" ), TEXT( DATE(YEAR(R11), MONTH(R11), DAY(R11) ), "m/d/yy") &amp; " " &amp; HOUR(R11) &amp; ":" &amp; TEXT( MINUTE(R11), "00"), "")</f>
        <v/>
      </c>
      <c r="D11" t="str">
        <f t="shared" si="15"/>
        <v/>
      </c>
      <c r="E11" t="str">
        <f t="shared" ref="E11:E12" si="16">IF( AA11="#00ff00",#REF!, "" )</f>
        <v/>
      </c>
      <c r="F11" t="e">
        <f ca="1">IF( AND( $A11 &lt;&gt; "", $B11 &lt;&gt; "", $C11 &lt;&gt; "", $D11 &lt;&gt; "", $E11 &lt;&gt; "", ISERROR( MATCH( $E11,'2019 Kevin and Rob Bands to not'!$A:$A, 0 ) ) ), 1, 0 )</f>
        <v>#NAME?</v>
      </c>
      <c r="H11" s="479" t="e">
        <f t="shared" ca="1" si="2"/>
        <v>#NAME?</v>
      </c>
      <c r="I11" t="e">
        <f t="shared" ref="I11:I12" si="17">#REF!</f>
        <v>#REF!</v>
      </c>
      <c r="J11" s="481" t="e">
        <f t="array" ref="J11">INDEX( 'Master Sheet'!A400:C$1093, MATCH( I11, 'Master Sheet'!A400:A$1093, 0 ), 2 )</f>
        <v>#REF!</v>
      </c>
      <c r="K11" s="482" t="e">
        <f t="shared" ca="1" si="3"/>
        <v>#NAME?</v>
      </c>
      <c r="L11" s="483"/>
      <c r="M11" s="466"/>
      <c r="N11" s="466" t="e">
        <f t="array" ref="N11">INDEX( 'Master Sheet'!A400:C$1093, MATCH( I11, 'Master Sheet'!A400:A$1093, 0 ), 3 )</f>
        <v>#REF!</v>
      </c>
      <c r="O11" t="e">
        <f t="shared" ca="1" si="4"/>
        <v>#NAME?</v>
      </c>
      <c r="P11" s="484"/>
      <c r="Q11" s="466"/>
      <c r="R11" s="466" t="str">
        <f t="shared" si="5"/>
        <v/>
      </c>
      <c r="S11" s="466" t="str">
        <f t="shared" si="6"/>
        <v/>
      </c>
      <c r="T11" t="str">
        <f t="shared" ref="T11:U11" si="18">IF( Y11="#00ff00", TIMEVALUE(#REF!), "")</f>
        <v/>
      </c>
      <c r="U11" t="str">
        <f t="shared" si="18"/>
        <v/>
      </c>
      <c r="W11" t="s">
        <v>4837</v>
      </c>
      <c r="X11" t="s">
        <v>4837</v>
      </c>
      <c r="Y11" t="s">
        <v>4837</v>
      </c>
      <c r="Z11" t="s">
        <v>4837</v>
      </c>
      <c r="AA11" t="s">
        <v>4837</v>
      </c>
    </row>
    <row r="12" spans="1:27" ht="15.75" customHeight="1">
      <c r="A12" s="129" t="str">
        <f t="shared" si="0"/>
        <v>Friday</v>
      </c>
      <c r="B12" t="e">
        <f ca="1">IF( W12="#00ff00",'Master Sheet'!A10, B11)</f>
        <v>#NAME?</v>
      </c>
      <c r="C12" t="str">
        <f t="shared" ref="C12:D12" si="19">IF( NOT( R12 = "" ), TEXT( DATE(YEAR(R12), MONTH(R12), DAY(R12) ), "m/d/yy") &amp; " " &amp; HOUR(R12) &amp; ":" &amp; TEXT( MINUTE(R12), "00"), "")</f>
        <v/>
      </c>
      <c r="D12" t="str">
        <f t="shared" si="19"/>
        <v/>
      </c>
      <c r="E12" t="e">
        <f t="shared" si="16"/>
        <v>#REF!</v>
      </c>
      <c r="F12" t="e">
        <f ca="1">IF( AND( $A12 &lt;&gt; "", $B12 &lt;&gt; "", $C12 &lt;&gt; "", $D12 &lt;&gt; "", $E12 &lt;&gt; "", ISERROR( MATCH( $E12,'2019 Kevin and Rob Bands to not'!$A:$A, 0 ) ) ), 1, 0 )</f>
        <v>#NAME?</v>
      </c>
      <c r="H12" s="479" t="e">
        <f t="shared" ca="1" si="2"/>
        <v>#NAME?</v>
      </c>
      <c r="I12" t="e">
        <f t="shared" si="17"/>
        <v>#REF!</v>
      </c>
      <c r="J12" s="481" t="e">
        <f t="array" ref="J12">INDEX( 'Master Sheet'!A400:C$1093, MATCH( I12, 'Master Sheet'!A400:A$1093, 0 ), 2 )</f>
        <v>#REF!</v>
      </c>
      <c r="K12" s="482" t="e">
        <f t="shared" ca="1" si="3"/>
        <v>#NAME?</v>
      </c>
      <c r="L12" s="483"/>
      <c r="M12" s="466"/>
      <c r="N12" s="466" t="e">
        <f t="array" ref="N12">INDEX( 'Master Sheet'!A400:C$1093, MATCH( I12, 'Master Sheet'!A400:A$1093, 0 ), 3 )</f>
        <v>#REF!</v>
      </c>
      <c r="O12" t="e">
        <f t="shared" ca="1" si="4"/>
        <v>#NAME?</v>
      </c>
      <c r="P12" s="484"/>
      <c r="Q12" s="466"/>
      <c r="R12" s="466" t="str">
        <f t="shared" si="5"/>
        <v/>
      </c>
      <c r="S12" s="466" t="str">
        <f t="shared" si="6"/>
        <v/>
      </c>
      <c r="T12" t="e">
        <f>IF( Y12="#00ff00", TIMEVALUE('Master Sheet'!C10), "")</f>
        <v>#VALUE!</v>
      </c>
      <c r="U12" t="e">
        <f>IF( Z12="#00ff00", TIMEVALUE('Master Sheet'!D10), "")</f>
        <v>#VALUE!</v>
      </c>
      <c r="W12" t="s">
        <v>4823</v>
      </c>
      <c r="X12" t="s">
        <v>4823</v>
      </c>
      <c r="Y12" t="s">
        <v>4822</v>
      </c>
      <c r="Z12" t="s">
        <v>4822</v>
      </c>
      <c r="AA12" t="s">
        <v>4822</v>
      </c>
    </row>
    <row r="13" spans="1:27" ht="15.75" customHeight="1">
      <c r="A13" s="129" t="str">
        <f t="shared" si="0"/>
        <v>Friday</v>
      </c>
      <c r="B13" t="e">
        <f ca="1">IF( W13="#00ff00",'Master Sheet'!A12, B12)</f>
        <v>#NAME?</v>
      </c>
      <c r="C13" t="str">
        <f t="shared" ref="C13:D13" si="20">IF( NOT( R13 = "" ), TEXT( DATE(YEAR(R13), MONTH(R13), DAY(R13) ), "m/d/yy") &amp; " " &amp; HOUR(R13) &amp; ":" &amp; TEXT( MINUTE(R13), "00"), "")</f>
        <v/>
      </c>
      <c r="D13" t="str">
        <f t="shared" si="20"/>
        <v/>
      </c>
      <c r="E13" t="str">
        <f>IF( AA13="#00ff00", 'Master Sheet'!E12, "" )</f>
        <v/>
      </c>
      <c r="F13" t="e">
        <f ca="1">IF( AND( $A13 &lt;&gt; "", $B13 &lt;&gt; "", $C13 &lt;&gt; "", $D13 &lt;&gt; "", $E13 &lt;&gt; "", ISERROR( MATCH( $E13,'2019 Kevin and Rob Bands to not'!$A:$A, 0 ) ) ), 1, 0 )</f>
        <v>#NAME?</v>
      </c>
      <c r="H13" s="479" t="e">
        <f t="shared" ca="1" si="2"/>
        <v>#NAME?</v>
      </c>
      <c r="I13">
        <f>'Master Sheet'!E12</f>
        <v>0</v>
      </c>
      <c r="J13" s="481" t="e">
        <f t="array" ref="J13">INDEX( 'Master Sheet'!A400:C$1093, MATCH( I13, 'Master Sheet'!A400:A$1093, 0 ), 2 )</f>
        <v>#N/A</v>
      </c>
      <c r="K13" s="482" t="e">
        <f t="shared" ca="1" si="3"/>
        <v>#NAME?</v>
      </c>
      <c r="L13" s="483"/>
      <c r="M13" s="466"/>
      <c r="N13" s="466" t="e">
        <f t="array" ref="N13">INDEX( 'Master Sheet'!A400:C$1093, MATCH( I13, 'Master Sheet'!A400:A$1093, 0 ), 3 )</f>
        <v>#N/A</v>
      </c>
      <c r="O13" t="e">
        <f t="shared" ca="1" si="4"/>
        <v>#NAME?</v>
      </c>
      <c r="P13" s="484"/>
      <c r="Q13" s="466"/>
      <c r="R13" s="466" t="str">
        <f t="shared" si="5"/>
        <v/>
      </c>
      <c r="S13" s="466" t="str">
        <f t="shared" si="6"/>
        <v/>
      </c>
      <c r="T13" t="str">
        <f>IF( Y13="#00ff00", TIMEVALUE('Master Sheet'!C12), "")</f>
        <v/>
      </c>
      <c r="U13" t="str">
        <f>IF( Z13="#00ff00", TIMEVALUE('Master Sheet'!D12), "")</f>
        <v/>
      </c>
      <c r="W13" t="s">
        <v>4823</v>
      </c>
      <c r="X13" t="s">
        <v>4823</v>
      </c>
      <c r="Y13" t="s">
        <v>4823</v>
      </c>
      <c r="Z13" t="s">
        <v>4823</v>
      </c>
      <c r="AA13" t="s">
        <v>4823</v>
      </c>
    </row>
    <row r="14" spans="1:27" ht="15.75" customHeight="1">
      <c r="A14" s="129" t="str">
        <f t="shared" si="0"/>
        <v>Friday</v>
      </c>
      <c r="B14" t="str">
        <f>IF( W14="#00ff00",'Master Sheet'!A13, B13)</f>
        <v>Art Lab Fort Collins</v>
      </c>
      <c r="C14" t="str">
        <f t="shared" ref="C14:D14" si="21">IF( NOT( R14 = "" ), TEXT( DATE(YEAR(R14), MONTH(R14), DAY(R14) ), "m/d/yy") &amp; " " &amp; HOUR(R14) &amp; ":" &amp; TEXT( MINUTE(R14), "00"), "")</f>
        <v/>
      </c>
      <c r="D14" t="str">
        <f t="shared" si="21"/>
        <v/>
      </c>
      <c r="E14" t="str">
        <f>IF( AA14="#00ff00", 'Master Sheet'!E13, "" )</f>
        <v>No Wristband Required</v>
      </c>
      <c r="F14">
        <f>IF( AND( $A14 &lt;&gt; "", $B14 &lt;&gt; "", $C14 &lt;&gt; "", $D14 &lt;&gt; "", $E14 &lt;&gt; "", ISERROR( MATCH( $E14,'2019 Kevin and Rob Bands to not'!$A:$A, 0 ) ) ), 1, 0 )</f>
        <v>0</v>
      </c>
      <c r="H14" s="479">
        <f t="shared" si="2"/>
        <v>0</v>
      </c>
      <c r="I14" t="str">
        <f>'Master Sheet'!E13</f>
        <v>No Wristband Required</v>
      </c>
      <c r="J14" s="481" t="e">
        <f t="array" ref="J14">INDEX( 'Master Sheet'!A400:C$1093, MATCH( I14, 'Master Sheet'!A400:A$1093, 0 ), 2 )</f>
        <v>#N/A</v>
      </c>
      <c r="K14" s="482">
        <f t="shared" si="3"/>
        <v>0</v>
      </c>
      <c r="L14" s="483"/>
      <c r="M14" s="466"/>
      <c r="N14" s="466" t="e">
        <f t="array" ref="N14">INDEX( 'Master Sheet'!A400:C$1093, MATCH( I14, 'Master Sheet'!A400:A$1093, 0 ), 3 )</f>
        <v>#N/A</v>
      </c>
      <c r="O14">
        <f t="shared" si="4"/>
        <v>0</v>
      </c>
      <c r="P14" s="484"/>
      <c r="Q14" s="466"/>
      <c r="R14" s="466" t="str">
        <f t="shared" si="5"/>
        <v/>
      </c>
      <c r="S14" s="466" t="str">
        <f t="shared" si="6"/>
        <v/>
      </c>
      <c r="T14" t="e">
        <f>IF( Y14="#00ff00", TIMEVALUE('Master Sheet'!C13), "")</f>
        <v>#VALUE!</v>
      </c>
      <c r="U14" t="e">
        <f>IF( Z14="#00ff00", TIMEVALUE('Master Sheet'!D13), "")</f>
        <v>#VALUE!</v>
      </c>
      <c r="W14" t="s">
        <v>4822</v>
      </c>
      <c r="X14" t="s">
        <v>4822</v>
      </c>
      <c r="Y14" t="s">
        <v>4822</v>
      </c>
      <c r="Z14" t="s">
        <v>4822</v>
      </c>
      <c r="AA14" t="s">
        <v>4822</v>
      </c>
    </row>
    <row r="15" spans="1:27" ht="15.75" customHeight="1">
      <c r="A15" s="129" t="str">
        <f t="shared" si="0"/>
        <v>Friday</v>
      </c>
      <c r="B15" t="str">
        <f>IF( W15="#00ff00",'Master Sheet'!A14, B14)</f>
        <v>Art Lab Fort Collins</v>
      </c>
      <c r="C15" t="str">
        <f t="shared" ref="C15:D15" si="22">IF( NOT( R15 = "" ), TEXT( DATE(YEAR(R15), MONTH(R15), DAY(R15) ), "m/d/yy") &amp; " " &amp; HOUR(R15) &amp; ":" &amp; TEXT( MINUTE(R15), "00"), "")</f>
        <v/>
      </c>
      <c r="D15" t="str">
        <f t="shared" si="22"/>
        <v/>
      </c>
      <c r="E15" t="str">
        <f>IF( AA15="#00ff00", 'Master Sheet'!E14, "" )</f>
        <v/>
      </c>
      <c r="F15">
        <f>IF( AND( $A15 &lt;&gt; "", $B15 &lt;&gt; "", $C15 &lt;&gt; "", $D15 &lt;&gt; "", $E15 &lt;&gt; "", ISERROR( MATCH( $E15,'2019 Kevin and Rob Bands to not'!$A:$A, 0 ) ) ), 1, 0 )</f>
        <v>0</v>
      </c>
      <c r="H15" s="479">
        <f t="shared" si="2"/>
        <v>0</v>
      </c>
      <c r="I15">
        <f>'Master Sheet'!E14</f>
        <v>0</v>
      </c>
      <c r="J15" s="481" t="e">
        <f t="array" ref="J15">INDEX( 'Master Sheet'!A400:C$1093, MATCH( I15, 'Master Sheet'!A400:A$1093, 0 ), 2 )</f>
        <v>#N/A</v>
      </c>
      <c r="K15" s="482">
        <f t="shared" si="3"/>
        <v>0</v>
      </c>
      <c r="L15" s="483"/>
      <c r="M15" s="466"/>
      <c r="N15" s="466" t="e">
        <f t="array" ref="N15">INDEX( 'Master Sheet'!A400:C$1093, MATCH( I15, 'Master Sheet'!A400:A$1093, 0 ), 3 )</f>
        <v>#N/A</v>
      </c>
      <c r="O15">
        <f t="shared" si="4"/>
        <v>0</v>
      </c>
      <c r="P15" s="484"/>
      <c r="Q15" s="466"/>
      <c r="R15" s="466" t="str">
        <f t="shared" si="5"/>
        <v/>
      </c>
      <c r="S15" s="466" t="str">
        <f t="shared" si="6"/>
        <v/>
      </c>
      <c r="T15" t="str">
        <f>IF( Y15="#00ff00", TIMEVALUE('Master Sheet'!C14), "")</f>
        <v/>
      </c>
      <c r="U15" t="str">
        <f>IF( Z15="#00ff00", TIMEVALUE('Master Sheet'!D14), "")</f>
        <v/>
      </c>
      <c r="W15" t="s">
        <v>4837</v>
      </c>
      <c r="X15" t="s">
        <v>4837</v>
      </c>
      <c r="Y15" t="s">
        <v>4837</v>
      </c>
      <c r="Z15" t="s">
        <v>4837</v>
      </c>
      <c r="AA15" t="s">
        <v>4837</v>
      </c>
    </row>
    <row r="16" spans="1:27" ht="15.75" customHeight="1">
      <c r="A16" s="129" t="str">
        <f t="shared" si="0"/>
        <v>Friday</v>
      </c>
      <c r="B16" t="str">
        <f>IF( W16="#00ff00",'Master Sheet'!A15, B15)</f>
        <v>Art Lab Fort Collins</v>
      </c>
      <c r="C16" t="str">
        <f t="shared" ref="C16:D16" si="23">IF( NOT( R16 = "" ), TEXT( DATE(YEAR(R16), MONTH(R16), DAY(R16) ), "m/d/yy") &amp; " " &amp; HOUR(R16) &amp; ":" &amp; TEXT( MINUTE(R16), "00"), "")</f>
        <v/>
      </c>
      <c r="D16" t="str">
        <f t="shared" si="23"/>
        <v/>
      </c>
      <c r="E16" t="str">
        <f>IF( AA16="#00ff00", 'Master Sheet'!E15, "" )</f>
        <v/>
      </c>
      <c r="F16">
        <f>IF( AND( $A16 &lt;&gt; "", $B16 &lt;&gt; "", $C16 &lt;&gt; "", $D16 &lt;&gt; "", $E16 &lt;&gt; "", ISERROR( MATCH( $E16,'2019 Kevin and Rob Bands to not'!$A:$A, 0 ) ) ), 1, 0 )</f>
        <v>0</v>
      </c>
      <c r="H16" s="479">
        <f t="shared" si="2"/>
        <v>0</v>
      </c>
      <c r="I16" t="str">
        <f>'Master Sheet'!E15</f>
        <v>Art and Music Hangout</v>
      </c>
      <c r="J16" s="481" t="e">
        <f t="array" ref="J16">INDEX( 'Master Sheet'!A400:C$1093, MATCH( I16, 'Master Sheet'!A400:A$1093, 0 ), 2 )</f>
        <v>#N/A</v>
      </c>
      <c r="K16" s="482">
        <f t="shared" si="3"/>
        <v>0</v>
      </c>
      <c r="L16" s="483"/>
      <c r="M16" s="466"/>
      <c r="N16" s="466" t="e">
        <f t="array" ref="N16">INDEX( 'Master Sheet'!A400:C$1093, MATCH( I16, 'Master Sheet'!A400:A$1093, 0 ), 3 )</f>
        <v>#N/A</v>
      </c>
      <c r="O16">
        <f t="shared" si="4"/>
        <v>0</v>
      </c>
      <c r="P16" s="484"/>
      <c r="Q16" s="466"/>
      <c r="R16" s="466" t="str">
        <f t="shared" si="5"/>
        <v/>
      </c>
      <c r="S16" s="466" t="str">
        <f t="shared" si="6"/>
        <v/>
      </c>
      <c r="T16" t="str">
        <f>IF( Y16="#00ff00", TIMEVALUE('Master Sheet'!C15), "")</f>
        <v/>
      </c>
      <c r="U16" t="str">
        <f>IF( Z16="#00ff00", TIMEVALUE('Master Sheet'!D15), "")</f>
        <v/>
      </c>
      <c r="W16" t="s">
        <v>4823</v>
      </c>
      <c r="X16" t="s">
        <v>4823</v>
      </c>
      <c r="Y16" t="s">
        <v>4844</v>
      </c>
      <c r="Z16" t="s">
        <v>4844</v>
      </c>
      <c r="AA16" t="s">
        <v>4844</v>
      </c>
    </row>
    <row r="17" spans="1:27" ht="15.75" customHeight="1">
      <c r="A17" s="129" t="str">
        <f t="shared" si="0"/>
        <v>Friday</v>
      </c>
      <c r="B17" t="str">
        <f>IF( W17="#00ff00",'Master Sheet'!A16, B16)</f>
        <v>Art Lab Fort Collins</v>
      </c>
      <c r="C17" t="str">
        <f t="shared" ref="C17:D17" si="24">IF( NOT( R17 = "" ), TEXT( DATE(YEAR(R17), MONTH(R17), DAY(R17) ), "m/d/yy") &amp; " " &amp; HOUR(R17) &amp; ":" &amp; TEXT( MINUTE(R17), "00"), "")</f>
        <v/>
      </c>
      <c r="D17" t="str">
        <f t="shared" si="24"/>
        <v/>
      </c>
      <c r="E17">
        <f>IF( AA17="#00ff00", 'Master Sheet'!E16, "" )</f>
        <v>0</v>
      </c>
      <c r="F17">
        <f>IF( AND( $A17 &lt;&gt; "", $B17 &lt;&gt; "", $C17 &lt;&gt; "", $D17 &lt;&gt; "", $E17 &lt;&gt; "", ISERROR( MATCH( $E17,'2019 Kevin and Rob Bands to not'!$A:$A, 0 ) ) ), 1, 0 )</f>
        <v>0</v>
      </c>
      <c r="H17" s="479">
        <f t="shared" si="2"/>
        <v>0</v>
      </c>
      <c r="I17">
        <f>'Master Sheet'!E16</f>
        <v>0</v>
      </c>
      <c r="J17" s="481" t="e">
        <f t="array" ref="J17">INDEX( 'Master Sheet'!A400:C$1093, MATCH( I17, 'Master Sheet'!A400:A$1093, 0 ), 2 )</f>
        <v>#N/A</v>
      </c>
      <c r="K17" s="482">
        <f t="shared" si="3"/>
        <v>0</v>
      </c>
      <c r="L17" s="483"/>
      <c r="M17" s="466"/>
      <c r="N17" s="466" t="e">
        <f t="array" ref="N17">INDEX( 'Master Sheet'!A400:C$1093, MATCH( I17, 'Master Sheet'!A400:A$1093, 0 ), 3 )</f>
        <v>#N/A</v>
      </c>
      <c r="O17">
        <f t="shared" si="4"/>
        <v>0</v>
      </c>
      <c r="P17" s="484"/>
      <c r="Q17" s="466"/>
      <c r="R17" s="466" t="str">
        <f t="shared" si="5"/>
        <v/>
      </c>
      <c r="S17" s="466" t="str">
        <f t="shared" si="6"/>
        <v/>
      </c>
      <c r="T17" t="str">
        <f>IF( Y17="#00ff00", TIMEVALUE('Master Sheet'!C16), "")</f>
        <v/>
      </c>
      <c r="U17" t="str">
        <f>IF( Z17="#00ff00", TIMEVALUE('Master Sheet'!D16), "")</f>
        <v/>
      </c>
      <c r="W17" t="s">
        <v>4823</v>
      </c>
      <c r="X17" t="s">
        <v>4823</v>
      </c>
      <c r="Y17" t="s">
        <v>4823</v>
      </c>
      <c r="Z17" t="s">
        <v>4823</v>
      </c>
      <c r="AA17" t="s">
        <v>4822</v>
      </c>
    </row>
    <row r="18" spans="1:27" ht="15.75" customHeight="1">
      <c r="A18" s="129" t="str">
        <f t="shared" si="0"/>
        <v>Friday</v>
      </c>
      <c r="B18" t="str">
        <f>IF( W18="#00ff00",'Master Sheet'!A17, B17)</f>
        <v>Art Lab Fort Collins</v>
      </c>
      <c r="C18" t="str">
        <f t="shared" ref="C18:D18" si="25">IF( NOT( R18 = "" ), TEXT( DATE(YEAR(R18), MONTH(R18), DAY(R18) ), "m/d/yy") &amp; " " &amp; HOUR(R18) &amp; ":" &amp; TEXT( MINUTE(R18), "00"), "")</f>
        <v/>
      </c>
      <c r="D18" t="str">
        <f t="shared" si="25"/>
        <v/>
      </c>
      <c r="E18">
        <f>IF( AA18="#00ff00", 'Master Sheet'!E17, "" )</f>
        <v>0</v>
      </c>
      <c r="F18">
        <f>IF( AND( $A18 &lt;&gt; "", $B18 &lt;&gt; "", $C18 &lt;&gt; "", $D18 &lt;&gt; "", $E18 &lt;&gt; "", ISERROR( MATCH( $E18,'2019 Kevin and Rob Bands to not'!$A:$A, 0 ) ) ), 1, 0 )</f>
        <v>0</v>
      </c>
      <c r="H18" s="479">
        <f t="shared" si="2"/>
        <v>0</v>
      </c>
      <c r="I18">
        <f>'Master Sheet'!E17</f>
        <v>0</v>
      </c>
      <c r="J18" s="481" t="e">
        <f t="array" ref="J18">INDEX( 'Master Sheet'!A400:C$1093, MATCH( I18, 'Master Sheet'!A400:A$1093, 0 ), 2 )</f>
        <v>#N/A</v>
      </c>
      <c r="K18" s="482">
        <f t="shared" si="3"/>
        <v>0</v>
      </c>
      <c r="L18" s="483"/>
      <c r="M18" s="466"/>
      <c r="N18" s="466" t="e">
        <f t="array" ref="N18">INDEX( 'Master Sheet'!A400:C$1093, MATCH( I18, 'Master Sheet'!A400:A$1093, 0 ), 3 )</f>
        <v>#N/A</v>
      </c>
      <c r="O18">
        <f t="shared" si="4"/>
        <v>0</v>
      </c>
      <c r="P18" s="484"/>
      <c r="Q18" s="466"/>
      <c r="R18" s="466" t="str">
        <f t="shared" si="5"/>
        <v/>
      </c>
      <c r="S18" s="466" t="str">
        <f t="shared" si="6"/>
        <v/>
      </c>
      <c r="T18" t="str">
        <f>IF( Y18="#00ff00", TIMEVALUE('Master Sheet'!C17), "")</f>
        <v/>
      </c>
      <c r="U18" t="str">
        <f>IF( Z18="#00ff00", TIMEVALUE('Master Sheet'!D17), "")</f>
        <v/>
      </c>
      <c r="W18" t="s">
        <v>4823</v>
      </c>
      <c r="X18" t="s">
        <v>4823</v>
      </c>
      <c r="Y18" t="s">
        <v>4823</v>
      </c>
      <c r="Z18" t="s">
        <v>4823</v>
      </c>
      <c r="AA18" t="s">
        <v>4822</v>
      </c>
    </row>
    <row r="19" spans="1:27" ht="15.75" customHeight="1">
      <c r="A19" s="129" t="str">
        <f t="shared" si="0"/>
        <v>Friday</v>
      </c>
      <c r="B19" t="str">
        <f>IF( W19="#00ff00",'Master Sheet'!A18, B18)</f>
        <v>Art Lab Fort Collins</v>
      </c>
      <c r="C19" t="str">
        <f t="shared" ref="C19:D19" si="26">IF( NOT( R19 = "" ), TEXT( DATE(YEAR(R19), MONTH(R19), DAY(R19) ), "m/d/yy") &amp; " " &amp; HOUR(R19) &amp; ":" &amp; TEXT( MINUTE(R19), "00"), "")</f>
        <v/>
      </c>
      <c r="D19" t="str">
        <f t="shared" si="26"/>
        <v/>
      </c>
      <c r="E19" t="str">
        <f>IF( AA19="#00ff00", 'Master Sheet'!E18, "" )</f>
        <v/>
      </c>
      <c r="F19">
        <f>IF( AND( $A19 &lt;&gt; "", $B19 &lt;&gt; "", $C19 &lt;&gt; "", $D19 &lt;&gt; "", $E19 &lt;&gt; "", ISERROR( MATCH( $E19,'2019 Kevin and Rob Bands to not'!$A:$A, 0 ) ) ), 1, 0 )</f>
        <v>0</v>
      </c>
      <c r="H19" s="479">
        <f t="shared" si="2"/>
        <v>0</v>
      </c>
      <c r="I19">
        <f>'Master Sheet'!E18</f>
        <v>0</v>
      </c>
      <c r="J19" s="481" t="e">
        <f t="array" ref="J19">INDEX( 'Master Sheet'!A400:C$1093, MATCH( I19, 'Master Sheet'!A400:A$1093, 0 ), 2 )</f>
        <v>#N/A</v>
      </c>
      <c r="K19" s="482">
        <f t="shared" si="3"/>
        <v>0</v>
      </c>
      <c r="L19" s="483"/>
      <c r="M19" s="466"/>
      <c r="N19" s="466" t="e">
        <f t="array" ref="N19">INDEX( 'Master Sheet'!A400:C$1093, MATCH( I19, 'Master Sheet'!A400:A$1093, 0 ), 3 )</f>
        <v>#N/A</v>
      </c>
      <c r="O19">
        <f t="shared" si="4"/>
        <v>0</v>
      </c>
      <c r="P19" s="484"/>
      <c r="Q19" s="466"/>
      <c r="R19" s="466" t="str">
        <f t="shared" si="5"/>
        <v/>
      </c>
      <c r="S19" s="466" t="str">
        <f t="shared" si="6"/>
        <v/>
      </c>
      <c r="T19" t="str">
        <f>IF( Y19="#00ff00", TIMEVALUE('Master Sheet'!C18), "")</f>
        <v/>
      </c>
      <c r="U19" t="str">
        <f>IF( Z19="#00ff00", TIMEVALUE('Master Sheet'!D18), "")</f>
        <v/>
      </c>
      <c r="W19" t="s">
        <v>4837</v>
      </c>
      <c r="X19" t="s">
        <v>4837</v>
      </c>
      <c r="Y19" t="s">
        <v>4837</v>
      </c>
      <c r="Z19" t="s">
        <v>4837</v>
      </c>
      <c r="AA19" t="s">
        <v>4837</v>
      </c>
    </row>
    <row r="20" spans="1:27" ht="15.75" customHeight="1">
      <c r="A20" s="129" t="str">
        <f t="shared" si="0"/>
        <v>Friday</v>
      </c>
      <c r="B20" t="str">
        <f>IF( W20="#00ff00",'Master Sheet'!A19, B19)</f>
        <v>Art Lab Fort Collins</v>
      </c>
      <c r="C20" t="str">
        <f t="shared" ref="C20:D20" si="27">IF( NOT( R20 = "" ), TEXT( DATE(YEAR(R20), MONTH(R20), DAY(R20) ), "m/d/yy") &amp; " " &amp; HOUR(R20) &amp; ":" &amp; TEXT( MINUTE(R20), "00"), "")</f>
        <v/>
      </c>
      <c r="D20" t="str">
        <f t="shared" si="27"/>
        <v/>
      </c>
      <c r="E20" t="str">
        <f>IF( AA20="#00ff00", 'Master Sheet'!E19, "" )</f>
        <v/>
      </c>
      <c r="F20">
        <f>IF( AND( $A20 &lt;&gt; "", $B20 &lt;&gt; "", $C20 &lt;&gt; "", $D20 &lt;&gt; "", $E20 &lt;&gt; "", ISERROR( MATCH( $E20,'2019 Kevin and Rob Bands to not'!$A:$A, 0 ) ) ), 1, 0 )</f>
        <v>0</v>
      </c>
      <c r="H20" s="479">
        <f t="shared" si="2"/>
        <v>0</v>
      </c>
      <c r="I20">
        <f>'Master Sheet'!E19</f>
        <v>0</v>
      </c>
      <c r="J20" s="481" t="e">
        <f t="array" ref="J20">INDEX( 'Master Sheet'!A400:C$1093, MATCH( I20, 'Master Sheet'!A400:A$1093, 0 ), 2 )</f>
        <v>#N/A</v>
      </c>
      <c r="K20" s="482">
        <f t="shared" si="3"/>
        <v>0</v>
      </c>
      <c r="L20" s="483"/>
      <c r="M20" s="466"/>
      <c r="N20" s="466" t="e">
        <f t="array" ref="N20">INDEX( 'Master Sheet'!A400:C$1093, MATCH( I20, 'Master Sheet'!A400:A$1093, 0 ), 3 )</f>
        <v>#N/A</v>
      </c>
      <c r="O20">
        <f t="shared" si="4"/>
        <v>0</v>
      </c>
      <c r="P20" s="484"/>
      <c r="Q20" s="466"/>
      <c r="R20" s="466" t="str">
        <f t="shared" si="5"/>
        <v/>
      </c>
      <c r="S20" s="466" t="str">
        <f t="shared" si="6"/>
        <v/>
      </c>
      <c r="T20" t="str">
        <f>IF( Y20="#00ff00", TIMEVALUE('Master Sheet'!C19), "")</f>
        <v/>
      </c>
      <c r="U20" t="str">
        <f>IF( Z20="#00ff00", TIMEVALUE('Master Sheet'!D19), "")</f>
        <v/>
      </c>
      <c r="W20" t="s">
        <v>4837</v>
      </c>
      <c r="X20" t="s">
        <v>4837</v>
      </c>
      <c r="Y20" t="s">
        <v>4837</v>
      </c>
      <c r="Z20" t="s">
        <v>4837</v>
      </c>
      <c r="AA20" t="s">
        <v>4837</v>
      </c>
    </row>
    <row r="21" spans="1:27" ht="15.75" customHeight="1">
      <c r="A21" s="129" t="str">
        <f t="shared" si="0"/>
        <v>Friday</v>
      </c>
      <c r="B21" t="str">
        <f>IF( W21="#00ff00",'Master Sheet'!A20, B20)</f>
        <v>Art Lab Fort Collins</v>
      </c>
      <c r="C21" t="str">
        <f t="shared" ref="C21:D21" si="28">IF( NOT( R21 = "" ), TEXT( DATE(YEAR(R21), MONTH(R21), DAY(R21) ), "m/d/yy") &amp; " " &amp; HOUR(R21) &amp; ":" &amp; TEXT( MINUTE(R21), "00"), "")</f>
        <v/>
      </c>
      <c r="D21" t="str">
        <f t="shared" si="28"/>
        <v/>
      </c>
      <c r="E21" t="str">
        <f>IF( AA21="#00ff00", 'Master Sheet'!E20, "" )</f>
        <v/>
      </c>
      <c r="F21">
        <f>IF( AND( $A21 &lt;&gt; "", $B21 &lt;&gt; "", $C21 &lt;&gt; "", $D21 &lt;&gt; "", $E21 &lt;&gt; "", ISERROR( MATCH( $E21,'2019 Kevin and Rob Bands to not'!$A:$A, 0 ) ) ), 1, 0 )</f>
        <v>0</v>
      </c>
      <c r="H21" s="479">
        <f t="shared" si="2"/>
        <v>0</v>
      </c>
      <c r="I21">
        <f>'Master Sheet'!E20</f>
        <v>0</v>
      </c>
      <c r="J21" s="481" t="e">
        <f t="array" ref="J21">INDEX( 'Master Sheet'!A400:C$1093, MATCH( I21, 'Master Sheet'!A400:A$1093, 0 ), 2 )</f>
        <v>#N/A</v>
      </c>
      <c r="K21" s="482">
        <f t="shared" si="3"/>
        <v>0</v>
      </c>
      <c r="L21" s="483"/>
      <c r="M21" s="466"/>
      <c r="N21" s="466" t="e">
        <f t="array" ref="N21">INDEX( 'Master Sheet'!A400:C$1093, MATCH( I21, 'Master Sheet'!A400:A$1093, 0 ), 3 )</f>
        <v>#N/A</v>
      </c>
      <c r="O21">
        <f t="shared" si="4"/>
        <v>0</v>
      </c>
      <c r="P21" s="484"/>
      <c r="Q21" s="466"/>
      <c r="R21" s="466" t="str">
        <f t="shared" si="5"/>
        <v/>
      </c>
      <c r="S21" s="466" t="str">
        <f t="shared" si="6"/>
        <v/>
      </c>
      <c r="T21" t="str">
        <f>IF( Y21="#00ff00", TIMEVALUE('Master Sheet'!C20), "")</f>
        <v/>
      </c>
      <c r="U21" t="str">
        <f>IF( Z21="#00ff00", TIMEVALUE('Master Sheet'!D20), "")</f>
        <v/>
      </c>
      <c r="W21" t="s">
        <v>4837</v>
      </c>
      <c r="X21" t="s">
        <v>4837</v>
      </c>
      <c r="Y21" t="s">
        <v>4837</v>
      </c>
      <c r="Z21" t="s">
        <v>4837</v>
      </c>
      <c r="AA21" t="s">
        <v>4837</v>
      </c>
    </row>
    <row r="22" spans="1:27" ht="15.75" customHeight="1">
      <c r="A22" s="129" t="str">
        <f t="shared" si="0"/>
        <v>Friday</v>
      </c>
      <c r="B22" t="str">
        <f>IF( W22="#00ff00",'Master Sheet'!A21, B21)</f>
        <v>Art Lab Fort Collins</v>
      </c>
      <c r="C22" t="str">
        <f t="shared" ref="C22:D22" si="29">IF( NOT( R22 = "" ), TEXT( DATE(YEAR(R22), MONTH(R22), DAY(R22) ), "m/d/yy") &amp; " " &amp; HOUR(R22) &amp; ":" &amp; TEXT( MINUTE(R22), "00"), "")</f>
        <v/>
      </c>
      <c r="D22" t="str">
        <f t="shared" si="29"/>
        <v/>
      </c>
      <c r="E22" t="str">
        <f>IF( AA22="#00ff00", 'Master Sheet'!E21, "" )</f>
        <v/>
      </c>
      <c r="F22">
        <f>IF( AND( $A22 &lt;&gt; "", $B22 &lt;&gt; "", $C22 &lt;&gt; "", $D22 &lt;&gt; "", $E22 &lt;&gt; "", ISERROR( MATCH( $E22,'2019 Kevin and Rob Bands to not'!$A:$A, 0 ) ) ), 1, 0 )</f>
        <v>0</v>
      </c>
      <c r="H22" s="479">
        <f t="shared" si="2"/>
        <v>0</v>
      </c>
      <c r="I22">
        <f>'Master Sheet'!E21</f>
        <v>0</v>
      </c>
      <c r="J22" s="481" t="e">
        <f t="array" ref="J22">INDEX( 'Master Sheet'!A400:C$1093, MATCH( I22, 'Master Sheet'!A400:A$1093, 0 ), 2 )</f>
        <v>#N/A</v>
      </c>
      <c r="K22" s="482">
        <f t="shared" si="3"/>
        <v>0</v>
      </c>
      <c r="L22" s="483"/>
      <c r="M22" s="466"/>
      <c r="N22" s="466" t="e">
        <f t="array" ref="N22">INDEX( 'Master Sheet'!A400:C$1093, MATCH( I22, 'Master Sheet'!A400:A$1093, 0 ), 3 )</f>
        <v>#N/A</v>
      </c>
      <c r="O22">
        <f t="shared" si="4"/>
        <v>0</v>
      </c>
      <c r="P22" s="484"/>
      <c r="Q22" s="466"/>
      <c r="R22" s="466" t="str">
        <f t="shared" si="5"/>
        <v/>
      </c>
      <c r="S22" s="466" t="str">
        <f t="shared" si="6"/>
        <v/>
      </c>
      <c r="T22" t="str">
        <f>IF( Y22="#00ff00", TIMEVALUE('Master Sheet'!C21), "")</f>
        <v/>
      </c>
      <c r="U22" t="str">
        <f>IF( Z22="#00ff00", TIMEVALUE('Master Sheet'!D21), "")</f>
        <v/>
      </c>
      <c r="W22" t="s">
        <v>4823</v>
      </c>
      <c r="X22" t="s">
        <v>4823</v>
      </c>
      <c r="Y22" t="s">
        <v>4823</v>
      </c>
      <c r="Z22" t="s">
        <v>4823</v>
      </c>
      <c r="AA22" t="s">
        <v>4823</v>
      </c>
    </row>
    <row r="23" spans="1:27" ht="15.75" customHeight="1">
      <c r="A23" s="129" t="str">
        <f t="shared" si="0"/>
        <v>Friday</v>
      </c>
      <c r="B23" t="str">
        <f>IF( W23="#00ff00",'Master Sheet'!A22, B22)</f>
        <v>Art Lab Fort Collins</v>
      </c>
      <c r="C23" t="str">
        <f t="shared" ref="C23:D23" si="30">IF( NOT( R23 = "" ), TEXT( DATE(YEAR(R23), MONTH(R23), DAY(R23) ), "m/d/yy") &amp; " " &amp; HOUR(R23) &amp; ":" &amp; TEXT( MINUTE(R23), "00"), "")</f>
        <v/>
      </c>
      <c r="D23" t="str">
        <f t="shared" si="30"/>
        <v/>
      </c>
      <c r="E23" t="str">
        <f>IF( AA23="#00ff00", 'Master Sheet'!E22, "" )</f>
        <v/>
      </c>
      <c r="F23">
        <f>IF( AND( $A23 &lt;&gt; "", $B23 &lt;&gt; "", $C23 &lt;&gt; "", $D23 &lt;&gt; "", $E23 &lt;&gt; "", ISERROR( MATCH( $E23,'2019 Kevin and Rob Bands to not'!$A:$A, 0 ) ) ), 1, 0 )</f>
        <v>0</v>
      </c>
      <c r="H23" s="479">
        <f t="shared" si="2"/>
        <v>0</v>
      </c>
      <c r="I23">
        <f>'Master Sheet'!E22</f>
        <v>0</v>
      </c>
      <c r="J23" s="481" t="e">
        <f t="array" ref="J23">INDEX( 'Master Sheet'!A400:C$1093, MATCH( I23, 'Master Sheet'!A400:A$1093, 0 ), 2 )</f>
        <v>#N/A</v>
      </c>
      <c r="K23" s="482">
        <f t="shared" si="3"/>
        <v>0</v>
      </c>
      <c r="L23" s="483"/>
      <c r="M23" s="466"/>
      <c r="N23" s="466" t="e">
        <f t="array" ref="N23">INDEX( 'Master Sheet'!A400:C$1093, MATCH( I23, 'Master Sheet'!A400:A$1093, 0 ), 3 )</f>
        <v>#N/A</v>
      </c>
      <c r="O23">
        <f t="shared" si="4"/>
        <v>0</v>
      </c>
      <c r="P23" s="484"/>
      <c r="Q23" s="466"/>
      <c r="R23" s="466" t="str">
        <f t="shared" si="5"/>
        <v/>
      </c>
      <c r="S23" s="466" t="str">
        <f t="shared" si="6"/>
        <v/>
      </c>
      <c r="T23" t="str">
        <f>IF( Y23="#00ff00", TIMEVALUE('Master Sheet'!C22), "")</f>
        <v/>
      </c>
      <c r="U23" t="str">
        <f>IF( Z23="#00ff00", TIMEVALUE('Master Sheet'!D22), "")</f>
        <v/>
      </c>
      <c r="W23" t="s">
        <v>4823</v>
      </c>
      <c r="X23" t="s">
        <v>4823</v>
      </c>
      <c r="Y23" t="s">
        <v>4823</v>
      </c>
      <c r="Z23" t="s">
        <v>4823</v>
      </c>
      <c r="AA23" t="s">
        <v>4823</v>
      </c>
    </row>
    <row r="24" spans="1:27" ht="15.75" customHeight="1">
      <c r="A24" s="129" t="str">
        <f t="shared" si="0"/>
        <v>Friday</v>
      </c>
      <c r="B24" t="str">
        <f>IF( W24="#00ff00",'Master Sheet'!A23, B23)</f>
        <v>Avogadro's Number</v>
      </c>
      <c r="C24" t="str">
        <f t="shared" ref="C24:D24" si="31">IF( NOT( R24 = "" ), TEXT( DATE(YEAR(R24), MONTH(R24), DAY(R24) ), "m/d/yy") &amp; " " &amp; HOUR(R24) &amp; ":" &amp; TEXT( MINUTE(R24), "00"), "")</f>
        <v/>
      </c>
      <c r="D24" t="str">
        <f t="shared" si="31"/>
        <v/>
      </c>
      <c r="E24">
        <f>IF( AA24="#00ff00", 'Master Sheet'!E23, "" )</f>
        <v>0</v>
      </c>
      <c r="F24">
        <f>IF( AND( $A24 &lt;&gt; "", $B24 &lt;&gt; "", $C24 &lt;&gt; "", $D24 &lt;&gt; "", $E24 &lt;&gt; "", ISERROR( MATCH( $E24,'2019 Kevin and Rob Bands to not'!$A:$A, 0 ) ) ), 1, 0 )</f>
        <v>0</v>
      </c>
      <c r="H24" s="479">
        <f t="shared" si="2"/>
        <v>0</v>
      </c>
      <c r="I24">
        <f>'Master Sheet'!E23</f>
        <v>0</v>
      </c>
      <c r="J24" s="481" t="e">
        <f t="array" ref="J24">INDEX( 'Master Sheet'!A400:C$1093, MATCH( I24, 'Master Sheet'!A400:A$1093, 0 ), 2 )</f>
        <v>#N/A</v>
      </c>
      <c r="K24" s="482">
        <f t="shared" si="3"/>
        <v>0</v>
      </c>
      <c r="L24" s="483"/>
      <c r="M24" s="466"/>
      <c r="N24" s="466" t="e">
        <f t="array" ref="N24">INDEX( 'Master Sheet'!A400:C$1093, MATCH( I24, 'Master Sheet'!A400:A$1093, 0 ), 3 )</f>
        <v>#N/A</v>
      </c>
      <c r="O24">
        <f t="shared" si="4"/>
        <v>0</v>
      </c>
      <c r="P24" s="484"/>
      <c r="Q24" s="466"/>
      <c r="R24" s="466" t="str">
        <f t="shared" si="5"/>
        <v/>
      </c>
      <c r="S24" s="466" t="str">
        <f t="shared" si="6"/>
        <v/>
      </c>
      <c r="T24" t="e">
        <f>IF( Y24="#00ff00", TIMEVALUE('Master Sheet'!C23), "")</f>
        <v>#VALUE!</v>
      </c>
      <c r="U24" t="e">
        <f>IF( Z24="#00ff00", TIMEVALUE('Master Sheet'!D23), "")</f>
        <v>#VALUE!</v>
      </c>
      <c r="W24" t="s">
        <v>4822</v>
      </c>
      <c r="X24" t="s">
        <v>4822</v>
      </c>
      <c r="Y24" t="s">
        <v>4822</v>
      </c>
      <c r="Z24" t="s">
        <v>4822</v>
      </c>
      <c r="AA24" t="s">
        <v>4822</v>
      </c>
    </row>
    <row r="25" spans="1:27" ht="15.75" customHeight="1">
      <c r="A25" s="129" t="str">
        <f t="shared" si="0"/>
        <v>Friday</v>
      </c>
      <c r="B25" t="str">
        <f>IF( W25="#00ff00",'Master Sheet'!A24, B24)</f>
        <v>Avogadro's Number</v>
      </c>
      <c r="C25" t="str">
        <f t="shared" ref="C25:D25" si="32">IF( NOT( R25 = "" ), TEXT( DATE(YEAR(R25), MONTH(R25), DAY(R25) ), "m/d/yy") &amp; " " &amp; HOUR(R25) &amp; ":" &amp; TEXT( MINUTE(R25), "00"), "")</f>
        <v/>
      </c>
      <c r="D25" t="str">
        <f t="shared" si="32"/>
        <v/>
      </c>
      <c r="E25" t="str">
        <f>IF( AA25="#00ff00", 'Master Sheet'!E24, "" )</f>
        <v/>
      </c>
      <c r="F25">
        <f>IF( AND( $A25 &lt;&gt; "", $B25 &lt;&gt; "", $C25 &lt;&gt; "", $D25 &lt;&gt; "", $E25 &lt;&gt; "", ISERROR( MATCH( $E25,'2019 Kevin and Rob Bands to not'!$A:$A, 0 ) ) ), 1, 0 )</f>
        <v>0</v>
      </c>
      <c r="H25" s="479">
        <f t="shared" si="2"/>
        <v>0</v>
      </c>
      <c r="I25">
        <f>'Master Sheet'!E24</f>
        <v>0</v>
      </c>
      <c r="J25" s="481" t="e">
        <f t="array" ref="J25">INDEX( 'Master Sheet'!A400:C$1093, MATCH( I25, 'Master Sheet'!A400:A$1093, 0 ), 2 )</f>
        <v>#N/A</v>
      </c>
      <c r="K25" s="482">
        <f t="shared" si="3"/>
        <v>0</v>
      </c>
      <c r="L25" s="483"/>
      <c r="M25" s="466"/>
      <c r="N25" s="466" t="e">
        <f t="array" ref="N25">INDEX( 'Master Sheet'!A400:C$1093, MATCH( I25, 'Master Sheet'!A400:A$1093, 0 ), 3 )</f>
        <v>#N/A</v>
      </c>
      <c r="O25">
        <f t="shared" si="4"/>
        <v>0</v>
      </c>
      <c r="P25" s="484"/>
      <c r="Q25" s="466"/>
      <c r="R25" s="466" t="str">
        <f t="shared" si="5"/>
        <v/>
      </c>
      <c r="S25" s="466" t="str">
        <f t="shared" si="6"/>
        <v/>
      </c>
      <c r="T25" t="str">
        <f>IF( Y25="#00ff00", TIMEVALUE('Master Sheet'!C24), "")</f>
        <v/>
      </c>
      <c r="U25" t="str">
        <f>IF( Z25="#00ff00", TIMEVALUE('Master Sheet'!D24), "")</f>
        <v/>
      </c>
      <c r="W25" t="s">
        <v>4837</v>
      </c>
      <c r="X25" t="s">
        <v>4837</v>
      </c>
      <c r="Y25" t="s">
        <v>4837</v>
      </c>
      <c r="Z25" t="s">
        <v>4837</v>
      </c>
      <c r="AA25" t="s">
        <v>4837</v>
      </c>
    </row>
    <row r="26" spans="1:27" ht="15.75" customHeight="1">
      <c r="A26" s="129" t="str">
        <f t="shared" si="0"/>
        <v>Friday</v>
      </c>
      <c r="B26" t="str">
        <f>IF( W26="#00ff00",'Master Sheet'!A25, B25)</f>
        <v>Avogadro's Number</v>
      </c>
      <c r="C26" t="str">
        <f t="shared" ref="C26:D26" si="33">IF( NOT( R26 = "" ), TEXT( DATE(YEAR(R26), MONTH(R26), DAY(R26) ), "m/d/yy") &amp; " " &amp; HOUR(R26) &amp; ":" &amp; TEXT( MINUTE(R26), "00"), "")</f>
        <v/>
      </c>
      <c r="D26" t="str">
        <f t="shared" si="33"/>
        <v/>
      </c>
      <c r="E26">
        <f>IF( AA26="#00ff00", 'Master Sheet'!E25, "" )</f>
        <v>0</v>
      </c>
      <c r="F26">
        <f>IF( AND( $A26 &lt;&gt; "", $B26 &lt;&gt; "", $C26 &lt;&gt; "", $D26 &lt;&gt; "", $E26 &lt;&gt; "", ISERROR( MATCH( $E26,'2019 Kevin and Rob Bands to not'!$A:$A, 0 ) ) ), 1, 0 )</f>
        <v>0</v>
      </c>
      <c r="H26" s="479">
        <f t="shared" si="2"/>
        <v>0</v>
      </c>
      <c r="I26">
        <f>'Master Sheet'!E25</f>
        <v>0</v>
      </c>
      <c r="J26" s="481" t="e">
        <f t="array" ref="J26">INDEX( 'Master Sheet'!A400:C$1093, MATCH( I26, 'Master Sheet'!A400:A$1093, 0 ), 2 )</f>
        <v>#N/A</v>
      </c>
      <c r="K26" s="482">
        <f t="shared" si="3"/>
        <v>0</v>
      </c>
      <c r="L26" s="483"/>
      <c r="M26" s="466"/>
      <c r="N26" s="466" t="e">
        <f t="array" ref="N26">INDEX( 'Master Sheet'!A400:C$1093, MATCH( I26, 'Master Sheet'!A400:A$1093, 0 ), 3 )</f>
        <v>#N/A</v>
      </c>
      <c r="O26">
        <f t="shared" si="4"/>
        <v>0</v>
      </c>
      <c r="P26" s="484"/>
      <c r="Q26" s="466"/>
      <c r="R26" s="466" t="str">
        <f t="shared" si="5"/>
        <v/>
      </c>
      <c r="S26" s="466" t="str">
        <f t="shared" si="6"/>
        <v/>
      </c>
      <c r="T26" t="e">
        <f>IF( Y26="#00ff00", TIMEVALUE('Master Sheet'!C25), "")</f>
        <v>#VALUE!</v>
      </c>
      <c r="U26" t="e">
        <f>IF( Z26="#00ff00", TIMEVALUE('Master Sheet'!D25), "")</f>
        <v>#VALUE!</v>
      </c>
      <c r="W26" t="s">
        <v>4823</v>
      </c>
      <c r="X26" t="s">
        <v>4823</v>
      </c>
      <c r="Y26" t="s">
        <v>4822</v>
      </c>
      <c r="Z26" t="s">
        <v>4822</v>
      </c>
      <c r="AA26" t="s">
        <v>4822</v>
      </c>
    </row>
    <row r="27" spans="1:27" ht="15.75" customHeight="1">
      <c r="A27" s="129" t="str">
        <f t="shared" si="0"/>
        <v>Friday</v>
      </c>
      <c r="B27" t="str">
        <f>IF( W27="#00ff00",'Master Sheet'!A26, B26)</f>
        <v>Avogadro's Number</v>
      </c>
      <c r="C27" t="str">
        <f t="shared" ref="C27:D27" si="34">IF( NOT( R27 = "" ), TEXT( DATE(YEAR(R27), MONTH(R27), DAY(R27) ), "m/d/yy") &amp; " " &amp; HOUR(R27) &amp; ":" &amp; TEXT( MINUTE(R27), "00"), "")</f>
        <v/>
      </c>
      <c r="D27" t="str">
        <f t="shared" si="34"/>
        <v/>
      </c>
      <c r="E27">
        <f>IF( AA27="#00ff00", 'Master Sheet'!E26, "" )</f>
        <v>0</v>
      </c>
      <c r="F27">
        <f>IF( AND( $A27 &lt;&gt; "", $B27 &lt;&gt; "", $C27 &lt;&gt; "", $D27 &lt;&gt; "", $E27 &lt;&gt; "", ISERROR( MATCH( $E27,'2019 Kevin and Rob Bands to not'!$A:$A, 0 ) ) ), 1, 0 )</f>
        <v>0</v>
      </c>
      <c r="H27" s="479">
        <f t="shared" si="2"/>
        <v>0</v>
      </c>
      <c r="I27">
        <f>'Master Sheet'!E26</f>
        <v>0</v>
      </c>
      <c r="J27" s="481" t="e">
        <f t="array" ref="J27">INDEX( 'Master Sheet'!A400:C$1093, MATCH( I27, 'Master Sheet'!A400:A$1093, 0 ), 2 )</f>
        <v>#N/A</v>
      </c>
      <c r="K27" s="482">
        <f t="shared" si="3"/>
        <v>0</v>
      </c>
      <c r="L27" s="483"/>
      <c r="M27" s="466"/>
      <c r="N27" s="466" t="e">
        <f t="array" ref="N27">INDEX( 'Master Sheet'!A400:C$1093, MATCH( I27, 'Master Sheet'!A400:A$1093, 0 ), 3 )</f>
        <v>#N/A</v>
      </c>
      <c r="O27">
        <f t="shared" si="4"/>
        <v>0</v>
      </c>
      <c r="P27" s="484"/>
      <c r="Q27" s="466"/>
      <c r="R27" s="466" t="str">
        <f t="shared" si="5"/>
        <v/>
      </c>
      <c r="S27" s="466" t="str">
        <f t="shared" si="6"/>
        <v/>
      </c>
      <c r="T27" t="e">
        <f>IF( Y27="#00ff00", TIMEVALUE('Master Sheet'!C26), "")</f>
        <v>#VALUE!</v>
      </c>
      <c r="U27" t="e">
        <f>IF( Z27="#00ff00", TIMEVALUE('Master Sheet'!D26), "")</f>
        <v>#VALUE!</v>
      </c>
      <c r="W27" t="s">
        <v>4823</v>
      </c>
      <c r="X27" t="s">
        <v>4823</v>
      </c>
      <c r="Y27" t="s">
        <v>4822</v>
      </c>
      <c r="Z27" t="s">
        <v>4822</v>
      </c>
      <c r="AA27" t="s">
        <v>4822</v>
      </c>
    </row>
    <row r="28" spans="1:27" ht="15.75" customHeight="1">
      <c r="A28" s="129" t="str">
        <f t="shared" si="0"/>
        <v>Friday</v>
      </c>
      <c r="B28" t="str">
        <f>IF( W28="#00ff00",'Master Sheet'!A27, B27)</f>
        <v>Avogadro's Number</v>
      </c>
      <c r="C28" t="str">
        <f t="shared" ref="C28:D28" si="35">IF( NOT( R28 = "" ), TEXT( DATE(YEAR(R28), MONTH(R28), DAY(R28) ), "m/d/yy") &amp; " " &amp; HOUR(R28) &amp; ":" &amp; TEXT( MINUTE(R28), "00"), "")</f>
        <v/>
      </c>
      <c r="D28" t="str">
        <f t="shared" si="35"/>
        <v/>
      </c>
      <c r="E28">
        <f>IF( AA28="#00ff00", 'Master Sheet'!E27, "" )</f>
        <v>0</v>
      </c>
      <c r="F28">
        <f>IF( AND( $A28 &lt;&gt; "", $B28 &lt;&gt; "", $C28 &lt;&gt; "", $D28 &lt;&gt; "", $E28 &lt;&gt; "", ISERROR( MATCH( $E28,'2019 Kevin and Rob Bands to not'!$A:$A, 0 ) ) ), 1, 0 )</f>
        <v>0</v>
      </c>
      <c r="H28" s="479">
        <f t="shared" si="2"/>
        <v>0</v>
      </c>
      <c r="I28">
        <f>'Master Sheet'!E27</f>
        <v>0</v>
      </c>
      <c r="J28" s="481" t="e">
        <f t="array" ref="J28">INDEX( 'Master Sheet'!A400:C$1093, MATCH( I28, 'Master Sheet'!A400:A$1093, 0 ), 2 )</f>
        <v>#N/A</v>
      </c>
      <c r="K28" s="482">
        <f t="shared" si="3"/>
        <v>0</v>
      </c>
      <c r="L28" s="483"/>
      <c r="M28" s="466"/>
      <c r="N28" s="466" t="e">
        <f t="array" ref="N28">INDEX( 'Master Sheet'!A400:C$1093, MATCH( I28, 'Master Sheet'!A400:A$1093, 0 ), 3 )</f>
        <v>#N/A</v>
      </c>
      <c r="O28">
        <f t="shared" si="4"/>
        <v>0</v>
      </c>
      <c r="P28" s="484"/>
      <c r="Q28" s="466"/>
      <c r="R28" s="466" t="str">
        <f t="shared" si="5"/>
        <v/>
      </c>
      <c r="S28" s="466" t="str">
        <f t="shared" si="6"/>
        <v/>
      </c>
      <c r="T28" t="e">
        <f>IF( Y28="#00ff00", TIMEVALUE('Master Sheet'!C27), "")</f>
        <v>#VALUE!</v>
      </c>
      <c r="U28" t="e">
        <f>IF( Z28="#00ff00", TIMEVALUE('Master Sheet'!D27), "")</f>
        <v>#VALUE!</v>
      </c>
      <c r="W28" t="s">
        <v>4823</v>
      </c>
      <c r="X28" t="s">
        <v>4823</v>
      </c>
      <c r="Y28" t="s">
        <v>4822</v>
      </c>
      <c r="Z28" t="s">
        <v>4822</v>
      </c>
      <c r="AA28" t="s">
        <v>4822</v>
      </c>
    </row>
    <row r="29" spans="1:27" ht="15.75" customHeight="1">
      <c r="A29" s="129" t="str">
        <f t="shared" si="0"/>
        <v>Friday</v>
      </c>
      <c r="B29" t="str">
        <f>IF( W29="#00ff00",'Master Sheet'!A28, B28)</f>
        <v>Avogadro's Number</v>
      </c>
      <c r="C29" t="str">
        <f t="shared" ref="C29:D29" si="36">IF( NOT( R29 = "" ), TEXT( DATE(YEAR(R29), MONTH(R29), DAY(R29) ), "m/d/yy") &amp; " " &amp; HOUR(R29) &amp; ":" &amp; TEXT( MINUTE(R29), "00"), "")</f>
        <v/>
      </c>
      <c r="D29" t="str">
        <f t="shared" si="36"/>
        <v/>
      </c>
      <c r="E29" t="str">
        <f>IF( AA29="#00ff00", 'Master Sheet'!E28, "" )</f>
        <v>Alfonzo</v>
      </c>
      <c r="F29">
        <f>IF( AND( $A29 &lt;&gt; "", $B29 &lt;&gt; "", $C29 &lt;&gt; "", $D29 &lt;&gt; "", $E29 &lt;&gt; "", ISERROR( MATCH( $E29,'2019 Kevin and Rob Bands to not'!$A:$A, 0 ) ) ), 1, 0 )</f>
        <v>0</v>
      </c>
      <c r="H29" s="479">
        <f t="shared" si="2"/>
        <v>0</v>
      </c>
      <c r="I29" t="str">
        <f>'Master Sheet'!E28</f>
        <v>Alfonzo</v>
      </c>
      <c r="J29" s="481" t="e">
        <f t="array" ref="J29">INDEX( 'Master Sheet'!A400:C$1093, MATCH( I29, 'Master Sheet'!A400:A$1093, 0 ), 2 )</f>
        <v>#N/A</v>
      </c>
      <c r="K29" s="482">
        <f t="shared" si="3"/>
        <v>0</v>
      </c>
      <c r="L29" s="483"/>
      <c r="M29" s="466"/>
      <c r="N29" s="466" t="e">
        <f t="array" ref="N29">INDEX( 'Master Sheet'!A400:C$1093, MATCH( I29, 'Master Sheet'!A400:A$1093, 0 ), 3 )</f>
        <v>#N/A</v>
      </c>
      <c r="O29">
        <f t="shared" si="4"/>
        <v>0</v>
      </c>
      <c r="P29" s="484"/>
      <c r="Q29" s="466"/>
      <c r="R29" s="466" t="str">
        <f t="shared" si="5"/>
        <v/>
      </c>
      <c r="S29" s="466" t="str">
        <f t="shared" si="6"/>
        <v/>
      </c>
      <c r="T29" t="e">
        <f>IF( Y29="#00ff00", TIMEVALUE('Master Sheet'!C28), "")</f>
        <v>#VALUE!</v>
      </c>
      <c r="U29" t="e">
        <f>IF( Z29="#00ff00", TIMEVALUE('Master Sheet'!D28), "")</f>
        <v>#VALUE!</v>
      </c>
      <c r="W29" t="s">
        <v>4823</v>
      </c>
      <c r="X29" t="s">
        <v>4823</v>
      </c>
      <c r="Y29" t="s">
        <v>4822</v>
      </c>
      <c r="Z29" t="s">
        <v>4822</v>
      </c>
      <c r="AA29" t="s">
        <v>4822</v>
      </c>
    </row>
    <row r="30" spans="1:27" ht="15.75" customHeight="1">
      <c r="A30" s="129" t="str">
        <f t="shared" si="0"/>
        <v>Friday</v>
      </c>
      <c r="B30" t="str">
        <f>IF( W30="#00ff00",'Master Sheet'!A29, B29)</f>
        <v>Avogadro's Number</v>
      </c>
      <c r="C30" t="str">
        <f t="shared" ref="C30:D30" si="37">IF( NOT( R30 = "" ), TEXT( DATE(YEAR(R30), MONTH(R30), DAY(R30) ), "m/d/yy") &amp; " " &amp; HOUR(R30) &amp; ":" &amp; TEXT( MINUTE(R30), "00"), "")</f>
        <v/>
      </c>
      <c r="D30" t="str">
        <f t="shared" si="37"/>
        <v/>
      </c>
      <c r="E30" t="str">
        <f>IF( AA30="#00ff00", 'Master Sheet'!E29, "" )</f>
        <v>Colony Funk</v>
      </c>
      <c r="F30">
        <f>IF( AND( $A30 &lt;&gt; "", $B30 &lt;&gt; "", $C30 &lt;&gt; "", $D30 &lt;&gt; "", $E30 &lt;&gt; "", ISERROR( MATCH( $E30,'2019 Kevin and Rob Bands to not'!$A:$A, 0 ) ) ), 1, 0 )</f>
        <v>0</v>
      </c>
      <c r="H30" s="479">
        <f t="shared" si="2"/>
        <v>0</v>
      </c>
      <c r="I30" t="str">
        <f>'Master Sheet'!E29</f>
        <v>Colony Funk</v>
      </c>
      <c r="J30" s="481" t="str">
        <f t="array" ref="J30">INDEX( 'Master Sheet'!A400:C$1093, MATCH( I30, 'Master Sheet'!A400:A$1093, 0 ), 2 )</f>
        <v>(2020) Brian Adams :: 970-420-7267</v>
      </c>
      <c r="K30" s="482">
        <f t="shared" si="3"/>
        <v>0</v>
      </c>
      <c r="L30" s="483"/>
      <c r="M30" s="466"/>
      <c r="N30" s="466" t="str">
        <f t="array" ref="N30">INDEX( 'Master Sheet'!A400:C$1093, MATCH( I30, 'Master Sheet'!A400:A$1093, 0 ), 3 )</f>
        <v>littlewoodsllc@aol.com</v>
      </c>
      <c r="O30">
        <f t="shared" si="4"/>
        <v>0</v>
      </c>
      <c r="P30" s="484"/>
      <c r="Q30" s="466"/>
      <c r="R30" s="466" t="str">
        <f t="shared" si="5"/>
        <v/>
      </c>
      <c r="S30" s="466" t="str">
        <f t="shared" si="6"/>
        <v/>
      </c>
      <c r="T30" t="e">
        <f>IF( Y30="#00ff00", TIMEVALUE('Master Sheet'!C29), "")</f>
        <v>#VALUE!</v>
      </c>
      <c r="U30" t="e">
        <f>IF( Z30="#00ff00", TIMEVALUE('Master Sheet'!D29), "")</f>
        <v>#VALUE!</v>
      </c>
      <c r="W30" t="s">
        <v>4823</v>
      </c>
      <c r="X30" t="s">
        <v>4823</v>
      </c>
      <c r="Y30" t="s">
        <v>4822</v>
      </c>
      <c r="Z30" t="s">
        <v>4822</v>
      </c>
      <c r="AA30" t="s">
        <v>4822</v>
      </c>
    </row>
    <row r="31" spans="1:27" ht="15.75" customHeight="1">
      <c r="A31" s="129" t="str">
        <f t="shared" si="0"/>
        <v>Friday</v>
      </c>
      <c r="B31" t="str">
        <f>IF( W31="#00ff00",'Master Sheet'!A30, B30)</f>
        <v>Avogadro's Number</v>
      </c>
      <c r="C31" t="str">
        <f t="shared" ref="C31:D31" si="38">IF( NOT( R31 = "" ), TEXT( DATE(YEAR(R31), MONTH(R31), DAY(R31) ), "m/d/yy") &amp; " " &amp; HOUR(R31) &amp; ":" &amp; TEXT( MINUTE(R31), "00"), "")</f>
        <v/>
      </c>
      <c r="D31" t="str">
        <f t="shared" si="38"/>
        <v/>
      </c>
      <c r="E31" t="str">
        <f>IF( AA31="#00ff00", 'Master Sheet'!F30, "" )</f>
        <v>Scoo</v>
      </c>
      <c r="F31">
        <f>IF( AND( $A31 &lt;&gt; "", $B31 &lt;&gt; "", $C31 &lt;&gt; "", $D31 &lt;&gt; "", $E31 &lt;&gt; "", ISERROR( MATCH( $E31,'2019 Kevin and Rob Bands to not'!$A:$A, 0 ) ) ), 1, 0 )</f>
        <v>0</v>
      </c>
      <c r="H31" s="479">
        <f t="shared" si="2"/>
        <v>0</v>
      </c>
      <c r="I31" t="str">
        <f>'Master Sheet'!F30</f>
        <v>Scoo</v>
      </c>
      <c r="J31" s="481" t="e">
        <f t="array" ref="J31">INDEX( 'Master Sheet'!A400:C$1093, MATCH( I31, 'Master Sheet'!A400:A$1093, 0 ), 2 )</f>
        <v>#N/A</v>
      </c>
      <c r="K31" s="482">
        <f t="shared" si="3"/>
        <v>0</v>
      </c>
      <c r="L31" s="483"/>
      <c r="M31" s="466"/>
      <c r="N31" s="466" t="e">
        <f t="array" ref="N31">INDEX( 'Master Sheet'!A400:C$1093, MATCH( I31, 'Master Sheet'!A400:A$1093, 0 ), 3 )</f>
        <v>#N/A</v>
      </c>
      <c r="O31">
        <f t="shared" si="4"/>
        <v>0</v>
      </c>
      <c r="P31" s="484"/>
      <c r="Q31" s="466"/>
      <c r="R31" s="466" t="str">
        <f t="shared" si="5"/>
        <v/>
      </c>
      <c r="S31" s="466" t="str">
        <f t="shared" si="6"/>
        <v/>
      </c>
      <c r="T31" t="e">
        <f>IF( Y31="#00ff00", TIMEVALUE('Master Sheet'!C30), "")</f>
        <v>#VALUE!</v>
      </c>
      <c r="U31" t="e">
        <f>IF( Z31="#00ff00", TIMEVALUE('Master Sheet'!D30), "")</f>
        <v>#VALUE!</v>
      </c>
      <c r="W31" t="s">
        <v>4823</v>
      </c>
      <c r="X31" t="s">
        <v>4823</v>
      </c>
      <c r="Y31" t="s">
        <v>4822</v>
      </c>
      <c r="Z31" t="s">
        <v>4822</v>
      </c>
      <c r="AA31" t="s">
        <v>4822</v>
      </c>
    </row>
    <row r="32" spans="1:27" ht="15.75" customHeight="1">
      <c r="A32" s="129" t="str">
        <f t="shared" si="0"/>
        <v>Friday</v>
      </c>
      <c r="B32" t="str">
        <f>IF( W32="#00ff00",'Master Sheet'!A31, B31)</f>
        <v>Avogadro's Number</v>
      </c>
      <c r="C32" t="str">
        <f t="shared" ref="C32:D32" si="39">IF( NOT( R32 = "" ), TEXT( DATE(YEAR(R32), MONTH(R32), DAY(R32) ), "m/d/yy") &amp; " " &amp; HOUR(R32) &amp; ":" &amp; TEXT( MINUTE(R32), "00"), "")</f>
        <v/>
      </c>
      <c r="D32" t="str">
        <f t="shared" si="39"/>
        <v/>
      </c>
      <c r="E32" t="str">
        <f>IF( AA32="#00ff00", 'Master Sheet'!F31, "" )</f>
        <v>PL</v>
      </c>
      <c r="F32">
        <f>IF( AND( $A32 &lt;&gt; "", $B32 &lt;&gt; "", $C32 &lt;&gt; "", $D32 &lt;&gt; "", $E32 &lt;&gt; "", ISERROR( MATCH( $E32,'2019 Kevin and Rob Bands to not'!$A:$A, 0 ) ) ), 1, 0 )</f>
        <v>0</v>
      </c>
      <c r="H32" s="479">
        <f t="shared" si="2"/>
        <v>0</v>
      </c>
      <c r="I32" t="str">
        <f>'Master Sheet'!F31</f>
        <v>PL</v>
      </c>
      <c r="J32" s="481" t="e">
        <f t="array" ref="J32">INDEX( 'Master Sheet'!A400:C$1093, MATCH( I32, 'Master Sheet'!A400:A$1093, 0 ), 2 )</f>
        <v>#N/A</v>
      </c>
      <c r="K32" s="482">
        <f t="shared" si="3"/>
        <v>0</v>
      </c>
      <c r="L32" s="483"/>
      <c r="M32" s="466"/>
      <c r="N32" s="466" t="e">
        <f t="array" ref="N32">INDEX( 'Master Sheet'!A400:C$1093, MATCH( I32, 'Master Sheet'!A400:A$1093, 0 ), 3 )</f>
        <v>#N/A</v>
      </c>
      <c r="O32">
        <f t="shared" si="4"/>
        <v>0</v>
      </c>
      <c r="P32" s="484"/>
      <c r="Q32" s="466"/>
      <c r="R32" s="466" t="str">
        <f t="shared" si="5"/>
        <v/>
      </c>
      <c r="S32" s="466" t="str">
        <f t="shared" si="6"/>
        <v/>
      </c>
      <c r="T32" t="e">
        <f>IF( Y32="#00ff00", TIMEVALUE('Master Sheet'!C31), "")</f>
        <v>#VALUE!</v>
      </c>
      <c r="U32" t="e">
        <f>IF( Z32="#00ff00", TIMEVALUE('Master Sheet'!D31), "")</f>
        <v>#VALUE!</v>
      </c>
      <c r="W32" t="s">
        <v>4823</v>
      </c>
      <c r="X32" t="s">
        <v>4823</v>
      </c>
      <c r="Y32" t="s">
        <v>4822</v>
      </c>
      <c r="Z32" t="s">
        <v>4822</v>
      </c>
      <c r="AA32" t="s">
        <v>4822</v>
      </c>
    </row>
    <row r="33" spans="1:27" ht="15.75" customHeight="1">
      <c r="A33" s="129" t="str">
        <f t="shared" si="0"/>
        <v>Friday</v>
      </c>
      <c r="B33" t="str">
        <f>IF( W33="#00ff00",'Master Sheet'!A32, B32)</f>
        <v>Avogadro's Number</v>
      </c>
      <c r="C33" t="str">
        <f t="shared" ref="C33:D33" si="40">IF( NOT( R33 = "" ), TEXT( DATE(YEAR(R33), MONTH(R33), DAY(R33) ), "m/d/yy") &amp; " " &amp; HOUR(R33) &amp; ":" &amp; TEXT( MINUTE(R33), "00"), "")</f>
        <v/>
      </c>
      <c r="D33" t="str">
        <f t="shared" si="40"/>
        <v/>
      </c>
      <c r="E33" t="str">
        <f>IF( AA33="#00ff00", 'Master Sheet'!E32, "" )</f>
        <v/>
      </c>
      <c r="F33">
        <f>IF( AND( $A33 &lt;&gt; "", $B33 &lt;&gt; "", $C33 &lt;&gt; "", $D33 &lt;&gt; "", $E33 &lt;&gt; "", ISERROR( MATCH( $E33,'2019 Kevin and Rob Bands to not'!$A:$A, 0 ) ) ), 1, 0 )</f>
        <v>0</v>
      </c>
      <c r="H33" s="479">
        <f t="shared" si="2"/>
        <v>0</v>
      </c>
      <c r="I33">
        <f>'Master Sheet'!E32</f>
        <v>0</v>
      </c>
      <c r="J33" s="481" t="e">
        <f t="array" ref="J33">INDEX( 'Master Sheet'!A400:C$1093, MATCH( I33, 'Master Sheet'!A400:A$1093, 0 ), 2 )</f>
        <v>#N/A</v>
      </c>
      <c r="K33" s="482">
        <f t="shared" si="3"/>
        <v>0</v>
      </c>
      <c r="L33" s="483"/>
      <c r="M33" s="466"/>
      <c r="N33" s="466" t="e">
        <f t="array" ref="N33">INDEX( 'Master Sheet'!A400:C$1093, MATCH( I33, 'Master Sheet'!A400:A$1093, 0 ), 3 )</f>
        <v>#N/A</v>
      </c>
      <c r="O33">
        <f t="shared" si="4"/>
        <v>0</v>
      </c>
      <c r="P33" s="484"/>
      <c r="Q33" s="466"/>
      <c r="R33" s="466" t="str">
        <f t="shared" si="5"/>
        <v/>
      </c>
      <c r="S33" s="466" t="str">
        <f t="shared" si="6"/>
        <v/>
      </c>
      <c r="T33" t="str">
        <f>IF( Y33="#00ff00", TIMEVALUE('Master Sheet'!C32), "")</f>
        <v/>
      </c>
      <c r="U33" t="str">
        <f>IF( Z33="#00ff00", TIMEVALUE('Master Sheet'!D32), "")</f>
        <v/>
      </c>
      <c r="W33" t="s">
        <v>4823</v>
      </c>
      <c r="X33" t="s">
        <v>4823</v>
      </c>
      <c r="Y33" t="s">
        <v>4823</v>
      </c>
      <c r="Z33" t="s">
        <v>4823</v>
      </c>
      <c r="AA33" t="s">
        <v>4823</v>
      </c>
    </row>
    <row r="34" spans="1:27" ht="15.75" customHeight="1">
      <c r="A34" s="129" t="str">
        <f t="shared" si="0"/>
        <v>Friday</v>
      </c>
      <c r="B34" t="str">
        <f>IF( W34="#00ff00",'Master Sheet'!A33, B33)</f>
        <v>Avogadro's Number</v>
      </c>
      <c r="C34" t="str">
        <f t="shared" ref="C34:D34" si="41">IF( NOT( R34 = "" ), TEXT( DATE(YEAR(R34), MONTH(R34), DAY(R34) ), "m/d/yy") &amp; " " &amp; HOUR(R34) &amp; ":" &amp; TEXT( MINUTE(R34), "00"), "")</f>
        <v/>
      </c>
      <c r="D34" t="str">
        <f t="shared" si="41"/>
        <v/>
      </c>
      <c r="E34" t="str">
        <f>IF( AA34="#00ff00", 'Master Sheet'!E33, "" )</f>
        <v/>
      </c>
      <c r="F34">
        <f>IF( AND( $A34 &lt;&gt; "", $B34 &lt;&gt; "", $C34 &lt;&gt; "", $D34 &lt;&gt; "", $E34 &lt;&gt; "", ISERROR( MATCH( $E34,'2019 Kevin and Rob Bands to not'!$A:$A, 0 ) ) ), 1, 0 )</f>
        <v>0</v>
      </c>
      <c r="H34" s="479">
        <f t="shared" si="2"/>
        <v>0</v>
      </c>
      <c r="I34">
        <f>'Master Sheet'!E33</f>
        <v>0</v>
      </c>
      <c r="J34" s="481" t="e">
        <f t="array" ref="J34">INDEX( 'Master Sheet'!A400:C$1093, MATCH( I34, 'Master Sheet'!A400:A$1093, 0 ), 2 )</f>
        <v>#N/A</v>
      </c>
      <c r="K34" s="482">
        <f t="shared" si="3"/>
        <v>0</v>
      </c>
      <c r="L34" s="483"/>
      <c r="M34" s="466"/>
      <c r="N34" s="466" t="e">
        <f t="array" ref="N34">INDEX( 'Master Sheet'!A400:C$1093, MATCH( I34, 'Master Sheet'!A400:A$1093, 0 ), 3 )</f>
        <v>#N/A</v>
      </c>
      <c r="O34">
        <f t="shared" si="4"/>
        <v>0</v>
      </c>
      <c r="P34" s="484"/>
      <c r="Q34" s="466"/>
      <c r="R34" s="466" t="str">
        <f t="shared" si="5"/>
        <v/>
      </c>
      <c r="S34" s="466" t="str">
        <f t="shared" si="6"/>
        <v/>
      </c>
      <c r="T34" t="str">
        <f>IF( Y34="#00ff00", TIMEVALUE('Master Sheet'!C33), "")</f>
        <v/>
      </c>
      <c r="U34" t="str">
        <f>IF( Z34="#00ff00", TIMEVALUE('Master Sheet'!D33), "")</f>
        <v/>
      </c>
      <c r="W34" t="s">
        <v>4823</v>
      </c>
      <c r="X34" t="s">
        <v>4823</v>
      </c>
      <c r="Y34" t="s">
        <v>4823</v>
      </c>
      <c r="Z34" t="s">
        <v>4823</v>
      </c>
      <c r="AA34" t="s">
        <v>4823</v>
      </c>
    </row>
    <row r="35" spans="1:27" ht="12.75">
      <c r="A35" s="129" t="str">
        <f t="shared" si="0"/>
        <v>Friday</v>
      </c>
      <c r="B35" t="str">
        <f>IF( W35="#00ff00",'Master Sheet'!A34, B34)</f>
        <v>Avogadro's Number</v>
      </c>
      <c r="C35" t="str">
        <f t="shared" ref="C35:D35" si="42">IF( NOT( R35 = "" ), TEXT( DATE(YEAR(R35), MONTH(R35), DAY(R35) ), "m/d/yy") &amp; " " &amp; HOUR(R35) &amp; ":" &amp; TEXT( MINUTE(R35), "00"), "")</f>
        <v/>
      </c>
      <c r="D35" t="str">
        <f t="shared" si="42"/>
        <v/>
      </c>
      <c r="E35" t="str">
        <f>IF( AA35="#00ff00", 'Master Sheet'!E34, "" )</f>
        <v/>
      </c>
      <c r="F35">
        <f>IF( AND( $A35 &lt;&gt; "", $B35 &lt;&gt; "", $C35 &lt;&gt; "", $D35 &lt;&gt; "", $E35 &lt;&gt; "", ISERROR( MATCH( $E35,'2019 Kevin and Rob Bands to not'!$A:$A, 0 ) ) ), 1, 0 )</f>
        <v>0</v>
      </c>
      <c r="H35" s="479">
        <f t="shared" si="2"/>
        <v>0</v>
      </c>
      <c r="I35">
        <f>'Master Sheet'!E34</f>
        <v>0</v>
      </c>
      <c r="J35" s="481" t="e">
        <f t="array" ref="J35">INDEX( 'Master Sheet'!A400:C$1093, MATCH( I35, 'Master Sheet'!A400:A$1093, 0 ), 2 )</f>
        <v>#N/A</v>
      </c>
      <c r="K35" s="482">
        <f t="shared" si="3"/>
        <v>0</v>
      </c>
      <c r="L35" s="483"/>
      <c r="M35" s="466"/>
      <c r="N35" s="466" t="e">
        <f t="array" ref="N35">INDEX( 'Master Sheet'!A400:C$1093, MATCH( I35, 'Master Sheet'!A400:A$1093, 0 ), 3 )</f>
        <v>#N/A</v>
      </c>
      <c r="O35">
        <f t="shared" si="4"/>
        <v>0</v>
      </c>
      <c r="P35" s="484"/>
      <c r="Q35" s="466"/>
      <c r="R35" s="466" t="str">
        <f t="shared" si="5"/>
        <v/>
      </c>
      <c r="S35" s="466" t="str">
        <f t="shared" si="6"/>
        <v/>
      </c>
      <c r="T35" t="str">
        <f>IF( Y35="#00ff00", TIMEVALUE('Master Sheet'!C34), "")</f>
        <v/>
      </c>
      <c r="U35" t="str">
        <f>IF( Z35="#00ff00", TIMEVALUE('Master Sheet'!D34), "")</f>
        <v/>
      </c>
      <c r="W35" t="s">
        <v>4823</v>
      </c>
      <c r="X35" t="s">
        <v>4823</v>
      </c>
      <c r="Y35" t="s">
        <v>4823</v>
      </c>
      <c r="Z35" t="s">
        <v>4823</v>
      </c>
      <c r="AA35" t="s">
        <v>4823</v>
      </c>
    </row>
    <row r="36" spans="1:27" ht="12.75">
      <c r="A36" s="129" t="str">
        <f t="shared" si="0"/>
        <v>Friday</v>
      </c>
      <c r="B36" t="str">
        <f>IF( W36="#00ff00",'Master Sheet'!A43, B35)</f>
        <v>Avogadro's Number</v>
      </c>
      <c r="C36" t="str">
        <f t="shared" ref="C36:D36" si="43">IF( NOT( R36 = "" ), TEXT( DATE(YEAR(R36), MONTH(R36), DAY(R36) ), "m/d/yy") &amp; " " &amp; HOUR(R36) &amp; ":" &amp; TEXT( MINUTE(R36), "00"), "")</f>
        <v/>
      </c>
      <c r="D36" t="str">
        <f t="shared" si="43"/>
        <v/>
      </c>
      <c r="E36" t="str">
        <f>IF( AA36="#00ff00", 'Master Sheet'!E43, "" )</f>
        <v/>
      </c>
      <c r="F36">
        <f>IF( AND( $A36 &lt;&gt; "", $B36 &lt;&gt; "", $C36 &lt;&gt; "", $D36 &lt;&gt; "", $E36 &lt;&gt; "", ISERROR( MATCH( $E36,'2019 Kevin and Rob Bands to not'!$A:$A, 0 ) ) ), 1, 0 )</f>
        <v>0</v>
      </c>
      <c r="H36" s="479">
        <f t="shared" si="2"/>
        <v>0</v>
      </c>
      <c r="I36">
        <f>'Master Sheet'!E43</f>
        <v>0</v>
      </c>
      <c r="J36" s="481" t="e">
        <f t="array" ref="J36">INDEX( 'Master Sheet'!A400:C$1093, MATCH( I36, 'Master Sheet'!A400:A$1093, 0 ), 2 )</f>
        <v>#N/A</v>
      </c>
      <c r="K36" s="482">
        <f t="shared" si="3"/>
        <v>0</v>
      </c>
      <c r="L36" s="483"/>
      <c r="M36" s="466"/>
      <c r="N36" s="466" t="e">
        <f t="array" ref="N36">INDEX( 'Master Sheet'!A400:C$1093, MATCH( I36, 'Master Sheet'!A400:A$1093, 0 ), 3 )</f>
        <v>#N/A</v>
      </c>
      <c r="O36">
        <f t="shared" si="4"/>
        <v>0</v>
      </c>
      <c r="P36" s="484"/>
      <c r="Q36" s="466"/>
      <c r="R36" s="466" t="str">
        <f t="shared" si="5"/>
        <v/>
      </c>
      <c r="S36" s="466" t="str">
        <f t="shared" si="6"/>
        <v/>
      </c>
      <c r="T36" t="str">
        <f>IF( Y36="#00ff00", TIMEVALUE('Master Sheet'!C43), "")</f>
        <v/>
      </c>
      <c r="U36" t="str">
        <f>IF( Z36="#00ff00", TIMEVALUE('Master Sheet'!D43), "")</f>
        <v/>
      </c>
      <c r="W36" t="s">
        <v>4823</v>
      </c>
      <c r="X36" t="s">
        <v>4823</v>
      </c>
      <c r="Y36" t="s">
        <v>4823</v>
      </c>
      <c r="Z36" t="s">
        <v>4823</v>
      </c>
      <c r="AA36" t="s">
        <v>4823</v>
      </c>
    </row>
    <row r="37" spans="1:27" ht="12.75">
      <c r="A37" s="129" t="str">
        <f t="shared" si="0"/>
        <v>Friday</v>
      </c>
      <c r="B37" t="str">
        <f>IF( W37="#00ff00",'Master Sheet'!A44, B36)</f>
        <v>The Colorado Room</v>
      </c>
      <c r="C37" t="str">
        <f t="shared" ref="C37:D37" si="44">IF( NOT( R37 = "" ), TEXT( DATE(YEAR(R37), MONTH(R37), DAY(R37) ), "m/d/yy") &amp; " " &amp; HOUR(R37) &amp; ":" &amp; TEXT( MINUTE(R37), "00"), "")</f>
        <v/>
      </c>
      <c r="D37" t="str">
        <f t="shared" si="44"/>
        <v/>
      </c>
      <c r="E37" t="str">
        <f>IF( AA37="#00ff00", 'Master Sheet'!E44, "" )</f>
        <v>comedy/blues/larger band</v>
      </c>
      <c r="F37">
        <f>IF( AND( $A37 &lt;&gt; "", $B37 &lt;&gt; "", $C37 &lt;&gt; "", $D37 &lt;&gt; "", $E37 &lt;&gt; "", ISERROR( MATCH( $E37,'2019 Kevin and Rob Bands to not'!$A:$A, 0 ) ) ), 1, 0 )</f>
        <v>0</v>
      </c>
      <c r="H37" s="479">
        <f t="shared" si="2"/>
        <v>0</v>
      </c>
      <c r="I37" t="str">
        <f>'Master Sheet'!E44</f>
        <v>comedy/blues/larger band</v>
      </c>
      <c r="J37" s="481" t="e">
        <f t="array" ref="J37">INDEX( 'Master Sheet'!A400:C$1093, MATCH( I37, 'Master Sheet'!A400:A$1093, 0 ), 2 )</f>
        <v>#N/A</v>
      </c>
      <c r="K37" s="482">
        <f t="shared" si="3"/>
        <v>0</v>
      </c>
      <c r="L37" s="483"/>
      <c r="M37" s="466"/>
      <c r="N37" s="466" t="e">
        <f t="array" ref="N37">INDEX( 'Master Sheet'!A400:C$1093, MATCH( I37, 'Master Sheet'!A400:A$1093, 0 ), 3 )</f>
        <v>#N/A</v>
      </c>
      <c r="O37">
        <f t="shared" si="4"/>
        <v>0</v>
      </c>
      <c r="P37" s="484"/>
      <c r="Q37" s="466"/>
      <c r="R37" s="466" t="str">
        <f t="shared" si="5"/>
        <v/>
      </c>
      <c r="S37" s="466" t="str">
        <f t="shared" si="6"/>
        <v/>
      </c>
      <c r="T37" t="e">
        <f>IF( Y37="#00ff00", TIMEVALUE('Master Sheet'!C44), "")</f>
        <v>#VALUE!</v>
      </c>
      <c r="U37" t="e">
        <f>IF( Z37="#00ff00", TIMEVALUE('Master Sheet'!D44), "")</f>
        <v>#VALUE!</v>
      </c>
      <c r="W37" t="s">
        <v>4822</v>
      </c>
      <c r="X37" t="s">
        <v>4822</v>
      </c>
      <c r="Y37" t="s">
        <v>4822</v>
      </c>
      <c r="Z37" t="s">
        <v>4822</v>
      </c>
      <c r="AA37" t="s">
        <v>4822</v>
      </c>
    </row>
    <row r="38" spans="1:27" ht="12.75">
      <c r="A38" s="129" t="str">
        <f t="shared" si="0"/>
        <v>Friday</v>
      </c>
      <c r="B38" t="str">
        <f>IF( W38="#00ff00",'Master Sheet'!A45, B37)</f>
        <v>The Colorado Room</v>
      </c>
      <c r="C38" t="str">
        <f t="shared" ref="C38:D38" si="45">IF( NOT( R38 = "" ), TEXT( DATE(YEAR(R38), MONTH(R38), DAY(R38) ), "m/d/yy") &amp; " " &amp; HOUR(R38) &amp; ":" &amp; TEXT( MINUTE(R38), "00"), "")</f>
        <v/>
      </c>
      <c r="D38" t="str">
        <f t="shared" si="45"/>
        <v/>
      </c>
      <c r="E38" t="str">
        <f>IF( AA38="#00ff00", 'Master Sheet'!E45, "" )</f>
        <v>Catch and Release</v>
      </c>
      <c r="F38">
        <f>IF( AND( $A38 &lt;&gt; "", $B38 &lt;&gt; "", $C38 &lt;&gt; "", $D38 &lt;&gt; "", $E38 &lt;&gt; "", ISERROR( MATCH( $E38,'2019 Kevin and Rob Bands to not'!$A:$A, 0 ) ) ), 1, 0 )</f>
        <v>0</v>
      </c>
      <c r="H38" s="479">
        <f t="shared" si="2"/>
        <v>0</v>
      </c>
      <c r="I38" t="str">
        <f>'Master Sheet'!E45</f>
        <v>Catch and Release</v>
      </c>
      <c r="J38" s="481" t="str">
        <f t="array" ref="J38">INDEX( 'Master Sheet'!A400:C$1093, MATCH( I38, 'Master Sheet'!A400:A$1093, 0 ), 2 )</f>
        <v>(2020) Peter Knudson :: 9704437119</v>
      </c>
      <c r="K38" s="482">
        <f t="shared" si="3"/>
        <v>0</v>
      </c>
      <c r="L38" s="483"/>
      <c r="M38" s="466"/>
      <c r="N38" s="466" t="str">
        <f t="array" ref="N38">INDEX( 'Master Sheet'!A400:C$1093, MATCH( I38, 'Master Sheet'!A400:A$1093, 0 ), 3 )</f>
        <v>peterdrum15@gmail.com</v>
      </c>
      <c r="O38">
        <f t="shared" si="4"/>
        <v>0</v>
      </c>
      <c r="P38" s="484"/>
      <c r="Q38" s="466"/>
      <c r="R38" s="466" t="str">
        <f t="shared" si="5"/>
        <v/>
      </c>
      <c r="S38" s="466" t="str">
        <f t="shared" si="6"/>
        <v/>
      </c>
      <c r="T38" t="e">
        <f>IF( Y38="#00ff00", TIMEVALUE('Master Sheet'!C45), "")</f>
        <v>#VALUE!</v>
      </c>
      <c r="U38" t="e">
        <f>IF( Z38="#00ff00", TIMEVALUE('Master Sheet'!D45), "")</f>
        <v>#VALUE!</v>
      </c>
      <c r="W38" t="s">
        <v>4823</v>
      </c>
      <c r="X38" t="s">
        <v>4823</v>
      </c>
      <c r="Y38" t="s">
        <v>4822</v>
      </c>
      <c r="Z38" t="s">
        <v>4822</v>
      </c>
      <c r="AA38" t="s">
        <v>4822</v>
      </c>
    </row>
    <row r="39" spans="1:27" ht="12.75">
      <c r="A39" s="129" t="str">
        <f t="shared" si="0"/>
        <v>Friday</v>
      </c>
      <c r="B39" t="str">
        <f>IF( W39="#00ff00",'Master Sheet'!A46, B38)</f>
        <v>The Colorado Room</v>
      </c>
      <c r="C39" t="str">
        <f t="shared" ref="C39:D39" si="46">IF( NOT( R39 = "" ), TEXT( DATE(YEAR(R39), MONTH(R39), DAY(R39) ), "m/d/yy") &amp; " " &amp; HOUR(R39) &amp; ":" &amp; TEXT( MINUTE(R39), "00"), "")</f>
        <v/>
      </c>
      <c r="D39" t="str">
        <f t="shared" si="46"/>
        <v/>
      </c>
      <c r="E39" t="str">
        <f>IF( AA39="#00ff00", 'Master Sheet'!E46, "" )</f>
        <v>Roger James Group</v>
      </c>
      <c r="F39">
        <f>IF( AND( $A39 &lt;&gt; "", $B39 &lt;&gt; "", $C39 &lt;&gt; "", $D39 &lt;&gt; "", $E39 &lt;&gt; "", ISERROR( MATCH( $E39,'2019 Kevin and Rob Bands to not'!$A:$A, 0 ) ) ), 1, 0 )</f>
        <v>0</v>
      </c>
      <c r="H39" s="479">
        <f t="shared" si="2"/>
        <v>0</v>
      </c>
      <c r="I39" t="str">
        <f>'Master Sheet'!E46</f>
        <v>Roger James Group</v>
      </c>
      <c r="J39" s="481" t="str">
        <f t="array" ref="J39">INDEX( 'Master Sheet'!A400:C$1093, MATCH( I39, 'Master Sheet'!A400:A$1093, 0 ), 2 )</f>
        <v>(2020) Roger James :: 7208811233</v>
      </c>
      <c r="K39" s="482">
        <f t="shared" si="3"/>
        <v>0</v>
      </c>
      <c r="L39" s="483"/>
      <c r="M39" s="466"/>
      <c r="N39" s="466" t="str">
        <f t="array" ref="N39">INDEX( 'Master Sheet'!A400:C$1093, MATCH( I39, 'Master Sheet'!A400:A$1093, 0 ), 3 )</f>
        <v>rogerjames@yahoo.com</v>
      </c>
      <c r="O39">
        <f t="shared" si="4"/>
        <v>0</v>
      </c>
      <c r="P39" s="484"/>
      <c r="Q39" s="466"/>
      <c r="R39" s="466" t="str">
        <f t="shared" si="5"/>
        <v/>
      </c>
      <c r="S39" s="466" t="str">
        <f t="shared" si="6"/>
        <v/>
      </c>
      <c r="T39" t="e">
        <f>IF( Y39="#00ff00", TIMEVALUE('Master Sheet'!C46), "")</f>
        <v>#VALUE!</v>
      </c>
      <c r="U39" t="e">
        <f>IF( Z39="#00ff00", TIMEVALUE('Master Sheet'!D46), "")</f>
        <v>#VALUE!</v>
      </c>
      <c r="W39" t="s">
        <v>4823</v>
      </c>
      <c r="X39" t="s">
        <v>4823</v>
      </c>
      <c r="Y39" t="s">
        <v>4822</v>
      </c>
      <c r="Z39" t="s">
        <v>4822</v>
      </c>
      <c r="AA39" t="s">
        <v>4822</v>
      </c>
    </row>
    <row r="40" spans="1:27" ht="12.75">
      <c r="A40" s="129" t="str">
        <f t="shared" si="0"/>
        <v>Friday</v>
      </c>
      <c r="B40" t="str">
        <f>IF( W40="#00ff00",'Master Sheet'!A47, B39)</f>
        <v>The Colorado Room</v>
      </c>
      <c r="C40" t="str">
        <f t="shared" ref="C40:D40" si="47">IF( NOT( R40 = "" ), TEXT( DATE(YEAR(R40), MONTH(R40), DAY(R40) ), "m/d/yy") &amp; " " &amp; HOUR(R40) &amp; ":" &amp; TEXT( MINUTE(R40), "00"), "")</f>
        <v/>
      </c>
      <c r="D40" t="str">
        <f t="shared" si="47"/>
        <v/>
      </c>
      <c r="E40" t="str">
        <f>IF( AA40="#00ff00", 'Master Sheet'!E47, "" )</f>
        <v>Comedy</v>
      </c>
      <c r="F40">
        <f>IF( AND( $A40 &lt;&gt; "", $B40 &lt;&gt; "", $C40 &lt;&gt; "", $D40 &lt;&gt; "", $E40 &lt;&gt; "", ISERROR( MATCH( $E40,'2019 Kevin and Rob Bands to not'!$A:$A, 0 ) ) ), 1, 0 )</f>
        <v>0</v>
      </c>
      <c r="H40" s="479">
        <f t="shared" si="2"/>
        <v>0</v>
      </c>
      <c r="I40" t="str">
        <f>'Master Sheet'!E47</f>
        <v>Comedy</v>
      </c>
      <c r="J40" s="481" t="e">
        <f t="array" ref="J40">INDEX( 'Master Sheet'!A400:C$1093, MATCH( I40, 'Master Sheet'!A400:A$1093, 0 ), 2 )</f>
        <v>#N/A</v>
      </c>
      <c r="K40" s="482">
        <f t="shared" si="3"/>
        <v>0</v>
      </c>
      <c r="L40" s="486" t="s">
        <v>4873</v>
      </c>
      <c r="M40" s="466"/>
      <c r="N40" s="466" t="e">
        <f t="array" ref="N40">INDEX( 'Master Sheet'!A400:C$1093, MATCH( I40, 'Master Sheet'!A400:A$1093, 0 ), 3 )</f>
        <v>#N/A</v>
      </c>
      <c r="O40">
        <f t="shared" si="4"/>
        <v>0</v>
      </c>
      <c r="P40" s="484"/>
      <c r="Q40" s="466"/>
      <c r="R40" s="466" t="str">
        <f t="shared" si="5"/>
        <v/>
      </c>
      <c r="S40" s="466" t="str">
        <f t="shared" si="6"/>
        <v/>
      </c>
      <c r="T40" t="e">
        <f>IF( Y40="#00ff00", TIMEVALUE('Master Sheet'!C47), "")</f>
        <v>#VALUE!</v>
      </c>
      <c r="U40" t="e">
        <f>IF( Z40="#00ff00", TIMEVALUE('Master Sheet'!D47), "")</f>
        <v>#VALUE!</v>
      </c>
      <c r="W40" t="s">
        <v>4823</v>
      </c>
      <c r="X40" t="s">
        <v>4823</v>
      </c>
      <c r="Y40" t="s">
        <v>4822</v>
      </c>
      <c r="Z40" t="s">
        <v>4822</v>
      </c>
      <c r="AA40" t="s">
        <v>4822</v>
      </c>
    </row>
    <row r="41" spans="1:27" ht="12.75">
      <c r="A41" s="129" t="str">
        <f t="shared" si="0"/>
        <v>Friday</v>
      </c>
      <c r="B41" t="str">
        <f>IF( W41="#00ff00",'Master Sheet'!A48, B40)</f>
        <v>The Colorado Room</v>
      </c>
      <c r="C41" t="str">
        <f t="shared" ref="C41:D41" si="48">IF( NOT( R41 = "" ), TEXT( DATE(YEAR(R41), MONTH(R41), DAY(R41) ), "m/d/yy") &amp; " " &amp; HOUR(R41) &amp; ":" &amp; TEXT( MINUTE(R41), "00"), "")</f>
        <v/>
      </c>
      <c r="D41" t="str">
        <f t="shared" si="48"/>
        <v/>
      </c>
      <c r="E41" t="str">
        <f>IF( AA41="#00ff00", 'Master Sheet'!E48, "" )</f>
        <v>Tyler T. and the Common Clay</v>
      </c>
      <c r="F41">
        <f>IF( AND( $A41 &lt;&gt; "", $B41 &lt;&gt; "", $C41 &lt;&gt; "", $D41 &lt;&gt; "", $E41 &lt;&gt; "", ISERROR( MATCH( $E41,'2019 Kevin and Rob Bands to not'!$A:$A, 0 ) ) ), 1, 0 )</f>
        <v>0</v>
      </c>
      <c r="H41" s="479">
        <f t="shared" si="2"/>
        <v>0</v>
      </c>
      <c r="I41" t="str">
        <f>'Master Sheet'!E48</f>
        <v>Tyler T. and the Common Clay</v>
      </c>
      <c r="J41" s="481" t="str">
        <f t="array" ref="J41">INDEX( 'Master Sheet'!A400:C$1093, MATCH( I41, 'Master Sheet'!A400:A$1093, 0 ), 2 )</f>
        <v>(2020) Tyler Thompson :: 806-239-7232</v>
      </c>
      <c r="K41" s="482">
        <f t="shared" si="3"/>
        <v>0</v>
      </c>
      <c r="L41" s="483"/>
      <c r="M41" s="466"/>
      <c r="N41" s="466" t="str">
        <f t="array" ref="N41">INDEX( 'Master Sheet'!A400:C$1093, MATCH( I41, 'Master Sheet'!A400:A$1093, 0 ), 3 )</f>
        <v>tyler51184@yahoo.com</v>
      </c>
      <c r="O41">
        <f t="shared" si="4"/>
        <v>0</v>
      </c>
      <c r="P41" s="484"/>
      <c r="Q41" s="466"/>
      <c r="R41" s="466" t="str">
        <f t="shared" si="5"/>
        <v/>
      </c>
      <c r="S41" s="466" t="str">
        <f t="shared" si="6"/>
        <v/>
      </c>
      <c r="T41" t="e">
        <f>IF( Y41="#00ff00", TIMEVALUE('Master Sheet'!C48), "")</f>
        <v>#VALUE!</v>
      </c>
      <c r="U41" t="e">
        <f>IF( Z41="#00ff00", TIMEVALUE('Master Sheet'!D48), "")</f>
        <v>#VALUE!</v>
      </c>
      <c r="W41" t="s">
        <v>4823</v>
      </c>
      <c r="X41" t="s">
        <v>4823</v>
      </c>
      <c r="Y41" t="s">
        <v>4822</v>
      </c>
      <c r="Z41" t="s">
        <v>4822</v>
      </c>
      <c r="AA41" t="s">
        <v>4822</v>
      </c>
    </row>
    <row r="42" spans="1:27" ht="12.75">
      <c r="A42" s="129" t="str">
        <f t="shared" si="0"/>
        <v>Friday</v>
      </c>
      <c r="B42" t="str">
        <f>IF( W42="#00ff00",'Master Sheet'!A49, B41)</f>
        <v>The Colorado Room</v>
      </c>
      <c r="C42" t="str">
        <f t="shared" ref="C42:D42" si="49">IF( NOT( R42 = "" ), TEXT( DATE(YEAR(R42), MONTH(R42), DAY(R42) ), "m/d/yy") &amp; " " &amp; HOUR(R42) &amp; ":" &amp; TEXT( MINUTE(R42), "00"), "")</f>
        <v/>
      </c>
      <c r="D42" t="str">
        <f t="shared" si="49"/>
        <v/>
      </c>
      <c r="E42" t="str">
        <f>IF( AA42="#00ff00", 'Master Sheet'!E49, "" )</f>
        <v>Sasha Stone Band</v>
      </c>
      <c r="F42">
        <f>IF( AND( $A42 &lt;&gt; "", $B42 &lt;&gt; "", $C42 &lt;&gt; "", $D42 &lt;&gt; "", $E42 &lt;&gt; "", ISERROR( MATCH( $E42,'2019 Kevin and Rob Bands to not'!$A:$A, 0 ) ) ), 1, 0 )</f>
        <v>0</v>
      </c>
      <c r="H42" s="479">
        <f t="shared" si="2"/>
        <v>0</v>
      </c>
      <c r="I42" t="str">
        <f>'Master Sheet'!E49</f>
        <v>Sasha Stone Band</v>
      </c>
      <c r="J42" s="481" t="str">
        <f t="array" ref="J42">INDEX( 'Master Sheet'!A400:C$1093, MATCH( I42, 'Master Sheet'!A400:A$1093, 0 ), 2 )</f>
        <v>(2020) Sasha Stone :: 9705818861</v>
      </c>
      <c r="K42" s="482">
        <f t="shared" si="3"/>
        <v>0</v>
      </c>
      <c r="L42" s="483"/>
      <c r="M42" s="466"/>
      <c r="N42" s="466" t="str">
        <f t="array" ref="N42">INDEX( 'Master Sheet'!A400:C$1093, MATCH( I42, 'Master Sheet'!A400:A$1093, 0 ), 3 )</f>
        <v>sashastoneband@gmail.com</v>
      </c>
      <c r="O42">
        <f t="shared" si="4"/>
        <v>0</v>
      </c>
      <c r="P42" s="484"/>
      <c r="Q42" s="466"/>
      <c r="R42" s="466" t="str">
        <f t="shared" si="5"/>
        <v/>
      </c>
      <c r="S42" s="466" t="str">
        <f t="shared" si="6"/>
        <v/>
      </c>
      <c r="T42" t="e">
        <f>IF( Y42="#00ff00", TIMEVALUE('Master Sheet'!C49), "")</f>
        <v>#VALUE!</v>
      </c>
      <c r="U42" t="e">
        <f>IF( Z42="#00ff00", TIMEVALUE('Master Sheet'!D49), "")</f>
        <v>#VALUE!</v>
      </c>
      <c r="W42" t="s">
        <v>4823</v>
      </c>
      <c r="X42" t="s">
        <v>4823</v>
      </c>
      <c r="Y42" t="s">
        <v>4822</v>
      </c>
      <c r="Z42" t="s">
        <v>4822</v>
      </c>
      <c r="AA42" t="s">
        <v>4822</v>
      </c>
    </row>
    <row r="43" spans="1:27" ht="12.75">
      <c r="A43" s="129" t="str">
        <f t="shared" si="0"/>
        <v>Friday</v>
      </c>
      <c r="B43" t="str">
        <f>IF( W43="#00ff00",'Master Sheet'!A50, B42)</f>
        <v>The Colorado Room</v>
      </c>
      <c r="C43" t="str">
        <f t="shared" ref="C43:D43" si="50">IF( NOT( R43 = "" ), TEXT( DATE(YEAR(R43), MONTH(R43), DAY(R43) ), "m/d/yy") &amp; " " &amp; HOUR(R43) &amp; ":" &amp; TEXT( MINUTE(R43), "00"), "")</f>
        <v/>
      </c>
      <c r="D43" t="str">
        <f t="shared" si="50"/>
        <v/>
      </c>
      <c r="E43" t="str">
        <f>IF( AA43="#00ff00", 'Master Sheet'!E50, "" )</f>
        <v>Blind Alley Troubadours</v>
      </c>
      <c r="F43">
        <f>IF( AND( $A43 &lt;&gt; "", $B43 &lt;&gt; "", $C43 &lt;&gt; "", $D43 &lt;&gt; "", $E43 &lt;&gt; "", ISERROR( MATCH( $E43,'2019 Kevin and Rob Bands to not'!$A:$A, 0 ) ) ), 1, 0 )</f>
        <v>0</v>
      </c>
      <c r="H43" s="479">
        <f t="shared" si="2"/>
        <v>0</v>
      </c>
      <c r="I43" t="str">
        <f>'Master Sheet'!E50</f>
        <v>Blind Alley Troubadours</v>
      </c>
      <c r="J43" s="481" t="str">
        <f t="array" ref="J43">INDEX( 'Master Sheet'!A400:C$1093, MATCH( I43, 'Master Sheet'!A400:A$1093, 0 ), 2 )</f>
        <v>(2020) Chewie (David Rothenberg) :: 847-373-4886</v>
      </c>
      <c r="K43" s="482">
        <f t="shared" si="3"/>
        <v>0</v>
      </c>
      <c r="L43" s="483"/>
      <c r="M43" s="466"/>
      <c r="N43" s="466" t="str">
        <f t="array" ref="N43">INDEX( 'Master Sheet'!A400:C$1093, MATCH( I43, 'Master Sheet'!A400:A$1093, 0 ), 3 )</f>
        <v>blindalleyfc@gmail.com</v>
      </c>
      <c r="O43">
        <f t="shared" si="4"/>
        <v>0</v>
      </c>
      <c r="P43" s="484"/>
      <c r="Q43" s="466"/>
      <c r="R43" s="466" t="str">
        <f t="shared" si="5"/>
        <v/>
      </c>
      <c r="S43" s="466" t="str">
        <f t="shared" si="6"/>
        <v/>
      </c>
      <c r="T43" t="e">
        <f>IF( Y43="#00ff00", TIMEVALUE('Master Sheet'!C50), "")</f>
        <v>#VALUE!</v>
      </c>
      <c r="U43" t="e">
        <f>IF( Z43="#00ff00", TIMEVALUE('Master Sheet'!D50), "")</f>
        <v>#VALUE!</v>
      </c>
      <c r="W43" t="s">
        <v>4823</v>
      </c>
      <c r="X43" t="s">
        <v>4823</v>
      </c>
      <c r="Y43" t="s">
        <v>4822</v>
      </c>
      <c r="Z43" t="s">
        <v>4822</v>
      </c>
      <c r="AA43" t="s">
        <v>4822</v>
      </c>
    </row>
    <row r="44" spans="1:27" ht="12.75">
      <c r="A44" s="129" t="str">
        <f t="shared" si="0"/>
        <v>Friday</v>
      </c>
      <c r="B44" t="str">
        <f>IF( W44="#00ff00",'Master Sheet'!A51, B43)</f>
        <v>The Colorado Room</v>
      </c>
      <c r="C44" t="str">
        <f t="shared" ref="C44:D44" si="51">IF( NOT( R44 = "" ), TEXT( DATE(YEAR(R44), MONTH(R44), DAY(R44) ), "m/d/yy") &amp; " " &amp; HOUR(R44) &amp; ":" &amp; TEXT( MINUTE(R44), "00"), "")</f>
        <v/>
      </c>
      <c r="D44" t="str">
        <f t="shared" si="51"/>
        <v/>
      </c>
      <c r="E44" t="str">
        <f>IF( AA44="#00ff00", 'Master Sheet'!E51, "" )</f>
        <v/>
      </c>
      <c r="F44">
        <f>IF( AND( $A44 &lt;&gt; "", $B44 &lt;&gt; "", $C44 &lt;&gt; "", $D44 &lt;&gt; "", $E44 &lt;&gt; "", ISERROR( MATCH( $E44,'2019 Kevin and Rob Bands to not'!$A:$A, 0 ) ) ), 1, 0 )</f>
        <v>0</v>
      </c>
      <c r="H44" s="479">
        <f t="shared" si="2"/>
        <v>0</v>
      </c>
      <c r="I44">
        <f>'Master Sheet'!E51</f>
        <v>0</v>
      </c>
      <c r="J44" s="481" t="e">
        <f t="array" ref="J44">INDEX( 'Master Sheet'!A400:C$1093, MATCH( I44, 'Master Sheet'!A400:A$1093, 0 ), 2 )</f>
        <v>#N/A</v>
      </c>
      <c r="K44" s="482">
        <f t="shared" si="3"/>
        <v>0</v>
      </c>
      <c r="L44" s="483"/>
      <c r="M44" s="466"/>
      <c r="N44" s="466" t="e">
        <f t="array" ref="N44">INDEX( 'Master Sheet'!A400:C$1093, MATCH( I44, 'Master Sheet'!A400:A$1093, 0 ), 3 )</f>
        <v>#N/A</v>
      </c>
      <c r="O44">
        <f t="shared" si="4"/>
        <v>0</v>
      </c>
      <c r="P44" s="484"/>
      <c r="Q44" s="466"/>
      <c r="R44" s="466" t="str">
        <f t="shared" si="5"/>
        <v/>
      </c>
      <c r="S44" s="466" t="str">
        <f t="shared" si="6"/>
        <v/>
      </c>
      <c r="T44" t="str">
        <f>IF( Y44="#00ff00", TIMEVALUE('Master Sheet'!C51), "")</f>
        <v/>
      </c>
      <c r="U44" t="str">
        <f>IF( Z44="#00ff00", TIMEVALUE('Master Sheet'!D51), "")</f>
        <v/>
      </c>
      <c r="W44" t="s">
        <v>4823</v>
      </c>
      <c r="X44" t="s">
        <v>4823</v>
      </c>
      <c r="Y44" t="s">
        <v>4823</v>
      </c>
      <c r="Z44" t="s">
        <v>4823</v>
      </c>
      <c r="AA44" t="s">
        <v>4823</v>
      </c>
    </row>
    <row r="45" spans="1:27" ht="12.75">
      <c r="A45" s="129" t="str">
        <f t="shared" si="0"/>
        <v>Friday</v>
      </c>
      <c r="B45" t="str">
        <f>IF( W45="#00ff00",'Master Sheet'!A52, B44)</f>
        <v>The Colorado Room</v>
      </c>
      <c r="C45" t="str">
        <f t="shared" ref="C45:D45" si="52">IF( NOT( R45 = "" ), TEXT( DATE(YEAR(R45), MONTH(R45), DAY(R45) ), "m/d/yy") &amp; " " &amp; HOUR(R45) &amp; ":" &amp; TEXT( MINUTE(R45), "00"), "")</f>
        <v/>
      </c>
      <c r="D45" t="str">
        <f t="shared" si="52"/>
        <v/>
      </c>
      <c r="E45" t="str">
        <f>IF( AA45="#00ff00", 'Master Sheet'!E52, "" )</f>
        <v/>
      </c>
      <c r="F45">
        <f>IF( AND( $A45 &lt;&gt; "", $B45 &lt;&gt; "", $C45 &lt;&gt; "", $D45 &lt;&gt; "", $E45 &lt;&gt; "", ISERROR( MATCH( $E45,'2019 Kevin and Rob Bands to not'!$A:$A, 0 ) ) ), 1, 0 )</f>
        <v>0</v>
      </c>
      <c r="H45" s="479">
        <f t="shared" si="2"/>
        <v>0</v>
      </c>
      <c r="I45">
        <f>'Master Sheet'!E52</f>
        <v>0</v>
      </c>
      <c r="J45" s="481" t="e">
        <f t="array" ref="J45">INDEX( 'Master Sheet'!A400:C$1093, MATCH( I45, 'Master Sheet'!A400:A$1093, 0 ), 2 )</f>
        <v>#N/A</v>
      </c>
      <c r="K45" s="482">
        <f t="shared" si="3"/>
        <v>0</v>
      </c>
      <c r="L45" s="483"/>
      <c r="M45" s="466"/>
      <c r="N45" s="466" t="e">
        <f t="array" ref="N45">INDEX( 'Master Sheet'!A400:C$1093, MATCH( I45, 'Master Sheet'!A400:A$1093, 0 ), 3 )</f>
        <v>#N/A</v>
      </c>
      <c r="O45">
        <f t="shared" si="4"/>
        <v>0</v>
      </c>
      <c r="P45" s="484"/>
      <c r="Q45" s="466"/>
      <c r="R45" s="466" t="str">
        <f t="shared" si="5"/>
        <v/>
      </c>
      <c r="S45" s="466" t="str">
        <f t="shared" si="6"/>
        <v/>
      </c>
      <c r="T45" t="str">
        <f>IF( Y45="#00ff00", TIMEVALUE('Master Sheet'!C52), "")</f>
        <v/>
      </c>
      <c r="U45" t="str">
        <f>IF( Z45="#00ff00", TIMEVALUE('Master Sheet'!D52), "")</f>
        <v/>
      </c>
      <c r="W45" t="s">
        <v>4823</v>
      </c>
      <c r="X45" t="s">
        <v>4823</v>
      </c>
      <c r="Y45" t="s">
        <v>4823</v>
      </c>
      <c r="Z45" t="s">
        <v>4823</v>
      </c>
      <c r="AA45" t="s">
        <v>4823</v>
      </c>
    </row>
    <row r="46" spans="1:27" ht="12.75">
      <c r="A46" s="129" t="str">
        <f t="shared" si="0"/>
        <v>Friday</v>
      </c>
      <c r="B46" t="str">
        <f>IF( W46="#00ff00",'Master Sheet'!A53, B45)</f>
        <v>The Colorado Room</v>
      </c>
      <c r="C46" t="str">
        <f t="shared" ref="C46:D46" si="53">IF( NOT( R46 = "" ), TEXT( DATE(YEAR(R46), MONTH(R46), DAY(R46) ), "m/d/yy") &amp; " " &amp; HOUR(R46) &amp; ":" &amp; TEXT( MINUTE(R46), "00"), "")</f>
        <v/>
      </c>
      <c r="D46" t="str">
        <f t="shared" si="53"/>
        <v/>
      </c>
      <c r="E46" t="str">
        <f>IF( AA46="#00ff00", 'Master Sheet'!E53, "" )</f>
        <v/>
      </c>
      <c r="F46">
        <f>IF( AND( $A46 &lt;&gt; "", $B46 &lt;&gt; "", $C46 &lt;&gt; "", $D46 &lt;&gt; "", $E46 &lt;&gt; "", ISERROR( MATCH( $E46,'2019 Kevin and Rob Bands to not'!$A:$A, 0 ) ) ), 1, 0 )</f>
        <v>0</v>
      </c>
      <c r="H46" s="479">
        <f t="shared" si="2"/>
        <v>0</v>
      </c>
      <c r="I46">
        <f>'Master Sheet'!E53</f>
        <v>0</v>
      </c>
      <c r="J46" s="481" t="e">
        <f t="array" ref="J46">INDEX( 'Master Sheet'!A400:C$1093, MATCH( I46, 'Master Sheet'!A400:A$1093, 0 ), 2 )</f>
        <v>#N/A</v>
      </c>
      <c r="K46" s="482">
        <f t="shared" si="3"/>
        <v>0</v>
      </c>
      <c r="L46" s="483"/>
      <c r="M46" s="466"/>
      <c r="N46" s="466" t="e">
        <f t="array" ref="N46">INDEX( 'Master Sheet'!A400:C$1093, MATCH( I46, 'Master Sheet'!A400:A$1093, 0 ), 3 )</f>
        <v>#N/A</v>
      </c>
      <c r="O46">
        <f t="shared" si="4"/>
        <v>0</v>
      </c>
      <c r="P46" s="484"/>
      <c r="Q46" s="466"/>
      <c r="R46" s="466" t="str">
        <f t="shared" si="5"/>
        <v/>
      </c>
      <c r="S46" s="466" t="str">
        <f t="shared" si="6"/>
        <v/>
      </c>
      <c r="T46" t="str">
        <f>IF( Y46="#00ff00", TIMEVALUE('Master Sheet'!C53), "")</f>
        <v/>
      </c>
      <c r="U46" t="str">
        <f>IF( Z46="#00ff00", TIMEVALUE('Master Sheet'!D53), "")</f>
        <v/>
      </c>
      <c r="W46" t="s">
        <v>4823</v>
      </c>
      <c r="X46" t="s">
        <v>4823</v>
      </c>
      <c r="Y46" t="s">
        <v>4823</v>
      </c>
      <c r="Z46" t="s">
        <v>4823</v>
      </c>
      <c r="AA46" t="s">
        <v>4823</v>
      </c>
    </row>
    <row r="47" spans="1:27" ht="12.75">
      <c r="A47" s="129" t="str">
        <f t="shared" si="0"/>
        <v>Friday</v>
      </c>
      <c r="B47" t="str">
        <f t="shared" ref="B47:B54" si="54">IF( W47="#00ff00",#REF!, B46)</f>
        <v>The Colorado Room</v>
      </c>
      <c r="C47" t="str">
        <f t="shared" ref="C47:D47" si="55">IF( NOT( R47 = "" ), TEXT( DATE(YEAR(R47), MONTH(R47), DAY(R47) ), "m/d/yy") &amp; " " &amp; HOUR(R47) &amp; ":" &amp; TEXT( MINUTE(R47), "00"), "")</f>
        <v/>
      </c>
      <c r="D47" t="str">
        <f t="shared" si="55"/>
        <v/>
      </c>
      <c r="E47" t="str">
        <f t="shared" ref="E47:E54" si="56">IF( AA47="#00ff00",#REF!, "" )</f>
        <v/>
      </c>
      <c r="F47">
        <f>IF( AND( $A47 &lt;&gt; "", $B47 &lt;&gt; "", $C47 &lt;&gt; "", $D47 &lt;&gt; "", $E47 &lt;&gt; "", ISERROR( MATCH( $E47,'2019 Kevin and Rob Bands to not'!$A:$A, 0 ) ) ), 1, 0 )</f>
        <v>0</v>
      </c>
      <c r="H47" s="479" t="e">
        <f t="shared" si="2"/>
        <v>#REF!</v>
      </c>
      <c r="I47" t="e">
        <f t="shared" ref="I47:I54" si="57">#REF!</f>
        <v>#REF!</v>
      </c>
      <c r="J47" s="481" t="e">
        <f t="array" ref="J47">INDEX( 'Master Sheet'!A400:C$1093, MATCH( I47, 'Master Sheet'!A400:A$1093, 0 ), 2 )</f>
        <v>#REF!</v>
      </c>
      <c r="K47" s="482" t="e">
        <f t="shared" si="3"/>
        <v>#REF!</v>
      </c>
      <c r="L47" s="483"/>
      <c r="M47" s="466"/>
      <c r="N47" s="466" t="e">
        <f t="array" ref="N47">INDEX( 'Master Sheet'!A400:C$1093, MATCH( I47, 'Master Sheet'!A400:A$1093, 0 ), 3 )</f>
        <v>#REF!</v>
      </c>
      <c r="O47" t="e">
        <f t="shared" si="4"/>
        <v>#REF!</v>
      </c>
      <c r="P47" s="484"/>
      <c r="Q47" s="466"/>
      <c r="R47" s="466" t="str">
        <f t="shared" si="5"/>
        <v/>
      </c>
      <c r="S47" s="466" t="str">
        <f t="shared" si="6"/>
        <v/>
      </c>
      <c r="T47" t="str">
        <f t="shared" ref="T47:U47" si="58">IF( Y47="#00ff00", TIMEVALUE(#REF!), "")</f>
        <v/>
      </c>
      <c r="U47" t="str">
        <f t="shared" si="58"/>
        <v/>
      </c>
      <c r="W47" t="s">
        <v>4823</v>
      </c>
      <c r="X47" t="s">
        <v>4823</v>
      </c>
      <c r="Y47" t="s">
        <v>4823</v>
      </c>
      <c r="Z47" t="s">
        <v>4823</v>
      </c>
      <c r="AA47" t="s">
        <v>4823</v>
      </c>
    </row>
    <row r="48" spans="1:27" ht="12.75">
      <c r="A48" s="129" t="str">
        <f t="shared" si="0"/>
        <v>Friday</v>
      </c>
      <c r="B48" t="e">
        <f t="shared" si="54"/>
        <v>#REF!</v>
      </c>
      <c r="C48" t="str">
        <f t="shared" ref="C48:D48" si="59">IF( NOT( R48 = "" ), TEXT( DATE(YEAR(R48), MONTH(R48), DAY(R48) ), "m/d/yy") &amp; " " &amp; HOUR(R48) &amp; ":" &amp; TEXT( MINUTE(R48), "00"), "")</f>
        <v/>
      </c>
      <c r="D48" t="str">
        <f t="shared" si="59"/>
        <v/>
      </c>
      <c r="E48" t="e">
        <f t="shared" si="56"/>
        <v>#REF!</v>
      </c>
      <c r="F48" t="e">
        <f>IF( AND( $A48 &lt;&gt; "", $B48 &lt;&gt; "", $C48 &lt;&gt; "", $D48 &lt;&gt; "", $E48 &lt;&gt; "", ISERROR( MATCH( $E48,'2019 Kevin and Rob Bands to not'!$A:$A, 0 ) ) ), 1, 0 )</f>
        <v>#REF!</v>
      </c>
      <c r="H48" s="479" t="e">
        <f t="shared" si="2"/>
        <v>#REF!</v>
      </c>
      <c r="I48" t="e">
        <f t="shared" si="57"/>
        <v>#REF!</v>
      </c>
      <c r="J48" s="481" t="e">
        <f t="array" ref="J48">INDEX( 'Master Sheet'!A400:C$1093, MATCH( I48, 'Master Sheet'!A400:A$1093, 0 ), 2 )</f>
        <v>#REF!</v>
      </c>
      <c r="K48" s="482" t="e">
        <f t="shared" si="3"/>
        <v>#REF!</v>
      </c>
      <c r="L48" s="483"/>
      <c r="M48" s="466"/>
      <c r="N48" s="466" t="e">
        <f t="array" ref="N48">INDEX( 'Master Sheet'!A400:C$1093, MATCH( I48, 'Master Sheet'!A400:A$1093, 0 ), 3 )</f>
        <v>#REF!</v>
      </c>
      <c r="O48" t="e">
        <f t="shared" si="4"/>
        <v>#REF!</v>
      </c>
      <c r="P48" s="484"/>
      <c r="Q48" s="466"/>
      <c r="R48" s="466" t="str">
        <f t="shared" si="5"/>
        <v/>
      </c>
      <c r="S48" s="466" t="str">
        <f t="shared" si="6"/>
        <v/>
      </c>
      <c r="T48" t="e">
        <f t="shared" ref="T48:U48" si="60">IF( Y48="#00ff00", TIMEVALUE(#REF!), "")</f>
        <v>#REF!</v>
      </c>
      <c r="U48" t="e">
        <f t="shared" si="60"/>
        <v>#REF!</v>
      </c>
      <c r="W48" t="s">
        <v>4822</v>
      </c>
      <c r="X48" t="s">
        <v>4822</v>
      </c>
      <c r="Y48" t="s">
        <v>4822</v>
      </c>
      <c r="Z48" t="s">
        <v>4822</v>
      </c>
      <c r="AA48" t="s">
        <v>4822</v>
      </c>
    </row>
    <row r="49" spans="1:27" ht="12.75">
      <c r="A49" s="129" t="str">
        <f t="shared" si="0"/>
        <v>Friday</v>
      </c>
      <c r="B49" t="e">
        <f t="shared" si="54"/>
        <v>#REF!</v>
      </c>
      <c r="C49" t="str">
        <f t="shared" ref="C49:D49" si="61">IF( NOT( R49 = "" ), TEXT( DATE(YEAR(R49), MONTH(R49), DAY(R49) ), "m/d/yy") &amp; " " &amp; HOUR(R49) &amp; ":" &amp; TEXT( MINUTE(R49), "00"), "")</f>
        <v/>
      </c>
      <c r="D49" t="str">
        <f t="shared" si="61"/>
        <v/>
      </c>
      <c r="E49" t="e">
        <f t="shared" si="56"/>
        <v>#REF!</v>
      </c>
      <c r="F49" t="e">
        <f>IF( AND( $A49 &lt;&gt; "", $B49 &lt;&gt; "", $C49 &lt;&gt; "", $D49 &lt;&gt; "", $E49 &lt;&gt; "", ISERROR( MATCH( $E49,'2019 Kevin and Rob Bands to not'!$A:$A, 0 ) ) ), 1, 0 )</f>
        <v>#REF!</v>
      </c>
      <c r="H49" s="479" t="e">
        <f t="shared" si="2"/>
        <v>#REF!</v>
      </c>
      <c r="I49" t="e">
        <f t="shared" si="57"/>
        <v>#REF!</v>
      </c>
      <c r="J49" s="481" t="e">
        <f t="array" ref="J49">INDEX( 'Master Sheet'!A400:C$1093, MATCH( I49, 'Master Sheet'!A400:A$1093, 0 ), 2 )</f>
        <v>#REF!</v>
      </c>
      <c r="K49" s="482" t="e">
        <f t="shared" si="3"/>
        <v>#REF!</v>
      </c>
      <c r="L49" s="483"/>
      <c r="M49" s="466"/>
      <c r="N49" s="466" t="e">
        <f t="array" ref="N49">INDEX( 'Master Sheet'!A400:C$1093, MATCH( I49, 'Master Sheet'!A400:A$1093, 0 ), 3 )</f>
        <v>#REF!</v>
      </c>
      <c r="O49" t="e">
        <f t="shared" si="4"/>
        <v>#REF!</v>
      </c>
      <c r="P49" s="484"/>
      <c r="Q49" s="466"/>
      <c r="R49" s="466" t="str">
        <f t="shared" si="5"/>
        <v/>
      </c>
      <c r="S49" s="466" t="str">
        <f t="shared" si="6"/>
        <v/>
      </c>
      <c r="T49" t="e">
        <f t="shared" ref="T49:U49" si="62">IF( Y49="#00ff00", TIMEVALUE(#REF!), "")</f>
        <v>#REF!</v>
      </c>
      <c r="U49" t="e">
        <f t="shared" si="62"/>
        <v>#REF!</v>
      </c>
      <c r="W49" t="s">
        <v>4823</v>
      </c>
      <c r="X49" t="s">
        <v>4823</v>
      </c>
      <c r="Y49" t="s">
        <v>4822</v>
      </c>
      <c r="Z49" t="s">
        <v>4822</v>
      </c>
      <c r="AA49" t="s">
        <v>4822</v>
      </c>
    </row>
    <row r="50" spans="1:27" ht="12.75">
      <c r="A50" s="129" t="str">
        <f t="shared" si="0"/>
        <v>Friday</v>
      </c>
      <c r="B50" t="e">
        <f t="shared" si="54"/>
        <v>#REF!</v>
      </c>
      <c r="C50" t="str">
        <f t="shared" ref="C50:D50" si="63">IF( NOT( R50 = "" ), TEXT( DATE(YEAR(R50), MONTH(R50), DAY(R50) ), "m/d/yy") &amp; " " &amp; HOUR(R50) &amp; ":" &amp; TEXT( MINUTE(R50), "00"), "")</f>
        <v/>
      </c>
      <c r="D50" t="str">
        <f t="shared" si="63"/>
        <v/>
      </c>
      <c r="E50" t="e">
        <f t="shared" si="56"/>
        <v>#REF!</v>
      </c>
      <c r="F50" t="e">
        <f>IF( AND( $A50 &lt;&gt; "", $B50 &lt;&gt; "", $C50 &lt;&gt; "", $D50 &lt;&gt; "", $E50 &lt;&gt; "", ISERROR( MATCH( $E50,'2019 Kevin and Rob Bands to not'!$A:$A, 0 ) ) ), 1, 0 )</f>
        <v>#REF!</v>
      </c>
      <c r="H50" s="479" t="e">
        <f t="shared" si="2"/>
        <v>#REF!</v>
      </c>
      <c r="I50" t="e">
        <f t="shared" si="57"/>
        <v>#REF!</v>
      </c>
      <c r="J50" s="481" t="e">
        <f t="array" ref="J50">INDEX( 'Master Sheet'!A400:C$1093, MATCH( I50, 'Master Sheet'!A400:A$1093, 0 ), 2 )</f>
        <v>#REF!</v>
      </c>
      <c r="K50" s="482" t="e">
        <f t="shared" si="3"/>
        <v>#REF!</v>
      </c>
      <c r="L50" s="483"/>
      <c r="M50" s="466"/>
      <c r="N50" s="466" t="e">
        <f t="array" ref="N50">INDEX( 'Master Sheet'!A400:C$1093, MATCH( I50, 'Master Sheet'!A400:A$1093, 0 ), 3 )</f>
        <v>#REF!</v>
      </c>
      <c r="O50" t="e">
        <f t="shared" si="4"/>
        <v>#REF!</v>
      </c>
      <c r="P50" s="484"/>
      <c r="Q50" s="466"/>
      <c r="R50" s="466" t="str">
        <f t="shared" si="5"/>
        <v/>
      </c>
      <c r="S50" s="466" t="str">
        <f t="shared" si="6"/>
        <v/>
      </c>
      <c r="T50" t="e">
        <f t="shared" ref="T50:U50" si="64">IF( Y50="#00ff00", TIMEVALUE(#REF!), "")</f>
        <v>#REF!</v>
      </c>
      <c r="U50" t="e">
        <f t="shared" si="64"/>
        <v>#REF!</v>
      </c>
      <c r="W50" t="s">
        <v>4823</v>
      </c>
      <c r="X50" t="s">
        <v>4823</v>
      </c>
      <c r="Y50" t="s">
        <v>4822</v>
      </c>
      <c r="Z50" t="s">
        <v>4822</v>
      </c>
      <c r="AA50" t="s">
        <v>4822</v>
      </c>
    </row>
    <row r="51" spans="1:27" ht="12.75">
      <c r="A51" s="129" t="str">
        <f t="shared" si="0"/>
        <v>Friday</v>
      </c>
      <c r="B51" t="e">
        <f t="shared" si="54"/>
        <v>#REF!</v>
      </c>
      <c r="C51" t="str">
        <f t="shared" ref="C51:D51" si="65">IF( NOT( R51 = "" ), TEXT( DATE(YEAR(R51), MONTH(R51), DAY(R51) ), "m/d/yy") &amp; " " &amp; HOUR(R51) &amp; ":" &amp; TEXT( MINUTE(R51), "00"), "")</f>
        <v/>
      </c>
      <c r="D51" t="str">
        <f t="shared" si="65"/>
        <v/>
      </c>
      <c r="E51" t="e">
        <f t="shared" si="56"/>
        <v>#REF!</v>
      </c>
      <c r="F51" t="e">
        <f>IF( AND( $A51 &lt;&gt; "", $B51 &lt;&gt; "", $C51 &lt;&gt; "", $D51 &lt;&gt; "", $E51 &lt;&gt; "", ISERROR( MATCH( $E51,'2019 Kevin and Rob Bands to not'!$A:$A, 0 ) ) ), 1, 0 )</f>
        <v>#REF!</v>
      </c>
      <c r="H51" s="479" t="e">
        <f t="shared" si="2"/>
        <v>#REF!</v>
      </c>
      <c r="I51" t="e">
        <f t="shared" si="57"/>
        <v>#REF!</v>
      </c>
      <c r="J51" s="481" t="e">
        <f t="array" ref="J51">INDEX( 'Master Sheet'!A400:C$1093, MATCH( I51, 'Master Sheet'!A400:A$1093, 0 ), 2 )</f>
        <v>#REF!</v>
      </c>
      <c r="K51" s="482" t="e">
        <f t="shared" si="3"/>
        <v>#REF!</v>
      </c>
      <c r="L51" s="483"/>
      <c r="M51" s="466"/>
      <c r="N51" s="466" t="e">
        <f t="array" ref="N51">INDEX( 'Master Sheet'!A400:C$1093, MATCH( I51, 'Master Sheet'!A400:A$1093, 0 ), 3 )</f>
        <v>#REF!</v>
      </c>
      <c r="O51" t="e">
        <f t="shared" si="4"/>
        <v>#REF!</v>
      </c>
      <c r="P51" s="484"/>
      <c r="Q51" s="466"/>
      <c r="R51" s="466" t="str">
        <f t="shared" si="5"/>
        <v/>
      </c>
      <c r="S51" s="466" t="str">
        <f t="shared" si="6"/>
        <v/>
      </c>
      <c r="T51" t="e">
        <f t="shared" ref="T51:U51" si="66">IF( Y51="#00ff00", TIMEVALUE(#REF!), "")</f>
        <v>#REF!</v>
      </c>
      <c r="U51" t="e">
        <f t="shared" si="66"/>
        <v>#REF!</v>
      </c>
      <c r="W51" t="s">
        <v>4823</v>
      </c>
      <c r="X51" t="s">
        <v>4823</v>
      </c>
      <c r="Y51" t="s">
        <v>4822</v>
      </c>
      <c r="Z51" t="s">
        <v>4822</v>
      </c>
      <c r="AA51" t="s">
        <v>4822</v>
      </c>
    </row>
    <row r="52" spans="1:27" ht="12.75">
      <c r="A52" s="129" t="str">
        <f t="shared" si="0"/>
        <v>Friday</v>
      </c>
      <c r="B52" t="e">
        <f t="shared" si="54"/>
        <v>#REF!</v>
      </c>
      <c r="C52" t="str">
        <f t="shared" ref="C52:D52" si="67">IF( NOT( R52 = "" ), TEXT( DATE(YEAR(R52), MONTH(R52), DAY(R52) ), "m/d/yy") &amp; " " &amp; HOUR(R52) &amp; ":" &amp; TEXT( MINUTE(R52), "00"), "")</f>
        <v/>
      </c>
      <c r="D52" t="str">
        <f t="shared" si="67"/>
        <v/>
      </c>
      <c r="E52" t="e">
        <f t="shared" si="56"/>
        <v>#REF!</v>
      </c>
      <c r="F52" t="e">
        <f>IF( AND( $A52 &lt;&gt; "", $B52 &lt;&gt; "", $C52 &lt;&gt; "", $D52 &lt;&gt; "", $E52 &lt;&gt; "", ISERROR( MATCH( $E52,'2019 Kevin and Rob Bands to not'!$A:$A, 0 ) ) ), 1, 0 )</f>
        <v>#REF!</v>
      </c>
      <c r="H52" s="479" t="e">
        <f t="shared" si="2"/>
        <v>#REF!</v>
      </c>
      <c r="I52" t="e">
        <f t="shared" si="57"/>
        <v>#REF!</v>
      </c>
      <c r="J52" s="481" t="e">
        <f t="array" ref="J52">INDEX( 'Master Sheet'!A400:C$1093, MATCH( I52, 'Master Sheet'!A400:A$1093, 0 ), 2 )</f>
        <v>#REF!</v>
      </c>
      <c r="K52" s="482" t="e">
        <f t="shared" si="3"/>
        <v>#REF!</v>
      </c>
      <c r="L52" s="483"/>
      <c r="M52" s="466"/>
      <c r="N52" s="466" t="e">
        <f t="array" ref="N52">INDEX( 'Master Sheet'!A400:C$1093, MATCH( I52, 'Master Sheet'!A400:A$1093, 0 ), 3 )</f>
        <v>#REF!</v>
      </c>
      <c r="O52" t="e">
        <f t="shared" si="4"/>
        <v>#REF!</v>
      </c>
      <c r="P52" s="484"/>
      <c r="Q52" s="466"/>
      <c r="R52" s="466" t="str">
        <f t="shared" si="5"/>
        <v/>
      </c>
      <c r="S52" s="466" t="str">
        <f t="shared" si="6"/>
        <v/>
      </c>
      <c r="T52" t="e">
        <f t="shared" ref="T52:U52" si="68">IF( Y52="#00ff00", TIMEVALUE(#REF!), "")</f>
        <v>#REF!</v>
      </c>
      <c r="U52" t="e">
        <f t="shared" si="68"/>
        <v>#REF!</v>
      </c>
      <c r="W52" t="s">
        <v>4823</v>
      </c>
      <c r="X52" t="s">
        <v>4823</v>
      </c>
      <c r="Y52" t="s">
        <v>4822</v>
      </c>
      <c r="Z52" t="s">
        <v>4822</v>
      </c>
      <c r="AA52" t="s">
        <v>4822</v>
      </c>
    </row>
    <row r="53" spans="1:27" ht="12.75">
      <c r="A53" s="129" t="str">
        <f t="shared" si="0"/>
        <v>Friday</v>
      </c>
      <c r="B53" t="e">
        <f t="shared" si="54"/>
        <v>#REF!</v>
      </c>
      <c r="C53" t="str">
        <f t="shared" ref="C53:D53" si="69">IF( NOT( R53 = "" ), TEXT( DATE(YEAR(R53), MONTH(R53), DAY(R53) ), "m/d/yy") &amp; " " &amp; HOUR(R53) &amp; ":" &amp; TEXT( MINUTE(R53), "00"), "")</f>
        <v/>
      </c>
      <c r="D53" t="str">
        <f t="shared" si="69"/>
        <v/>
      </c>
      <c r="E53" t="e">
        <f t="shared" si="56"/>
        <v>#REF!</v>
      </c>
      <c r="F53" t="e">
        <f>IF( AND( $A53 &lt;&gt; "", $B53 &lt;&gt; "", $C53 &lt;&gt; "", $D53 &lt;&gt; "", $E53 &lt;&gt; "", ISERROR( MATCH( $E53,'2019 Kevin and Rob Bands to not'!$A:$A, 0 ) ) ), 1, 0 )</f>
        <v>#REF!</v>
      </c>
      <c r="H53" s="479" t="e">
        <f t="shared" si="2"/>
        <v>#REF!</v>
      </c>
      <c r="I53" t="e">
        <f t="shared" si="57"/>
        <v>#REF!</v>
      </c>
      <c r="J53" s="481" t="e">
        <f t="array" ref="J53">INDEX( 'Master Sheet'!A400:C$1093, MATCH( I53, 'Master Sheet'!A400:A$1093, 0 ), 2 )</f>
        <v>#REF!</v>
      </c>
      <c r="K53" s="482" t="e">
        <f t="shared" si="3"/>
        <v>#REF!</v>
      </c>
      <c r="L53" s="483"/>
      <c r="M53" s="466"/>
      <c r="N53" s="466" t="e">
        <f t="array" ref="N53">INDEX( 'Master Sheet'!A400:C$1093, MATCH( I53, 'Master Sheet'!A400:A$1093, 0 ), 3 )</f>
        <v>#REF!</v>
      </c>
      <c r="O53" t="e">
        <f t="shared" si="4"/>
        <v>#REF!</v>
      </c>
      <c r="P53" s="484"/>
      <c r="Q53" s="466"/>
      <c r="R53" s="466" t="str">
        <f t="shared" si="5"/>
        <v/>
      </c>
      <c r="S53" s="466" t="str">
        <f t="shared" si="6"/>
        <v/>
      </c>
      <c r="T53" t="e">
        <f t="shared" ref="T53:U53" si="70">IF( Y53="#00ff00", TIMEVALUE(#REF!), "")</f>
        <v>#REF!</v>
      </c>
      <c r="U53" t="e">
        <f t="shared" si="70"/>
        <v>#REF!</v>
      </c>
      <c r="W53" t="s">
        <v>4823</v>
      </c>
      <c r="X53" t="s">
        <v>4823</v>
      </c>
      <c r="Y53" t="s">
        <v>4822</v>
      </c>
      <c r="Z53" t="s">
        <v>4822</v>
      </c>
      <c r="AA53" t="s">
        <v>4822</v>
      </c>
    </row>
    <row r="54" spans="1:27" ht="12.75">
      <c r="A54" s="129" t="str">
        <f t="shared" si="0"/>
        <v>Friday</v>
      </c>
      <c r="B54" t="e">
        <f t="shared" si="54"/>
        <v>#REF!</v>
      </c>
      <c r="C54" t="str">
        <f t="shared" ref="C54:D54" si="71">IF( NOT( R54 = "" ), TEXT( DATE(YEAR(R54), MONTH(R54), DAY(R54) ), "m/d/yy") &amp; " " &amp; HOUR(R54) &amp; ":" &amp; TEXT( MINUTE(R54), "00"), "")</f>
        <v/>
      </c>
      <c r="D54" t="str">
        <f t="shared" si="71"/>
        <v/>
      </c>
      <c r="E54" t="str">
        <f t="shared" si="56"/>
        <v/>
      </c>
      <c r="F54" t="e">
        <f>IF( AND( $A54 &lt;&gt; "", $B54 &lt;&gt; "", $C54 &lt;&gt; "", $D54 &lt;&gt; "", $E54 &lt;&gt; "", ISERROR( MATCH( $E54,'2019 Kevin and Rob Bands to not'!$A:$A, 0 ) ) ), 1, 0 )</f>
        <v>#REF!</v>
      </c>
      <c r="H54" s="479" t="e">
        <f t="shared" si="2"/>
        <v>#REF!</v>
      </c>
      <c r="I54" t="e">
        <f t="shared" si="57"/>
        <v>#REF!</v>
      </c>
      <c r="J54" s="481" t="e">
        <f t="array" ref="J54">INDEX( 'Master Sheet'!A400:C$1093, MATCH( I54, 'Master Sheet'!A400:A$1093, 0 ), 2 )</f>
        <v>#REF!</v>
      </c>
      <c r="K54" s="482" t="e">
        <f t="shared" si="3"/>
        <v>#REF!</v>
      </c>
      <c r="L54" s="483"/>
      <c r="M54" s="466"/>
      <c r="N54" s="466" t="e">
        <f t="array" ref="N54">INDEX( 'Master Sheet'!A400:C$1093, MATCH( I54, 'Master Sheet'!A400:A$1093, 0 ), 3 )</f>
        <v>#REF!</v>
      </c>
      <c r="O54" t="e">
        <f t="shared" si="4"/>
        <v>#REF!</v>
      </c>
      <c r="P54" s="484"/>
      <c r="Q54" s="466"/>
      <c r="R54" s="466" t="str">
        <f t="shared" si="5"/>
        <v/>
      </c>
      <c r="S54" s="466" t="str">
        <f t="shared" si="6"/>
        <v/>
      </c>
      <c r="T54" t="str">
        <f t="shared" ref="T54:U54" si="72">IF( Y54="#00ff00", TIMEVALUE(#REF!), "")</f>
        <v/>
      </c>
      <c r="U54" t="str">
        <f t="shared" si="72"/>
        <v/>
      </c>
      <c r="W54" t="s">
        <v>4823</v>
      </c>
      <c r="X54" t="s">
        <v>4823</v>
      </c>
      <c r="Y54" t="s">
        <v>4823</v>
      </c>
      <c r="Z54" t="s">
        <v>4823</v>
      </c>
      <c r="AA54" t="s">
        <v>4823</v>
      </c>
    </row>
    <row r="55" spans="1:27" ht="12.75">
      <c r="A55" s="129" t="str">
        <f t="shared" si="0"/>
        <v>Friday</v>
      </c>
      <c r="B55" t="e">
        <f>IF( W55="#00ff00",'Master Sheet'!A54, B54)</f>
        <v>#REF!</v>
      </c>
      <c r="C55" t="str">
        <f t="shared" ref="C55:D55" si="73">IF( NOT( R55 = "" ), TEXT( DATE(YEAR(R55), MONTH(R55), DAY(R55) ), "m/d/yy") &amp; " " &amp; HOUR(R55) &amp; ":" &amp; TEXT( MINUTE(R55), "00"), "")</f>
        <v/>
      </c>
      <c r="D55" t="str">
        <f t="shared" si="73"/>
        <v/>
      </c>
      <c r="E55" t="str">
        <f>IF( AA55="#00ff00", 'Master Sheet'!E54, "" )</f>
        <v/>
      </c>
      <c r="F55" t="e">
        <f>IF( AND( $A55 &lt;&gt; "", $B55 &lt;&gt; "", $C55 &lt;&gt; "", $D55 &lt;&gt; "", $E55 &lt;&gt; "", ISERROR( MATCH( $E55,'2019 Kevin and Rob Bands to not'!$A:$A, 0 ) ) ), 1, 0 )</f>
        <v>#REF!</v>
      </c>
      <c r="H55" s="479" t="e">
        <f t="shared" si="2"/>
        <v>#REF!</v>
      </c>
      <c r="I55">
        <f>'Master Sheet'!E54</f>
        <v>0</v>
      </c>
      <c r="J55" s="481" t="e">
        <f t="array" ref="J55">INDEX( 'Master Sheet'!A400:C$1093, MATCH( I55, 'Master Sheet'!A400:A$1093, 0 ), 2 )</f>
        <v>#N/A</v>
      </c>
      <c r="K55" s="482" t="e">
        <f t="shared" si="3"/>
        <v>#REF!</v>
      </c>
      <c r="L55" s="483"/>
      <c r="M55" s="466"/>
      <c r="N55" s="466" t="e">
        <f t="array" ref="N55">INDEX( 'Master Sheet'!A400:C$1093, MATCH( I55, 'Master Sheet'!A400:A$1093, 0 ), 3 )</f>
        <v>#N/A</v>
      </c>
      <c r="O55" t="e">
        <f t="shared" si="4"/>
        <v>#REF!</v>
      </c>
      <c r="P55" s="484"/>
      <c r="Q55" s="466"/>
      <c r="R55" s="466" t="str">
        <f t="shared" si="5"/>
        <v/>
      </c>
      <c r="S55" s="466" t="str">
        <f t="shared" si="6"/>
        <v/>
      </c>
      <c r="T55" t="str">
        <f>IF( Y55="#00ff00", TIMEVALUE('Master Sheet'!C54), "")</f>
        <v/>
      </c>
      <c r="U55" t="str">
        <f>IF( Z55="#00ff00", TIMEVALUE('Master Sheet'!D54), "")</f>
        <v/>
      </c>
      <c r="W55" t="s">
        <v>4823</v>
      </c>
      <c r="X55" t="s">
        <v>4823</v>
      </c>
      <c r="Y55" t="s">
        <v>4823</v>
      </c>
      <c r="Z55" t="s">
        <v>4823</v>
      </c>
      <c r="AA55" t="s">
        <v>4823</v>
      </c>
    </row>
    <row r="56" spans="1:27" ht="12.75">
      <c r="A56" s="129" t="str">
        <f t="shared" si="0"/>
        <v>Friday</v>
      </c>
      <c r="B56" t="str">
        <f>IF( W56="#00ff00",'Master Sheet'!A55, B55)</f>
        <v>NEW - Downtown Artery / The Coast</v>
      </c>
      <c r="C56" t="str">
        <f t="shared" ref="C56:D56" si="74">IF( NOT( R56 = "" ), TEXT( DATE(YEAR(R56), MONTH(R56), DAY(R56) ), "m/d/yy") &amp; " " &amp; HOUR(R56) &amp; ":" &amp; TEXT( MINUTE(R56), "00"), "")</f>
        <v/>
      </c>
      <c r="D56" t="str">
        <f t="shared" si="74"/>
        <v/>
      </c>
      <c r="E56" t="str">
        <f>IF( AA56="#00ff00", 'Master Sheet'!E55, "" )</f>
        <v xml:space="preserve"> </v>
      </c>
      <c r="F56">
        <f>IF( AND( $A56 &lt;&gt; "", $B56 &lt;&gt; "", $C56 &lt;&gt; "", $D56 &lt;&gt; "", $E56 &lt;&gt; "", ISERROR( MATCH( $E56,'2019 Kevin and Rob Bands to not'!$A:$A, 0 ) ) ), 1, 0 )</f>
        <v>0</v>
      </c>
      <c r="H56" s="479">
        <f t="shared" si="2"/>
        <v>0</v>
      </c>
      <c r="I56" t="str">
        <f>'Master Sheet'!E55</f>
        <v xml:space="preserve"> </v>
      </c>
      <c r="J56" s="481" t="e">
        <f t="array" ref="J56">INDEX( 'Master Sheet'!A400:C$1093, MATCH( I56, 'Master Sheet'!A400:A$1093, 0 ), 2 )</f>
        <v>#N/A</v>
      </c>
      <c r="K56" s="482">
        <f t="shared" si="3"/>
        <v>0</v>
      </c>
      <c r="L56" s="483"/>
      <c r="M56" s="466"/>
      <c r="N56" s="466" t="e">
        <f t="array" ref="N56">INDEX( 'Master Sheet'!A400:C$1093, MATCH( I56, 'Master Sheet'!A400:A$1093, 0 ), 3 )</f>
        <v>#N/A</v>
      </c>
      <c r="O56">
        <f t="shared" si="4"/>
        <v>0</v>
      </c>
      <c r="P56" s="484"/>
      <c r="Q56" s="466"/>
      <c r="R56" s="466" t="str">
        <f t="shared" si="5"/>
        <v/>
      </c>
      <c r="S56" s="466" t="str">
        <f t="shared" si="6"/>
        <v/>
      </c>
      <c r="T56" t="e">
        <f>IF( Y56="#00ff00", TIMEVALUE('Master Sheet'!C55), "")</f>
        <v>#VALUE!</v>
      </c>
      <c r="U56" t="e">
        <f>IF( Z56="#00ff00", TIMEVALUE('Master Sheet'!D55), "")</f>
        <v>#VALUE!</v>
      </c>
      <c r="W56" t="s">
        <v>4822</v>
      </c>
      <c r="X56" t="s">
        <v>4822</v>
      </c>
      <c r="Y56" t="s">
        <v>4822</v>
      </c>
      <c r="Z56" t="s">
        <v>4822</v>
      </c>
      <c r="AA56" t="s">
        <v>4822</v>
      </c>
    </row>
    <row r="57" spans="1:27" ht="12.75">
      <c r="A57" s="129" t="str">
        <f t="shared" si="0"/>
        <v>Friday</v>
      </c>
      <c r="B57" t="str">
        <f>IF( W57="#00ff00",'Master Sheet'!A56, B56)</f>
        <v>NEW - Downtown Artery / The Coast</v>
      </c>
      <c r="C57" t="str">
        <f t="shared" ref="C57:D57" si="75">IF( NOT( R57 = "" ), TEXT( DATE(YEAR(R57), MONTH(R57), DAY(R57) ), "m/d/yy") &amp; " " &amp; HOUR(R57) &amp; ":" &amp; TEXT( MINUTE(R57), "00"), "")</f>
        <v/>
      </c>
      <c r="D57" t="str">
        <f t="shared" si="75"/>
        <v/>
      </c>
      <c r="E57" t="str">
        <f>IF( AA57="#00ff00", 'Master Sheet'!E56, "" )</f>
        <v>Timo Massa and the Open Relationship</v>
      </c>
      <c r="F57">
        <f>IF( AND( $A57 &lt;&gt; "", $B57 &lt;&gt; "", $C57 &lt;&gt; "", $D57 &lt;&gt; "", $E57 &lt;&gt; "", ISERROR( MATCH( $E57,'2019 Kevin and Rob Bands to not'!$A:$A, 0 ) ) ), 1, 0 )</f>
        <v>0</v>
      </c>
      <c r="H57" s="479">
        <f t="shared" si="2"/>
        <v>0</v>
      </c>
      <c r="I57" t="str">
        <f>'Master Sheet'!E56</f>
        <v>Timo Massa and the Open Relationship</v>
      </c>
      <c r="J57" s="481" t="str">
        <f t="array" ref="J57">INDEX( 'Master Sheet'!A400:C$1093, MATCH( I57, 'Master Sheet'!A400:A$1093, 0 ), 2 )</f>
        <v>(2020) Timo Massa :: 9702198110</v>
      </c>
      <c r="K57" s="482">
        <f t="shared" si="3"/>
        <v>0</v>
      </c>
      <c r="L57" s="483"/>
      <c r="M57" s="466"/>
      <c r="N57" s="466" t="str">
        <f t="array" ref="N57">INDEX( 'Master Sheet'!A400:C$1093, MATCH( I57, 'Master Sheet'!A400:A$1093, 0 ), 3 )</f>
        <v>timomassa@gmail.com</v>
      </c>
      <c r="O57">
        <f t="shared" si="4"/>
        <v>0</v>
      </c>
      <c r="P57" s="484"/>
      <c r="Q57" s="466"/>
      <c r="R57" s="466" t="str">
        <f t="shared" si="5"/>
        <v/>
      </c>
      <c r="S57" s="466" t="str">
        <f t="shared" si="6"/>
        <v/>
      </c>
      <c r="T57" t="e">
        <f>IF( Y57="#00ff00", TIMEVALUE('Master Sheet'!C56), "")</f>
        <v>#VALUE!</v>
      </c>
      <c r="U57" t="e">
        <f>IF( Z57="#00ff00", TIMEVALUE('Master Sheet'!D56), "")</f>
        <v>#VALUE!</v>
      </c>
      <c r="W57" t="s">
        <v>4823</v>
      </c>
      <c r="X57" t="s">
        <v>4823</v>
      </c>
      <c r="Y57" t="s">
        <v>4822</v>
      </c>
      <c r="Z57" t="s">
        <v>4822</v>
      </c>
      <c r="AA57" t="s">
        <v>4822</v>
      </c>
    </row>
    <row r="58" spans="1:27" ht="12.75">
      <c r="A58" s="129" t="str">
        <f t="shared" si="0"/>
        <v>Friday</v>
      </c>
      <c r="B58" t="str">
        <f>IF( W58="#00ff00",'Master Sheet'!A57, B57)</f>
        <v>NEW - Downtown Artery / The Coast</v>
      </c>
      <c r="C58" t="str">
        <f t="shared" ref="C58:D58" si="76">IF( NOT( R58 = "" ), TEXT( DATE(YEAR(R58), MONTH(R58), DAY(R58) ), "m/d/yy") &amp; " " &amp; HOUR(R58) &amp; ":" &amp; TEXT( MINUTE(R58), "00"), "")</f>
        <v/>
      </c>
      <c r="D58" t="str">
        <f t="shared" si="76"/>
        <v/>
      </c>
      <c r="E58" t="str">
        <f>IF( AA58="#00ff00", 'Master Sheet'!E57, "" )</f>
        <v>The Tight</v>
      </c>
      <c r="F58">
        <f>IF( AND( $A58 &lt;&gt; "", $B58 &lt;&gt; "", $C58 &lt;&gt; "", $D58 &lt;&gt; "", $E58 &lt;&gt; "", ISERROR( MATCH( $E58,'2019 Kevin and Rob Bands to not'!$A:$A, 0 ) ) ), 1, 0 )</f>
        <v>0</v>
      </c>
      <c r="H58" s="479">
        <f t="shared" si="2"/>
        <v>0</v>
      </c>
      <c r="I58" t="str">
        <f>'Master Sheet'!E57</f>
        <v>The Tight</v>
      </c>
      <c r="J58" s="481" t="str">
        <f t="array" ref="J58">INDEX( 'Master Sheet'!A400:C$1093, MATCH( I58, 'Master Sheet'!A400:A$1093, 0 ), 2 )</f>
        <v>(2020) Forrest Carlson :: 970-213-3219</v>
      </c>
      <c r="K58" s="482">
        <f t="shared" si="3"/>
        <v>0</v>
      </c>
      <c r="L58" s="483"/>
      <c r="M58" s="466"/>
      <c r="N58" s="466" t="str">
        <f t="array" ref="N58">INDEX( 'Master Sheet'!A400:C$1093, MATCH( I58, 'Master Sheet'!A400:A$1093, 0 ), 3 )</f>
        <v>tightmusicfoco@gmail.com</v>
      </c>
      <c r="O58">
        <f t="shared" si="4"/>
        <v>0</v>
      </c>
      <c r="P58" s="484"/>
      <c r="Q58" s="466"/>
      <c r="R58" s="466" t="str">
        <f t="shared" si="5"/>
        <v/>
      </c>
      <c r="S58" s="466" t="str">
        <f t="shared" si="6"/>
        <v/>
      </c>
      <c r="T58" t="e">
        <f>IF( Y58="#00ff00", TIMEVALUE('Master Sheet'!C57), "")</f>
        <v>#VALUE!</v>
      </c>
      <c r="U58" t="e">
        <f>IF( Z58="#00ff00", TIMEVALUE('Master Sheet'!D57), "")</f>
        <v>#VALUE!</v>
      </c>
      <c r="W58" t="s">
        <v>4823</v>
      </c>
      <c r="X58" t="s">
        <v>4823</v>
      </c>
      <c r="Y58" t="s">
        <v>4822</v>
      </c>
      <c r="Z58" t="s">
        <v>4822</v>
      </c>
      <c r="AA58" t="s">
        <v>4822</v>
      </c>
    </row>
    <row r="59" spans="1:27" ht="12.75">
      <c r="A59" s="129" t="str">
        <f t="shared" si="0"/>
        <v>Friday</v>
      </c>
      <c r="B59" t="str">
        <f>IF( W59="#00ff00",'Master Sheet'!A58, B58)</f>
        <v>NEW - Downtown Artery / The Coast</v>
      </c>
      <c r="C59" t="str">
        <f t="shared" ref="C59:D59" si="77">IF( NOT( R59 = "" ), TEXT( DATE(YEAR(R59), MONTH(R59), DAY(R59) ), "m/d/yy") &amp; " " &amp; HOUR(R59) &amp; ":" &amp; TEXT( MINUTE(R59), "00"), "")</f>
        <v/>
      </c>
      <c r="D59" t="str">
        <f t="shared" si="77"/>
        <v/>
      </c>
      <c r="E59" t="str">
        <f>IF( AA59="#00ff00", 'Master Sheet'!E58, "" )</f>
        <v>Wire Faces</v>
      </c>
      <c r="F59">
        <f>IF( AND( $A59 &lt;&gt; "", $B59 &lt;&gt; "", $C59 &lt;&gt; "", $D59 &lt;&gt; "", $E59 &lt;&gt; "", ISERROR( MATCH( $E59,'2019 Kevin and Rob Bands to not'!$A:$A, 0 ) ) ), 1, 0 )</f>
        <v>0</v>
      </c>
      <c r="H59" s="479">
        <f t="shared" si="2"/>
        <v>0</v>
      </c>
      <c r="I59" t="str">
        <f>'Master Sheet'!E58</f>
        <v>Wire Faces</v>
      </c>
      <c r="J59" s="481" t="str">
        <f t="array" ref="J59">INDEX( 'Master Sheet'!A400:C$1093, MATCH( I59, 'Master Sheet'!A400:A$1093, 0 ), 2 )</f>
        <v>(2020) Shane Zweygardt :: (720) 352-2344</v>
      </c>
      <c r="K59" s="482">
        <f t="shared" si="3"/>
        <v>0</v>
      </c>
      <c r="L59" s="483"/>
      <c r="M59" s="466"/>
      <c r="N59" s="466" t="str">
        <f t="array" ref="N59">INDEX( 'Master Sheet'!A400:C$1093, MATCH( I59, 'Master Sheet'!A400:A$1093, 0 ), 3 )</f>
        <v>zweygoat@gmail.com</v>
      </c>
      <c r="O59">
        <f t="shared" si="4"/>
        <v>0</v>
      </c>
      <c r="P59" s="484"/>
      <c r="Q59" s="466"/>
      <c r="R59" s="466" t="str">
        <f t="shared" si="5"/>
        <v/>
      </c>
      <c r="S59" s="466" t="str">
        <f t="shared" si="6"/>
        <v/>
      </c>
      <c r="T59" t="e">
        <f>IF( Y59="#00ff00", TIMEVALUE('Master Sheet'!C58), "")</f>
        <v>#VALUE!</v>
      </c>
      <c r="U59" t="e">
        <f>IF( Z59="#00ff00", TIMEVALUE('Master Sheet'!D58), "")</f>
        <v>#VALUE!</v>
      </c>
      <c r="W59" t="s">
        <v>4823</v>
      </c>
      <c r="X59" t="s">
        <v>4823</v>
      </c>
      <c r="Y59" t="s">
        <v>4822</v>
      </c>
      <c r="Z59" t="s">
        <v>4822</v>
      </c>
      <c r="AA59" t="s">
        <v>4822</v>
      </c>
    </row>
    <row r="60" spans="1:27" ht="12.75">
      <c r="A60" s="129" t="str">
        <f t="shared" si="0"/>
        <v>Friday</v>
      </c>
      <c r="B60" t="str">
        <f>IF( W60="#00ff00",'Master Sheet'!A59, B59)</f>
        <v>NEW - Downtown Artery / The Coast</v>
      </c>
      <c r="C60" t="str">
        <f t="shared" ref="C60:D60" si="78">IF( NOT( R60 = "" ), TEXT( DATE(YEAR(R60), MONTH(R60), DAY(R60) ), "m/d/yy") &amp; " " &amp; HOUR(R60) &amp; ":" &amp; TEXT( MINUTE(R60), "00"), "")</f>
        <v/>
      </c>
      <c r="D60" t="str">
        <f t="shared" si="78"/>
        <v/>
      </c>
      <c r="E60" t="str">
        <f>IF( AA60="#00ff00", 'Master Sheet'!E59, "" )</f>
        <v>One Flew West</v>
      </c>
      <c r="F60">
        <f>IF( AND( $A60 &lt;&gt; "", $B60 &lt;&gt; "", $C60 &lt;&gt; "", $D60 &lt;&gt; "", $E60 &lt;&gt; "", ISERROR( MATCH( $E60,'2019 Kevin and Rob Bands to not'!$A:$A, 0 ) ) ), 1, 0 )</f>
        <v>0</v>
      </c>
      <c r="H60" s="479">
        <f t="shared" si="2"/>
        <v>0</v>
      </c>
      <c r="I60" t="str">
        <f>'Master Sheet'!E59</f>
        <v>One Flew West</v>
      </c>
      <c r="J60" s="481" t="str">
        <f t="array" ref="J60">INDEX( 'Master Sheet'!A400:C$1093, MATCH( I60, 'Master Sheet'!A400:A$1093, 0 ), 2 )</f>
        <v>(2020) Jonah Bartels :: 3035797119</v>
      </c>
      <c r="K60" s="482">
        <f t="shared" si="3"/>
        <v>0</v>
      </c>
      <c r="L60" s="483"/>
      <c r="M60" s="466"/>
      <c r="N60" s="466" t="str">
        <f t="array" ref="N60">INDEX( 'Master Sheet'!A400:C$1093, MATCH( I60, 'Master Sheet'!A400:A$1093, 0 ), 3 )</f>
        <v>oneflewwest303@gmail.com</v>
      </c>
      <c r="O60">
        <f t="shared" si="4"/>
        <v>0</v>
      </c>
      <c r="P60" s="484"/>
      <c r="Q60" s="466"/>
      <c r="R60" s="466" t="str">
        <f t="shared" si="5"/>
        <v/>
      </c>
      <c r="S60" s="466" t="str">
        <f t="shared" si="6"/>
        <v/>
      </c>
      <c r="T60" t="e">
        <f>IF( Y60="#00ff00", TIMEVALUE('Master Sheet'!C59), "")</f>
        <v>#VALUE!</v>
      </c>
      <c r="U60" t="e">
        <f>IF( Z60="#00ff00", TIMEVALUE('Master Sheet'!D59), "")</f>
        <v>#VALUE!</v>
      </c>
      <c r="W60" t="s">
        <v>4823</v>
      </c>
      <c r="X60" t="s">
        <v>4823</v>
      </c>
      <c r="Y60" t="s">
        <v>4822</v>
      </c>
      <c r="Z60" t="s">
        <v>4822</v>
      </c>
      <c r="AA60" t="s">
        <v>4822</v>
      </c>
    </row>
    <row r="61" spans="1:27" ht="12.75">
      <c r="A61" s="129" t="str">
        <f t="shared" si="0"/>
        <v>Friday</v>
      </c>
      <c r="B61" t="str">
        <f>IF( W61="#00ff00",'Master Sheet'!A60, B60)</f>
        <v>NEW - Downtown Artery / The Coast</v>
      </c>
      <c r="C61" t="str">
        <f t="shared" ref="C61:D61" si="79">IF( NOT( R61 = "" ), TEXT( DATE(YEAR(R61), MONTH(R61), DAY(R61) ), "m/d/yy") &amp; " " &amp; HOUR(R61) &amp; ":" &amp; TEXT( MINUTE(R61), "00"), "")</f>
        <v/>
      </c>
      <c r="D61" t="str">
        <f t="shared" si="79"/>
        <v/>
      </c>
      <c r="E61" t="str">
        <f>IF( AA61="#00ff00", 'Master Sheet'!E60, "" )</f>
        <v>The Hollow</v>
      </c>
      <c r="F61">
        <f>IF( AND( $A61 &lt;&gt; "", $B61 &lt;&gt; "", $C61 &lt;&gt; "", $D61 &lt;&gt; "", $E61 &lt;&gt; "", ISERROR( MATCH( $E61,'2019 Kevin and Rob Bands to not'!$A:$A, 0 ) ) ), 1, 0 )</f>
        <v>0</v>
      </c>
      <c r="H61" s="479">
        <f t="shared" si="2"/>
        <v>0</v>
      </c>
      <c r="I61" t="str">
        <f>'Master Sheet'!E60</f>
        <v>The Hollow</v>
      </c>
      <c r="J61" s="481" t="str">
        <f t="array" ref="J61">INDEX( 'Master Sheet'!A400:C$1093, MATCH( I61, 'Master Sheet'!A400:A$1093, 0 ), 2 )</f>
        <v>(2020) Spencer Townshend Hughes :: 323-774-3366</v>
      </c>
      <c r="K61" s="482">
        <f t="shared" si="3"/>
        <v>0</v>
      </c>
      <c r="L61" s="483"/>
      <c r="M61" s="466"/>
      <c r="N61" s="466" t="str">
        <f t="array" ref="N61">INDEX( 'Master Sheet'!A400:C$1093, MATCH( I61, 'Master Sheet'!A400:A$1093, 0 ), 3 )</f>
        <v>spencer@thehollow.com</v>
      </c>
      <c r="O61">
        <f t="shared" si="4"/>
        <v>0</v>
      </c>
      <c r="P61" s="484"/>
      <c r="Q61" s="466"/>
      <c r="R61" s="466" t="str">
        <f t="shared" si="5"/>
        <v/>
      </c>
      <c r="S61" s="466" t="str">
        <f t="shared" si="6"/>
        <v/>
      </c>
      <c r="T61" t="e">
        <f>IF( Y61="#00ff00", TIMEVALUE('Master Sheet'!C60), "")</f>
        <v>#VALUE!</v>
      </c>
      <c r="U61" t="e">
        <f>IF( Z61="#00ff00", TIMEVALUE('Master Sheet'!D60), "")</f>
        <v>#VALUE!</v>
      </c>
      <c r="W61" t="s">
        <v>4823</v>
      </c>
      <c r="X61" t="s">
        <v>4823</v>
      </c>
      <c r="Y61" t="s">
        <v>4822</v>
      </c>
      <c r="Z61" t="s">
        <v>4822</v>
      </c>
      <c r="AA61" t="s">
        <v>4822</v>
      </c>
    </row>
    <row r="62" spans="1:27" ht="12.75">
      <c r="A62" s="129" t="str">
        <f t="shared" si="0"/>
        <v>Friday</v>
      </c>
      <c r="B62" t="str">
        <f>IF( W62="#00ff00",'Master Sheet'!A61, B61)</f>
        <v>NEW - Downtown Artery / The Coast</v>
      </c>
      <c r="C62" t="str">
        <f t="shared" ref="C62:D62" si="80">IF( NOT( R62 = "" ), TEXT( DATE(YEAR(R62), MONTH(R62), DAY(R62) ), "m/d/yy") &amp; " " &amp; HOUR(R62) &amp; ":" &amp; TEXT( MINUTE(R62), "00"), "")</f>
        <v/>
      </c>
      <c r="D62" t="str">
        <f t="shared" si="80"/>
        <v/>
      </c>
      <c r="E62" t="str">
        <f>IF( AA62="#00ff00", 'Master Sheet'!E61, "" )</f>
        <v>Guerrilla Radio</v>
      </c>
      <c r="F62">
        <f>IF( AND( $A62 &lt;&gt; "", $B62 &lt;&gt; "", $C62 &lt;&gt; "", $D62 &lt;&gt; "", $E62 &lt;&gt; "", ISERROR( MATCH( $E62,'2019 Kevin and Rob Bands to not'!$A:$A, 0 ) ) ), 1, 0 )</f>
        <v>0</v>
      </c>
      <c r="H62" s="479">
        <f t="shared" si="2"/>
        <v>0</v>
      </c>
      <c r="I62" t="str">
        <f>'Master Sheet'!E61</f>
        <v>Guerrilla Radio</v>
      </c>
      <c r="J62" s="481" t="str">
        <f t="array" ref="J62">INDEX( 'Master Sheet'!A400:C$1093, MATCH( I62, 'Master Sheet'!A400:A$1093, 0 ), 2 )</f>
        <v>(2020) Jeremy Jrock Michael :: 9703084224</v>
      </c>
      <c r="K62" s="482">
        <f t="shared" si="3"/>
        <v>0</v>
      </c>
      <c r="L62" s="483"/>
      <c r="M62" s="466"/>
      <c r="N62" s="466" t="str">
        <f t="array" ref="N62">INDEX( 'Master Sheet'!A400:C$1093, MATCH( I62, 'Master Sheet'!A400:A$1093, 0 ), 3 )</f>
        <v>Fyfmanagement@gmail.com</v>
      </c>
      <c r="O62">
        <f t="shared" si="4"/>
        <v>0</v>
      </c>
      <c r="P62" s="484"/>
      <c r="Q62" s="466"/>
      <c r="R62" s="466" t="str">
        <f t="shared" si="5"/>
        <v/>
      </c>
      <c r="S62" s="466" t="str">
        <f t="shared" si="6"/>
        <v/>
      </c>
      <c r="T62" t="e">
        <f>IF( Y62="#00ff00", TIMEVALUE('Master Sheet'!C61), "")</f>
        <v>#VALUE!</v>
      </c>
      <c r="U62" t="e">
        <f>IF( Z62="#00ff00", TIMEVALUE('Master Sheet'!D61), "")</f>
        <v>#VALUE!</v>
      </c>
      <c r="W62" t="s">
        <v>4823</v>
      </c>
      <c r="X62" t="s">
        <v>4823</v>
      </c>
      <c r="Y62" t="s">
        <v>4822</v>
      </c>
      <c r="Z62" t="s">
        <v>4822</v>
      </c>
      <c r="AA62" t="s">
        <v>4822</v>
      </c>
    </row>
    <row r="63" spans="1:27" ht="12.75">
      <c r="A63" s="129" t="str">
        <f t="shared" si="0"/>
        <v>Friday</v>
      </c>
      <c r="B63" t="str">
        <f>IF( W63="#00ff00",'Master Sheet'!A62, B62)</f>
        <v>NEW - Downtown Artery / The Coast</v>
      </c>
      <c r="C63" t="str">
        <f t="shared" ref="C63:D63" si="81">IF( NOT( R63 = "" ), TEXT( DATE(YEAR(R63), MONTH(R63), DAY(R63) ), "m/d/yy") &amp; " " &amp; HOUR(R63) &amp; ":" &amp; TEXT( MINUTE(R63), "00"), "")</f>
        <v/>
      </c>
      <c r="D63" t="str">
        <f t="shared" si="81"/>
        <v/>
      </c>
      <c r="E63" t="str">
        <f>IF( AA63="#00ff00", 'Master Sheet'!E62, "" )</f>
        <v/>
      </c>
      <c r="F63">
        <f>IF( AND( $A63 &lt;&gt; "", $B63 &lt;&gt; "", $C63 &lt;&gt; "", $D63 &lt;&gt; "", $E63 &lt;&gt; "", ISERROR( MATCH( $E63,'2019 Kevin and Rob Bands to not'!$A:$A, 0 ) ) ), 1, 0 )</f>
        <v>0</v>
      </c>
      <c r="H63" s="479">
        <f t="shared" si="2"/>
        <v>0</v>
      </c>
      <c r="I63">
        <f>'Master Sheet'!E62</f>
        <v>0</v>
      </c>
      <c r="J63" s="481" t="e">
        <f t="array" ref="J63">INDEX( 'Master Sheet'!A400:C$1093, MATCH( I63, 'Master Sheet'!A400:A$1093, 0 ), 2 )</f>
        <v>#N/A</v>
      </c>
      <c r="K63" s="482">
        <f t="shared" si="3"/>
        <v>0</v>
      </c>
      <c r="L63" s="483"/>
      <c r="M63" s="466"/>
      <c r="N63" s="466" t="e">
        <f t="array" ref="N63">INDEX( 'Master Sheet'!A400:C$1093, MATCH( I63, 'Master Sheet'!A400:A$1093, 0 ), 3 )</f>
        <v>#N/A</v>
      </c>
      <c r="O63">
        <f t="shared" si="4"/>
        <v>0</v>
      </c>
      <c r="P63" s="484"/>
      <c r="Q63" s="466"/>
      <c r="R63" s="466" t="str">
        <f t="shared" si="5"/>
        <v/>
      </c>
      <c r="S63" s="466" t="str">
        <f t="shared" si="6"/>
        <v/>
      </c>
      <c r="T63" t="str">
        <f>IF( Y63="#00ff00", TIMEVALUE('Master Sheet'!C62), "")</f>
        <v/>
      </c>
      <c r="U63" t="str">
        <f>IF( Z63="#00ff00", TIMEVALUE('Master Sheet'!D62), "")</f>
        <v/>
      </c>
      <c r="W63" t="s">
        <v>4823</v>
      </c>
      <c r="X63" t="s">
        <v>4823</v>
      </c>
      <c r="Y63" t="s">
        <v>4823</v>
      </c>
      <c r="Z63" t="s">
        <v>4823</v>
      </c>
      <c r="AA63" t="s">
        <v>4823</v>
      </c>
    </row>
    <row r="64" spans="1:27" ht="12.75">
      <c r="A64" s="129" t="str">
        <f t="shared" si="0"/>
        <v>Friday</v>
      </c>
      <c r="B64" t="str">
        <f>IF( W64="#00ff00",'Master Sheet'!A63, B63)</f>
        <v>NEW - Downtown Artery / The Coast</v>
      </c>
      <c r="C64" t="str">
        <f t="shared" ref="C64:D64" si="82">IF( NOT( R64 = "" ), TEXT( DATE(YEAR(R64), MONTH(R64), DAY(R64) ), "m/d/yy") &amp; " " &amp; HOUR(R64) &amp; ":" &amp; TEXT( MINUTE(R64), "00"), "")</f>
        <v/>
      </c>
      <c r="D64" t="str">
        <f t="shared" si="82"/>
        <v/>
      </c>
      <c r="E64" t="str">
        <f>IF( AA64="#00ff00", 'Master Sheet'!E63, "" )</f>
        <v/>
      </c>
      <c r="F64">
        <f>IF( AND( $A64 &lt;&gt; "", $B64 &lt;&gt; "", $C64 &lt;&gt; "", $D64 &lt;&gt; "", $E64 &lt;&gt; "", ISERROR( MATCH( $E64,'2019 Kevin and Rob Bands to not'!$A:$A, 0 ) ) ), 1, 0 )</f>
        <v>0</v>
      </c>
      <c r="H64" s="479">
        <f t="shared" si="2"/>
        <v>0</v>
      </c>
      <c r="I64" t="str">
        <f>'Master Sheet'!E63</f>
        <v xml:space="preserve"> </v>
      </c>
      <c r="J64" s="481" t="e">
        <f t="array" ref="J64">INDEX( 'Master Sheet'!A400:C$1093, MATCH( I64, 'Master Sheet'!A400:A$1093, 0 ), 2 )</f>
        <v>#N/A</v>
      </c>
      <c r="K64" s="482">
        <f t="shared" si="3"/>
        <v>0</v>
      </c>
      <c r="L64" s="483"/>
      <c r="M64" s="466"/>
      <c r="N64" s="466" t="e">
        <f t="array" ref="N64">INDEX( 'Master Sheet'!A400:C$1093, MATCH( I64, 'Master Sheet'!A400:A$1093, 0 ), 3 )</f>
        <v>#N/A</v>
      </c>
      <c r="O64">
        <f t="shared" si="4"/>
        <v>0</v>
      </c>
      <c r="P64" s="484"/>
      <c r="Q64" s="466"/>
      <c r="R64" s="466" t="str">
        <f t="shared" si="5"/>
        <v/>
      </c>
      <c r="S64" s="466" t="str">
        <f t="shared" si="6"/>
        <v/>
      </c>
      <c r="T64" t="str">
        <f>IF( Y64="#00ff00", TIMEVALUE('Master Sheet'!C63), "")</f>
        <v/>
      </c>
      <c r="U64" t="str">
        <f>IF( Z64="#00ff00", TIMEVALUE('Master Sheet'!D63), "")</f>
        <v/>
      </c>
      <c r="W64" t="s">
        <v>4823</v>
      </c>
      <c r="X64" t="s">
        <v>4823</v>
      </c>
      <c r="Y64" t="s">
        <v>4823</v>
      </c>
      <c r="Z64" t="s">
        <v>4823</v>
      </c>
      <c r="AA64" t="s">
        <v>4881</v>
      </c>
    </row>
    <row r="65" spans="1:27" ht="12.75">
      <c r="A65" s="129" t="str">
        <f t="shared" si="0"/>
        <v>Friday</v>
      </c>
      <c r="B65" t="str">
        <f>IF( W65="#00ff00",'Master Sheet'!A64, B64)</f>
        <v>NEW - Downtown Artery / The Coast</v>
      </c>
      <c r="C65" t="str">
        <f t="shared" ref="C65:D65" si="83">IF( NOT( R65 = "" ), TEXT( DATE(YEAR(R65), MONTH(R65), DAY(R65) ), "m/d/yy") &amp; " " &amp; HOUR(R65) &amp; ":" &amp; TEXT( MINUTE(R65), "00"), "")</f>
        <v/>
      </c>
      <c r="D65" t="str">
        <f t="shared" si="83"/>
        <v/>
      </c>
      <c r="E65" t="str">
        <f>IF( AA65="#00ff00", 'Master Sheet'!E64, "" )</f>
        <v/>
      </c>
      <c r="F65">
        <f>IF( AND( $A65 &lt;&gt; "", $B65 &lt;&gt; "", $C65 &lt;&gt; "", $D65 &lt;&gt; "", $E65 &lt;&gt; "", ISERROR( MATCH( $E65,'2019 Kevin and Rob Bands to not'!$A:$A, 0 ) ) ), 1, 0 )</f>
        <v>0</v>
      </c>
      <c r="H65" s="479">
        <f t="shared" si="2"/>
        <v>0</v>
      </c>
      <c r="I65">
        <f>'Master Sheet'!E64</f>
        <v>0</v>
      </c>
      <c r="J65" s="481" t="e">
        <f t="array" ref="J65">INDEX( 'Master Sheet'!A400:C$1093, MATCH( I65, 'Master Sheet'!A400:A$1093, 0 ), 2 )</f>
        <v>#N/A</v>
      </c>
      <c r="K65" s="482">
        <f t="shared" si="3"/>
        <v>0</v>
      </c>
      <c r="L65" s="483"/>
      <c r="M65" s="466"/>
      <c r="N65" s="466" t="e">
        <f t="array" ref="N65">INDEX( 'Master Sheet'!A400:C$1093, MATCH( I65, 'Master Sheet'!A400:A$1093, 0 ), 3 )</f>
        <v>#N/A</v>
      </c>
      <c r="O65">
        <f t="shared" si="4"/>
        <v>0</v>
      </c>
      <c r="P65" s="484"/>
      <c r="Q65" s="466"/>
      <c r="R65" s="466" t="str">
        <f t="shared" si="5"/>
        <v/>
      </c>
      <c r="S65" s="466" t="str">
        <f t="shared" si="6"/>
        <v/>
      </c>
      <c r="T65" t="str">
        <f>IF( Y65="#00ff00", TIMEVALUE('Master Sheet'!C64), "")</f>
        <v/>
      </c>
      <c r="U65" t="str">
        <f>IF( Z65="#00ff00", TIMEVALUE('Master Sheet'!D64), "")</f>
        <v/>
      </c>
      <c r="W65" t="s">
        <v>4823</v>
      </c>
      <c r="X65" t="s">
        <v>4823</v>
      </c>
      <c r="Y65" t="s">
        <v>4823</v>
      </c>
      <c r="Z65" t="s">
        <v>4823</v>
      </c>
      <c r="AA65" t="s">
        <v>4823</v>
      </c>
    </row>
    <row r="66" spans="1:27" ht="12.75">
      <c r="A66" s="129" t="str">
        <f t="shared" si="0"/>
        <v>Friday</v>
      </c>
      <c r="B66" t="str">
        <f>IF( W66="#00ff00",'Master Sheet'!A65, B65)</f>
        <v>NEW - Downtown Artery / The Coast</v>
      </c>
      <c r="C66" t="str">
        <f t="shared" ref="C66:D66" si="84">IF( NOT( R66 = "" ), TEXT( DATE(YEAR(R66), MONTH(R66), DAY(R66) ), "m/d/yy") &amp; " " &amp; HOUR(R66) &amp; ":" &amp; TEXT( MINUTE(R66), "00"), "")</f>
        <v/>
      </c>
      <c r="D66" t="str">
        <f t="shared" si="84"/>
        <v/>
      </c>
      <c r="E66" t="str">
        <f>IF( AA66="#00ff00", 'Master Sheet'!E65, "" )</f>
        <v/>
      </c>
      <c r="F66">
        <f>IF( AND( $A66 &lt;&gt; "", $B66 &lt;&gt; "", $C66 &lt;&gt; "", $D66 &lt;&gt; "", $E66 &lt;&gt; "", ISERROR( MATCH( $E66,'2019 Kevin and Rob Bands to not'!$A:$A, 0 ) ) ), 1, 0 )</f>
        <v>0</v>
      </c>
      <c r="H66" s="479">
        <f t="shared" si="2"/>
        <v>0</v>
      </c>
      <c r="I66" t="str">
        <f>'Master Sheet'!E65</f>
        <v xml:space="preserve"> </v>
      </c>
      <c r="J66" s="481" t="e">
        <f t="array" ref="J66">INDEX( 'Master Sheet'!A400:C$1093, MATCH( I66, 'Master Sheet'!A400:A$1093, 0 ), 2 )</f>
        <v>#N/A</v>
      </c>
      <c r="K66" s="482">
        <f t="shared" si="3"/>
        <v>0</v>
      </c>
      <c r="L66" s="483"/>
      <c r="M66" s="466"/>
      <c r="N66" s="466" t="e">
        <f t="array" ref="N66">INDEX( 'Master Sheet'!A400:C$1093, MATCH( I66, 'Master Sheet'!A400:A$1093, 0 ), 3 )</f>
        <v>#N/A</v>
      </c>
      <c r="O66">
        <f t="shared" si="4"/>
        <v>0</v>
      </c>
      <c r="P66" s="484"/>
      <c r="Q66" s="466"/>
      <c r="R66" s="466" t="str">
        <f t="shared" si="5"/>
        <v/>
      </c>
      <c r="S66" s="466" t="str">
        <f t="shared" si="6"/>
        <v/>
      </c>
      <c r="T66" t="str">
        <f>IF( Y66="#00ff00", TIMEVALUE('Master Sheet'!C65), "")</f>
        <v/>
      </c>
      <c r="U66" t="str">
        <f>IF( Z66="#00ff00", TIMEVALUE('Master Sheet'!D65), "")</f>
        <v/>
      </c>
      <c r="W66" t="s">
        <v>4823</v>
      </c>
      <c r="X66" t="s">
        <v>4823</v>
      </c>
      <c r="Y66" t="s">
        <v>4823</v>
      </c>
      <c r="Z66" t="s">
        <v>4823</v>
      </c>
      <c r="AA66" t="s">
        <v>4881</v>
      </c>
    </row>
    <row r="67" spans="1:27" ht="12.75">
      <c r="A67" s="129" t="str">
        <f t="shared" si="0"/>
        <v>Friday</v>
      </c>
      <c r="B67" t="str">
        <f t="shared" ref="B67:B75" si="85">IF( W67="#00ff00",#REF!, B66)</f>
        <v>NEW - Downtown Artery / The Coast</v>
      </c>
      <c r="C67" t="str">
        <f t="shared" ref="C67:D67" si="86">IF( NOT( R67 = "" ), TEXT( DATE(YEAR(R67), MONTH(R67), DAY(R67) ), "m/d/yy") &amp; " " &amp; HOUR(R67) &amp; ":" &amp; TEXT( MINUTE(R67), "00"), "")</f>
        <v/>
      </c>
      <c r="D67" t="str">
        <f t="shared" si="86"/>
        <v/>
      </c>
      <c r="E67" t="str">
        <f t="shared" ref="E67:E75" si="87">IF( AA67="#00ff00",#REF!, "" )</f>
        <v/>
      </c>
      <c r="F67">
        <f>IF( AND( $A67 &lt;&gt; "", $B67 &lt;&gt; "", $C67 &lt;&gt; "", $D67 &lt;&gt; "", $E67 &lt;&gt; "", ISERROR( MATCH( $E67,'2019 Kevin and Rob Bands to not'!$A:$A, 0 ) ) ), 1, 0 )</f>
        <v>0</v>
      </c>
      <c r="H67" s="479" t="e">
        <f t="shared" si="2"/>
        <v>#REF!</v>
      </c>
      <c r="I67" t="e">
        <f t="shared" ref="I67:I75" si="88">#REF!</f>
        <v>#REF!</v>
      </c>
      <c r="J67" s="481" t="e">
        <f t="array" ref="J67">INDEX( 'Master Sheet'!A400:C$1093, MATCH( I67, 'Master Sheet'!A400:A$1093, 0 ), 2 )</f>
        <v>#REF!</v>
      </c>
      <c r="K67" s="482" t="e">
        <f t="shared" si="3"/>
        <v>#REF!</v>
      </c>
      <c r="L67" s="483"/>
      <c r="M67" s="466"/>
      <c r="N67" s="466" t="e">
        <f t="array" ref="N67">INDEX( 'Master Sheet'!A400:C$1093, MATCH( I67, 'Master Sheet'!A400:A$1093, 0 ), 3 )</f>
        <v>#REF!</v>
      </c>
      <c r="O67" t="e">
        <f t="shared" si="4"/>
        <v>#REF!</v>
      </c>
      <c r="P67" s="484"/>
      <c r="Q67" s="466"/>
      <c r="R67" s="466" t="str">
        <f t="shared" si="5"/>
        <v/>
      </c>
      <c r="S67" s="466" t="str">
        <f t="shared" si="6"/>
        <v/>
      </c>
      <c r="T67" t="str">
        <f t="shared" ref="T67:U67" si="89">IF( Y67="#00ff00", TIMEVALUE(#REF!), "")</f>
        <v/>
      </c>
      <c r="U67" t="str">
        <f t="shared" si="89"/>
        <v/>
      </c>
      <c r="W67" t="s">
        <v>4823</v>
      </c>
      <c r="X67" t="s">
        <v>4823</v>
      </c>
      <c r="Y67" t="s">
        <v>4823</v>
      </c>
      <c r="Z67" t="s">
        <v>4823</v>
      </c>
      <c r="AA67" t="s">
        <v>4823</v>
      </c>
    </row>
    <row r="68" spans="1:27" ht="12.75">
      <c r="A68" s="129" t="str">
        <f t="shared" si="0"/>
        <v>Friday</v>
      </c>
      <c r="B68" t="e">
        <f t="shared" si="85"/>
        <v>#REF!</v>
      </c>
      <c r="C68" t="str">
        <f t="shared" ref="C68:D68" si="90">IF( NOT( R68 = "" ), TEXT( DATE(YEAR(R68), MONTH(R68), DAY(R68) ), "m/d/yy") &amp; " " &amp; HOUR(R68) &amp; ":" &amp; TEXT( MINUTE(R68), "00"), "")</f>
        <v/>
      </c>
      <c r="D68" t="str">
        <f t="shared" si="90"/>
        <v/>
      </c>
      <c r="E68" t="e">
        <f t="shared" si="87"/>
        <v>#REF!</v>
      </c>
      <c r="F68" t="e">
        <f>IF( AND( $A68 &lt;&gt; "", $B68 &lt;&gt; "", $C68 &lt;&gt; "", $D68 &lt;&gt; "", $E68 &lt;&gt; "", ISERROR( MATCH( $E68,'2019 Kevin and Rob Bands to not'!$A:$A, 0 ) ) ), 1, 0 )</f>
        <v>#REF!</v>
      </c>
      <c r="H68" s="479" t="e">
        <f t="shared" si="2"/>
        <v>#REF!</v>
      </c>
      <c r="I68" t="e">
        <f t="shared" si="88"/>
        <v>#REF!</v>
      </c>
      <c r="J68" s="481" t="e">
        <f t="array" ref="J68">INDEX( 'Master Sheet'!A400:C$1093, MATCH( I68, 'Master Sheet'!A400:A$1093, 0 ), 2 )</f>
        <v>#REF!</v>
      </c>
      <c r="K68" s="482" t="e">
        <f t="shared" si="3"/>
        <v>#REF!</v>
      </c>
      <c r="L68" s="483"/>
      <c r="M68" s="466"/>
      <c r="N68" s="466" t="e">
        <f t="array" ref="N68">INDEX( 'Master Sheet'!A400:C$1093, MATCH( I68, 'Master Sheet'!A400:A$1093, 0 ), 3 )</f>
        <v>#REF!</v>
      </c>
      <c r="O68" t="e">
        <f t="shared" si="4"/>
        <v>#REF!</v>
      </c>
      <c r="P68" s="484"/>
      <c r="Q68" s="466"/>
      <c r="R68" s="466" t="str">
        <f t="shared" si="5"/>
        <v/>
      </c>
      <c r="S68" s="466" t="str">
        <f t="shared" si="6"/>
        <v/>
      </c>
      <c r="T68" t="e">
        <f t="shared" ref="T68:U68" si="91">IF( Y68="#00ff00", TIMEVALUE(#REF!), "")</f>
        <v>#REF!</v>
      </c>
      <c r="U68" t="e">
        <f t="shared" si="91"/>
        <v>#REF!</v>
      </c>
      <c r="W68" t="s">
        <v>4822</v>
      </c>
      <c r="X68" t="s">
        <v>4822</v>
      </c>
      <c r="Y68" t="s">
        <v>4822</v>
      </c>
      <c r="Z68" t="s">
        <v>4822</v>
      </c>
      <c r="AA68" t="s">
        <v>4822</v>
      </c>
    </row>
    <row r="69" spans="1:27" ht="12.75">
      <c r="A69" s="129" t="str">
        <f t="shared" si="0"/>
        <v>Friday</v>
      </c>
      <c r="B69" t="e">
        <f t="shared" si="85"/>
        <v>#REF!</v>
      </c>
      <c r="C69" t="str">
        <f t="shared" ref="C69:D69" si="92">IF( NOT( R69 = "" ), TEXT( DATE(YEAR(R69), MONTH(R69), DAY(R69) ), "m/d/yy") &amp; " " &amp; HOUR(R69) &amp; ":" &amp; TEXT( MINUTE(R69), "00"), "")</f>
        <v/>
      </c>
      <c r="D69" t="str">
        <f t="shared" si="92"/>
        <v/>
      </c>
      <c r="E69" t="e">
        <f t="shared" si="87"/>
        <v>#REF!</v>
      </c>
      <c r="F69" t="e">
        <f>IF( AND( $A69 &lt;&gt; "", $B69 &lt;&gt; "", $C69 &lt;&gt; "", $D69 &lt;&gt; "", $E69 &lt;&gt; "", ISERROR( MATCH( $E69,'2019 Kevin and Rob Bands to not'!$A:$A, 0 ) ) ), 1, 0 )</f>
        <v>#REF!</v>
      </c>
      <c r="H69" s="479" t="e">
        <f t="shared" si="2"/>
        <v>#REF!</v>
      </c>
      <c r="I69" t="e">
        <f t="shared" si="88"/>
        <v>#REF!</v>
      </c>
      <c r="J69" s="481" t="e">
        <f t="array" ref="J69">INDEX( 'Master Sheet'!A400:C$1093, MATCH( I69, 'Master Sheet'!A400:A$1093, 0 ), 2 )</f>
        <v>#REF!</v>
      </c>
      <c r="K69" s="482" t="e">
        <f t="shared" si="3"/>
        <v>#REF!</v>
      </c>
      <c r="L69" s="483"/>
      <c r="M69" s="466"/>
      <c r="N69" s="466" t="e">
        <f t="array" ref="N69">INDEX( 'Master Sheet'!A400:C$1093, MATCH( I69, 'Master Sheet'!A400:A$1093, 0 ), 3 )</f>
        <v>#REF!</v>
      </c>
      <c r="O69" t="e">
        <f t="shared" si="4"/>
        <v>#REF!</v>
      </c>
      <c r="P69" s="484"/>
      <c r="Q69" s="466"/>
      <c r="R69" s="466" t="str">
        <f t="shared" si="5"/>
        <v/>
      </c>
      <c r="S69" s="466" t="str">
        <f t="shared" si="6"/>
        <v/>
      </c>
      <c r="T69" t="e">
        <f t="shared" ref="T69:U69" si="93">IF( Y69="#00ff00", TIMEVALUE(#REF!), "")</f>
        <v>#REF!</v>
      </c>
      <c r="U69" t="e">
        <f t="shared" si="93"/>
        <v>#REF!</v>
      </c>
      <c r="W69" t="s">
        <v>4823</v>
      </c>
      <c r="X69" t="s">
        <v>4823</v>
      </c>
      <c r="Y69" t="s">
        <v>4822</v>
      </c>
      <c r="Z69" t="s">
        <v>4822</v>
      </c>
      <c r="AA69" t="s">
        <v>4822</v>
      </c>
    </row>
    <row r="70" spans="1:27" ht="12.75">
      <c r="A70" s="129" t="str">
        <f t="shared" si="0"/>
        <v>Friday</v>
      </c>
      <c r="B70" t="e">
        <f t="shared" si="85"/>
        <v>#REF!</v>
      </c>
      <c r="C70" t="str">
        <f t="shared" ref="C70:D70" si="94">IF( NOT( R70 = "" ), TEXT( DATE(YEAR(R70), MONTH(R70), DAY(R70) ), "m/d/yy") &amp; " " &amp; HOUR(R70) &amp; ":" &amp; TEXT( MINUTE(R70), "00"), "")</f>
        <v/>
      </c>
      <c r="D70" t="str">
        <f t="shared" si="94"/>
        <v/>
      </c>
      <c r="E70" t="e">
        <f t="shared" si="87"/>
        <v>#REF!</v>
      </c>
      <c r="F70" t="e">
        <f>IF( AND( $A70 &lt;&gt; "", $B70 &lt;&gt; "", $C70 &lt;&gt; "", $D70 &lt;&gt; "", $E70 &lt;&gt; "", ISERROR( MATCH( $E70,'2019 Kevin and Rob Bands to not'!$A:$A, 0 ) ) ), 1, 0 )</f>
        <v>#REF!</v>
      </c>
      <c r="H70" s="479" t="e">
        <f t="shared" si="2"/>
        <v>#REF!</v>
      </c>
      <c r="I70" t="e">
        <f t="shared" si="88"/>
        <v>#REF!</v>
      </c>
      <c r="J70" s="481" t="e">
        <f t="array" ref="J70">INDEX( 'Master Sheet'!A400:C$1093, MATCH( I70, 'Master Sheet'!A400:A$1093, 0 ), 2 )</f>
        <v>#REF!</v>
      </c>
      <c r="K70" s="482" t="e">
        <f t="shared" si="3"/>
        <v>#REF!</v>
      </c>
      <c r="L70" s="483"/>
      <c r="M70" s="466"/>
      <c r="N70" s="466" t="e">
        <f t="array" ref="N70">INDEX( 'Master Sheet'!A400:C$1093, MATCH( I70, 'Master Sheet'!A400:A$1093, 0 ), 3 )</f>
        <v>#REF!</v>
      </c>
      <c r="O70" t="e">
        <f t="shared" si="4"/>
        <v>#REF!</v>
      </c>
      <c r="P70" s="484"/>
      <c r="Q70" s="466"/>
      <c r="R70" s="466" t="str">
        <f t="shared" si="5"/>
        <v/>
      </c>
      <c r="S70" s="466" t="str">
        <f t="shared" si="6"/>
        <v/>
      </c>
      <c r="T70" t="e">
        <f t="shared" ref="T70:U70" si="95">IF( Y70="#00ff00", TIMEVALUE(#REF!), "")</f>
        <v>#REF!</v>
      </c>
      <c r="U70" t="e">
        <f t="shared" si="95"/>
        <v>#REF!</v>
      </c>
      <c r="W70" t="s">
        <v>4823</v>
      </c>
      <c r="X70" t="s">
        <v>4823</v>
      </c>
      <c r="Y70" t="s">
        <v>4822</v>
      </c>
      <c r="Z70" t="s">
        <v>4822</v>
      </c>
      <c r="AA70" t="s">
        <v>4822</v>
      </c>
    </row>
    <row r="71" spans="1:27" ht="12.75">
      <c r="A71" s="129" t="str">
        <f t="shared" si="0"/>
        <v>Friday</v>
      </c>
      <c r="B71" t="e">
        <f t="shared" si="85"/>
        <v>#REF!</v>
      </c>
      <c r="C71" t="str">
        <f t="shared" ref="C71:D71" si="96">IF( NOT( R71 = "" ), TEXT( DATE(YEAR(R71), MONTH(R71), DAY(R71) ), "m/d/yy") &amp; " " &amp; HOUR(R71) &amp; ":" &amp; TEXT( MINUTE(R71), "00"), "")</f>
        <v/>
      </c>
      <c r="D71" t="str">
        <f t="shared" si="96"/>
        <v/>
      </c>
      <c r="E71" t="e">
        <f t="shared" si="87"/>
        <v>#REF!</v>
      </c>
      <c r="F71" t="e">
        <f>IF( AND( $A71 &lt;&gt; "", $B71 &lt;&gt; "", $C71 &lt;&gt; "", $D71 &lt;&gt; "", $E71 &lt;&gt; "", ISERROR( MATCH( $E71,'2019 Kevin and Rob Bands to not'!$A:$A, 0 ) ) ), 1, 0 )</f>
        <v>#REF!</v>
      </c>
      <c r="H71" s="479" t="e">
        <f t="shared" si="2"/>
        <v>#REF!</v>
      </c>
      <c r="I71" t="e">
        <f t="shared" si="88"/>
        <v>#REF!</v>
      </c>
      <c r="J71" s="481" t="e">
        <f t="array" ref="J71">INDEX( 'Master Sheet'!A400:C$1093, MATCH( I71, 'Master Sheet'!A400:A$1093, 0 ), 2 )</f>
        <v>#REF!</v>
      </c>
      <c r="K71" s="482" t="e">
        <f t="shared" si="3"/>
        <v>#REF!</v>
      </c>
      <c r="L71" s="483"/>
      <c r="M71" s="466"/>
      <c r="N71" s="466" t="e">
        <f t="array" ref="N71">INDEX( 'Master Sheet'!A400:C$1093, MATCH( I71, 'Master Sheet'!A400:A$1093, 0 ), 3 )</f>
        <v>#REF!</v>
      </c>
      <c r="O71" t="e">
        <f t="shared" si="4"/>
        <v>#REF!</v>
      </c>
      <c r="P71" s="484"/>
      <c r="Q71" s="466"/>
      <c r="R71" s="466" t="str">
        <f t="shared" si="5"/>
        <v/>
      </c>
      <c r="S71" s="466" t="str">
        <f t="shared" si="6"/>
        <v/>
      </c>
      <c r="T71" t="e">
        <f t="shared" ref="T71:U71" si="97">IF( Y71="#00ff00", TIMEVALUE(#REF!), "")</f>
        <v>#REF!</v>
      </c>
      <c r="U71" t="e">
        <f t="shared" si="97"/>
        <v>#REF!</v>
      </c>
      <c r="W71" t="s">
        <v>4823</v>
      </c>
      <c r="X71" t="s">
        <v>4823</v>
      </c>
      <c r="Y71" t="s">
        <v>4822</v>
      </c>
      <c r="Z71" t="s">
        <v>4822</v>
      </c>
      <c r="AA71" t="s">
        <v>4822</v>
      </c>
    </row>
    <row r="72" spans="1:27" ht="12.75">
      <c r="A72" s="129" t="str">
        <f t="shared" si="0"/>
        <v>Friday</v>
      </c>
      <c r="B72" t="e">
        <f t="shared" si="85"/>
        <v>#REF!</v>
      </c>
      <c r="C72" t="str">
        <f t="shared" ref="C72:D72" si="98">IF( NOT( R72 = "" ), TEXT( DATE(YEAR(R72), MONTH(R72), DAY(R72) ), "m/d/yy") &amp; " " &amp; HOUR(R72) &amp; ":" &amp; TEXT( MINUTE(R72), "00"), "")</f>
        <v/>
      </c>
      <c r="D72" t="str">
        <f t="shared" si="98"/>
        <v/>
      </c>
      <c r="E72" t="e">
        <f t="shared" si="87"/>
        <v>#REF!</v>
      </c>
      <c r="F72" t="e">
        <f>IF( AND( $A72 &lt;&gt; "", $B72 &lt;&gt; "", $C72 &lt;&gt; "", $D72 &lt;&gt; "", $E72 &lt;&gt; "", ISERROR( MATCH( $E72,'2019 Kevin and Rob Bands to not'!$A:$A, 0 ) ) ), 1, 0 )</f>
        <v>#REF!</v>
      </c>
      <c r="H72" s="479" t="e">
        <f t="shared" si="2"/>
        <v>#REF!</v>
      </c>
      <c r="I72" t="e">
        <f t="shared" si="88"/>
        <v>#REF!</v>
      </c>
      <c r="J72" s="481" t="e">
        <f t="array" ref="J72">INDEX( 'Master Sheet'!A400:C$1093, MATCH( I72, 'Master Sheet'!A400:A$1093, 0 ), 2 )</f>
        <v>#REF!</v>
      </c>
      <c r="K72" s="482" t="e">
        <f t="shared" si="3"/>
        <v>#REF!</v>
      </c>
      <c r="L72" s="483"/>
      <c r="M72" s="466"/>
      <c r="N72" s="466" t="e">
        <f t="array" ref="N72">INDEX( 'Master Sheet'!A400:C$1093, MATCH( I72, 'Master Sheet'!A400:A$1093, 0 ), 3 )</f>
        <v>#REF!</v>
      </c>
      <c r="O72" t="e">
        <f t="shared" si="4"/>
        <v>#REF!</v>
      </c>
      <c r="P72" s="484"/>
      <c r="Q72" s="466"/>
      <c r="R72" s="466" t="str">
        <f t="shared" si="5"/>
        <v/>
      </c>
      <c r="S72" s="466" t="str">
        <f t="shared" si="6"/>
        <v/>
      </c>
      <c r="T72" t="e">
        <f t="shared" ref="T72:U72" si="99">IF( Y72="#00ff00", TIMEVALUE(#REF!), "")</f>
        <v>#REF!</v>
      </c>
      <c r="U72" t="e">
        <f t="shared" si="99"/>
        <v>#REF!</v>
      </c>
      <c r="W72" t="s">
        <v>4823</v>
      </c>
      <c r="X72" t="s">
        <v>4823</v>
      </c>
      <c r="Y72" t="s">
        <v>4822</v>
      </c>
      <c r="Z72" t="s">
        <v>4822</v>
      </c>
      <c r="AA72" t="s">
        <v>4822</v>
      </c>
    </row>
    <row r="73" spans="1:27" ht="12.75">
      <c r="A73" s="129" t="str">
        <f t="shared" si="0"/>
        <v>Friday</v>
      </c>
      <c r="B73" t="e">
        <f t="shared" si="85"/>
        <v>#REF!</v>
      </c>
      <c r="C73" t="str">
        <f t="shared" ref="C73:D73" si="100">IF( NOT( R73 = "" ), TEXT( DATE(YEAR(R73), MONTH(R73), DAY(R73) ), "m/d/yy") &amp; " " &amp; HOUR(R73) &amp; ":" &amp; TEXT( MINUTE(R73), "00"), "")</f>
        <v/>
      </c>
      <c r="D73" t="str">
        <f t="shared" si="100"/>
        <v/>
      </c>
      <c r="E73" t="e">
        <f t="shared" si="87"/>
        <v>#REF!</v>
      </c>
      <c r="F73" t="e">
        <f>IF( AND( $A73 &lt;&gt; "", $B73 &lt;&gt; "", $C73 &lt;&gt; "", $D73 &lt;&gt; "", $E73 &lt;&gt; "", ISERROR( MATCH( $E73,'2019 Kevin and Rob Bands to not'!$A:$A, 0 ) ) ), 1, 0 )</f>
        <v>#REF!</v>
      </c>
      <c r="H73" s="479" t="e">
        <f t="shared" si="2"/>
        <v>#REF!</v>
      </c>
      <c r="I73" t="e">
        <f t="shared" si="88"/>
        <v>#REF!</v>
      </c>
      <c r="J73" s="481" t="e">
        <f t="array" ref="J73">INDEX( 'Master Sheet'!A400:C$1093, MATCH( I73, 'Master Sheet'!A400:A$1093, 0 ), 2 )</f>
        <v>#REF!</v>
      </c>
      <c r="K73" s="482" t="e">
        <f t="shared" si="3"/>
        <v>#REF!</v>
      </c>
      <c r="L73" s="483"/>
      <c r="M73" s="466"/>
      <c r="N73" s="466" t="e">
        <f t="array" ref="N73">INDEX( 'Master Sheet'!A400:C$1093, MATCH( I73, 'Master Sheet'!A400:A$1093, 0 ), 3 )</f>
        <v>#REF!</v>
      </c>
      <c r="O73" t="e">
        <f t="shared" si="4"/>
        <v>#REF!</v>
      </c>
      <c r="P73" s="484"/>
      <c r="Q73" s="466"/>
      <c r="R73" s="466" t="str">
        <f t="shared" si="5"/>
        <v/>
      </c>
      <c r="S73" s="466" t="str">
        <f t="shared" si="6"/>
        <v/>
      </c>
      <c r="T73" t="e">
        <f t="shared" ref="T73:U73" si="101">IF( Y73="#00ff00", TIMEVALUE(#REF!), "")</f>
        <v>#REF!</v>
      </c>
      <c r="U73" t="e">
        <f t="shared" si="101"/>
        <v>#REF!</v>
      </c>
      <c r="W73" t="s">
        <v>4823</v>
      </c>
      <c r="X73" t="s">
        <v>4823</v>
      </c>
      <c r="Y73" t="s">
        <v>4822</v>
      </c>
      <c r="Z73" t="s">
        <v>4822</v>
      </c>
      <c r="AA73" t="s">
        <v>4822</v>
      </c>
    </row>
    <row r="74" spans="1:27" ht="12.75">
      <c r="A74" s="129" t="str">
        <f t="shared" si="0"/>
        <v>Friday</v>
      </c>
      <c r="B74" t="e">
        <f t="shared" si="85"/>
        <v>#REF!</v>
      </c>
      <c r="C74" t="str">
        <f t="shared" ref="C74:D74" si="102">IF( NOT( R74 = "" ), TEXT( DATE(YEAR(R74), MONTH(R74), DAY(R74) ), "m/d/yy") &amp; " " &amp; HOUR(R74) &amp; ":" &amp; TEXT( MINUTE(R74), "00"), "")</f>
        <v/>
      </c>
      <c r="D74" t="str">
        <f t="shared" si="102"/>
        <v/>
      </c>
      <c r="E74" t="e">
        <f t="shared" si="87"/>
        <v>#REF!</v>
      </c>
      <c r="F74" t="e">
        <f>IF( AND( $A74 &lt;&gt; "", $B74 &lt;&gt; "", $C74 &lt;&gt; "", $D74 &lt;&gt; "", $E74 &lt;&gt; "", ISERROR( MATCH( $E74,'2019 Kevin and Rob Bands to not'!$A:$A, 0 ) ) ), 1, 0 )</f>
        <v>#REF!</v>
      </c>
      <c r="H74" s="479" t="e">
        <f t="shared" si="2"/>
        <v>#REF!</v>
      </c>
      <c r="I74" t="e">
        <f t="shared" si="88"/>
        <v>#REF!</v>
      </c>
      <c r="J74" s="481" t="e">
        <f t="array" ref="J74">INDEX( 'Master Sheet'!A400:C$1093, MATCH( I74, 'Master Sheet'!A400:A$1093, 0 ), 2 )</f>
        <v>#REF!</v>
      </c>
      <c r="K74" s="482" t="e">
        <f t="shared" si="3"/>
        <v>#REF!</v>
      </c>
      <c r="L74" s="483"/>
      <c r="M74" s="466"/>
      <c r="N74" s="466" t="e">
        <f t="array" ref="N74">INDEX( 'Master Sheet'!A400:C$1093, MATCH( I74, 'Master Sheet'!A400:A$1093, 0 ), 3 )</f>
        <v>#REF!</v>
      </c>
      <c r="O74" t="e">
        <f t="shared" si="4"/>
        <v>#REF!</v>
      </c>
      <c r="P74" s="484"/>
      <c r="Q74" s="466"/>
      <c r="R74" s="466" t="str">
        <f t="shared" si="5"/>
        <v/>
      </c>
      <c r="S74" s="466" t="str">
        <f t="shared" si="6"/>
        <v/>
      </c>
      <c r="T74" t="e">
        <f t="shared" ref="T74:U74" si="103">IF( Y74="#00ff00", TIMEVALUE(#REF!), "")</f>
        <v>#REF!</v>
      </c>
      <c r="U74" t="e">
        <f t="shared" si="103"/>
        <v>#REF!</v>
      </c>
      <c r="W74" t="s">
        <v>4823</v>
      </c>
      <c r="X74" t="s">
        <v>4823</v>
      </c>
      <c r="Y74" t="s">
        <v>4822</v>
      </c>
      <c r="Z74" t="s">
        <v>4822</v>
      </c>
      <c r="AA74" t="s">
        <v>4822</v>
      </c>
    </row>
    <row r="75" spans="1:27" ht="12.75">
      <c r="A75" s="129" t="str">
        <f t="shared" si="0"/>
        <v>Friday</v>
      </c>
      <c r="B75" t="e">
        <f t="shared" si="85"/>
        <v>#REF!</v>
      </c>
      <c r="C75" t="str">
        <f t="shared" ref="C75:D75" si="104">IF( NOT( R75 = "" ), TEXT( DATE(YEAR(R75), MONTH(R75), DAY(R75) ), "m/d/yy") &amp; " " &amp; HOUR(R75) &amp; ":" &amp; TEXT( MINUTE(R75), "00"), "")</f>
        <v/>
      </c>
      <c r="D75" t="str">
        <f t="shared" si="104"/>
        <v/>
      </c>
      <c r="E75" t="str">
        <f t="shared" si="87"/>
        <v/>
      </c>
      <c r="F75" t="e">
        <f>IF( AND( $A75 &lt;&gt; "", $B75 &lt;&gt; "", $C75 &lt;&gt; "", $D75 &lt;&gt; "", $E75 &lt;&gt; "", ISERROR( MATCH( $E75,'2019 Kevin and Rob Bands to not'!$A:$A, 0 ) ) ), 1, 0 )</f>
        <v>#REF!</v>
      </c>
      <c r="H75" s="479" t="e">
        <f t="shared" si="2"/>
        <v>#REF!</v>
      </c>
      <c r="I75" t="e">
        <f t="shared" si="88"/>
        <v>#REF!</v>
      </c>
      <c r="J75" s="481" t="e">
        <f t="array" ref="J75">INDEX( 'Master Sheet'!A400:C$1093, MATCH( I75, 'Master Sheet'!A400:A$1093, 0 ), 2 )</f>
        <v>#REF!</v>
      </c>
      <c r="K75" s="482" t="e">
        <f t="shared" si="3"/>
        <v>#REF!</v>
      </c>
      <c r="L75" s="483"/>
      <c r="M75" s="466"/>
      <c r="N75" s="466" t="e">
        <f t="array" ref="N75">INDEX( 'Master Sheet'!A400:C$1093, MATCH( I75, 'Master Sheet'!A400:A$1093, 0 ), 3 )</f>
        <v>#REF!</v>
      </c>
      <c r="O75" t="e">
        <f t="shared" si="4"/>
        <v>#REF!</v>
      </c>
      <c r="P75" s="484"/>
      <c r="Q75" s="466"/>
      <c r="R75" s="466" t="str">
        <f t="shared" si="5"/>
        <v/>
      </c>
      <c r="S75" s="466" t="str">
        <f t="shared" si="6"/>
        <v/>
      </c>
      <c r="T75" t="str">
        <f t="shared" ref="T75:U75" si="105">IF( Y75="#00ff00", TIMEVALUE(#REF!), "")</f>
        <v/>
      </c>
      <c r="U75" t="str">
        <f t="shared" si="105"/>
        <v/>
      </c>
      <c r="W75" t="s">
        <v>4823</v>
      </c>
      <c r="X75" t="s">
        <v>4823</v>
      </c>
      <c r="Y75" t="s">
        <v>4823</v>
      </c>
      <c r="Z75" t="s">
        <v>4823</v>
      </c>
      <c r="AA75" t="s">
        <v>4823</v>
      </c>
    </row>
    <row r="76" spans="1:27" ht="12.75">
      <c r="A76" s="129" t="str">
        <f t="shared" si="0"/>
        <v>Friday</v>
      </c>
      <c r="B76" t="e">
        <f>IF( W76="#00ff00",'Master Sheet'!A66, B75)</f>
        <v>#REF!</v>
      </c>
      <c r="C76" t="str">
        <f t="shared" ref="C76:D76" si="106">IF( NOT( R76 = "" ), TEXT( DATE(YEAR(R76), MONTH(R76), DAY(R76) ), "m/d/yy") &amp; " " &amp; HOUR(R76) &amp; ":" &amp; TEXT( MINUTE(R76), "00"), "")</f>
        <v/>
      </c>
      <c r="D76" t="str">
        <f t="shared" si="106"/>
        <v/>
      </c>
      <c r="E76" t="str">
        <f>IF( AA76="#00ff00", 'Master Sheet'!E66, "" )</f>
        <v/>
      </c>
      <c r="F76" t="e">
        <f>IF( AND( $A76 &lt;&gt; "", $B76 &lt;&gt; "", $C76 &lt;&gt; "", $D76 &lt;&gt; "", $E76 &lt;&gt; "", ISERROR( MATCH( $E76,'2019 Kevin and Rob Bands to not'!$A:$A, 0 ) ) ), 1, 0 )</f>
        <v>#REF!</v>
      </c>
      <c r="H76" s="479" t="e">
        <f t="shared" si="2"/>
        <v>#REF!</v>
      </c>
      <c r="I76">
        <f>'Master Sheet'!E66</f>
        <v>0</v>
      </c>
      <c r="J76" s="481" t="e">
        <f t="array" ref="J76">INDEX( 'Master Sheet'!A400:C$1093, MATCH( I76, 'Master Sheet'!A400:A$1093, 0 ), 2 )</f>
        <v>#N/A</v>
      </c>
      <c r="K76" s="482" t="e">
        <f t="shared" si="3"/>
        <v>#REF!</v>
      </c>
      <c r="L76" s="483"/>
      <c r="M76" s="466"/>
      <c r="N76" s="466" t="e">
        <f t="array" ref="N76">INDEX( 'Master Sheet'!A400:C$1093, MATCH( I76, 'Master Sheet'!A400:A$1093, 0 ), 3 )</f>
        <v>#N/A</v>
      </c>
      <c r="O76" t="e">
        <f t="shared" si="4"/>
        <v>#REF!</v>
      </c>
      <c r="P76" s="484"/>
      <c r="Q76" s="466"/>
      <c r="R76" s="466" t="str">
        <f t="shared" si="5"/>
        <v/>
      </c>
      <c r="S76" s="466" t="str">
        <f t="shared" si="6"/>
        <v/>
      </c>
      <c r="T76" t="str">
        <f>IF( Y76="#00ff00", TIMEVALUE('Master Sheet'!C66), "")</f>
        <v/>
      </c>
      <c r="U76" t="str">
        <f>IF( Z76="#00ff00", TIMEVALUE('Master Sheet'!D66), "")</f>
        <v/>
      </c>
      <c r="W76" t="s">
        <v>4823</v>
      </c>
      <c r="X76" t="s">
        <v>4823</v>
      </c>
      <c r="Y76" t="s">
        <v>4823</v>
      </c>
      <c r="Z76" t="s">
        <v>4823</v>
      </c>
      <c r="AA76" t="s">
        <v>4823</v>
      </c>
    </row>
    <row r="77" spans="1:27" ht="12.75">
      <c r="A77" s="129" t="str">
        <f t="shared" si="0"/>
        <v>Friday</v>
      </c>
      <c r="B77" t="str">
        <f>IF( W77="#00ff00",'Master Sheet'!A67, B76)</f>
        <v>OLD - The East Coast</v>
      </c>
      <c r="C77" t="str">
        <f t="shared" ref="C77:D77" si="107">IF( NOT( R77 = "" ), TEXT( DATE(YEAR(R77), MONTH(R77), DAY(R77) ), "m/d/yy") &amp; " " &amp; HOUR(R77) &amp; ":" &amp; TEXT( MINUTE(R77), "00"), "")</f>
        <v/>
      </c>
      <c r="D77" t="str">
        <f t="shared" si="107"/>
        <v/>
      </c>
      <c r="E77" t="str">
        <f>IF( AA77="#00ff00", 'Master Sheet'!E67, "" )</f>
        <v>DJs</v>
      </c>
      <c r="F77">
        <f>IF( AND( $A77 &lt;&gt; "", $B77 &lt;&gt; "", $C77 &lt;&gt; "", $D77 &lt;&gt; "", $E77 &lt;&gt; "", ISERROR( MATCH( $E77,'2019 Kevin and Rob Bands to not'!$A:$A, 0 ) ) ), 1, 0 )</f>
        <v>0</v>
      </c>
      <c r="H77" s="479">
        <f t="shared" si="2"/>
        <v>0</v>
      </c>
      <c r="I77" t="str">
        <f>'Master Sheet'!E67</f>
        <v>DJs</v>
      </c>
      <c r="J77" s="481" t="e">
        <f t="array" ref="J77">INDEX( 'Master Sheet'!A400:C$1093, MATCH( I77, 'Master Sheet'!A400:A$1093, 0 ), 2 )</f>
        <v>#N/A</v>
      </c>
      <c r="K77" s="482">
        <f t="shared" si="3"/>
        <v>0</v>
      </c>
      <c r="L77" s="483"/>
      <c r="M77" s="466"/>
      <c r="N77" s="466" t="e">
        <f t="array" ref="N77">INDEX( 'Master Sheet'!A400:C$1093, MATCH( I77, 'Master Sheet'!A400:A$1093, 0 ), 3 )</f>
        <v>#N/A</v>
      </c>
      <c r="O77">
        <f t="shared" si="4"/>
        <v>0</v>
      </c>
      <c r="P77" s="484"/>
      <c r="Q77" s="466"/>
      <c r="R77" s="466" t="str">
        <f t="shared" si="5"/>
        <v/>
      </c>
      <c r="S77" s="466" t="str">
        <f t="shared" si="6"/>
        <v/>
      </c>
      <c r="T77" t="e">
        <f>IF( Y77="#00ff00", TIMEVALUE('Master Sheet'!C67), "")</f>
        <v>#VALUE!</v>
      </c>
      <c r="U77" t="e">
        <f>IF( Z77="#00ff00", TIMEVALUE('Master Sheet'!D67), "")</f>
        <v>#VALUE!</v>
      </c>
      <c r="W77" t="s">
        <v>4822</v>
      </c>
      <c r="X77" t="s">
        <v>4822</v>
      </c>
      <c r="Y77" t="s">
        <v>4822</v>
      </c>
      <c r="Z77" t="s">
        <v>4822</v>
      </c>
      <c r="AA77" t="s">
        <v>4822</v>
      </c>
    </row>
    <row r="78" spans="1:27" ht="12.75">
      <c r="A78" s="129" t="str">
        <f t="shared" si="0"/>
        <v>Friday</v>
      </c>
      <c r="B78" t="str">
        <f>IF( W78="#00ff00",'Master Sheet'!A68, B77)</f>
        <v>OLD - The East Coast</v>
      </c>
      <c r="C78" t="str">
        <f t="shared" ref="C78:D78" si="108">IF( NOT( R78 = "" ), TEXT( DATE(YEAR(R78), MONTH(R78), DAY(R78) ), "m/d/yy") &amp; " " &amp; HOUR(R78) &amp; ":" &amp; TEXT( MINUTE(R78), "00"), "")</f>
        <v/>
      </c>
      <c r="D78" t="str">
        <f t="shared" si="108"/>
        <v/>
      </c>
      <c r="E78">
        <f>IF( AA78="#00ff00", 'Master Sheet'!E68, "" )</f>
        <v>0</v>
      </c>
      <c r="F78">
        <f>IF( AND( $A78 &lt;&gt; "", $B78 &lt;&gt; "", $C78 &lt;&gt; "", $D78 &lt;&gt; "", $E78 &lt;&gt; "", ISERROR( MATCH( $E78,'2019 Kevin and Rob Bands to not'!$A:$A, 0 ) ) ), 1, 0 )</f>
        <v>0</v>
      </c>
      <c r="H78" s="479">
        <f t="shared" si="2"/>
        <v>0</v>
      </c>
      <c r="I78">
        <f>'Master Sheet'!E68</f>
        <v>0</v>
      </c>
      <c r="J78" s="481" t="e">
        <f t="array" ref="J78">INDEX( 'Master Sheet'!A400:C$1093, MATCH( I78, 'Master Sheet'!A400:A$1093, 0 ), 2 )</f>
        <v>#N/A</v>
      </c>
      <c r="K78" s="482">
        <f t="shared" si="3"/>
        <v>0</v>
      </c>
      <c r="L78" s="483"/>
      <c r="M78" s="466"/>
      <c r="N78" s="466" t="e">
        <f t="array" ref="N78">INDEX( 'Master Sheet'!A400:C$1093, MATCH( I78, 'Master Sheet'!A400:A$1093, 0 ), 3 )</f>
        <v>#N/A</v>
      </c>
      <c r="O78">
        <f t="shared" si="4"/>
        <v>0</v>
      </c>
      <c r="P78" s="484"/>
      <c r="Q78" s="466"/>
      <c r="R78" s="466" t="str">
        <f t="shared" si="5"/>
        <v/>
      </c>
      <c r="S78" s="466" t="str">
        <f t="shared" si="6"/>
        <v/>
      </c>
      <c r="T78" t="e">
        <f>IF( Y78="#00ff00", TIMEVALUE('Master Sheet'!C68), "")</f>
        <v>#VALUE!</v>
      </c>
      <c r="U78" t="e">
        <f>IF( Z78="#00ff00", TIMEVALUE('Master Sheet'!D68), "")</f>
        <v>#VALUE!</v>
      </c>
      <c r="W78" t="s">
        <v>4823</v>
      </c>
      <c r="X78" t="s">
        <v>4823</v>
      </c>
      <c r="Y78" t="s">
        <v>4822</v>
      </c>
      <c r="Z78" t="s">
        <v>4822</v>
      </c>
      <c r="AA78" t="s">
        <v>4822</v>
      </c>
    </row>
    <row r="79" spans="1:27" ht="12.75">
      <c r="A79" s="129" t="str">
        <f t="shared" si="0"/>
        <v>Friday</v>
      </c>
      <c r="B79" t="str">
        <f>IF( W79="#00ff00",'Master Sheet'!A69, B78)</f>
        <v>OLD - The East Coast</v>
      </c>
      <c r="C79" t="str">
        <f t="shared" ref="C79:D79" si="109">IF( NOT( R79 = "" ), TEXT( DATE(YEAR(R79), MONTH(R79), DAY(R79) ), "m/d/yy") &amp; " " &amp; HOUR(R79) &amp; ":" &amp; TEXT( MINUTE(R79), "00"), "")</f>
        <v/>
      </c>
      <c r="D79" t="str">
        <f t="shared" si="109"/>
        <v/>
      </c>
      <c r="E79">
        <f>IF( AA79="#00ff00", 'Master Sheet'!E69, "" )</f>
        <v>0</v>
      </c>
      <c r="F79">
        <f>IF( AND( $A79 &lt;&gt; "", $B79 &lt;&gt; "", $C79 &lt;&gt; "", $D79 &lt;&gt; "", $E79 &lt;&gt; "", ISERROR( MATCH( $E79,'2019 Kevin and Rob Bands to not'!$A:$A, 0 ) ) ), 1, 0 )</f>
        <v>0</v>
      </c>
      <c r="H79" s="479">
        <f t="shared" si="2"/>
        <v>0</v>
      </c>
      <c r="I79">
        <f>'Master Sheet'!E69</f>
        <v>0</v>
      </c>
      <c r="J79" s="481" t="e">
        <f t="array" ref="J79">INDEX( 'Master Sheet'!A400:C$1093, MATCH( I79, 'Master Sheet'!A400:A$1093, 0 ), 2 )</f>
        <v>#N/A</v>
      </c>
      <c r="K79" s="482">
        <f t="shared" si="3"/>
        <v>0</v>
      </c>
      <c r="L79" s="483"/>
      <c r="M79" s="466"/>
      <c r="N79" s="466" t="e">
        <f t="array" ref="N79">INDEX( 'Master Sheet'!A400:C$1093, MATCH( I79, 'Master Sheet'!A400:A$1093, 0 ), 3 )</f>
        <v>#N/A</v>
      </c>
      <c r="O79">
        <f t="shared" si="4"/>
        <v>0</v>
      </c>
      <c r="P79" s="484"/>
      <c r="Q79" s="466"/>
      <c r="R79" s="466" t="str">
        <f t="shared" si="5"/>
        <v/>
      </c>
      <c r="S79" s="466" t="str">
        <f t="shared" si="6"/>
        <v/>
      </c>
      <c r="T79" t="e">
        <f>IF( Y79="#00ff00", TIMEVALUE('Master Sheet'!C69), "")</f>
        <v>#VALUE!</v>
      </c>
      <c r="U79" t="e">
        <f>IF( Z79="#00ff00", TIMEVALUE('Master Sheet'!D69), "")</f>
        <v>#VALUE!</v>
      </c>
      <c r="W79" t="s">
        <v>4823</v>
      </c>
      <c r="X79" t="s">
        <v>4823</v>
      </c>
      <c r="Y79" t="s">
        <v>4822</v>
      </c>
      <c r="Z79" t="s">
        <v>4822</v>
      </c>
      <c r="AA79" t="s">
        <v>4822</v>
      </c>
    </row>
    <row r="80" spans="1:27" ht="12.75">
      <c r="A80" s="129" t="str">
        <f t="shared" si="0"/>
        <v>Friday</v>
      </c>
      <c r="B80" t="str">
        <f>IF( W80="#00ff00",'Master Sheet'!A70, B79)</f>
        <v>OLD - The East Coast</v>
      </c>
      <c r="C80" t="str">
        <f t="shared" ref="C80:D80" si="110">IF( NOT( R80 = "" ), TEXT( DATE(YEAR(R80), MONTH(R80), DAY(R80) ), "m/d/yy") &amp; " " &amp; HOUR(R80) &amp; ":" &amp; TEXT( MINUTE(R80), "00"), "")</f>
        <v/>
      </c>
      <c r="D80" t="str">
        <f t="shared" si="110"/>
        <v/>
      </c>
      <c r="E80">
        <f>IF( AA80="#00ff00", 'Master Sheet'!E70, "" )</f>
        <v>0</v>
      </c>
      <c r="F80">
        <f>IF( AND( $A80 &lt;&gt; "", $B80 &lt;&gt; "", $C80 &lt;&gt; "", $D80 &lt;&gt; "", $E80 &lt;&gt; "", ISERROR( MATCH( $E80,'2019 Kevin and Rob Bands to not'!$A:$A, 0 ) ) ), 1, 0 )</f>
        <v>0</v>
      </c>
      <c r="H80" s="479">
        <f t="shared" si="2"/>
        <v>0</v>
      </c>
      <c r="I80">
        <f>'Master Sheet'!E70</f>
        <v>0</v>
      </c>
      <c r="J80" s="481" t="e">
        <f t="array" ref="J80">INDEX( 'Master Sheet'!A400:C$1093, MATCH( I80, 'Master Sheet'!A400:A$1093, 0 ), 2 )</f>
        <v>#N/A</v>
      </c>
      <c r="K80" s="482">
        <f t="shared" si="3"/>
        <v>0</v>
      </c>
      <c r="L80" s="483"/>
      <c r="M80" s="466"/>
      <c r="N80" s="466" t="e">
        <f t="array" ref="N80">INDEX( 'Master Sheet'!A400:C$1093, MATCH( I80, 'Master Sheet'!A400:A$1093, 0 ), 3 )</f>
        <v>#N/A</v>
      </c>
      <c r="O80">
        <f t="shared" si="4"/>
        <v>0</v>
      </c>
      <c r="P80" s="484"/>
      <c r="Q80" s="466"/>
      <c r="R80" s="466" t="str">
        <f t="shared" si="5"/>
        <v/>
      </c>
      <c r="S80" s="466" t="str">
        <f t="shared" si="6"/>
        <v/>
      </c>
      <c r="T80" t="e">
        <f>IF( Y80="#00ff00", TIMEVALUE('Master Sheet'!C70), "")</f>
        <v>#VALUE!</v>
      </c>
      <c r="U80" t="e">
        <f>IF( Z80="#00ff00", TIMEVALUE('Master Sheet'!D70), "")</f>
        <v>#VALUE!</v>
      </c>
      <c r="W80" t="s">
        <v>4823</v>
      </c>
      <c r="X80" t="s">
        <v>4823</v>
      </c>
      <c r="Y80" t="s">
        <v>4822</v>
      </c>
      <c r="Z80" t="s">
        <v>4822</v>
      </c>
      <c r="AA80" t="s">
        <v>4822</v>
      </c>
    </row>
    <row r="81" spans="1:27" ht="12.75">
      <c r="A81" s="129" t="str">
        <f t="shared" si="0"/>
        <v>Friday</v>
      </c>
      <c r="B81" t="str">
        <f>IF( W81="#00ff00",'Master Sheet'!A71, B80)</f>
        <v>OLD - The East Coast</v>
      </c>
      <c r="C81" t="str">
        <f t="shared" ref="C81:D81" si="111">IF( NOT( R81 = "" ), TEXT( DATE(YEAR(R81), MONTH(R81), DAY(R81) ), "m/d/yy") &amp; " " &amp; HOUR(R81) &amp; ":" &amp; TEXT( MINUTE(R81), "00"), "")</f>
        <v/>
      </c>
      <c r="D81" t="str">
        <f t="shared" si="111"/>
        <v/>
      </c>
      <c r="E81">
        <f>IF( AA81="#00ff00", 'Master Sheet'!E71, "" )</f>
        <v>0</v>
      </c>
      <c r="F81">
        <f>IF( AND( $A81 &lt;&gt; "", $B81 &lt;&gt; "", $C81 &lt;&gt; "", $D81 &lt;&gt; "", $E81 &lt;&gt; "", ISERROR( MATCH( $E81,'2019 Kevin and Rob Bands to not'!$A:$A, 0 ) ) ), 1, 0 )</f>
        <v>0</v>
      </c>
      <c r="H81" s="479">
        <f t="shared" si="2"/>
        <v>0</v>
      </c>
      <c r="I81">
        <f>'Master Sheet'!E71</f>
        <v>0</v>
      </c>
      <c r="J81" s="481" t="e">
        <f t="array" ref="J81">INDEX( 'Master Sheet'!A400:C$1093, MATCH( I81, 'Master Sheet'!A400:A$1093, 0 ), 2 )</f>
        <v>#N/A</v>
      </c>
      <c r="K81" s="482">
        <f t="shared" si="3"/>
        <v>0</v>
      </c>
      <c r="L81" s="483"/>
      <c r="M81" s="466"/>
      <c r="N81" s="466" t="e">
        <f t="array" ref="N81">INDEX( 'Master Sheet'!A400:C$1093, MATCH( I81, 'Master Sheet'!A400:A$1093, 0 ), 3 )</f>
        <v>#N/A</v>
      </c>
      <c r="O81">
        <f t="shared" si="4"/>
        <v>0</v>
      </c>
      <c r="P81" s="484"/>
      <c r="Q81" s="466"/>
      <c r="R81" s="466" t="str">
        <f t="shared" si="5"/>
        <v/>
      </c>
      <c r="S81" s="466" t="str">
        <f t="shared" si="6"/>
        <v/>
      </c>
      <c r="T81" t="e">
        <f>IF( Y81="#00ff00", TIMEVALUE('Master Sheet'!C71), "")</f>
        <v>#VALUE!</v>
      </c>
      <c r="U81" t="e">
        <f>IF( Z81="#00ff00", TIMEVALUE('Master Sheet'!D71), "")</f>
        <v>#VALUE!</v>
      </c>
      <c r="W81" t="s">
        <v>4823</v>
      </c>
      <c r="X81" t="s">
        <v>4823</v>
      </c>
      <c r="Y81" t="s">
        <v>4822</v>
      </c>
      <c r="Z81" t="s">
        <v>4822</v>
      </c>
      <c r="AA81" t="s">
        <v>4822</v>
      </c>
    </row>
    <row r="82" spans="1:27" ht="12.75">
      <c r="A82" s="129" t="str">
        <f t="shared" si="0"/>
        <v>Friday</v>
      </c>
      <c r="B82" t="str">
        <f>IF( W82="#00ff00",'Master Sheet'!A72, B81)</f>
        <v>OLD - The East Coast</v>
      </c>
      <c r="C82" t="str">
        <f t="shared" ref="C82:D82" si="112">IF( NOT( R82 = "" ), TEXT( DATE(YEAR(R82), MONTH(R82), DAY(R82) ), "m/d/yy") &amp; " " &amp; HOUR(R82) &amp; ":" &amp; TEXT( MINUTE(R82), "00"), "")</f>
        <v/>
      </c>
      <c r="D82" t="str">
        <f t="shared" si="112"/>
        <v/>
      </c>
      <c r="E82">
        <f>IF( AA82="#00ff00", 'Master Sheet'!E72, "" )</f>
        <v>0</v>
      </c>
      <c r="F82">
        <f>IF( AND( $A82 &lt;&gt; "", $B82 &lt;&gt; "", $C82 &lt;&gt; "", $D82 &lt;&gt; "", $E82 &lt;&gt; "", ISERROR( MATCH( $E82,'2019 Kevin and Rob Bands to not'!$A:$A, 0 ) ) ), 1, 0 )</f>
        <v>0</v>
      </c>
      <c r="H82" s="479">
        <f t="shared" si="2"/>
        <v>0</v>
      </c>
      <c r="I82">
        <f>'Master Sheet'!E72</f>
        <v>0</v>
      </c>
      <c r="J82" s="481" t="e">
        <f t="array" ref="J82">INDEX( 'Master Sheet'!A400:C$1093, MATCH( I82, 'Master Sheet'!A400:A$1093, 0 ), 2 )</f>
        <v>#N/A</v>
      </c>
      <c r="K82" s="482">
        <f t="shared" si="3"/>
        <v>0</v>
      </c>
      <c r="L82" s="483"/>
      <c r="M82" s="466"/>
      <c r="N82" s="466" t="e">
        <f t="array" ref="N82">INDEX( 'Master Sheet'!A400:C$1093, MATCH( I82, 'Master Sheet'!A400:A$1093, 0 ), 3 )</f>
        <v>#N/A</v>
      </c>
      <c r="O82">
        <f t="shared" si="4"/>
        <v>0</v>
      </c>
      <c r="P82" s="484"/>
      <c r="Q82" s="466"/>
      <c r="R82" s="466" t="str">
        <f t="shared" si="5"/>
        <v/>
      </c>
      <c r="S82" s="466" t="str">
        <f t="shared" si="6"/>
        <v/>
      </c>
      <c r="T82" t="e">
        <f>IF( Y82="#00ff00", TIMEVALUE('Master Sheet'!C72), "")</f>
        <v>#VALUE!</v>
      </c>
      <c r="U82" t="e">
        <f>IF( Z82="#00ff00", TIMEVALUE('Master Sheet'!D72), "")</f>
        <v>#VALUE!</v>
      </c>
      <c r="W82" t="s">
        <v>4823</v>
      </c>
      <c r="X82" t="s">
        <v>4823</v>
      </c>
      <c r="Y82" t="s">
        <v>4822</v>
      </c>
      <c r="Z82" t="s">
        <v>4822</v>
      </c>
      <c r="AA82" t="s">
        <v>4822</v>
      </c>
    </row>
    <row r="83" spans="1:27" ht="12.75">
      <c r="A83" s="129" t="str">
        <f t="shared" si="0"/>
        <v>Friday</v>
      </c>
      <c r="B83" t="str">
        <f>IF( W83="#00ff00",'Master Sheet'!A73, B82)</f>
        <v>OLD - The East Coast</v>
      </c>
      <c r="C83" t="str">
        <f t="shared" ref="C83:D83" si="113">IF( NOT( R83 = "" ), TEXT( DATE(YEAR(R83), MONTH(R83), DAY(R83) ), "m/d/yy") &amp; " " &amp; HOUR(R83) &amp; ":" &amp; TEXT( MINUTE(R83), "00"), "")</f>
        <v/>
      </c>
      <c r="D83" t="str">
        <f t="shared" si="113"/>
        <v/>
      </c>
      <c r="E83">
        <f>IF( AA83="#00ff00", 'Master Sheet'!E73, "" )</f>
        <v>0</v>
      </c>
      <c r="F83">
        <f>IF( AND( $A83 &lt;&gt; "", $B83 &lt;&gt; "", $C83 &lt;&gt; "", $D83 &lt;&gt; "", $E83 &lt;&gt; "", ISERROR( MATCH( $E83,'2019 Kevin and Rob Bands to not'!$A:$A, 0 ) ) ), 1, 0 )</f>
        <v>0</v>
      </c>
      <c r="H83" s="479">
        <f t="shared" si="2"/>
        <v>0</v>
      </c>
      <c r="I83">
        <f>'Master Sheet'!E73</f>
        <v>0</v>
      </c>
      <c r="J83" s="481" t="e">
        <f t="array" ref="J83">INDEX( 'Master Sheet'!A400:C$1093, MATCH( I83, 'Master Sheet'!A400:A$1093, 0 ), 2 )</f>
        <v>#N/A</v>
      </c>
      <c r="K83" s="482">
        <f t="shared" si="3"/>
        <v>0</v>
      </c>
      <c r="L83" s="483"/>
      <c r="M83" s="466"/>
      <c r="N83" s="466" t="e">
        <f t="array" ref="N83">INDEX( 'Master Sheet'!A400:C$1093, MATCH( I83, 'Master Sheet'!A400:A$1093, 0 ), 3 )</f>
        <v>#N/A</v>
      </c>
      <c r="O83">
        <f t="shared" si="4"/>
        <v>0</v>
      </c>
      <c r="P83" s="484"/>
      <c r="Q83" s="466"/>
      <c r="R83" s="466" t="str">
        <f t="shared" si="5"/>
        <v/>
      </c>
      <c r="S83" s="466" t="str">
        <f t="shared" si="6"/>
        <v/>
      </c>
      <c r="T83" t="e">
        <f>IF( Y83="#00ff00", TIMEVALUE('Master Sheet'!C73), "")</f>
        <v>#VALUE!</v>
      </c>
      <c r="U83" t="e">
        <f>IF( Z83="#00ff00", TIMEVALUE('Master Sheet'!D73), "")</f>
        <v>#VALUE!</v>
      </c>
      <c r="W83" t="s">
        <v>4823</v>
      </c>
      <c r="X83" t="s">
        <v>4823</v>
      </c>
      <c r="Y83" t="s">
        <v>4822</v>
      </c>
      <c r="Z83" t="s">
        <v>4822</v>
      </c>
      <c r="AA83" t="s">
        <v>4822</v>
      </c>
    </row>
    <row r="84" spans="1:27" ht="12.75">
      <c r="A84" s="129" t="str">
        <f t="shared" si="0"/>
        <v>Friday</v>
      </c>
      <c r="B84" t="str">
        <f>IF( W84="#00ff00",'Master Sheet'!A74, B83)</f>
        <v>OLD - The East Coast</v>
      </c>
      <c r="C84" t="str">
        <f t="shared" ref="C84:D84" si="114">IF( NOT( R84 = "" ), TEXT( DATE(YEAR(R84), MONTH(R84), DAY(R84) ), "m/d/yy") &amp; " " &amp; HOUR(R84) &amp; ":" &amp; TEXT( MINUTE(R84), "00"), "")</f>
        <v/>
      </c>
      <c r="D84" t="str">
        <f t="shared" si="114"/>
        <v/>
      </c>
      <c r="E84">
        <f>IF( AA84="#00ff00", 'Master Sheet'!E74, "" )</f>
        <v>0</v>
      </c>
      <c r="F84">
        <f>IF( AND( $A84 &lt;&gt; "", $B84 &lt;&gt; "", $C84 &lt;&gt; "", $D84 &lt;&gt; "", $E84 &lt;&gt; "", ISERROR( MATCH( $E84,'2019 Kevin and Rob Bands to not'!$A:$A, 0 ) ) ), 1, 0 )</f>
        <v>0</v>
      </c>
      <c r="H84" s="479">
        <f t="shared" si="2"/>
        <v>0</v>
      </c>
      <c r="I84">
        <f>'Master Sheet'!E74</f>
        <v>0</v>
      </c>
      <c r="J84" s="481" t="e">
        <f t="array" ref="J84">INDEX( 'Master Sheet'!A400:C$1093, MATCH( I84, 'Master Sheet'!A400:A$1093, 0 ), 2 )</f>
        <v>#N/A</v>
      </c>
      <c r="K84" s="482">
        <f t="shared" si="3"/>
        <v>0</v>
      </c>
      <c r="L84" s="483"/>
      <c r="M84" s="466"/>
      <c r="N84" s="466" t="e">
        <f t="array" ref="N84">INDEX( 'Master Sheet'!A400:C$1093, MATCH( I84, 'Master Sheet'!A400:A$1093, 0 ), 3 )</f>
        <v>#N/A</v>
      </c>
      <c r="O84">
        <f t="shared" si="4"/>
        <v>0</v>
      </c>
      <c r="P84" s="484"/>
      <c r="Q84" s="466"/>
      <c r="R84" s="466" t="str">
        <f t="shared" si="5"/>
        <v/>
      </c>
      <c r="S84" s="466" t="str">
        <f t="shared" si="6"/>
        <v/>
      </c>
      <c r="T84" t="e">
        <f>IF( Y84="#00ff00", TIMEVALUE('Master Sheet'!C74), "")</f>
        <v>#VALUE!</v>
      </c>
      <c r="U84" t="e">
        <f>IF( Z84="#00ff00", TIMEVALUE('Master Sheet'!D74), "")</f>
        <v>#VALUE!</v>
      </c>
      <c r="W84" t="s">
        <v>4823</v>
      </c>
      <c r="X84" t="s">
        <v>4823</v>
      </c>
      <c r="Y84" t="s">
        <v>4822</v>
      </c>
      <c r="Z84" t="s">
        <v>4822</v>
      </c>
      <c r="AA84" t="s">
        <v>4822</v>
      </c>
    </row>
    <row r="85" spans="1:27" ht="12.75">
      <c r="A85" s="129" t="str">
        <f t="shared" si="0"/>
        <v>Friday</v>
      </c>
      <c r="B85" t="str">
        <f>IF( W85="#00ff00",'Master Sheet'!A75, B84)</f>
        <v>OLD - The East Coast</v>
      </c>
      <c r="C85" t="str">
        <f t="shared" ref="C85:D85" si="115">IF( NOT( R85 = "" ), TEXT( DATE(YEAR(R85), MONTH(R85), DAY(R85) ), "m/d/yy") &amp; " " &amp; HOUR(R85) &amp; ":" &amp; TEXT( MINUTE(R85), "00"), "")</f>
        <v/>
      </c>
      <c r="D85" t="str">
        <f t="shared" si="115"/>
        <v/>
      </c>
      <c r="E85">
        <f>IF( AA85="#00ff00", 'Master Sheet'!E75, "" )</f>
        <v>0</v>
      </c>
      <c r="F85">
        <f>IF( AND( $A85 &lt;&gt; "", $B85 &lt;&gt; "", $C85 &lt;&gt; "", $D85 &lt;&gt; "", $E85 &lt;&gt; "", ISERROR( MATCH( $E85,'2019 Kevin and Rob Bands to not'!$A:$A, 0 ) ) ), 1, 0 )</f>
        <v>0</v>
      </c>
      <c r="H85" s="479">
        <f t="shared" si="2"/>
        <v>0</v>
      </c>
      <c r="I85">
        <f>'Master Sheet'!E75</f>
        <v>0</v>
      </c>
      <c r="J85" s="481" t="e">
        <f t="array" ref="J85">INDEX( 'Master Sheet'!A400:C$1093, MATCH( I85, 'Master Sheet'!A400:A$1093, 0 ), 2 )</f>
        <v>#N/A</v>
      </c>
      <c r="K85" s="482">
        <f t="shared" si="3"/>
        <v>0</v>
      </c>
      <c r="L85" s="483"/>
      <c r="M85" s="466"/>
      <c r="N85" s="466" t="e">
        <f t="array" ref="N85">INDEX( 'Master Sheet'!A400:C$1093, MATCH( I85, 'Master Sheet'!A400:A$1093, 0 ), 3 )</f>
        <v>#N/A</v>
      </c>
      <c r="O85">
        <f t="shared" si="4"/>
        <v>0</v>
      </c>
      <c r="P85" s="484"/>
      <c r="Q85" s="466"/>
      <c r="R85" s="466" t="str">
        <f t="shared" si="5"/>
        <v/>
      </c>
      <c r="S85" s="466" t="str">
        <f t="shared" si="6"/>
        <v/>
      </c>
      <c r="T85" t="e">
        <f>IF( Y85="#00ff00", TIMEVALUE('Master Sheet'!C75), "")</f>
        <v>#VALUE!</v>
      </c>
      <c r="U85" t="e">
        <f>IF( Z85="#00ff00", TIMEVALUE('Master Sheet'!D75), "")</f>
        <v>#VALUE!</v>
      </c>
      <c r="W85" t="s">
        <v>4823</v>
      </c>
      <c r="X85" t="s">
        <v>4823</v>
      </c>
      <c r="Y85" t="s">
        <v>4822</v>
      </c>
      <c r="Z85" t="s">
        <v>4822</v>
      </c>
      <c r="AA85" t="s">
        <v>4822</v>
      </c>
    </row>
    <row r="86" spans="1:27" ht="12.75">
      <c r="A86" s="129" t="str">
        <f t="shared" si="0"/>
        <v>Friday</v>
      </c>
      <c r="B86" t="str">
        <f>IF( W86="#00ff00",'Master Sheet'!A76, B85)</f>
        <v>OLD - The East Coast</v>
      </c>
      <c r="C86" t="str">
        <f t="shared" ref="C86:D86" si="116">IF( NOT( R86 = "" ), TEXT( DATE(YEAR(R86), MONTH(R86), DAY(R86) ), "m/d/yy") &amp; " " &amp; HOUR(R86) &amp; ":" &amp; TEXT( MINUTE(R86), "00"), "")</f>
        <v/>
      </c>
      <c r="D86" t="str">
        <f t="shared" si="116"/>
        <v/>
      </c>
      <c r="E86">
        <f>IF( AA86="#00ff00", 'Master Sheet'!E76, "" )</f>
        <v>0</v>
      </c>
      <c r="F86">
        <f>IF( AND( $A86 &lt;&gt; "", $B86 &lt;&gt; "", $C86 &lt;&gt; "", $D86 &lt;&gt; "", $E86 &lt;&gt; "", ISERROR( MATCH( $E86,'2019 Kevin and Rob Bands to not'!$A:$A, 0 ) ) ), 1, 0 )</f>
        <v>0</v>
      </c>
      <c r="H86" s="479">
        <f t="shared" si="2"/>
        <v>0</v>
      </c>
      <c r="I86">
        <f>'Master Sheet'!E76</f>
        <v>0</v>
      </c>
      <c r="J86" s="481" t="e">
        <f t="array" ref="J86">INDEX( 'Master Sheet'!A400:C$1093, MATCH( I86, 'Master Sheet'!A400:A$1093, 0 ), 2 )</f>
        <v>#N/A</v>
      </c>
      <c r="K86" s="482">
        <f t="shared" si="3"/>
        <v>0</v>
      </c>
      <c r="L86" s="483"/>
      <c r="M86" s="466"/>
      <c r="N86" s="466" t="e">
        <f t="array" ref="N86">INDEX( 'Master Sheet'!A400:C$1093, MATCH( I86, 'Master Sheet'!A400:A$1093, 0 ), 3 )</f>
        <v>#N/A</v>
      </c>
      <c r="O86">
        <f t="shared" si="4"/>
        <v>0</v>
      </c>
      <c r="P86" s="484"/>
      <c r="Q86" s="466"/>
      <c r="R86" s="466" t="str">
        <f t="shared" si="5"/>
        <v/>
      </c>
      <c r="S86" s="466" t="str">
        <f t="shared" si="6"/>
        <v/>
      </c>
      <c r="T86" t="e">
        <f>IF( Y86="#00ff00", TIMEVALUE('Master Sheet'!C76), "")</f>
        <v>#VALUE!</v>
      </c>
      <c r="U86" t="e">
        <f>IF( Z86="#00ff00", TIMEVALUE('Master Sheet'!D76), "")</f>
        <v>#VALUE!</v>
      </c>
      <c r="W86" t="s">
        <v>4823</v>
      </c>
      <c r="X86" t="s">
        <v>4823</v>
      </c>
      <c r="Y86" t="s">
        <v>4822</v>
      </c>
      <c r="Z86" t="s">
        <v>4822</v>
      </c>
      <c r="AA86" t="s">
        <v>4822</v>
      </c>
    </row>
    <row r="87" spans="1:27" ht="12.75">
      <c r="A87" s="129" t="str">
        <f t="shared" si="0"/>
        <v>Friday</v>
      </c>
      <c r="B87" t="str">
        <f>IF( W87="#00ff00",'Master Sheet'!A77, B86)</f>
        <v>OLD - The East Coast</v>
      </c>
      <c r="C87" t="str">
        <f t="shared" ref="C87:D87" si="117">IF( NOT( R87 = "" ), TEXT( DATE(YEAR(R87), MONTH(R87), DAY(R87) ), "m/d/yy") &amp; " " &amp; HOUR(R87) &amp; ":" &amp; TEXT( MINUTE(R87), "00"), "")</f>
        <v/>
      </c>
      <c r="D87" t="str">
        <f t="shared" si="117"/>
        <v/>
      </c>
      <c r="E87" t="str">
        <f>IF( AA87="#00ff00", 'Master Sheet'!E77, "" )</f>
        <v/>
      </c>
      <c r="F87">
        <f>IF( AND( $A87 &lt;&gt; "", $B87 &lt;&gt; "", $C87 &lt;&gt; "", $D87 &lt;&gt; "", $E87 &lt;&gt; "", ISERROR( MATCH( $E87,'2019 Kevin and Rob Bands to not'!$A:$A, 0 ) ) ), 1, 0 )</f>
        <v>0</v>
      </c>
      <c r="H87" s="479">
        <f t="shared" si="2"/>
        <v>0</v>
      </c>
      <c r="I87">
        <f>'Master Sheet'!E77</f>
        <v>0</v>
      </c>
      <c r="J87" s="481" t="e">
        <f t="array" ref="J87">INDEX( 'Master Sheet'!A400:C$1093, MATCH( I87, 'Master Sheet'!A400:A$1093, 0 ), 2 )</f>
        <v>#N/A</v>
      </c>
      <c r="K87" s="482">
        <f t="shared" si="3"/>
        <v>0</v>
      </c>
      <c r="L87" s="483"/>
      <c r="M87" s="466"/>
      <c r="N87" s="466" t="e">
        <f t="array" ref="N87">INDEX( 'Master Sheet'!A400:C$1093, MATCH( I87, 'Master Sheet'!A400:A$1093, 0 ), 3 )</f>
        <v>#N/A</v>
      </c>
      <c r="O87">
        <f t="shared" si="4"/>
        <v>0</v>
      </c>
      <c r="P87" s="484"/>
      <c r="Q87" s="466"/>
      <c r="R87" s="466" t="str">
        <f t="shared" si="5"/>
        <v/>
      </c>
      <c r="S87" s="466" t="str">
        <f t="shared" si="6"/>
        <v/>
      </c>
      <c r="T87" t="str">
        <f>IF( Y87="#00ff00", TIMEVALUE('Master Sheet'!C77), "")</f>
        <v/>
      </c>
      <c r="U87" t="str">
        <f>IF( Z87="#00ff00", TIMEVALUE('Master Sheet'!D77), "")</f>
        <v/>
      </c>
      <c r="W87" t="s">
        <v>4823</v>
      </c>
      <c r="X87" t="s">
        <v>4823</v>
      </c>
      <c r="Y87" t="s">
        <v>4823</v>
      </c>
      <c r="Z87" t="s">
        <v>4823</v>
      </c>
      <c r="AA87" t="s">
        <v>4823</v>
      </c>
    </row>
    <row r="88" spans="1:27" ht="12.75">
      <c r="A88" s="129" t="str">
        <f t="shared" si="0"/>
        <v>Friday</v>
      </c>
      <c r="B88" t="str">
        <f>IF( W88="#00ff00",'Master Sheet'!A78, B87)</f>
        <v>OLD - The East Coast</v>
      </c>
      <c r="C88" t="str">
        <f t="shared" ref="C88:D88" si="118">IF( NOT( R88 = "" ), TEXT( DATE(YEAR(R88), MONTH(R88), DAY(R88) ), "m/d/yy") &amp; " " &amp; HOUR(R88) &amp; ":" &amp; TEXT( MINUTE(R88), "00"), "")</f>
        <v/>
      </c>
      <c r="D88" t="str">
        <f t="shared" si="118"/>
        <v/>
      </c>
      <c r="E88" t="str">
        <f>IF( AA88="#00ff00", 'Master Sheet'!E78, "" )</f>
        <v/>
      </c>
      <c r="F88">
        <f>IF( AND( $A88 &lt;&gt; "", $B88 &lt;&gt; "", $C88 &lt;&gt; "", $D88 &lt;&gt; "", $E88 &lt;&gt; "", ISERROR( MATCH( $E88,'2019 Kevin and Rob Bands to not'!$A:$A, 0 ) ) ), 1, 0 )</f>
        <v>0</v>
      </c>
      <c r="H88" s="479">
        <f t="shared" si="2"/>
        <v>0</v>
      </c>
      <c r="I88">
        <f>'Master Sheet'!E78</f>
        <v>0</v>
      </c>
      <c r="J88" s="481" t="e">
        <f t="array" ref="J88">INDEX( 'Master Sheet'!A400:C$1093, MATCH( I88, 'Master Sheet'!A400:A$1093, 0 ), 2 )</f>
        <v>#N/A</v>
      </c>
      <c r="K88" s="482">
        <f t="shared" si="3"/>
        <v>0</v>
      </c>
      <c r="L88" s="483"/>
      <c r="M88" s="466"/>
      <c r="N88" s="466" t="e">
        <f t="array" ref="N88">INDEX( 'Master Sheet'!A400:C$1093, MATCH( I88, 'Master Sheet'!A400:A$1093, 0 ), 3 )</f>
        <v>#N/A</v>
      </c>
      <c r="O88">
        <f t="shared" si="4"/>
        <v>0</v>
      </c>
      <c r="P88" s="484"/>
      <c r="Q88" s="466"/>
      <c r="R88" s="466" t="str">
        <f t="shared" si="5"/>
        <v/>
      </c>
      <c r="S88" s="466" t="str">
        <f t="shared" si="6"/>
        <v/>
      </c>
      <c r="T88" t="str">
        <f>IF( Y88="#00ff00", TIMEVALUE('Master Sheet'!C78), "")</f>
        <v/>
      </c>
      <c r="U88" t="str">
        <f>IF( Z88="#00ff00", TIMEVALUE('Master Sheet'!D78), "")</f>
        <v/>
      </c>
      <c r="W88" t="s">
        <v>4823</v>
      </c>
      <c r="X88" t="s">
        <v>4823</v>
      </c>
      <c r="Y88" t="s">
        <v>4823</v>
      </c>
      <c r="Z88" t="s">
        <v>4823</v>
      </c>
      <c r="AA88" t="s">
        <v>4823</v>
      </c>
    </row>
    <row r="89" spans="1:27" ht="12.75">
      <c r="A89" s="129" t="str">
        <f t="shared" si="0"/>
        <v>Friday</v>
      </c>
      <c r="B89" t="str">
        <f>IF( W89="#00ff00",'Master Sheet'!A91, B88)</f>
        <v>Elliot's Martini Bar</v>
      </c>
      <c r="C89" t="str">
        <f t="shared" ref="C89:D89" si="119">IF( NOT( R89 = "" ), TEXT( DATE(YEAR(R89), MONTH(R89), DAY(R89) ), "m/d/yy") &amp; " " &amp; HOUR(R89) &amp; ":" &amp; TEXT( MINUTE(R89), "00"), "")</f>
        <v/>
      </c>
      <c r="D89" t="str">
        <f t="shared" si="119"/>
        <v/>
      </c>
      <c r="E89">
        <f>IF( AA89="#00ff00", 'Master Sheet'!E91, "" )</f>
        <v>0</v>
      </c>
      <c r="F89">
        <f>IF( AND( $A89 &lt;&gt; "", $B89 &lt;&gt; "", $C89 &lt;&gt; "", $D89 &lt;&gt; "", $E89 &lt;&gt; "", ISERROR( MATCH( $E89,'2019 Kevin and Rob Bands to not'!$A:$A, 0 ) ) ), 1, 0 )</f>
        <v>0</v>
      </c>
      <c r="H89" s="479">
        <f t="shared" si="2"/>
        <v>0</v>
      </c>
      <c r="I89">
        <f>'Master Sheet'!E91</f>
        <v>0</v>
      </c>
      <c r="J89" s="481" t="e">
        <f t="array" ref="J89">INDEX( 'Master Sheet'!A400:C$1093, MATCH( I89, 'Master Sheet'!A400:A$1093, 0 ), 2 )</f>
        <v>#N/A</v>
      </c>
      <c r="K89" s="482">
        <f t="shared" si="3"/>
        <v>0</v>
      </c>
      <c r="L89" s="483"/>
      <c r="M89" s="466"/>
      <c r="N89" s="466" t="e">
        <f t="array" ref="N89">INDEX( 'Master Sheet'!A400:C$1093, MATCH( I89, 'Master Sheet'!A400:A$1093, 0 ), 3 )</f>
        <v>#N/A</v>
      </c>
      <c r="O89">
        <f t="shared" si="4"/>
        <v>0</v>
      </c>
      <c r="P89" s="484"/>
      <c r="Q89" s="466"/>
      <c r="R89" s="466" t="str">
        <f t="shared" si="5"/>
        <v/>
      </c>
      <c r="S89" s="466" t="str">
        <f t="shared" si="6"/>
        <v/>
      </c>
      <c r="T89" t="e">
        <f>IF( Y89="#00ff00", TIMEVALUE('Master Sheet'!C91), "")</f>
        <v>#VALUE!</v>
      </c>
      <c r="U89" t="e">
        <f>IF( Z89="#00ff00", TIMEVALUE('Master Sheet'!D91), "")</f>
        <v>#VALUE!</v>
      </c>
      <c r="W89" t="s">
        <v>4822</v>
      </c>
      <c r="X89" t="s">
        <v>4822</v>
      </c>
      <c r="Y89" t="s">
        <v>4822</v>
      </c>
      <c r="Z89" t="s">
        <v>4822</v>
      </c>
      <c r="AA89" t="s">
        <v>4822</v>
      </c>
    </row>
    <row r="90" spans="1:27" ht="12.75">
      <c r="A90" s="129" t="str">
        <f t="shared" si="0"/>
        <v>Friday</v>
      </c>
      <c r="B90" t="str">
        <f>IF( W90="#00ff00",'Master Sheet'!A92, B89)</f>
        <v>Elliot's Martini Bar</v>
      </c>
      <c r="C90" t="str">
        <f t="shared" ref="C90:D90" si="120">IF( NOT( R90 = "" ), TEXT( DATE(YEAR(R90), MONTH(R90), DAY(R90) ), "m/d/yy") &amp; " " &amp; HOUR(R90) &amp; ":" &amp; TEXT( MINUTE(R90), "00"), "")</f>
        <v/>
      </c>
      <c r="D90" t="str">
        <f t="shared" si="120"/>
        <v/>
      </c>
      <c r="E90" t="str">
        <f>IF( AA90="#00ff00", 'Master Sheet'!E92, "" )</f>
        <v>Tawanda and the Heart Breakers</v>
      </c>
      <c r="F90">
        <f>IF( AND( $A90 &lt;&gt; "", $B90 &lt;&gt; "", $C90 &lt;&gt; "", $D90 &lt;&gt; "", $E90 &lt;&gt; "", ISERROR( MATCH( $E90,'2019 Kevin and Rob Bands to not'!$A:$A, 0 ) ) ), 1, 0 )</f>
        <v>0</v>
      </c>
      <c r="H90" s="479">
        <f t="shared" si="2"/>
        <v>0</v>
      </c>
      <c r="I90" t="str">
        <f>'Master Sheet'!E92</f>
        <v>Tawanda and the Heart Breakers</v>
      </c>
      <c r="J90" s="481" t="str">
        <f t="array" ref="J90">INDEX( 'Master Sheet'!A400:C$1093, MATCH( I90, 'Master Sheet'!A400:A$1093, 0 ), 2 )</f>
        <v>(2020) jimmy kwangwari :: 3082495002</v>
      </c>
      <c r="K90" s="482">
        <f t="shared" si="3"/>
        <v>0</v>
      </c>
      <c r="L90" s="483"/>
      <c r="M90" s="466"/>
      <c r="N90" s="466" t="str">
        <f t="array" ref="N90">INDEX( 'Master Sheet'!A400:C$1093, MATCH( I90, 'Master Sheet'!A400:A$1093, 0 ), 3 )</f>
        <v>jimmykwangwari@outlook.com</v>
      </c>
      <c r="O90">
        <f t="shared" si="4"/>
        <v>0</v>
      </c>
      <c r="P90" s="484"/>
      <c r="Q90" s="466"/>
      <c r="R90" s="466" t="str">
        <f t="shared" si="5"/>
        <v/>
      </c>
      <c r="S90" s="466" t="str">
        <f t="shared" si="6"/>
        <v/>
      </c>
      <c r="T90" t="e">
        <f>IF( Y90="#00ff00", TIMEVALUE('Master Sheet'!C92), "")</f>
        <v>#VALUE!</v>
      </c>
      <c r="U90" t="e">
        <f>IF( Z90="#00ff00", TIMEVALUE('Master Sheet'!D92), "")</f>
        <v>#VALUE!</v>
      </c>
      <c r="W90" t="s">
        <v>4823</v>
      </c>
      <c r="X90" t="s">
        <v>4823</v>
      </c>
      <c r="Y90" t="s">
        <v>4822</v>
      </c>
      <c r="Z90" t="s">
        <v>4822</v>
      </c>
      <c r="AA90" t="s">
        <v>4822</v>
      </c>
    </row>
    <row r="91" spans="1:27" ht="12.75">
      <c r="A91" s="129" t="str">
        <f t="shared" si="0"/>
        <v>Friday</v>
      </c>
      <c r="B91" t="str">
        <f>IF( W91="#00ff00",'Master Sheet'!A93, B90)</f>
        <v>Elliot's Martini Bar</v>
      </c>
      <c r="C91" t="str">
        <f t="shared" ref="C91:D91" si="121">IF( NOT( R91 = "" ), TEXT( DATE(YEAR(R91), MONTH(R91), DAY(R91) ), "m/d/yy") &amp; " " &amp; HOUR(R91) &amp; ":" &amp; TEXT( MINUTE(R91), "00"), "")</f>
        <v/>
      </c>
      <c r="D91" t="str">
        <f t="shared" si="121"/>
        <v/>
      </c>
      <c r="E91" t="str">
        <f>IF( AA91="#00ff00", 'Master Sheet'!E93, "" )</f>
        <v>Roy G Biv (ROYGBIV)</v>
      </c>
      <c r="F91">
        <f>IF( AND( $A91 &lt;&gt; "", $B91 &lt;&gt; "", $C91 &lt;&gt; "", $D91 &lt;&gt; "", $E91 &lt;&gt; "", ISERROR( MATCH( $E91,'2019 Kevin and Rob Bands to not'!$A:$A, 0 ) ) ), 1, 0 )</f>
        <v>0</v>
      </c>
      <c r="H91" s="479">
        <f t="shared" si="2"/>
        <v>0</v>
      </c>
      <c r="I91" t="str">
        <f>'Master Sheet'!E93</f>
        <v>Roy G Biv (ROYGBIV)</v>
      </c>
      <c r="J91" s="481" t="str">
        <f t="array" ref="J91">INDEX( 'Master Sheet'!A400:C$1093, MATCH( I91, 'Master Sheet'!A400:A$1093, 0 ), 2 )</f>
        <v>(2020) Michael Roy :: 9704309410</v>
      </c>
      <c r="K91" s="482">
        <f t="shared" si="3"/>
        <v>0</v>
      </c>
      <c r="L91" s="483"/>
      <c r="M91" s="466"/>
      <c r="N91" s="466" t="str">
        <f t="array" ref="N91">INDEX( 'Master Sheet'!A400:C$1093, MATCH( I91, 'Master Sheet'!A400:A$1093, 0 ), 3 )</f>
        <v>whoisroygbiv@icloud.com</v>
      </c>
      <c r="O91">
        <f t="shared" si="4"/>
        <v>0</v>
      </c>
      <c r="P91" s="484"/>
      <c r="Q91" s="466"/>
      <c r="R91" s="466" t="str">
        <f t="shared" si="5"/>
        <v/>
      </c>
      <c r="S91" s="466" t="str">
        <f t="shared" si="6"/>
        <v/>
      </c>
      <c r="T91" t="e">
        <f>IF( Y91="#00ff00", TIMEVALUE('Master Sheet'!C93), "")</f>
        <v>#VALUE!</v>
      </c>
      <c r="U91" t="e">
        <f>IF( Z91="#00ff00", TIMEVALUE('Master Sheet'!D93), "")</f>
        <v>#VALUE!</v>
      </c>
      <c r="W91" t="s">
        <v>4823</v>
      </c>
      <c r="X91" t="s">
        <v>4823</v>
      </c>
      <c r="Y91" t="s">
        <v>4822</v>
      </c>
      <c r="Z91" t="s">
        <v>4822</v>
      </c>
      <c r="AA91" t="s">
        <v>4822</v>
      </c>
    </row>
    <row r="92" spans="1:27" ht="12.75">
      <c r="A92" s="129" t="str">
        <f t="shared" si="0"/>
        <v>Friday</v>
      </c>
      <c r="B92" t="str">
        <f>IF( W92="#00ff00",'Master Sheet'!A94, B91)</f>
        <v>Elliot's Martini Bar</v>
      </c>
      <c r="C92" t="str">
        <f t="shared" ref="C92:D92" si="122">IF( NOT( R92 = "" ), TEXT( DATE(YEAR(R92), MONTH(R92), DAY(R92) ), "m/d/yy") &amp; " " &amp; HOUR(R92) &amp; ":" &amp; TEXT( MINUTE(R92), "00"), "")</f>
        <v/>
      </c>
      <c r="D92" t="str">
        <f t="shared" si="122"/>
        <v/>
      </c>
      <c r="E92" t="str">
        <f>IF( AA92="#00ff00", 'Master Sheet'!E94, "" )</f>
        <v>LVDY</v>
      </c>
      <c r="F92">
        <f>IF( AND( $A92 &lt;&gt; "", $B92 &lt;&gt; "", $C92 &lt;&gt; "", $D92 &lt;&gt; "", $E92 &lt;&gt; "", ISERROR( MATCH( $E92,'2019 Kevin and Rob Bands to not'!$A:$A, 0 ) ) ), 1, 0 )</f>
        <v>0</v>
      </c>
      <c r="H92" s="479">
        <f t="shared" si="2"/>
        <v>0</v>
      </c>
      <c r="I92" t="str">
        <f>'Master Sheet'!E94</f>
        <v>LVDY</v>
      </c>
      <c r="J92" s="481" t="str">
        <f t="array" ref="J92">INDEX( 'Master Sheet'!A400:C$1093, MATCH( I92, 'Master Sheet'!A400:A$1093, 0 ), 2 )</f>
        <v>(2020) Aubrey Mable :: 3037263938</v>
      </c>
      <c r="K92" s="482">
        <f t="shared" si="3"/>
        <v>0</v>
      </c>
      <c r="L92" s="483"/>
      <c r="M92" s="466"/>
      <c r="N92" s="466" t="str">
        <f t="array" ref="N92">INDEX( 'Master Sheet'!A400:C$1093, MATCH( I92, 'Master Sheet'!A400:A$1093, 0 ), 3 )</f>
        <v>lvdymusic@gmail.com</v>
      </c>
      <c r="O92">
        <f t="shared" si="4"/>
        <v>0</v>
      </c>
      <c r="P92" s="484"/>
      <c r="Q92" s="466"/>
      <c r="R92" s="466" t="str">
        <f t="shared" si="5"/>
        <v/>
      </c>
      <c r="S92" s="466" t="str">
        <f t="shared" si="6"/>
        <v/>
      </c>
      <c r="T92" t="e">
        <f>IF( Y92="#00ff00", TIMEVALUE('Master Sheet'!C94), "")</f>
        <v>#VALUE!</v>
      </c>
      <c r="U92" t="e">
        <f>IF( Z92="#00ff00", TIMEVALUE('Master Sheet'!D94), "")</f>
        <v>#VALUE!</v>
      </c>
      <c r="W92" t="s">
        <v>4823</v>
      </c>
      <c r="X92" t="s">
        <v>4823</v>
      </c>
      <c r="Y92" t="s">
        <v>4822</v>
      </c>
      <c r="Z92" t="s">
        <v>4822</v>
      </c>
      <c r="AA92" t="s">
        <v>4822</v>
      </c>
    </row>
    <row r="93" spans="1:27" ht="12.75">
      <c r="A93" s="129" t="str">
        <f t="shared" si="0"/>
        <v>Friday</v>
      </c>
      <c r="B93" t="str">
        <f>IF( W93="#00ff00",'Master Sheet'!A95, B92)</f>
        <v>Elliot's Martini Bar</v>
      </c>
      <c r="C93" t="str">
        <f t="shared" ref="C93:D93" si="123">IF( NOT( R93 = "" ), TEXT( DATE(YEAR(R93), MONTH(R93), DAY(R93) ), "m/d/yy") &amp; " " &amp; HOUR(R93) &amp; ":" &amp; TEXT( MINUTE(R93), "00"), "")</f>
        <v/>
      </c>
      <c r="D93" t="str">
        <f t="shared" si="123"/>
        <v/>
      </c>
      <c r="E93" t="str">
        <f>IF( AA93="#00ff00", 'Master Sheet'!E95, "" )</f>
        <v>Mitchell James</v>
      </c>
      <c r="F93">
        <f>IF( AND( $A93 &lt;&gt; "", $B93 &lt;&gt; "", $C93 &lt;&gt; "", $D93 &lt;&gt; "", $E93 &lt;&gt; "", ISERROR( MATCH( $E93,'2019 Kevin and Rob Bands to not'!$A:$A, 0 ) ) ), 1, 0 )</f>
        <v>0</v>
      </c>
      <c r="H93" s="479">
        <f t="shared" si="2"/>
        <v>0</v>
      </c>
      <c r="I93" t="str">
        <f>'Master Sheet'!E95</f>
        <v>Mitchell James</v>
      </c>
      <c r="J93" s="481" t="str">
        <f t="array" ref="J93">INDEX( 'Master Sheet'!A400:C$1093, MATCH( I93, 'Master Sheet'!A400:A$1093, 0 ), 2 )</f>
        <v>(2020) Mitchell Coyle :: (559)486-9041</v>
      </c>
      <c r="K93" s="482">
        <f t="shared" si="3"/>
        <v>0</v>
      </c>
      <c r="L93" s="483"/>
      <c r="M93" s="466"/>
      <c r="N93" s="466" t="str">
        <f t="array" ref="N93">INDEX( 'Master Sheet'!A400:C$1093, MATCH( I93, 'Master Sheet'!A400:A$1093, 0 ), 3 )</f>
        <v>mitchellcanrap@gmail.com</v>
      </c>
      <c r="O93">
        <f t="shared" si="4"/>
        <v>0</v>
      </c>
      <c r="P93" s="484"/>
      <c r="Q93" s="466"/>
      <c r="R93" s="466" t="str">
        <f t="shared" si="5"/>
        <v/>
      </c>
      <c r="S93" s="466" t="str">
        <f t="shared" si="6"/>
        <v/>
      </c>
      <c r="T93" t="e">
        <f>IF( Y93="#00ff00", TIMEVALUE('Master Sheet'!C95), "")</f>
        <v>#VALUE!</v>
      </c>
      <c r="U93" t="e">
        <f>IF( Z93="#00ff00", TIMEVALUE('Master Sheet'!D95), "")</f>
        <v>#VALUE!</v>
      </c>
      <c r="W93" t="s">
        <v>4823</v>
      </c>
      <c r="X93" t="s">
        <v>4823</v>
      </c>
      <c r="Y93" t="s">
        <v>4822</v>
      </c>
      <c r="Z93" t="s">
        <v>4822</v>
      </c>
      <c r="AA93" t="s">
        <v>4822</v>
      </c>
    </row>
    <row r="94" spans="1:27" ht="12.75">
      <c r="A94" s="129" t="str">
        <f t="shared" si="0"/>
        <v>Friday</v>
      </c>
      <c r="B94" t="str">
        <f>IF( W94="#00ff00",'Master Sheet'!A96, B93)</f>
        <v>Elliot's Martini Bar</v>
      </c>
      <c r="C94" t="str">
        <f t="shared" ref="C94:D94" si="124">IF( NOT( R94 = "" ), TEXT( DATE(YEAR(R94), MONTH(R94), DAY(R94) ), "m/d/yy") &amp; " " &amp; HOUR(R94) &amp; ":" &amp; TEXT( MINUTE(R94), "00"), "")</f>
        <v/>
      </c>
      <c r="D94" t="str">
        <f t="shared" si="124"/>
        <v/>
      </c>
      <c r="E94" t="str">
        <f>IF( AA94="#00ff00", 'Master Sheet'!E96, "" )</f>
        <v>SYCDVK</v>
      </c>
      <c r="F94">
        <f>IF( AND( $A94 &lt;&gt; "", $B94 &lt;&gt; "", $C94 &lt;&gt; "", $D94 &lt;&gt; "", $E94 &lt;&gt; "", ISERROR( MATCH( $E94,'2019 Kevin and Rob Bands to not'!$A:$A, 0 ) ) ), 1, 0 )</f>
        <v>0</v>
      </c>
      <c r="H94" s="479">
        <f t="shared" si="2"/>
        <v>0</v>
      </c>
      <c r="I94" t="str">
        <f>'Master Sheet'!E96</f>
        <v>SYCDVK</v>
      </c>
      <c r="J94" s="481" t="str">
        <f t="array" ref="J94">INDEX( 'Master Sheet'!A400:C$1093, MATCH( I94, 'Master Sheet'!A400:A$1093, 0 ), 2 )</f>
        <v>(2020) Peter Warekois :: 8052100373</v>
      </c>
      <c r="K94" s="482">
        <f t="shared" si="3"/>
        <v>0</v>
      </c>
      <c r="L94" s="483"/>
      <c r="M94" s="466"/>
      <c r="N94" s="466" t="str">
        <f t="array" ref="N94">INDEX( 'Master Sheet'!A400:C$1093, MATCH( I94, 'Master Sheet'!A400:A$1093, 0 ), 3 )</f>
        <v>sycdvk@gmail.com</v>
      </c>
      <c r="O94">
        <f t="shared" si="4"/>
        <v>0</v>
      </c>
      <c r="P94" s="484"/>
      <c r="Q94" s="466"/>
      <c r="R94" s="466" t="str">
        <f t="shared" si="5"/>
        <v/>
      </c>
      <c r="S94" s="466" t="str">
        <f t="shared" si="6"/>
        <v/>
      </c>
      <c r="T94" t="e">
        <f>IF( Y94="#00ff00", TIMEVALUE('Master Sheet'!C96), "")</f>
        <v>#VALUE!</v>
      </c>
      <c r="U94" t="e">
        <f>IF( Z94="#00ff00", TIMEVALUE('Master Sheet'!D96), "")</f>
        <v>#VALUE!</v>
      </c>
      <c r="W94" t="s">
        <v>4823</v>
      </c>
      <c r="X94" t="s">
        <v>4823</v>
      </c>
      <c r="Y94" t="s">
        <v>4822</v>
      </c>
      <c r="Z94" t="s">
        <v>4822</v>
      </c>
      <c r="AA94" t="s">
        <v>4822</v>
      </c>
    </row>
    <row r="95" spans="1:27" ht="12.75">
      <c r="A95" s="129" t="str">
        <f t="shared" si="0"/>
        <v>Friday</v>
      </c>
      <c r="B95" t="str">
        <f>IF( W95="#00ff00",'Master Sheet'!A97, B94)</f>
        <v>Elliot's Martini Bar</v>
      </c>
      <c r="C95" t="str">
        <f t="shared" ref="C95:D95" si="125">IF( NOT( R95 = "" ), TEXT( DATE(YEAR(R95), MONTH(R95), DAY(R95) ), "m/d/yy") &amp; " " &amp; HOUR(R95) &amp; ":" &amp; TEXT( MINUTE(R95), "00"), "")</f>
        <v>4/26/19 23:30</v>
      </c>
      <c r="D95" t="str">
        <f t="shared" si="125"/>
        <v/>
      </c>
      <c r="E95" t="str">
        <f>IF( AA95="#00ff00", 'Master Sheet'!E97, "" )</f>
        <v>Fullmetal</v>
      </c>
      <c r="F95">
        <f>IF( AND( $A95 &lt;&gt; "", $B95 &lt;&gt; "", $C95 &lt;&gt; "", $D95 &lt;&gt; "", $E95 &lt;&gt; "", ISERROR( MATCH( $E95,'2019 Kevin and Rob Bands to not'!$A:$A, 0 ) ) ), 1, 0 )</f>
        <v>0</v>
      </c>
      <c r="H95" s="479">
        <f t="shared" si="2"/>
        <v>0</v>
      </c>
      <c r="I95" t="str">
        <f>'Master Sheet'!E97</f>
        <v>Fullmetal</v>
      </c>
      <c r="J95" s="481" t="str">
        <f t="array" ref="J95">INDEX( 'Master Sheet'!A400:C$1093, MATCH( I95, 'Master Sheet'!A400:A$1093, 0 ), 2 )</f>
        <v>(2020) Diego Felix :: 9704120633</v>
      </c>
      <c r="K95" s="482">
        <f t="shared" si="3"/>
        <v>0</v>
      </c>
      <c r="L95" s="483"/>
      <c r="M95" s="466"/>
      <c r="N95" s="466" t="str">
        <f t="array" ref="N95">INDEX( 'Master Sheet'!A400:C$1093, MATCH( I95, 'Master Sheet'!A400:A$1093, 0 ), 3 )</f>
        <v>fullmetalsounds@gmail.com</v>
      </c>
      <c r="O95">
        <f t="shared" si="4"/>
        <v>0</v>
      </c>
      <c r="P95" s="484"/>
      <c r="Q95" s="466"/>
      <c r="R95" s="466">
        <f t="shared" si="5"/>
        <v>43581.979166666664</v>
      </c>
      <c r="S95" s="466" t="str">
        <f t="shared" si="6"/>
        <v/>
      </c>
      <c r="T95">
        <f>IF( Y95="#00ff00", TIMEVALUE('Master Sheet'!C97), "")</f>
        <v>0.47916666666666669</v>
      </c>
      <c r="U95" t="e">
        <f>IF( Z95="#00ff00", TIMEVALUE('Master Sheet'!D97), "")</f>
        <v>#VALUE!</v>
      </c>
      <c r="W95" t="s">
        <v>4823</v>
      </c>
      <c r="X95" t="s">
        <v>4823</v>
      </c>
      <c r="Y95" t="s">
        <v>4822</v>
      </c>
      <c r="Z95" t="s">
        <v>4822</v>
      </c>
      <c r="AA95" t="s">
        <v>4822</v>
      </c>
    </row>
    <row r="96" spans="1:27" ht="12.75">
      <c r="A96" s="129" t="str">
        <f t="shared" si="0"/>
        <v>Friday</v>
      </c>
      <c r="B96" t="str">
        <f>IF( W96="#00ff00",'Master Sheet'!A98, B95)</f>
        <v>Elliot's Martini Bar</v>
      </c>
      <c r="C96" t="str">
        <f t="shared" ref="C96:D96" si="126">IF( NOT( R96 = "" ), TEXT( DATE(YEAR(R96), MONTH(R96), DAY(R96) ), "m/d/yy") &amp; " " &amp; HOUR(R96) &amp; ":" &amp; TEXT( MINUTE(R96), "00"), "")</f>
        <v/>
      </c>
      <c r="D96" t="str">
        <f t="shared" si="126"/>
        <v/>
      </c>
      <c r="E96" t="str">
        <f>IF( AA96="#00ff00", 'Master Sheet'!E98, "" )</f>
        <v/>
      </c>
      <c r="F96">
        <f>IF( AND( $A96 &lt;&gt; "", $B96 &lt;&gt; "", $C96 &lt;&gt; "", $D96 &lt;&gt; "", $E96 &lt;&gt; "", ISERROR( MATCH( $E96,'2019 Kevin and Rob Bands to not'!$A:$A, 0 ) ) ), 1, 0 )</f>
        <v>0</v>
      </c>
      <c r="H96" s="479">
        <f t="shared" si="2"/>
        <v>0</v>
      </c>
      <c r="I96">
        <f>'Master Sheet'!E98</f>
        <v>0</v>
      </c>
      <c r="J96" s="481" t="e">
        <f t="array" ref="J96">INDEX( 'Master Sheet'!A400:C$1093, MATCH( I96, 'Master Sheet'!A400:A$1093, 0 ), 2 )</f>
        <v>#N/A</v>
      </c>
      <c r="K96" s="482">
        <f t="shared" si="3"/>
        <v>0</v>
      </c>
      <c r="L96" s="483"/>
      <c r="M96" s="466"/>
      <c r="N96" s="466" t="e">
        <f t="array" ref="N96">INDEX( 'Master Sheet'!A400:C$1093, MATCH( I96, 'Master Sheet'!A400:A$1093, 0 ), 3 )</f>
        <v>#N/A</v>
      </c>
      <c r="O96">
        <f t="shared" si="4"/>
        <v>0</v>
      </c>
      <c r="P96" s="484"/>
      <c r="Q96" s="466"/>
      <c r="R96" s="466" t="str">
        <f t="shared" si="5"/>
        <v/>
      </c>
      <c r="S96" s="466" t="str">
        <f t="shared" si="6"/>
        <v/>
      </c>
      <c r="T96" t="str">
        <f>IF( Y96="#00ff00", TIMEVALUE('Master Sheet'!C98), "")</f>
        <v/>
      </c>
      <c r="U96" t="str">
        <f>IF( Z96="#00ff00", TIMEVALUE('Master Sheet'!D98), "")</f>
        <v/>
      </c>
      <c r="W96" t="s">
        <v>4823</v>
      </c>
      <c r="X96" t="s">
        <v>4823</v>
      </c>
      <c r="Y96" t="s">
        <v>4823</v>
      </c>
      <c r="Z96" t="s">
        <v>4823</v>
      </c>
      <c r="AA96" t="s">
        <v>4823</v>
      </c>
    </row>
    <row r="97" spans="1:27" ht="12.75">
      <c r="A97" s="129" t="str">
        <f t="shared" si="0"/>
        <v>Friday</v>
      </c>
      <c r="B97" t="str">
        <f>IF( W97="#00ff00",'Master Sheet'!A99, B96)</f>
        <v>Elliot's Martini Bar</v>
      </c>
      <c r="C97" t="str">
        <f t="shared" ref="C97:D97" si="127">IF( NOT( R97 = "" ), TEXT( DATE(YEAR(R97), MONTH(R97), DAY(R97) ), "m/d/yy") &amp; " " &amp; HOUR(R97) &amp; ":" &amp; TEXT( MINUTE(R97), "00"), "")</f>
        <v/>
      </c>
      <c r="D97" t="str">
        <f t="shared" si="127"/>
        <v/>
      </c>
      <c r="E97" t="str">
        <f>IF( AA97="#00ff00", 'Master Sheet'!E99, "" )</f>
        <v/>
      </c>
      <c r="F97">
        <f>IF( AND( $A97 &lt;&gt; "", $B97 &lt;&gt; "", $C97 &lt;&gt; "", $D97 &lt;&gt; "", $E97 &lt;&gt; "", ISERROR( MATCH( $E97,'2019 Kevin and Rob Bands to not'!$A:$A, 0 ) ) ), 1, 0 )</f>
        <v>0</v>
      </c>
      <c r="H97" s="479">
        <f t="shared" si="2"/>
        <v>0</v>
      </c>
      <c r="I97">
        <f>'Master Sheet'!E99</f>
        <v>0</v>
      </c>
      <c r="J97" s="481" t="e">
        <f t="array" ref="J97">INDEX( 'Master Sheet'!A400:C$1093, MATCH( I97, 'Master Sheet'!A400:A$1093, 0 ), 2 )</f>
        <v>#N/A</v>
      </c>
      <c r="K97" s="482">
        <f t="shared" si="3"/>
        <v>0</v>
      </c>
      <c r="L97" s="483"/>
      <c r="M97" s="466"/>
      <c r="N97" s="466" t="e">
        <f t="array" ref="N97">INDEX( 'Master Sheet'!A400:C$1093, MATCH( I97, 'Master Sheet'!A400:A$1093, 0 ), 3 )</f>
        <v>#N/A</v>
      </c>
      <c r="O97">
        <f t="shared" si="4"/>
        <v>0</v>
      </c>
      <c r="P97" s="484"/>
      <c r="Q97" s="466"/>
      <c r="R97" s="466" t="str">
        <f t="shared" si="5"/>
        <v/>
      </c>
      <c r="S97" s="466" t="str">
        <f t="shared" si="6"/>
        <v/>
      </c>
      <c r="T97" t="str">
        <f>IF( Y97="#00ff00", TIMEVALUE('Master Sheet'!C99), "")</f>
        <v/>
      </c>
      <c r="U97" t="str">
        <f>IF( Z97="#00ff00", TIMEVALUE('Master Sheet'!D99), "")</f>
        <v/>
      </c>
      <c r="W97" t="s">
        <v>4823</v>
      </c>
      <c r="X97" t="s">
        <v>4823</v>
      </c>
      <c r="Y97" t="s">
        <v>4823</v>
      </c>
      <c r="Z97" t="s">
        <v>4823</v>
      </c>
      <c r="AA97" t="s">
        <v>4823</v>
      </c>
    </row>
    <row r="98" spans="1:27" ht="12.75">
      <c r="A98" s="129" t="str">
        <f t="shared" si="0"/>
        <v>Friday</v>
      </c>
      <c r="B98" t="str">
        <f>IF( W98="#00ff00",'Master Sheet'!A100, B97)</f>
        <v>Equinox Brewing</v>
      </c>
      <c r="C98" t="str">
        <f t="shared" ref="C98:D98" si="128">IF( NOT( R98 = "" ), TEXT( DATE(YEAR(R98), MONTH(R98), DAY(R98) ), "m/d/yy") &amp; " " &amp; HOUR(R98) &amp; ":" &amp; TEXT( MINUTE(R98), "00"), "")</f>
        <v/>
      </c>
      <c r="D98" t="str">
        <f t="shared" si="128"/>
        <v/>
      </c>
      <c r="E98" t="str">
        <f>IF( AA98="#00ff00", 'Master Sheet'!E100, "" )</f>
        <v xml:space="preserve"> </v>
      </c>
      <c r="F98">
        <f>IF( AND( $A98 &lt;&gt; "", $B98 &lt;&gt; "", $C98 &lt;&gt; "", $D98 &lt;&gt; "", $E98 &lt;&gt; "", ISERROR( MATCH( $E98,'2019 Kevin and Rob Bands to not'!$A:$A, 0 ) ) ), 1, 0 )</f>
        <v>0</v>
      </c>
      <c r="H98" s="479">
        <f t="shared" si="2"/>
        <v>0</v>
      </c>
      <c r="I98" t="str">
        <f>'Master Sheet'!E100</f>
        <v xml:space="preserve"> </v>
      </c>
      <c r="J98" s="481" t="e">
        <f t="array" ref="J98">INDEX( 'Master Sheet'!A400:C$1093, MATCH( I98, 'Master Sheet'!A400:A$1093, 0 ), 2 )</f>
        <v>#N/A</v>
      </c>
      <c r="K98" s="482">
        <f t="shared" si="3"/>
        <v>0</v>
      </c>
      <c r="L98" s="483"/>
      <c r="M98" s="466"/>
      <c r="N98" s="466" t="e">
        <f t="array" ref="N98">INDEX( 'Master Sheet'!A400:C$1093, MATCH( I98, 'Master Sheet'!A400:A$1093, 0 ), 3 )</f>
        <v>#N/A</v>
      </c>
      <c r="O98">
        <f t="shared" si="4"/>
        <v>0</v>
      </c>
      <c r="P98" s="484"/>
      <c r="Q98" s="466"/>
      <c r="R98" s="466" t="str">
        <f t="shared" si="5"/>
        <v/>
      </c>
      <c r="S98" s="466" t="str">
        <f t="shared" si="6"/>
        <v/>
      </c>
      <c r="T98" t="e">
        <f>IF( Y98="#00ff00", TIMEVALUE('Master Sheet'!C100), "")</f>
        <v>#VALUE!</v>
      </c>
      <c r="U98" t="e">
        <f>IF( Z98="#00ff00", TIMEVALUE('Master Sheet'!D100), "")</f>
        <v>#VALUE!</v>
      </c>
      <c r="W98" t="s">
        <v>4822</v>
      </c>
      <c r="X98" t="s">
        <v>4822</v>
      </c>
      <c r="Y98" t="s">
        <v>4822</v>
      </c>
      <c r="Z98" t="s">
        <v>4822</v>
      </c>
      <c r="AA98" t="s">
        <v>4822</v>
      </c>
    </row>
    <row r="99" spans="1:27" ht="12.75">
      <c r="A99" s="129" t="str">
        <f t="shared" si="0"/>
        <v>Friday</v>
      </c>
      <c r="B99" t="str">
        <f>IF( W99="#00ff00",'Master Sheet'!A101, B98)</f>
        <v>Equinox Brewing</v>
      </c>
      <c r="C99" t="str">
        <f t="shared" ref="C99:D99" si="129">IF( NOT( R99 = "" ), TEXT( DATE(YEAR(R99), MONTH(R99), DAY(R99) ), "m/d/yy") &amp; " " &amp; HOUR(R99) &amp; ":" &amp; TEXT( MINUTE(R99), "00"), "")</f>
        <v/>
      </c>
      <c r="D99" t="str">
        <f t="shared" si="129"/>
        <v/>
      </c>
      <c r="E99" t="str">
        <f>IF( AA99="#00ff00", 'Master Sheet'!E101, "" )</f>
        <v xml:space="preserve"> </v>
      </c>
      <c r="F99">
        <f>IF( AND( $A99 &lt;&gt; "", $B99 &lt;&gt; "", $C99 &lt;&gt; "", $D99 &lt;&gt; "", $E99 &lt;&gt; "", ISERROR( MATCH( $E99,'2019 Kevin and Rob Bands to not'!$A:$A, 0 ) ) ), 1, 0 )</f>
        <v>0</v>
      </c>
      <c r="H99" s="479">
        <f t="shared" si="2"/>
        <v>0</v>
      </c>
      <c r="I99" t="str">
        <f>'Master Sheet'!E101</f>
        <v xml:space="preserve"> </v>
      </c>
      <c r="J99" s="481" t="e">
        <f t="array" ref="J99">INDEX( 'Master Sheet'!A400:C$1093, MATCH( I99, 'Master Sheet'!A400:A$1093, 0 ), 2 )</f>
        <v>#N/A</v>
      </c>
      <c r="K99" s="482">
        <f t="shared" si="3"/>
        <v>0</v>
      </c>
      <c r="L99" s="483"/>
      <c r="M99" s="466"/>
      <c r="N99" s="466" t="e">
        <f t="array" ref="N99">INDEX( 'Master Sheet'!A400:C$1093, MATCH( I99, 'Master Sheet'!A400:A$1093, 0 ), 3 )</f>
        <v>#N/A</v>
      </c>
      <c r="O99">
        <f t="shared" si="4"/>
        <v>0</v>
      </c>
      <c r="P99" s="484"/>
      <c r="Q99" s="466"/>
      <c r="R99" s="466" t="str">
        <f t="shared" si="5"/>
        <v/>
      </c>
      <c r="S99" s="466" t="str">
        <f t="shared" si="6"/>
        <v/>
      </c>
      <c r="T99" t="e">
        <f>IF( Y99="#00ff00", TIMEVALUE('Master Sheet'!C101), "")</f>
        <v>#VALUE!</v>
      </c>
      <c r="U99" t="e">
        <f>IF( Z99="#00ff00", TIMEVALUE('Master Sheet'!D101), "")</f>
        <v>#VALUE!</v>
      </c>
      <c r="W99" t="s">
        <v>4823</v>
      </c>
      <c r="X99" t="s">
        <v>4823</v>
      </c>
      <c r="Y99" t="s">
        <v>4822</v>
      </c>
      <c r="Z99" t="s">
        <v>4822</v>
      </c>
      <c r="AA99" t="s">
        <v>4822</v>
      </c>
    </row>
    <row r="100" spans="1:27" ht="12.75">
      <c r="A100" s="129" t="str">
        <f t="shared" si="0"/>
        <v>Friday</v>
      </c>
      <c r="B100" t="str">
        <f>IF( W100="#00ff00",'Master Sheet'!A102, B99)</f>
        <v>Equinox Brewing</v>
      </c>
      <c r="C100" t="str">
        <f t="shared" ref="C100:D100" si="130">IF( NOT( R100 = "" ), TEXT( DATE(YEAR(R100), MONTH(R100), DAY(R100) ), "m/d/yy") &amp; " " &amp; HOUR(R100) &amp; ":" &amp; TEXT( MINUTE(R100), "00"), "")</f>
        <v/>
      </c>
      <c r="D100" t="str">
        <f t="shared" si="130"/>
        <v/>
      </c>
      <c r="E100" t="str">
        <f>IF( AA100="#00ff00", 'Master Sheet'!F102, "" )</f>
        <v>GC</v>
      </c>
      <c r="F100">
        <f>IF( AND( $A100 &lt;&gt; "", $B100 &lt;&gt; "", $C100 &lt;&gt; "", $D100 &lt;&gt; "", $E100 &lt;&gt; "", ISERROR( MATCH( $E100,'2019 Kevin and Rob Bands to not'!$A:$A, 0 ) ) ), 1, 0 )</f>
        <v>0</v>
      </c>
      <c r="H100" s="479">
        <f t="shared" si="2"/>
        <v>0</v>
      </c>
      <c r="I100" t="str">
        <f>'Master Sheet'!F102</f>
        <v>GC</v>
      </c>
      <c r="J100" s="481" t="e">
        <f t="array" ref="J100">INDEX( 'Master Sheet'!A400:C$1093, MATCH( I100, 'Master Sheet'!A400:A$1093, 0 ), 2 )</f>
        <v>#N/A</v>
      </c>
      <c r="K100" s="482">
        <f t="shared" si="3"/>
        <v>0</v>
      </c>
      <c r="L100" s="486" t="s">
        <v>4922</v>
      </c>
      <c r="M100" s="466"/>
      <c r="N100" s="466" t="e">
        <f t="array" ref="N100">INDEX( 'Master Sheet'!A400:C$1093, MATCH( I100, 'Master Sheet'!A400:A$1093, 0 ), 3 )</f>
        <v>#N/A</v>
      </c>
      <c r="O100">
        <f t="shared" si="4"/>
        <v>0</v>
      </c>
      <c r="P100" s="484"/>
      <c r="Q100" s="466"/>
      <c r="R100" s="466" t="str">
        <f t="shared" si="5"/>
        <v/>
      </c>
      <c r="S100" s="466" t="str">
        <f t="shared" si="6"/>
        <v/>
      </c>
      <c r="T100" t="e">
        <f>IF( Y100="#00ff00", TIMEVALUE('Master Sheet'!C102), "")</f>
        <v>#VALUE!</v>
      </c>
      <c r="U100" t="e">
        <f>IF( Z100="#00ff00", TIMEVALUE('Master Sheet'!D102), "")</f>
        <v>#VALUE!</v>
      </c>
      <c r="W100" t="s">
        <v>4823</v>
      </c>
      <c r="X100" t="s">
        <v>4823</v>
      </c>
      <c r="Y100" t="s">
        <v>4822</v>
      </c>
      <c r="Z100" t="s">
        <v>4822</v>
      </c>
      <c r="AA100" t="s">
        <v>4822</v>
      </c>
    </row>
    <row r="101" spans="1:27" ht="12.75">
      <c r="A101" s="129" t="str">
        <f t="shared" si="0"/>
        <v>Friday</v>
      </c>
      <c r="B101" t="str">
        <f>IF( W101="#00ff00",'Master Sheet'!A103, B100)</f>
        <v>Equinox Brewing</v>
      </c>
      <c r="C101" t="str">
        <f t="shared" ref="C101:D101" si="131">IF( NOT( R101 = "" ), TEXT( DATE(YEAR(R101), MONTH(R101), DAY(R101) ), "m/d/yy") &amp; " " &amp; HOUR(R101) &amp; ":" &amp; TEXT( MINUTE(R101), "00"), "")</f>
        <v/>
      </c>
      <c r="D101" t="str">
        <f t="shared" si="131"/>
        <v/>
      </c>
      <c r="E101" t="str">
        <f>IF( AA101="#00ff00", 'Master Sheet'!E103, "" )</f>
        <v>Eric Straumanis</v>
      </c>
      <c r="F101">
        <f>IF( AND( $A101 &lt;&gt; "", $B101 &lt;&gt; "", $C101 &lt;&gt; "", $D101 &lt;&gt; "", $E101 &lt;&gt; "", ISERROR( MATCH( $E101,'2019 Kevin and Rob Bands to not'!$A:$A, 0 ) ) ), 1, 0 )</f>
        <v>0</v>
      </c>
      <c r="H101" s="479">
        <f t="shared" si="2"/>
        <v>0</v>
      </c>
      <c r="I101" t="str">
        <f>'Master Sheet'!E103</f>
        <v>Eric Straumanis</v>
      </c>
      <c r="J101" s="481" t="str">
        <f t="array" ref="J101">INDEX( 'Master Sheet'!A400:C$1093, MATCH( I101, 'Master Sheet'!A400:A$1093, 0 ), 2 )</f>
        <v>(2020) Eric Straumanis :: 970-231-0340</v>
      </c>
      <c r="K101" s="482">
        <f t="shared" si="3"/>
        <v>0</v>
      </c>
      <c r="L101" s="483"/>
      <c r="M101" s="466"/>
      <c r="N101" s="466" t="str">
        <f t="array" ref="N101">INDEX( 'Master Sheet'!A400:C$1093, MATCH( I101, 'Master Sheet'!A400:A$1093, 0 ), 3 )</f>
        <v>estraumanis@gmail.com</v>
      </c>
      <c r="O101">
        <f t="shared" si="4"/>
        <v>0</v>
      </c>
      <c r="P101" s="484"/>
      <c r="Q101" s="466"/>
      <c r="R101" s="466" t="str">
        <f t="shared" si="5"/>
        <v/>
      </c>
      <c r="S101" s="466" t="str">
        <f t="shared" si="6"/>
        <v/>
      </c>
      <c r="T101" t="e">
        <f>IF( Y101="#00ff00", TIMEVALUE('Master Sheet'!C103), "")</f>
        <v>#VALUE!</v>
      </c>
      <c r="U101" t="e">
        <f>IF( Z101="#00ff00", TIMEVALUE('Master Sheet'!D103), "")</f>
        <v>#VALUE!</v>
      </c>
      <c r="W101" t="s">
        <v>4823</v>
      </c>
      <c r="X101" t="s">
        <v>4823</v>
      </c>
      <c r="Y101" t="s">
        <v>4822</v>
      </c>
      <c r="Z101" t="s">
        <v>4822</v>
      </c>
      <c r="AA101" t="s">
        <v>4822</v>
      </c>
    </row>
    <row r="102" spans="1:27" ht="12.75">
      <c r="A102" s="129" t="str">
        <f t="shared" si="0"/>
        <v>Friday</v>
      </c>
      <c r="B102" t="str">
        <f>IF( W102="#00ff00",'Master Sheet'!A104, B101)</f>
        <v>Equinox Brewing</v>
      </c>
      <c r="C102" t="str">
        <f t="shared" ref="C102:D102" si="132">IF( NOT( R102 = "" ), TEXT( DATE(YEAR(R102), MONTH(R102), DAY(R102) ), "m/d/yy") &amp; " " &amp; HOUR(R102) &amp; ":" &amp; TEXT( MINUTE(R102), "00"), "")</f>
        <v/>
      </c>
      <c r="D102" t="str">
        <f t="shared" si="132"/>
        <v/>
      </c>
      <c r="E102" t="str">
        <f>IF( AA102="#00ff00", 'Master Sheet'!E104, "" )</f>
        <v>Venture Still</v>
      </c>
      <c r="F102">
        <f>IF( AND( $A102 &lt;&gt; "", $B102 &lt;&gt; "", $C102 &lt;&gt; "", $D102 &lt;&gt; "", $E102 &lt;&gt; "", ISERROR( MATCH( $E102,'2019 Kevin and Rob Bands to not'!$A:$A, 0 ) ) ), 1, 0 )</f>
        <v>0</v>
      </c>
      <c r="H102" s="479">
        <f t="shared" si="2"/>
        <v>0</v>
      </c>
      <c r="I102" t="str">
        <f>'Master Sheet'!E104</f>
        <v>Venture Still</v>
      </c>
      <c r="J102" s="481" t="str">
        <f t="array" ref="J102">INDEX( 'Master Sheet'!A400:C$1093, MATCH( I102, 'Master Sheet'!A400:A$1093, 0 ), 2 )</f>
        <v>(2020) Chris Carter :: 7204806523</v>
      </c>
      <c r="K102" s="482">
        <f t="shared" si="3"/>
        <v>0</v>
      </c>
      <c r="L102" s="483"/>
      <c r="M102" s="466"/>
      <c r="N102" s="466" t="str">
        <f t="array" ref="N102">INDEX( 'Master Sheet'!A400:C$1093, MATCH( I102, 'Master Sheet'!A400:A$1093, 0 ), 3 )</f>
        <v>chris@venturestill.com</v>
      </c>
      <c r="O102">
        <f t="shared" si="4"/>
        <v>0</v>
      </c>
      <c r="P102" s="484"/>
      <c r="Q102" s="466"/>
      <c r="R102" s="466" t="str">
        <f t="shared" si="5"/>
        <v/>
      </c>
      <c r="S102" s="466" t="str">
        <f t="shared" si="6"/>
        <v/>
      </c>
      <c r="T102" t="e">
        <f>IF( Y102="#00ff00", TIMEVALUE('Master Sheet'!C104), "")</f>
        <v>#VALUE!</v>
      </c>
      <c r="U102" t="e">
        <f>IF( Z102="#00ff00", TIMEVALUE('Master Sheet'!D104), "")</f>
        <v>#VALUE!</v>
      </c>
      <c r="W102" t="s">
        <v>4823</v>
      </c>
      <c r="X102" t="s">
        <v>4823</v>
      </c>
      <c r="Y102" t="s">
        <v>4822</v>
      </c>
      <c r="Z102" t="s">
        <v>4822</v>
      </c>
      <c r="AA102" t="s">
        <v>4822</v>
      </c>
    </row>
    <row r="103" spans="1:27" ht="12.75">
      <c r="A103" s="129" t="str">
        <f t="shared" si="0"/>
        <v>Friday</v>
      </c>
      <c r="B103" t="str">
        <f>IF( W103="#00ff00",'Master Sheet'!A105, B102)</f>
        <v>Equinox Brewing</v>
      </c>
      <c r="C103" t="str">
        <f t="shared" ref="C103:D103" si="133">IF( NOT( R103 = "" ), TEXT( DATE(YEAR(R103), MONTH(R103), DAY(R103) ), "m/d/yy") &amp; " " &amp; HOUR(R103) &amp; ":" &amp; TEXT( MINUTE(R103), "00"), "")</f>
        <v/>
      </c>
      <c r="D103" t="str">
        <f t="shared" si="133"/>
        <v/>
      </c>
      <c r="E103" t="str">
        <f>IF( AA103="#00ff00", 'Master Sheet'!E105, "" )</f>
        <v>American Field Day</v>
      </c>
      <c r="F103">
        <f>IF( AND( $A103 &lt;&gt; "", $B103 &lt;&gt; "", $C103 &lt;&gt; "", $D103 &lt;&gt; "", $E103 &lt;&gt; "", ISERROR( MATCH( $E103,'2019 Kevin and Rob Bands to not'!$A:$A, 0 ) ) ), 1, 0 )</f>
        <v>0</v>
      </c>
      <c r="H103" s="479">
        <f t="shared" si="2"/>
        <v>0</v>
      </c>
      <c r="I103" t="str">
        <f>'Master Sheet'!E105</f>
        <v>American Field Day</v>
      </c>
      <c r="J103" s="481" t="str">
        <f t="array" ref="J103">INDEX( 'Master Sheet'!A400:C$1093, MATCH( I103, 'Master Sheet'!A400:A$1093, 0 ), 2 )</f>
        <v>(2020) Don Bartlett :: 7737934434</v>
      </c>
      <c r="K103" s="482">
        <f t="shared" si="3"/>
        <v>0</v>
      </c>
      <c r="L103" s="483"/>
      <c r="M103" s="466"/>
      <c r="N103" s="466" t="str">
        <f t="array" ref="N103">INDEX( 'Master Sheet'!A400:C$1093, MATCH( I103, 'Master Sheet'!A400:A$1093, 0 ), 3 )</f>
        <v>don@nodooragency.com</v>
      </c>
      <c r="O103">
        <f t="shared" si="4"/>
        <v>0</v>
      </c>
      <c r="P103" s="484"/>
      <c r="Q103" s="466"/>
      <c r="R103" s="466" t="str">
        <f t="shared" si="5"/>
        <v/>
      </c>
      <c r="S103" s="466" t="str">
        <f t="shared" si="6"/>
        <v/>
      </c>
      <c r="T103" t="e">
        <f>IF( Y103="#00ff00", TIMEVALUE('Master Sheet'!C105), "")</f>
        <v>#VALUE!</v>
      </c>
      <c r="U103" t="e">
        <f>IF( Z103="#00ff00", TIMEVALUE('Master Sheet'!D105), "")</f>
        <v>#VALUE!</v>
      </c>
      <c r="W103" t="s">
        <v>4823</v>
      </c>
      <c r="X103" t="s">
        <v>4823</v>
      </c>
      <c r="Y103" t="s">
        <v>4822</v>
      </c>
      <c r="Z103" t="s">
        <v>4822</v>
      </c>
      <c r="AA103" t="s">
        <v>4822</v>
      </c>
    </row>
    <row r="104" spans="1:27" ht="12.75">
      <c r="A104" s="129" t="str">
        <f t="shared" si="0"/>
        <v>Friday</v>
      </c>
      <c r="B104" t="str">
        <f>IF( W104="#00ff00",'Master Sheet'!A106, B103)</f>
        <v>Equinox Brewing</v>
      </c>
      <c r="C104" t="str">
        <f t="shared" ref="C104:D104" si="134">IF( NOT( R104 = "" ), TEXT( DATE(YEAR(R104), MONTH(R104), DAY(R104) ), "m/d/yy") &amp; " " &amp; HOUR(R104) &amp; ":" &amp; TEXT( MINUTE(R104), "00"), "")</f>
        <v/>
      </c>
      <c r="D104" t="str">
        <f t="shared" si="134"/>
        <v/>
      </c>
      <c r="E104" t="str">
        <f>IF( AA104="#00ff00", 'Master Sheet'!E106, "" )</f>
        <v>Dayton Stone and the Undertones</v>
      </c>
      <c r="F104">
        <f>IF( AND( $A104 &lt;&gt; "", $B104 &lt;&gt; "", $C104 &lt;&gt; "", $D104 &lt;&gt; "", $E104 &lt;&gt; "", ISERROR( MATCH( $E104,'2019 Kevin and Rob Bands to not'!$A:$A, 0 ) ) ), 1, 0 )</f>
        <v>0</v>
      </c>
      <c r="H104" s="479">
        <f t="shared" si="2"/>
        <v>0</v>
      </c>
      <c r="I104" t="str">
        <f>'Master Sheet'!E106</f>
        <v>Dayton Stone and the Undertones</v>
      </c>
      <c r="J104" s="481" t="str">
        <f t="array" ref="J104">INDEX( 'Master Sheet'!A400:C$1093, MATCH( I104, 'Master Sheet'!A400:A$1093, 0 ), 2 )</f>
        <v>(2020) Dayton Stone :: 4254023791</v>
      </c>
      <c r="K104" s="482">
        <f t="shared" si="3"/>
        <v>0</v>
      </c>
      <c r="L104" s="483"/>
      <c r="M104" s="466"/>
      <c r="N104" s="466" t="str">
        <f t="array" ref="N104">INDEX( 'Master Sheet'!A400:C$1093, MATCH( I104, 'Master Sheet'!A400:A$1093, 0 ), 3 )</f>
        <v>dstoneandthetones@gmail.com</v>
      </c>
      <c r="O104">
        <f t="shared" si="4"/>
        <v>0</v>
      </c>
      <c r="P104" s="484"/>
      <c r="Q104" s="466"/>
      <c r="R104" s="466" t="str">
        <f t="shared" si="5"/>
        <v/>
      </c>
      <c r="S104" s="466" t="str">
        <f t="shared" si="6"/>
        <v/>
      </c>
      <c r="T104" t="e">
        <f>IF( Y104="#00ff00", TIMEVALUE('Master Sheet'!C106), "")</f>
        <v>#VALUE!</v>
      </c>
      <c r="U104" t="e">
        <f>IF( Z104="#00ff00", TIMEVALUE('Master Sheet'!D106), "")</f>
        <v>#VALUE!</v>
      </c>
      <c r="W104" t="s">
        <v>4823</v>
      </c>
      <c r="X104" t="s">
        <v>4823</v>
      </c>
      <c r="Y104" t="s">
        <v>4822</v>
      </c>
      <c r="Z104" t="s">
        <v>4822</v>
      </c>
      <c r="AA104" t="s">
        <v>4822</v>
      </c>
    </row>
    <row r="105" spans="1:27" ht="12.75">
      <c r="A105" s="129" t="str">
        <f t="shared" si="0"/>
        <v>Friday</v>
      </c>
      <c r="B105" t="str">
        <f>IF( W105="#00ff00",'Master Sheet'!A107, B104)</f>
        <v>Equinox Brewing</v>
      </c>
      <c r="C105" t="str">
        <f t="shared" ref="C105:D105" si="135">IF( NOT( R105 = "" ), TEXT( DATE(YEAR(R105), MONTH(R105), DAY(R105) ), "m/d/yy") &amp; " " &amp; HOUR(R105) &amp; ":" &amp; TEXT( MINUTE(R105), "00"), "")</f>
        <v/>
      </c>
      <c r="D105" t="str">
        <f t="shared" si="135"/>
        <v/>
      </c>
      <c r="E105" t="str">
        <f>IF( AA105="#00ff00", 'Master Sheet'!E107, "" )</f>
        <v/>
      </c>
      <c r="F105">
        <f>IF( AND( $A105 &lt;&gt; "", $B105 &lt;&gt; "", $C105 &lt;&gt; "", $D105 &lt;&gt; "", $E105 &lt;&gt; "", ISERROR( MATCH( $E105,'2019 Kevin and Rob Bands to not'!$A:$A, 0 ) ) ), 1, 0 )</f>
        <v>0</v>
      </c>
      <c r="H105" s="479">
        <f t="shared" si="2"/>
        <v>0</v>
      </c>
      <c r="I105" t="str">
        <f>'Master Sheet'!E107</f>
        <v xml:space="preserve"> </v>
      </c>
      <c r="J105" s="481" t="e">
        <f t="array" ref="J105">INDEX( 'Master Sheet'!A400:C$1093, MATCH( I105, 'Master Sheet'!A400:A$1093, 0 ), 2 )</f>
        <v>#N/A</v>
      </c>
      <c r="K105" s="482">
        <f t="shared" si="3"/>
        <v>0</v>
      </c>
      <c r="L105" s="483"/>
      <c r="M105" s="466"/>
      <c r="N105" s="466" t="e">
        <f t="array" ref="N105">INDEX( 'Master Sheet'!A400:C$1093, MATCH( I105, 'Master Sheet'!A400:A$1093, 0 ), 3 )</f>
        <v>#N/A</v>
      </c>
      <c r="O105">
        <f t="shared" si="4"/>
        <v>0</v>
      </c>
      <c r="P105" s="484"/>
      <c r="Q105" s="466"/>
      <c r="R105" s="466" t="str">
        <f t="shared" si="5"/>
        <v/>
      </c>
      <c r="S105" s="466" t="str">
        <f t="shared" si="6"/>
        <v/>
      </c>
      <c r="T105" t="str">
        <f>IF( Y105="#00ff00", TIMEVALUE('Master Sheet'!C107), "")</f>
        <v/>
      </c>
      <c r="U105" t="str">
        <f>IF( Z105="#00ff00", TIMEVALUE('Master Sheet'!D107), "")</f>
        <v/>
      </c>
      <c r="W105" t="s">
        <v>4823</v>
      </c>
      <c r="X105" t="s">
        <v>4823</v>
      </c>
      <c r="Y105" t="s">
        <v>4823</v>
      </c>
      <c r="Z105" t="s">
        <v>4823</v>
      </c>
      <c r="AA105" t="s">
        <v>4823</v>
      </c>
    </row>
    <row r="106" spans="1:27" ht="12.75">
      <c r="A106" s="129" t="str">
        <f t="shared" si="0"/>
        <v>Friday</v>
      </c>
      <c r="B106" t="str">
        <f>IF( W106="#00ff00",'Master Sheet'!A115, B105)</f>
        <v>The Exchange</v>
      </c>
      <c r="C106" t="str">
        <f t="shared" ref="C106:D106" si="136">IF( NOT( R106 = "" ), TEXT( DATE(YEAR(R106), MONTH(R106), DAY(R106) ), "m/d/yy") &amp; " " &amp; HOUR(R106) &amp; ":" &amp; TEXT( MINUTE(R106), "00"), "")</f>
        <v/>
      </c>
      <c r="D106" t="str">
        <f t="shared" si="136"/>
        <v/>
      </c>
      <c r="E106" t="str">
        <f>IF( AA106="#00ff00", 'Master Sheet'!E115, "" )</f>
        <v xml:space="preserve"> </v>
      </c>
      <c r="F106">
        <f>IF( AND( $A106 &lt;&gt; "", $B106 &lt;&gt; "", $C106 &lt;&gt; "", $D106 &lt;&gt; "", $E106 &lt;&gt; "", ISERROR( MATCH( $E106,'2019 Kevin and Rob Bands to not'!$A:$A, 0 ) ) ), 1, 0 )</f>
        <v>0</v>
      </c>
      <c r="H106" s="479">
        <f t="shared" si="2"/>
        <v>0</v>
      </c>
      <c r="I106" t="str">
        <f>'Master Sheet'!E115</f>
        <v xml:space="preserve"> </v>
      </c>
      <c r="J106" s="481" t="e">
        <f t="array" ref="J106">INDEX( 'Master Sheet'!A400:C$1093, MATCH( I106, 'Master Sheet'!A400:A$1093, 0 ), 2 )</f>
        <v>#N/A</v>
      </c>
      <c r="K106" s="482">
        <f t="shared" si="3"/>
        <v>0</v>
      </c>
      <c r="L106" s="483"/>
      <c r="M106" s="466"/>
      <c r="N106" s="466" t="e">
        <f t="array" ref="N106">INDEX( 'Master Sheet'!A400:C$1093, MATCH( I106, 'Master Sheet'!A400:A$1093, 0 ), 3 )</f>
        <v>#N/A</v>
      </c>
      <c r="O106">
        <f t="shared" si="4"/>
        <v>0</v>
      </c>
      <c r="P106" s="484"/>
      <c r="Q106" s="466"/>
      <c r="R106" s="466" t="str">
        <f t="shared" si="5"/>
        <v/>
      </c>
      <c r="S106" s="466" t="str">
        <f t="shared" si="6"/>
        <v/>
      </c>
      <c r="T106" t="e">
        <f>IF( Y106="#00ff00", TIMEVALUE('Master Sheet'!C115), "")</f>
        <v>#VALUE!</v>
      </c>
      <c r="U106" t="e">
        <f>IF( Z106="#00ff00", TIMEVALUE('Master Sheet'!D115), "")</f>
        <v>#VALUE!</v>
      </c>
      <c r="W106" t="s">
        <v>4822</v>
      </c>
      <c r="X106" t="s">
        <v>4822</v>
      </c>
      <c r="Y106" t="s">
        <v>4822</v>
      </c>
      <c r="Z106" t="s">
        <v>4822</v>
      </c>
      <c r="AA106" t="s">
        <v>4822</v>
      </c>
    </row>
    <row r="107" spans="1:27" ht="12.75">
      <c r="A107" s="129" t="str">
        <f t="shared" si="0"/>
        <v>Friday</v>
      </c>
      <c r="B107" t="str">
        <f>IF( W107="#00ff00",'Master Sheet'!A116, B106)</f>
        <v>The Exchange</v>
      </c>
      <c r="C107" t="str">
        <f t="shared" ref="C107:D107" si="137">IF( NOT( R107 = "" ), TEXT( DATE(YEAR(R107), MONTH(R107), DAY(R107) ), "m/d/yy") &amp; " " &amp; HOUR(R107) &amp; ":" &amp; TEXT( MINUTE(R107), "00"), "")</f>
        <v/>
      </c>
      <c r="D107" t="str">
        <f t="shared" si="137"/>
        <v/>
      </c>
      <c r="E107" t="str">
        <f>IF( AA107="#00ff00", 'Master Sheet'!E116, "" )</f>
        <v/>
      </c>
      <c r="F107">
        <f>IF( AND( $A107 &lt;&gt; "", $B107 &lt;&gt; "", $C107 &lt;&gt; "", $D107 &lt;&gt; "", $E107 &lt;&gt; "", ISERROR( MATCH( $E107,'2019 Kevin and Rob Bands to not'!$A:$A, 0 ) ) ), 1, 0 )</f>
        <v>0</v>
      </c>
      <c r="H107" s="479">
        <f t="shared" si="2"/>
        <v>0</v>
      </c>
      <c r="I107">
        <f>'Master Sheet'!E116</f>
        <v>0</v>
      </c>
      <c r="J107" s="481" t="e">
        <f t="array" ref="J107">INDEX( 'Master Sheet'!A400:C$1093, MATCH( I107, 'Master Sheet'!A400:A$1093, 0 ), 2 )</f>
        <v>#N/A</v>
      </c>
      <c r="K107" s="482">
        <f t="shared" si="3"/>
        <v>0</v>
      </c>
      <c r="L107" s="486" t="s">
        <v>4936</v>
      </c>
      <c r="M107" s="466"/>
      <c r="N107" s="466" t="e">
        <f t="array" ref="N107">INDEX( 'Master Sheet'!A400:C$1093, MATCH( I107, 'Master Sheet'!A400:A$1093, 0 ), 3 )</f>
        <v>#N/A</v>
      </c>
      <c r="O107">
        <f t="shared" si="4"/>
        <v>0</v>
      </c>
      <c r="P107" s="484"/>
      <c r="Q107" s="466"/>
      <c r="R107" s="466" t="str">
        <f t="shared" si="5"/>
        <v/>
      </c>
      <c r="S107" s="466" t="str">
        <f t="shared" si="6"/>
        <v/>
      </c>
      <c r="T107" t="str">
        <f>IF( Y107="#00ff00", TIMEVALUE('Master Sheet'!C116), "")</f>
        <v/>
      </c>
      <c r="U107" t="str">
        <f>IF( Z107="#00ff00", TIMEVALUE('Master Sheet'!D116), "")</f>
        <v/>
      </c>
      <c r="W107" t="s">
        <v>4837</v>
      </c>
      <c r="X107" t="s">
        <v>4837</v>
      </c>
      <c r="Y107" t="s">
        <v>4837</v>
      </c>
      <c r="Z107" t="s">
        <v>4837</v>
      </c>
      <c r="AA107" t="s">
        <v>4837</v>
      </c>
    </row>
    <row r="108" spans="1:27" ht="12.75">
      <c r="A108" s="129" t="str">
        <f t="shared" si="0"/>
        <v>Friday</v>
      </c>
      <c r="B108" t="str">
        <f>IF( W108="#00ff00",'Master Sheet'!A117, B107)</f>
        <v>The Exchange</v>
      </c>
      <c r="C108" t="str">
        <f t="shared" ref="C108:D108" si="138">IF( NOT( R108 = "" ), TEXT( DATE(YEAR(R108), MONTH(R108), DAY(R108) ), "m/d/yy") &amp; " " &amp; HOUR(R108) &amp; ":" &amp; TEXT( MINUTE(R108), "00"), "")</f>
        <v/>
      </c>
      <c r="D108" t="str">
        <f t="shared" si="138"/>
        <v/>
      </c>
      <c r="E108" t="str">
        <f>IF( AA108="#00ff00", 'Master Sheet'!E117, "" )</f>
        <v/>
      </c>
      <c r="F108">
        <f>IF( AND( $A108 &lt;&gt; "", $B108 &lt;&gt; "", $C108 &lt;&gt; "", $D108 &lt;&gt; "", $E108 &lt;&gt; "", ISERROR( MATCH( $E108,'2019 Kevin and Rob Bands to not'!$A:$A, 0 ) ) ), 1, 0 )</f>
        <v>0</v>
      </c>
      <c r="H108" s="479">
        <f t="shared" si="2"/>
        <v>0</v>
      </c>
      <c r="I108">
        <f>'Master Sheet'!E117</f>
        <v>0</v>
      </c>
      <c r="J108" s="481" t="e">
        <f t="array" ref="J108">INDEX( 'Master Sheet'!A400:C$1093, MATCH( I108, 'Master Sheet'!A400:A$1093, 0 ), 2 )</f>
        <v>#N/A</v>
      </c>
      <c r="K108" s="482">
        <f t="shared" si="3"/>
        <v>0</v>
      </c>
      <c r="L108" s="483"/>
      <c r="M108" s="466"/>
      <c r="N108" s="466" t="e">
        <f t="array" ref="N108">INDEX( 'Master Sheet'!A400:C$1093, MATCH( I108, 'Master Sheet'!A400:A$1093, 0 ), 3 )</f>
        <v>#N/A</v>
      </c>
      <c r="O108">
        <f t="shared" si="4"/>
        <v>0</v>
      </c>
      <c r="P108" s="484"/>
      <c r="Q108" s="466"/>
      <c r="R108" s="466" t="str">
        <f t="shared" si="5"/>
        <v/>
      </c>
      <c r="S108" s="466" t="str">
        <f t="shared" si="6"/>
        <v/>
      </c>
      <c r="T108" t="str">
        <f>IF( Y108="#00ff00", TIMEVALUE('Master Sheet'!C117), "")</f>
        <v/>
      </c>
      <c r="U108" t="str">
        <f>IF( Z108="#00ff00", TIMEVALUE('Master Sheet'!D117), "")</f>
        <v/>
      </c>
      <c r="W108" t="s">
        <v>4837</v>
      </c>
      <c r="X108" t="s">
        <v>4837</v>
      </c>
      <c r="Y108" t="s">
        <v>4837</v>
      </c>
      <c r="Z108" t="s">
        <v>4837</v>
      </c>
      <c r="AA108" t="s">
        <v>4837</v>
      </c>
    </row>
    <row r="109" spans="1:27" ht="12.75">
      <c r="A109" s="129" t="str">
        <f t="shared" si="0"/>
        <v>Friday</v>
      </c>
      <c r="B109" t="str">
        <f>IF( W109="#00ff00",'Master Sheet'!A120, B108)</f>
        <v>The Exchange</v>
      </c>
      <c r="C109" t="str">
        <f t="shared" ref="C109:D109" si="139">IF( NOT( R109 = "" ), TEXT( DATE(YEAR(R109), MONTH(R109), DAY(R109) ), "m/d/yy") &amp; " " &amp; HOUR(R109) &amp; ":" &amp; TEXT( MINUTE(R109), "00"), "")</f>
        <v/>
      </c>
      <c r="D109" t="str">
        <f t="shared" si="139"/>
        <v/>
      </c>
      <c r="E109" t="str">
        <f>IF( AA109="#00ff00", 'Master Sheet'!E120, "" )</f>
        <v/>
      </c>
      <c r="F109">
        <f>IF( AND( $A109 &lt;&gt; "", $B109 &lt;&gt; "", $C109 &lt;&gt; "", $D109 &lt;&gt; "", $E109 &lt;&gt; "", ISERROR( MATCH( $E109,'2019 Kevin and Rob Bands to not'!$A:$A, 0 ) ) ), 1, 0 )</f>
        <v>0</v>
      </c>
      <c r="H109" s="479">
        <f t="shared" si="2"/>
        <v>0</v>
      </c>
      <c r="I109">
        <f>'Master Sheet'!E120</f>
        <v>0</v>
      </c>
      <c r="J109" s="481" t="e">
        <f t="array" ref="J109">INDEX( 'Master Sheet'!A400:C$1093, MATCH( I109, 'Master Sheet'!A400:A$1093, 0 ), 2 )</f>
        <v>#N/A</v>
      </c>
      <c r="K109" s="482">
        <f t="shared" si="3"/>
        <v>0</v>
      </c>
      <c r="L109" s="483"/>
      <c r="M109" s="466"/>
      <c r="N109" s="466" t="e">
        <f t="array" ref="N109">INDEX( 'Master Sheet'!A400:C$1093, MATCH( I109, 'Master Sheet'!A400:A$1093, 0 ), 3 )</f>
        <v>#N/A</v>
      </c>
      <c r="O109">
        <f t="shared" si="4"/>
        <v>0</v>
      </c>
      <c r="P109" s="484"/>
      <c r="Q109" s="466"/>
      <c r="R109" s="466" t="str">
        <f t="shared" si="5"/>
        <v/>
      </c>
      <c r="S109" s="466" t="str">
        <f t="shared" si="6"/>
        <v/>
      </c>
      <c r="T109" t="str">
        <f>IF( Y109="#00ff00", TIMEVALUE('Master Sheet'!C120), "")</f>
        <v/>
      </c>
      <c r="U109" t="str">
        <f>IF( Z109="#00ff00", TIMEVALUE('Master Sheet'!D120), "")</f>
        <v/>
      </c>
      <c r="W109" t="s">
        <v>4823</v>
      </c>
      <c r="X109" t="s">
        <v>4823</v>
      </c>
      <c r="Y109" t="s">
        <v>4823</v>
      </c>
      <c r="Z109" t="s">
        <v>4823</v>
      </c>
      <c r="AA109" t="s">
        <v>4823</v>
      </c>
    </row>
    <row r="110" spans="1:27" ht="12.75">
      <c r="A110" s="129" t="str">
        <f t="shared" si="0"/>
        <v>Friday</v>
      </c>
      <c r="B110" t="str">
        <f>IF( W110="#00ff00",'Master Sheet'!A128, B109)</f>
        <v>The Exchange</v>
      </c>
      <c r="C110" t="str">
        <f t="shared" ref="C110:D110" si="140">IF( NOT( R110 = "" ), TEXT( DATE(YEAR(R110), MONTH(R110), DAY(R110) ), "m/d/yy") &amp; " " &amp; HOUR(R110) &amp; ":" &amp; TEXT( MINUTE(R110), "00"), "")</f>
        <v/>
      </c>
      <c r="D110" t="str">
        <f t="shared" si="140"/>
        <v/>
      </c>
      <c r="E110" t="str">
        <f>IF( AA110="#00ff00", 'Master Sheet'!E128, "" )</f>
        <v/>
      </c>
      <c r="F110">
        <f>IF( AND( $A110 &lt;&gt; "", $B110 &lt;&gt; "", $C110 &lt;&gt; "", $D110 &lt;&gt; "", $E110 &lt;&gt; "", ISERROR( MATCH( $E110,'2019 Kevin and Rob Bands to not'!$A:$A, 0 ) ) ), 1, 0 )</f>
        <v>0</v>
      </c>
      <c r="H110" s="479">
        <f t="shared" si="2"/>
        <v>0</v>
      </c>
      <c r="I110">
        <f>'Master Sheet'!E128</f>
        <v>0</v>
      </c>
      <c r="J110" s="481" t="e">
        <f t="array" ref="J110">INDEX( 'Master Sheet'!A400:C$1093, MATCH( I110, 'Master Sheet'!A400:A$1093, 0 ), 2 )</f>
        <v>#N/A</v>
      </c>
      <c r="K110" s="482">
        <f t="shared" si="3"/>
        <v>0</v>
      </c>
      <c r="L110" s="483"/>
      <c r="M110" s="466"/>
      <c r="N110" s="466" t="e">
        <f t="array" ref="N110">INDEX( 'Master Sheet'!A400:C$1093, MATCH( I110, 'Master Sheet'!A400:A$1093, 0 ), 3 )</f>
        <v>#N/A</v>
      </c>
      <c r="O110">
        <f t="shared" si="4"/>
        <v>0</v>
      </c>
      <c r="P110" s="484"/>
      <c r="Q110" s="466"/>
      <c r="R110" s="466" t="str">
        <f t="shared" si="5"/>
        <v/>
      </c>
      <c r="S110" s="466" t="str">
        <f t="shared" si="6"/>
        <v/>
      </c>
      <c r="T110" t="str">
        <f>IF( Y110="#00ff00", TIMEVALUE('Master Sheet'!C128), "")</f>
        <v/>
      </c>
      <c r="U110" t="str">
        <f>IF( Z110="#00ff00", TIMEVALUE('Master Sheet'!D128), "")</f>
        <v/>
      </c>
      <c r="W110" t="s">
        <v>4823</v>
      </c>
      <c r="X110" t="s">
        <v>4823</v>
      </c>
      <c r="Y110" t="s">
        <v>4823</v>
      </c>
      <c r="Z110" t="s">
        <v>4823</v>
      </c>
      <c r="AA110" t="s">
        <v>4823</v>
      </c>
    </row>
    <row r="111" spans="1:27" ht="12.75">
      <c r="A111" s="129" t="str">
        <f t="shared" si="0"/>
        <v>Friday</v>
      </c>
      <c r="B111" t="str">
        <f>IF( W111="#00ff00",'Master Sheet'!A130, B110)</f>
        <v>The Exchange</v>
      </c>
      <c r="C111" t="str">
        <f t="shared" ref="C111:D111" si="141">IF( NOT( R111 = "" ), TEXT( DATE(YEAR(R111), MONTH(R111), DAY(R111) ), "m/d/yy") &amp; " " &amp; HOUR(R111) &amp; ":" &amp; TEXT( MINUTE(R111), "00"), "")</f>
        <v/>
      </c>
      <c r="D111" t="str">
        <f t="shared" si="141"/>
        <v/>
      </c>
      <c r="E111" t="str">
        <f>IF( AA111="#00ff00", 'Master Sheet'!E130, "" )</f>
        <v/>
      </c>
      <c r="F111">
        <f>IF( AND( $A111 &lt;&gt; "", $B111 &lt;&gt; "", $C111 &lt;&gt; "", $D111 &lt;&gt; "", $E111 &lt;&gt; "", ISERROR( MATCH( $E111,'2019 Kevin and Rob Bands to not'!$A:$A, 0 ) ) ), 1, 0 )</f>
        <v>0</v>
      </c>
      <c r="H111" s="479">
        <f t="shared" si="2"/>
        <v>0</v>
      </c>
      <c r="I111">
        <f>'Master Sheet'!E130</f>
        <v>0</v>
      </c>
      <c r="J111" s="481" t="e">
        <f t="array" ref="J111">INDEX( 'Master Sheet'!A400:C$1093, MATCH( I111, 'Master Sheet'!A400:A$1093, 0 ), 2 )</f>
        <v>#N/A</v>
      </c>
      <c r="K111" s="482">
        <f t="shared" si="3"/>
        <v>0</v>
      </c>
      <c r="L111" s="483"/>
      <c r="M111" s="466"/>
      <c r="N111" s="466" t="e">
        <f t="array" ref="N111">INDEX( 'Master Sheet'!A400:C$1093, MATCH( I111, 'Master Sheet'!A400:A$1093, 0 ), 3 )</f>
        <v>#N/A</v>
      </c>
      <c r="O111">
        <f t="shared" si="4"/>
        <v>0</v>
      </c>
      <c r="P111" s="484"/>
      <c r="Q111" s="466"/>
      <c r="R111" s="466" t="str">
        <f t="shared" si="5"/>
        <v/>
      </c>
      <c r="S111" s="466" t="str">
        <f t="shared" si="6"/>
        <v/>
      </c>
      <c r="T111" t="str">
        <f>IF( Y111="#00ff00", TIMEVALUE('Master Sheet'!C130), "")</f>
        <v/>
      </c>
      <c r="U111" t="str">
        <f>IF( Z111="#00ff00", TIMEVALUE('Master Sheet'!D130), "")</f>
        <v/>
      </c>
      <c r="W111" t="s">
        <v>4823</v>
      </c>
      <c r="X111" t="s">
        <v>4823</v>
      </c>
      <c r="Y111" t="s">
        <v>4823</v>
      </c>
      <c r="Z111" t="s">
        <v>4823</v>
      </c>
      <c r="AA111" t="s">
        <v>4823</v>
      </c>
    </row>
    <row r="112" spans="1:27" ht="12.75">
      <c r="A112" s="129" t="str">
        <f t="shared" si="0"/>
        <v>Friday</v>
      </c>
      <c r="B112" t="str">
        <f>IF( W112="#00ff00",'Master Sheet'!A131, B111)</f>
        <v>Fort Collins Museum of Discovery - Otter Box Digital Dome Theater</v>
      </c>
      <c r="C112" t="str">
        <f t="shared" ref="C112:D112" si="142">IF( NOT( R112 = "" ), TEXT( DATE(YEAR(R112), MONTH(R112), DAY(R112) ), "m/d/yy") &amp; " " &amp; HOUR(R112) &amp; ":" &amp; TEXT( MINUTE(R112), "00"), "")</f>
        <v/>
      </c>
      <c r="D112" t="str">
        <f t="shared" si="142"/>
        <v/>
      </c>
      <c r="E112">
        <f>IF( AA112="#00ff00", 'Master Sheet'!E131, "" )</f>
        <v>0</v>
      </c>
      <c r="F112">
        <f>IF( AND( $A112 &lt;&gt; "", $B112 &lt;&gt; "", $C112 &lt;&gt; "", $D112 &lt;&gt; "", $E112 &lt;&gt; "", ISERROR( MATCH( $E112,'2019 Kevin and Rob Bands to not'!$A:$A, 0 ) ) ), 1, 0 )</f>
        <v>0</v>
      </c>
      <c r="H112" s="479">
        <f t="shared" si="2"/>
        <v>0</v>
      </c>
      <c r="I112">
        <f>'Master Sheet'!E131</f>
        <v>0</v>
      </c>
      <c r="J112" s="481" t="e">
        <f t="array" ref="J112">INDEX( 'Master Sheet'!A400:C$1093, MATCH( I112, 'Master Sheet'!A400:A$1093, 0 ), 2 )</f>
        <v>#N/A</v>
      </c>
      <c r="K112" s="482">
        <f t="shared" si="3"/>
        <v>0</v>
      </c>
      <c r="L112" s="483"/>
      <c r="M112" s="466"/>
      <c r="N112" s="466" t="e">
        <f t="array" ref="N112">INDEX( 'Master Sheet'!A400:C$1093, MATCH( I112, 'Master Sheet'!A400:A$1093, 0 ), 3 )</f>
        <v>#N/A</v>
      </c>
      <c r="O112">
        <f t="shared" si="4"/>
        <v>0</v>
      </c>
      <c r="P112" s="484"/>
      <c r="Q112" s="466"/>
      <c r="R112" s="466" t="str">
        <f t="shared" si="5"/>
        <v/>
      </c>
      <c r="S112" s="466" t="str">
        <f t="shared" si="6"/>
        <v/>
      </c>
      <c r="T112" t="e">
        <f>IF( Y112="#00ff00", TIMEVALUE('Master Sheet'!C131), "")</f>
        <v>#VALUE!</v>
      </c>
      <c r="U112" t="e">
        <f>IF( Z112="#00ff00", TIMEVALUE('Master Sheet'!D131), "")</f>
        <v>#VALUE!</v>
      </c>
      <c r="W112" t="s">
        <v>4822</v>
      </c>
      <c r="X112" t="s">
        <v>4822</v>
      </c>
      <c r="Y112" t="s">
        <v>4822</v>
      </c>
      <c r="Z112" t="s">
        <v>4822</v>
      </c>
      <c r="AA112" t="s">
        <v>4822</v>
      </c>
    </row>
    <row r="113" spans="1:27" ht="12.75">
      <c r="A113" s="129" t="str">
        <f t="shared" si="0"/>
        <v>Friday</v>
      </c>
      <c r="B113" t="str">
        <f>IF( W113="#00ff00",'Master Sheet'!A132, B112)</f>
        <v>Fort Collins Museum of Discovery - Otter Box Digital Dome Theater</v>
      </c>
      <c r="C113" t="str">
        <f t="shared" ref="C113:D113" si="143">IF( NOT( R113 = "" ), TEXT( DATE(YEAR(R113), MONTH(R113), DAY(R113) ), "m/d/yy") &amp; " " &amp; HOUR(R113) &amp; ":" &amp; TEXT( MINUTE(R113), "00"), "")</f>
        <v/>
      </c>
      <c r="D113" t="str">
        <f t="shared" si="143"/>
        <v/>
      </c>
      <c r="E113" t="str">
        <f>IF( AA113="#00ff00", 'Master Sheet'!E132, "" )</f>
        <v>Marl Cologne</v>
      </c>
      <c r="F113">
        <f>IF( AND( $A113 &lt;&gt; "", $B113 &lt;&gt; "", $C113 &lt;&gt; "", $D113 &lt;&gt; "", $E113 &lt;&gt; "", ISERROR( MATCH( $E113,'2019 Kevin and Rob Bands to not'!$A:$A, 0 ) ) ), 1, 0 )</f>
        <v>0</v>
      </c>
      <c r="H113" s="479">
        <f t="shared" si="2"/>
        <v>0</v>
      </c>
      <c r="I113" t="str">
        <f>'Master Sheet'!E132</f>
        <v>Marl Cologne</v>
      </c>
      <c r="J113" s="481" t="str">
        <f t="array" ref="J113">INDEX( 'Master Sheet'!A400:C$1093, MATCH( I113, 'Master Sheet'!A400:A$1093, 0 ), 2 )</f>
        <v>(2020) Ryan Segal :: 8018087231</v>
      </c>
      <c r="K113" s="482">
        <f t="shared" si="3"/>
        <v>0</v>
      </c>
      <c r="L113" s="483"/>
      <c r="M113" s="466"/>
      <c r="N113" s="466" t="str">
        <f t="array" ref="N113">INDEX( 'Master Sheet'!A400:C$1093, MATCH( I113, 'Master Sheet'!A400:A$1093, 0 ), 3 )</f>
        <v>ryanmatthewsegal@gmail.com</v>
      </c>
      <c r="O113">
        <f t="shared" si="4"/>
        <v>0</v>
      </c>
      <c r="P113" s="484"/>
      <c r="Q113" s="466"/>
      <c r="R113" s="466" t="str">
        <f t="shared" si="5"/>
        <v/>
      </c>
      <c r="S113" s="466" t="str">
        <f t="shared" si="6"/>
        <v/>
      </c>
      <c r="T113" t="e">
        <f>IF( Y113="#00ff00", TIMEVALUE('Master Sheet'!C132), "")</f>
        <v>#VALUE!</v>
      </c>
      <c r="U113" t="e">
        <f>IF( Z113="#00ff00", TIMEVALUE('Master Sheet'!D132), "")</f>
        <v>#VALUE!</v>
      </c>
      <c r="W113" t="s">
        <v>4823</v>
      </c>
      <c r="X113" t="s">
        <v>4823</v>
      </c>
      <c r="Y113" t="s">
        <v>4822</v>
      </c>
      <c r="Z113" t="s">
        <v>4822</v>
      </c>
      <c r="AA113" t="s">
        <v>4822</v>
      </c>
    </row>
    <row r="114" spans="1:27" ht="12.75">
      <c r="A114" s="129" t="str">
        <f t="shared" si="0"/>
        <v>Friday</v>
      </c>
      <c r="B114" t="str">
        <f>IF( W114="#00ff00",'Master Sheet'!A133, B113)</f>
        <v>Fort Collins Museum of Discovery - Otter Box Digital Dome Theater</v>
      </c>
      <c r="C114" t="str">
        <f t="shared" ref="C114:D114" si="144">IF( NOT( R114 = "" ), TEXT( DATE(YEAR(R114), MONTH(R114), DAY(R114) ), "m/d/yy") &amp; " " &amp; HOUR(R114) &amp; ":" &amp; TEXT( MINUTE(R114), "00"), "")</f>
        <v/>
      </c>
      <c r="D114" t="str">
        <f t="shared" si="144"/>
        <v/>
      </c>
      <c r="E114" t="str">
        <f>IF( AA114="#00ff00", 'Master Sheet'!E133, "" )</f>
        <v>MAGIC CYCLOPS 20 Year Anniversary</v>
      </c>
      <c r="F114">
        <f>IF( AND( $A114 &lt;&gt; "", $B114 &lt;&gt; "", $C114 &lt;&gt; "", $D114 &lt;&gt; "", $E114 &lt;&gt; "", ISERROR( MATCH( $E114,'2019 Kevin and Rob Bands to not'!$A:$A, 0 ) ) ), 1, 0 )</f>
        <v>0</v>
      </c>
      <c r="H114" s="479">
        <f t="shared" si="2"/>
        <v>0</v>
      </c>
      <c r="I114" t="str">
        <f>'Master Sheet'!E133</f>
        <v>MAGIC CYCLOPS 20 Year Anniversary</v>
      </c>
      <c r="J114" s="481" t="e">
        <f t="array" ref="J114">INDEX( 'Master Sheet'!A400:C$1093, MATCH( I114, 'Master Sheet'!A400:A$1093, 0 ), 2 )</f>
        <v>#N/A</v>
      </c>
      <c r="K114" s="482">
        <f t="shared" si="3"/>
        <v>0</v>
      </c>
      <c r="L114" s="483"/>
      <c r="M114" s="466"/>
      <c r="N114" s="466" t="e">
        <f t="array" ref="N114">INDEX( 'Master Sheet'!A400:C$1093, MATCH( I114, 'Master Sheet'!A400:A$1093, 0 ), 3 )</f>
        <v>#N/A</v>
      </c>
      <c r="O114">
        <f t="shared" si="4"/>
        <v>0</v>
      </c>
      <c r="P114" s="484"/>
      <c r="Q114" s="466"/>
      <c r="R114" s="466" t="str">
        <f t="shared" si="5"/>
        <v/>
      </c>
      <c r="S114" s="466" t="str">
        <f t="shared" si="6"/>
        <v/>
      </c>
      <c r="T114" t="e">
        <f>IF( Y114="#00ff00", TIMEVALUE('Master Sheet'!C133), "")</f>
        <v>#VALUE!</v>
      </c>
      <c r="U114" t="e">
        <f>IF( Z114="#00ff00", TIMEVALUE('Master Sheet'!D133), "")</f>
        <v>#VALUE!</v>
      </c>
      <c r="W114" t="s">
        <v>4823</v>
      </c>
      <c r="X114" t="s">
        <v>4823</v>
      </c>
      <c r="Y114" t="s">
        <v>4822</v>
      </c>
      <c r="Z114" t="s">
        <v>4822</v>
      </c>
      <c r="AA114" t="s">
        <v>4822</v>
      </c>
    </row>
    <row r="115" spans="1:27" ht="12.75">
      <c r="A115" s="129" t="str">
        <f t="shared" si="0"/>
        <v>Friday</v>
      </c>
      <c r="B115" t="str">
        <f>IF( W115="#00ff00",'Master Sheet'!A134, B114)</f>
        <v>Fort Collins Museum of Discovery - Otter Box Digital Dome Theater</v>
      </c>
      <c r="C115" t="str">
        <f t="shared" ref="C115:D115" si="145">IF( NOT( R115 = "" ), TEXT( DATE(YEAR(R115), MONTH(R115), DAY(R115) ), "m/d/yy") &amp; " " &amp; HOUR(R115) &amp; ":" &amp; TEXT( MINUTE(R115), "00"), "")</f>
        <v/>
      </c>
      <c r="D115" t="str">
        <f t="shared" si="145"/>
        <v/>
      </c>
      <c r="E115" t="str">
        <f>IF( AA115="#00ff00", 'Master Sheet'!E134, "" )</f>
        <v>Vinyl Video</v>
      </c>
      <c r="F115">
        <f>IF( AND( $A115 &lt;&gt; "", $B115 &lt;&gt; "", $C115 &lt;&gt; "", $D115 &lt;&gt; "", $E115 &lt;&gt; "", ISERROR( MATCH( $E115,'2019 Kevin and Rob Bands to not'!$A:$A, 0 ) ) ), 1, 0 )</f>
        <v>0</v>
      </c>
      <c r="H115" s="479">
        <f t="shared" si="2"/>
        <v>0</v>
      </c>
      <c r="I115" t="str">
        <f>'Master Sheet'!E134</f>
        <v>Vinyl Video</v>
      </c>
      <c r="J115" s="481" t="str">
        <f t="array" ref="J115">INDEX( 'Master Sheet'!A400:C$1093, MATCH( I115, 'Master Sheet'!A400:A$1093, 0 ), 2 )</f>
        <v>(2020) Anthony Cross :: 970-658-6629</v>
      </c>
      <c r="K115" s="482">
        <f t="shared" si="3"/>
        <v>0</v>
      </c>
      <c r="L115" s="483"/>
      <c r="M115" s="466"/>
      <c r="N115" s="466" t="str">
        <f t="array" ref="N115">INDEX( 'Master Sheet'!A400:C$1093, MATCH( I115, 'Master Sheet'!A400:A$1093, 0 ), 3 )</f>
        <v>stephen.matthew.jones@gmail.com, editor@saltmag.online</v>
      </c>
      <c r="O115">
        <f t="shared" si="4"/>
        <v>0</v>
      </c>
      <c r="P115" s="484"/>
      <c r="Q115" s="466"/>
      <c r="R115" s="466" t="str">
        <f t="shared" si="5"/>
        <v/>
      </c>
      <c r="S115" s="466" t="str">
        <f t="shared" si="6"/>
        <v/>
      </c>
      <c r="T115" t="e">
        <f>IF( Y115="#00ff00", TIMEVALUE('Master Sheet'!C134), "")</f>
        <v>#VALUE!</v>
      </c>
      <c r="U115" t="e">
        <f>IF( Z115="#00ff00", TIMEVALUE('Master Sheet'!D134), "")</f>
        <v>#VALUE!</v>
      </c>
      <c r="W115" t="s">
        <v>4823</v>
      </c>
      <c r="X115" t="s">
        <v>4823</v>
      </c>
      <c r="Y115" t="s">
        <v>4822</v>
      </c>
      <c r="Z115" t="s">
        <v>4822</v>
      </c>
      <c r="AA115" t="s">
        <v>4822</v>
      </c>
    </row>
    <row r="116" spans="1:27" ht="12.75">
      <c r="A116" s="129" t="str">
        <f t="shared" si="0"/>
        <v>Friday</v>
      </c>
      <c r="B116" t="str">
        <f>IF( W116="#00ff00",'Master Sheet'!A135, B115)</f>
        <v>Fort Collins Museum of Discovery - Otter Box Digital Dome Theater</v>
      </c>
      <c r="C116" t="str">
        <f t="shared" ref="C116:D116" si="146">IF( NOT( R116 = "" ), TEXT( DATE(YEAR(R116), MONTH(R116), DAY(R116) ), "m/d/yy") &amp; " " &amp; HOUR(R116) &amp; ":" &amp; TEXT( MINUTE(R116), "00"), "")</f>
        <v/>
      </c>
      <c r="D116" t="str">
        <f t="shared" si="146"/>
        <v/>
      </c>
      <c r="E116" t="str">
        <f>IF( AA116="#00ff00", 'Master Sheet'!E135, "" )</f>
        <v>WhiteCatPink</v>
      </c>
      <c r="F116">
        <f>IF( AND( $A116 &lt;&gt; "", $B116 &lt;&gt; "", $C116 &lt;&gt; "", $D116 &lt;&gt; "", $E116 &lt;&gt; "", ISERROR( MATCH( $E116,'2019 Kevin and Rob Bands to not'!$A:$A, 0 ) ) ), 1, 0 )</f>
        <v>0</v>
      </c>
      <c r="H116" s="479">
        <f t="shared" si="2"/>
        <v>0</v>
      </c>
      <c r="I116" t="str">
        <f>'Master Sheet'!E135</f>
        <v>WhiteCatPink</v>
      </c>
      <c r="J116" s="481" t="str">
        <f t="array" ref="J116">INDEX( 'Master Sheet'!A400:C$1093, MATCH( I116, 'Master Sheet'!A400:A$1093, 0 ), 2 )</f>
        <v>(2020) David Jacoby :: 720.233.3368</v>
      </c>
      <c r="K116" s="482">
        <f t="shared" si="3"/>
        <v>0</v>
      </c>
      <c r="L116" s="483"/>
      <c r="M116" s="466"/>
      <c r="N116" s="466" t="str">
        <f t="array" ref="N116">INDEX( 'Master Sheet'!A400:C$1093, MATCH( I116, 'Master Sheet'!A400:A$1093, 0 ), 3 )</f>
        <v>davidwjacoby@gmail.com</v>
      </c>
      <c r="O116">
        <f t="shared" si="4"/>
        <v>0</v>
      </c>
      <c r="P116" s="484"/>
      <c r="Q116" s="466"/>
      <c r="R116" s="466" t="str">
        <f t="shared" si="5"/>
        <v/>
      </c>
      <c r="S116" s="466" t="str">
        <f t="shared" si="6"/>
        <v/>
      </c>
      <c r="T116" t="e">
        <f>IF( Y116="#00ff00", TIMEVALUE('Master Sheet'!C135), "")</f>
        <v>#VALUE!</v>
      </c>
      <c r="U116" t="e">
        <f>IF( Z116="#00ff00", TIMEVALUE('Master Sheet'!D135), "")</f>
        <v>#VALUE!</v>
      </c>
      <c r="W116" t="s">
        <v>4823</v>
      </c>
      <c r="X116" t="s">
        <v>4823</v>
      </c>
      <c r="Y116" t="s">
        <v>4822</v>
      </c>
      <c r="Z116" t="s">
        <v>4822</v>
      </c>
      <c r="AA116" t="s">
        <v>4822</v>
      </c>
    </row>
    <row r="117" spans="1:27" ht="12.75">
      <c r="A117" s="129" t="str">
        <f t="shared" si="0"/>
        <v>Friday</v>
      </c>
      <c r="B117" t="str">
        <f>IF( W117="#00ff00",'Master Sheet'!A136, B116)</f>
        <v>Fort Collins Museum of Discovery - Otter Box Digital Dome Theater</v>
      </c>
      <c r="C117" t="str">
        <f t="shared" ref="C117:D117" si="147">IF( NOT( R117 = "" ), TEXT( DATE(YEAR(R117), MONTH(R117), DAY(R117) ), "m/d/yy") &amp; " " &amp; HOUR(R117) &amp; ":" &amp; TEXT( MINUTE(R117), "00"), "")</f>
        <v/>
      </c>
      <c r="D117" t="str">
        <f t="shared" si="147"/>
        <v/>
      </c>
      <c r="E117" t="str">
        <f>IF( AA117="#00ff00", 'Master Sheet'!E136, "" )</f>
        <v/>
      </c>
      <c r="F117">
        <f>IF( AND( $A117 &lt;&gt; "", $B117 &lt;&gt; "", $C117 &lt;&gt; "", $D117 &lt;&gt; "", $E117 &lt;&gt; "", ISERROR( MATCH( $E117,'2019 Kevin and Rob Bands to not'!$A:$A, 0 ) ) ), 1, 0 )</f>
        <v>0</v>
      </c>
      <c r="H117" s="479">
        <f t="shared" si="2"/>
        <v>0</v>
      </c>
      <c r="I117" t="str">
        <f>'Master Sheet'!E136</f>
        <v>Laser Dome - Radiohead</v>
      </c>
      <c r="J117" s="481" t="e">
        <f t="array" ref="J117">INDEX( 'Master Sheet'!A400:C$1093, MATCH( I117, 'Master Sheet'!A400:A$1093, 0 ), 2 )</f>
        <v>#N/A</v>
      </c>
      <c r="K117" s="482">
        <f t="shared" si="3"/>
        <v>0</v>
      </c>
      <c r="L117" s="486" t="s">
        <v>4950</v>
      </c>
      <c r="M117" s="466"/>
      <c r="N117" s="466" t="e">
        <f t="array" ref="N117">INDEX( 'Master Sheet'!A400:C$1093, MATCH( I117, 'Master Sheet'!A400:A$1093, 0 ), 3 )</f>
        <v>#N/A</v>
      </c>
      <c r="O117">
        <f t="shared" si="4"/>
        <v>0</v>
      </c>
      <c r="P117" s="484"/>
      <c r="Q117" s="466"/>
      <c r="R117" s="466" t="str">
        <f t="shared" si="5"/>
        <v/>
      </c>
      <c r="S117" s="466" t="str">
        <f t="shared" si="6"/>
        <v/>
      </c>
      <c r="T117" t="str">
        <f>IF( Y117="#00ff00", TIMEVALUE('Master Sheet'!C136), "")</f>
        <v/>
      </c>
      <c r="U117" t="str">
        <f>IF( Z117="#00ff00", TIMEVALUE('Master Sheet'!D136), "")</f>
        <v/>
      </c>
      <c r="W117" t="s">
        <v>4837</v>
      </c>
      <c r="X117" t="s">
        <v>4837</v>
      </c>
      <c r="Y117" t="s">
        <v>4837</v>
      </c>
      <c r="Z117" t="s">
        <v>4837</v>
      </c>
      <c r="AA117" t="s">
        <v>4837</v>
      </c>
    </row>
    <row r="118" spans="1:27" ht="12.75">
      <c r="A118" s="129" t="str">
        <f t="shared" si="0"/>
        <v>Friday</v>
      </c>
      <c r="B118" t="str">
        <f>IF( W118="#00ff00",'Master Sheet'!A137, B117)</f>
        <v>Fort Collins Museum of Discovery - Otter Box Digital Dome Theater</v>
      </c>
      <c r="C118" t="str">
        <f t="shared" ref="C118:D118" si="148">IF( NOT( R118 = "" ), TEXT( DATE(YEAR(R118), MONTH(R118), DAY(R118) ), "m/d/yy") &amp; " " &amp; HOUR(R118) &amp; ":" &amp; TEXT( MINUTE(R118), "00"), "")</f>
        <v/>
      </c>
      <c r="D118" t="str">
        <f t="shared" si="148"/>
        <v/>
      </c>
      <c r="E118" t="str">
        <f>IF( AA118="#00ff00", 'Master Sheet'!E137, "" )</f>
        <v/>
      </c>
      <c r="F118">
        <f>IF( AND( $A118 &lt;&gt; "", $B118 &lt;&gt; "", $C118 &lt;&gt; "", $D118 &lt;&gt; "", $E118 &lt;&gt; "", ISERROR( MATCH( $E118,'2019 Kevin and Rob Bands to not'!$A:$A, 0 ) ) ), 1, 0 )</f>
        <v>0</v>
      </c>
      <c r="H118" s="479">
        <f t="shared" si="2"/>
        <v>0</v>
      </c>
      <c r="I118">
        <f>'Master Sheet'!E137</f>
        <v>0</v>
      </c>
      <c r="J118" s="481" t="e">
        <f t="array" ref="J118">INDEX( 'Master Sheet'!A400:C$1093, MATCH( I118, 'Master Sheet'!A400:A$1093, 0 ), 2 )</f>
        <v>#N/A</v>
      </c>
      <c r="K118" s="482">
        <f t="shared" si="3"/>
        <v>0</v>
      </c>
      <c r="L118" s="483"/>
      <c r="M118" s="466"/>
      <c r="N118" s="466" t="e">
        <f t="array" ref="N118">INDEX( 'Master Sheet'!A400:C$1093, MATCH( I118, 'Master Sheet'!A400:A$1093, 0 ), 3 )</f>
        <v>#N/A</v>
      </c>
      <c r="O118">
        <f t="shared" si="4"/>
        <v>0</v>
      </c>
      <c r="P118" s="484"/>
      <c r="Q118" s="466"/>
      <c r="R118" s="466" t="str">
        <f t="shared" si="5"/>
        <v/>
      </c>
      <c r="S118" s="466" t="str">
        <f t="shared" si="6"/>
        <v/>
      </c>
      <c r="T118" t="str">
        <f>IF( Y118="#00ff00", TIMEVALUE('Master Sheet'!C137), "")</f>
        <v/>
      </c>
      <c r="U118" t="str">
        <f>IF( Z118="#00ff00", TIMEVALUE('Master Sheet'!D137), "")</f>
        <v/>
      </c>
      <c r="W118" t="s">
        <v>4823</v>
      </c>
      <c r="X118" t="s">
        <v>4823</v>
      </c>
      <c r="Y118" t="s">
        <v>4823</v>
      </c>
      <c r="Z118" t="s">
        <v>4823</v>
      </c>
      <c r="AA118" t="s">
        <v>4823</v>
      </c>
    </row>
    <row r="119" spans="1:27" ht="12.75">
      <c r="A119" s="129" t="str">
        <f t="shared" si="0"/>
        <v>Friday</v>
      </c>
      <c r="B119" t="str">
        <f>IF( W119="#00ff00",'Master Sheet'!A138, B118)</f>
        <v>Fort Collins Museum of Discovery - Otter Box Digital Dome Theater</v>
      </c>
      <c r="C119" t="str">
        <f t="shared" ref="C119:D119" si="149">IF( NOT( R119 = "" ), TEXT( DATE(YEAR(R119), MONTH(R119), DAY(R119) ), "m/d/yy") &amp; " " &amp; HOUR(R119) &amp; ":" &amp; TEXT( MINUTE(R119), "00"), "")</f>
        <v/>
      </c>
      <c r="D119" t="str">
        <f t="shared" si="149"/>
        <v/>
      </c>
      <c r="E119" t="str">
        <f>IF( AA119="#00ff00", 'Master Sheet'!E138, "" )</f>
        <v/>
      </c>
      <c r="F119">
        <f>IF( AND( $A119 &lt;&gt; "", $B119 &lt;&gt; "", $C119 &lt;&gt; "", $D119 &lt;&gt; "", $E119 &lt;&gt; "", ISERROR( MATCH( $E119,'2019 Kevin and Rob Bands to not'!$A:$A, 0 ) ) ), 1, 0 )</f>
        <v>0</v>
      </c>
      <c r="H119" s="479">
        <f t="shared" si="2"/>
        <v>0</v>
      </c>
      <c r="I119">
        <f>'Master Sheet'!E138</f>
        <v>0</v>
      </c>
      <c r="J119" s="481" t="e">
        <f t="array" ref="J119">INDEX( 'Master Sheet'!A400:C$1093, MATCH( I119, 'Master Sheet'!A400:A$1093, 0 ), 2 )</f>
        <v>#N/A</v>
      </c>
      <c r="K119" s="482">
        <f t="shared" si="3"/>
        <v>0</v>
      </c>
      <c r="L119" s="483"/>
      <c r="M119" s="466"/>
      <c r="N119" s="466" t="e">
        <f t="array" ref="N119">INDEX( 'Master Sheet'!A400:C$1093, MATCH( I119, 'Master Sheet'!A400:A$1093, 0 ), 3 )</f>
        <v>#N/A</v>
      </c>
      <c r="O119">
        <f t="shared" si="4"/>
        <v>0</v>
      </c>
      <c r="P119" s="484"/>
      <c r="Q119" s="466"/>
      <c r="R119" s="466" t="str">
        <f t="shared" si="5"/>
        <v/>
      </c>
      <c r="S119" s="466" t="str">
        <f t="shared" si="6"/>
        <v/>
      </c>
      <c r="T119" t="str">
        <f>IF( Y119="#00ff00", TIMEVALUE('Master Sheet'!C138), "")</f>
        <v/>
      </c>
      <c r="U119" t="str">
        <f>IF( Z119="#00ff00", TIMEVALUE('Master Sheet'!D138), "")</f>
        <v/>
      </c>
      <c r="W119" t="s">
        <v>4823</v>
      </c>
      <c r="X119" t="s">
        <v>4823</v>
      </c>
      <c r="Y119" t="s">
        <v>4823</v>
      </c>
      <c r="Z119" t="s">
        <v>4823</v>
      </c>
      <c r="AA119" t="s">
        <v>4823</v>
      </c>
    </row>
    <row r="120" spans="1:27" ht="12.75">
      <c r="A120" s="129" t="str">
        <f t="shared" si="0"/>
        <v>Friday</v>
      </c>
      <c r="B120" t="str">
        <f>IF( W120="#00ff00",'Master Sheet'!A139, B119)</f>
        <v>Fort Collins Museum of Discovery - Exhibit Hall</v>
      </c>
      <c r="C120" t="str">
        <f t="shared" ref="C120:D120" si="150">IF( NOT( R120 = "" ), TEXT( DATE(YEAR(R120), MONTH(R120), DAY(R120) ), "m/d/yy") &amp; " " &amp; HOUR(R120) &amp; ":" &amp; TEXT( MINUTE(R120), "00"), "")</f>
        <v/>
      </c>
      <c r="D120" t="str">
        <f t="shared" si="150"/>
        <v/>
      </c>
      <c r="E120">
        <f>IF( AA120="#00ff00", 'Master Sheet'!E139, "" )</f>
        <v>0</v>
      </c>
      <c r="F120">
        <f>IF( AND( $A120 &lt;&gt; "", $B120 &lt;&gt; "", $C120 &lt;&gt; "", $D120 &lt;&gt; "", $E120 &lt;&gt; "", ISERROR( MATCH( $E120,'2019 Kevin and Rob Bands to not'!$A:$A, 0 ) ) ), 1, 0 )</f>
        <v>0</v>
      </c>
      <c r="H120" s="479">
        <f t="shared" si="2"/>
        <v>0</v>
      </c>
      <c r="I120">
        <f>'Master Sheet'!E139</f>
        <v>0</v>
      </c>
      <c r="J120" s="481" t="e">
        <f t="array" ref="J120">INDEX( 'Master Sheet'!A400:C$1093, MATCH( I120, 'Master Sheet'!A400:A$1093, 0 ), 2 )</f>
        <v>#N/A</v>
      </c>
      <c r="K120" s="482">
        <f t="shared" si="3"/>
        <v>0</v>
      </c>
      <c r="L120" s="483"/>
      <c r="M120" s="466"/>
      <c r="N120" s="466" t="e">
        <f t="array" ref="N120">INDEX( 'Master Sheet'!A400:C$1093, MATCH( I120, 'Master Sheet'!A400:A$1093, 0 ), 3 )</f>
        <v>#N/A</v>
      </c>
      <c r="O120">
        <f t="shared" si="4"/>
        <v>0</v>
      </c>
      <c r="P120" s="484"/>
      <c r="Q120" s="466"/>
      <c r="R120" s="466" t="str">
        <f t="shared" si="5"/>
        <v/>
      </c>
      <c r="S120" s="466" t="str">
        <f t="shared" si="6"/>
        <v/>
      </c>
      <c r="T120" t="e">
        <f>IF( Y120="#00ff00", TIMEVALUE('Master Sheet'!C139), "")</f>
        <v>#VALUE!</v>
      </c>
      <c r="U120" t="e">
        <f>IF( Z120="#00ff00", TIMEVALUE('Master Sheet'!D139), "")</f>
        <v>#VALUE!</v>
      </c>
      <c r="W120" t="s">
        <v>4822</v>
      </c>
      <c r="X120" t="s">
        <v>4822</v>
      </c>
      <c r="Y120" t="s">
        <v>4822</v>
      </c>
      <c r="Z120" t="s">
        <v>4822</v>
      </c>
      <c r="AA120" t="s">
        <v>4822</v>
      </c>
    </row>
    <row r="121" spans="1:27" ht="12.75">
      <c r="A121" s="129" t="str">
        <f t="shared" si="0"/>
        <v>Friday</v>
      </c>
      <c r="B121" t="str">
        <f>IF( W121="#00ff00",#REF!, B120)</f>
        <v>Fort Collins Museum of Discovery - Exhibit Hall</v>
      </c>
      <c r="C121" t="str">
        <f t="shared" ref="C121:D121" si="151">IF( NOT( R121 = "" ), TEXT( DATE(YEAR(R121), MONTH(R121), DAY(R121) ), "m/d/yy") &amp; " " &amp; HOUR(R121) &amp; ":" &amp; TEXT( MINUTE(R121), "00"), "")</f>
        <v/>
      </c>
      <c r="D121" t="str">
        <f t="shared" si="151"/>
        <v/>
      </c>
      <c r="E121" t="str">
        <f>IF( AA121="#00ff00",#REF!, "" )</f>
        <v/>
      </c>
      <c r="F121">
        <f>IF( AND( $A121 &lt;&gt; "", $B121 &lt;&gt; "", $C121 &lt;&gt; "", $D121 &lt;&gt; "", $E121 &lt;&gt; "", ISERROR( MATCH( $E121,'2019 Kevin and Rob Bands to not'!$A:$A, 0 ) ) ), 1, 0 )</f>
        <v>0</v>
      </c>
      <c r="H121" s="479" t="e">
        <f t="shared" si="2"/>
        <v>#REF!</v>
      </c>
      <c r="I121" t="e">
        <f>#REF!</f>
        <v>#REF!</v>
      </c>
      <c r="J121" s="481" t="e">
        <f t="array" ref="J121">INDEX( 'Master Sheet'!A400:C$1093, MATCH( I121, 'Master Sheet'!A400:A$1093, 0 ), 2 )</f>
        <v>#REF!</v>
      </c>
      <c r="K121" s="482" t="e">
        <f t="shared" si="3"/>
        <v>#REF!</v>
      </c>
      <c r="L121" s="483"/>
      <c r="M121" s="466"/>
      <c r="N121" s="466" t="e">
        <f t="array" ref="N121">INDEX( 'Master Sheet'!A400:C$1093, MATCH( I121, 'Master Sheet'!A400:A$1093, 0 ), 3 )</f>
        <v>#REF!</v>
      </c>
      <c r="O121" t="e">
        <f t="shared" si="4"/>
        <v>#REF!</v>
      </c>
      <c r="P121" s="484"/>
      <c r="Q121" s="466"/>
      <c r="R121" s="466" t="str">
        <f t="shared" si="5"/>
        <v/>
      </c>
      <c r="S121" s="466" t="str">
        <f t="shared" si="6"/>
        <v/>
      </c>
      <c r="T121" t="str">
        <f t="shared" ref="T121:U121" si="152">IF( Y121="#00ff00", TIMEVALUE(#REF!), "")</f>
        <v/>
      </c>
      <c r="U121" t="str">
        <f t="shared" si="152"/>
        <v/>
      </c>
      <c r="W121" t="s">
        <v>4837</v>
      </c>
      <c r="X121" t="s">
        <v>4837</v>
      </c>
      <c r="Y121" t="s">
        <v>4837</v>
      </c>
      <c r="Z121" t="s">
        <v>4837</v>
      </c>
      <c r="AA121" t="s">
        <v>4837</v>
      </c>
    </row>
    <row r="122" spans="1:27" ht="12.75">
      <c r="A122" s="129" t="str">
        <f t="shared" si="0"/>
        <v>Friday</v>
      </c>
      <c r="B122" t="str">
        <f>IF( W122="#00ff00",'Master Sheet'!A141, B121)</f>
        <v>Fort Collins Museum of Discovery - Exhibit Hall</v>
      </c>
      <c r="C122" t="str">
        <f t="shared" ref="C122:D122" si="153">IF( NOT( R122 = "" ), TEXT( DATE(YEAR(R122), MONTH(R122), DAY(R122) ), "m/d/yy") &amp; " " &amp; HOUR(R122) &amp; ":" &amp; TEXT( MINUTE(R122), "00"), "")</f>
        <v/>
      </c>
      <c r="D122" t="str">
        <f t="shared" si="153"/>
        <v/>
      </c>
      <c r="E122" t="str">
        <f>IF( AA122="#00ff00", 'Master Sheet'!E141, "" )</f>
        <v/>
      </c>
      <c r="F122">
        <f>IF( AND( $A122 &lt;&gt; "", $B122 &lt;&gt; "", $C122 &lt;&gt; "", $D122 &lt;&gt; "", $E122 &lt;&gt; "", ISERROR( MATCH( $E122,'2019 Kevin and Rob Bands to not'!$A:$A, 0 ) ) ), 1, 0 )</f>
        <v>0</v>
      </c>
      <c r="H122" s="479">
        <f t="shared" si="2"/>
        <v>0</v>
      </c>
      <c r="I122">
        <f>'Master Sheet'!E141</f>
        <v>0</v>
      </c>
      <c r="J122" s="481" t="e">
        <f t="array" ref="J122">INDEX( 'Master Sheet'!A400:C$1093, MATCH( I122, 'Master Sheet'!A400:A$1093, 0 ), 2 )</f>
        <v>#N/A</v>
      </c>
      <c r="K122" s="482">
        <f t="shared" si="3"/>
        <v>0</v>
      </c>
      <c r="L122" s="483"/>
      <c r="M122" s="466"/>
      <c r="N122" s="466" t="e">
        <f t="array" ref="N122">INDEX( 'Master Sheet'!A400:C$1093, MATCH( I122, 'Master Sheet'!A400:A$1093, 0 ), 3 )</f>
        <v>#N/A</v>
      </c>
      <c r="O122">
        <f t="shared" si="4"/>
        <v>0</v>
      </c>
      <c r="P122" s="484"/>
      <c r="Q122" s="466"/>
      <c r="R122" s="466" t="str">
        <f t="shared" si="5"/>
        <v/>
      </c>
      <c r="S122" s="466" t="str">
        <f t="shared" si="6"/>
        <v/>
      </c>
      <c r="T122" t="str">
        <f>IF( Y122="#00ff00", TIMEVALUE('Master Sheet'!C141), "")</f>
        <v/>
      </c>
      <c r="U122" t="str">
        <f>IF( Z122="#00ff00", TIMEVALUE('Master Sheet'!D141), "")</f>
        <v/>
      </c>
      <c r="W122" t="s">
        <v>4837</v>
      </c>
      <c r="X122" t="s">
        <v>4837</v>
      </c>
      <c r="Y122" t="s">
        <v>4837</v>
      </c>
      <c r="Z122" t="s">
        <v>4837</v>
      </c>
      <c r="AA122" t="s">
        <v>4837</v>
      </c>
    </row>
    <row r="123" spans="1:27" ht="12.75">
      <c r="A123" s="129" t="str">
        <f t="shared" si="0"/>
        <v>Friday</v>
      </c>
      <c r="B123" t="str">
        <f>IF( W123="#00ff00",'Master Sheet'!A142, B122)</f>
        <v>Fort Collins Museum of Discovery - Exhibit Hall</v>
      </c>
      <c r="C123" t="str">
        <f t="shared" ref="C123:D123" si="154">IF( NOT( R123 = "" ), TEXT( DATE(YEAR(R123), MONTH(R123), DAY(R123) ), "m/d/yy") &amp; " " &amp; HOUR(R123) &amp; ":" &amp; TEXT( MINUTE(R123), "00"), "")</f>
        <v/>
      </c>
      <c r="D123" t="str">
        <f t="shared" si="154"/>
        <v/>
      </c>
      <c r="E123" t="str">
        <f>IF( AA123="#00ff00", 'Master Sheet'!E142, "" )</f>
        <v/>
      </c>
      <c r="F123">
        <f>IF( AND( $A123 &lt;&gt; "", $B123 &lt;&gt; "", $C123 &lt;&gt; "", $D123 &lt;&gt; "", $E123 &lt;&gt; "", ISERROR( MATCH( $E123,'2019 Kevin and Rob Bands to not'!$A:$A, 0 ) ) ), 1, 0 )</f>
        <v>0</v>
      </c>
      <c r="H123" s="479">
        <f t="shared" si="2"/>
        <v>0</v>
      </c>
      <c r="I123">
        <f>'Master Sheet'!E142</f>
        <v>0</v>
      </c>
      <c r="J123" s="481" t="e">
        <f t="array" ref="J123">INDEX( 'Master Sheet'!A400:C$1093, MATCH( I123, 'Master Sheet'!A400:A$1093, 0 ), 2 )</f>
        <v>#N/A</v>
      </c>
      <c r="K123" s="482">
        <f t="shared" si="3"/>
        <v>0</v>
      </c>
      <c r="L123" s="483"/>
      <c r="M123" s="466"/>
      <c r="N123" s="466" t="e">
        <f t="array" ref="N123">INDEX( 'Master Sheet'!A400:C$1093, MATCH( I123, 'Master Sheet'!A400:A$1093, 0 ), 3 )</f>
        <v>#N/A</v>
      </c>
      <c r="O123">
        <f t="shared" si="4"/>
        <v>0</v>
      </c>
      <c r="P123" s="484"/>
      <c r="Q123" s="466"/>
      <c r="R123" s="466" t="str">
        <f t="shared" si="5"/>
        <v/>
      </c>
      <c r="S123" s="466" t="str">
        <f t="shared" si="6"/>
        <v/>
      </c>
      <c r="T123" t="str">
        <f>IF( Y123="#00ff00", TIMEVALUE('Master Sheet'!C142), "")</f>
        <v/>
      </c>
      <c r="U123" t="str">
        <f>IF( Z123="#00ff00", TIMEVALUE('Master Sheet'!D142), "")</f>
        <v/>
      </c>
      <c r="W123" t="s">
        <v>4837</v>
      </c>
      <c r="X123" t="s">
        <v>4837</v>
      </c>
      <c r="Y123" t="s">
        <v>4837</v>
      </c>
      <c r="Z123" t="s">
        <v>4837</v>
      </c>
      <c r="AA123" t="s">
        <v>4837</v>
      </c>
    </row>
    <row r="124" spans="1:27" ht="12.75">
      <c r="A124" s="129" t="str">
        <f t="shared" si="0"/>
        <v>Friday</v>
      </c>
      <c r="B124" t="str">
        <f>IF( W124="#00ff00",'Master Sheet'!A143, B123)</f>
        <v>Fort Collins Museum of Discovery - Exhibit Hall</v>
      </c>
      <c r="C124" t="str">
        <f t="shared" ref="C124:D124" si="155">IF( NOT( R124 = "" ), TEXT( DATE(YEAR(R124), MONTH(R124), DAY(R124) ), "m/d/yy") &amp; " " &amp; HOUR(R124) &amp; ":" &amp; TEXT( MINUTE(R124), "00"), "")</f>
        <v/>
      </c>
      <c r="D124" t="str">
        <f t="shared" si="155"/>
        <v/>
      </c>
      <c r="E124" t="str">
        <f>IF( AA124="#00ff00", 'Master Sheet'!E143, "" )</f>
        <v/>
      </c>
      <c r="F124">
        <f>IF( AND( $A124 &lt;&gt; "", $B124 &lt;&gt; "", $C124 &lt;&gt; "", $D124 &lt;&gt; "", $E124 &lt;&gt; "", ISERROR( MATCH( $E124,'2019 Kevin and Rob Bands to not'!$A:$A, 0 ) ) ), 1, 0 )</f>
        <v>0</v>
      </c>
      <c r="H124" s="479">
        <f t="shared" si="2"/>
        <v>0</v>
      </c>
      <c r="I124">
        <f>'Master Sheet'!E143</f>
        <v>0</v>
      </c>
      <c r="J124" s="481" t="e">
        <f t="array" ref="J124">INDEX( 'Master Sheet'!A400:C$1093, MATCH( I124, 'Master Sheet'!A400:A$1093, 0 ), 2 )</f>
        <v>#N/A</v>
      </c>
      <c r="K124" s="482">
        <f t="shared" si="3"/>
        <v>0</v>
      </c>
      <c r="L124" s="483"/>
      <c r="M124" s="466"/>
      <c r="N124" s="466" t="e">
        <f t="array" ref="N124">INDEX( 'Master Sheet'!A400:C$1093, MATCH( I124, 'Master Sheet'!A400:A$1093, 0 ), 3 )</f>
        <v>#N/A</v>
      </c>
      <c r="O124">
        <f t="shared" si="4"/>
        <v>0</v>
      </c>
      <c r="P124" s="484"/>
      <c r="Q124" s="466"/>
      <c r="R124" s="466" t="str">
        <f t="shared" si="5"/>
        <v/>
      </c>
      <c r="S124" s="466" t="str">
        <f t="shared" si="6"/>
        <v/>
      </c>
      <c r="T124" t="str">
        <f>IF( Y124="#00ff00", TIMEVALUE('Master Sheet'!C143), "")</f>
        <v/>
      </c>
      <c r="U124" t="str">
        <f>IF( Z124="#00ff00", TIMEVALUE('Master Sheet'!D143), "")</f>
        <v/>
      </c>
      <c r="W124" t="s">
        <v>4837</v>
      </c>
      <c r="X124" t="s">
        <v>4837</v>
      </c>
      <c r="Y124" t="s">
        <v>4837</v>
      </c>
      <c r="Z124" t="s">
        <v>4837</v>
      </c>
      <c r="AA124" t="s">
        <v>4837</v>
      </c>
    </row>
    <row r="125" spans="1:27" ht="12.75">
      <c r="A125" s="129" t="str">
        <f t="shared" si="0"/>
        <v>Friday</v>
      </c>
      <c r="B125" t="str">
        <f>IF( W125="#00ff00",'Master Sheet'!A144, B124)</f>
        <v>Fort Collins Museum of Discovery - Exhibit Hall</v>
      </c>
      <c r="C125" t="str">
        <f t="shared" ref="C125:D125" si="156">IF( NOT( R125 = "" ), TEXT( DATE(YEAR(R125), MONTH(R125), DAY(R125) ), "m/d/yy") &amp; " " &amp; HOUR(R125) &amp; ":" &amp; TEXT( MINUTE(R125), "00"), "")</f>
        <v/>
      </c>
      <c r="D125" t="str">
        <f t="shared" si="156"/>
        <v/>
      </c>
      <c r="E125" t="str">
        <f>IF( AA125="#00ff00", 'Master Sheet'!E144, "" )</f>
        <v/>
      </c>
      <c r="F125">
        <f>IF( AND( $A125 &lt;&gt; "", $B125 &lt;&gt; "", $C125 &lt;&gt; "", $D125 &lt;&gt; "", $E125 &lt;&gt; "", ISERROR( MATCH( $E125,'2019 Kevin and Rob Bands to not'!$A:$A, 0 ) ) ), 1, 0 )</f>
        <v>0</v>
      </c>
      <c r="H125" s="479">
        <f t="shared" si="2"/>
        <v>0</v>
      </c>
      <c r="I125">
        <f>'Master Sheet'!E144</f>
        <v>0</v>
      </c>
      <c r="J125" s="481" t="e">
        <f t="array" ref="J125">INDEX( 'Master Sheet'!A400:C$1093, MATCH( I125, 'Master Sheet'!A400:A$1093, 0 ), 2 )</f>
        <v>#N/A</v>
      </c>
      <c r="K125" s="482">
        <f t="shared" si="3"/>
        <v>0</v>
      </c>
      <c r="L125" s="483"/>
      <c r="M125" s="466"/>
      <c r="N125" s="466" t="e">
        <f t="array" ref="N125">INDEX( 'Master Sheet'!A400:C$1093, MATCH( I125, 'Master Sheet'!A400:A$1093, 0 ), 3 )</f>
        <v>#N/A</v>
      </c>
      <c r="O125">
        <f t="shared" si="4"/>
        <v>0</v>
      </c>
      <c r="P125" s="484"/>
      <c r="Q125" s="466"/>
      <c r="R125" s="466" t="str">
        <f t="shared" si="5"/>
        <v/>
      </c>
      <c r="S125" s="466" t="str">
        <f t="shared" si="6"/>
        <v/>
      </c>
      <c r="T125" t="str">
        <f>IF( Y125="#00ff00", TIMEVALUE('Master Sheet'!C144), "")</f>
        <v/>
      </c>
      <c r="U125" t="str">
        <f>IF( Z125="#00ff00", TIMEVALUE('Master Sheet'!D144), "")</f>
        <v/>
      </c>
      <c r="W125" t="s">
        <v>4837</v>
      </c>
      <c r="X125" t="s">
        <v>4837</v>
      </c>
      <c r="Y125" t="s">
        <v>4837</v>
      </c>
      <c r="Z125" t="s">
        <v>4837</v>
      </c>
      <c r="AA125" t="s">
        <v>4837</v>
      </c>
    </row>
    <row r="126" spans="1:27" ht="12.75">
      <c r="A126" s="129" t="str">
        <f t="shared" si="0"/>
        <v>Friday</v>
      </c>
      <c r="B126" t="str">
        <f>IF( W126="#00ff00",#REF!, B125)</f>
        <v>Fort Collins Museum of Discovery - Exhibit Hall</v>
      </c>
      <c r="C126" t="str">
        <f t="shared" ref="C126:D126" si="157">IF( NOT( R126 = "" ), TEXT( DATE(YEAR(R126), MONTH(R126), DAY(R126) ), "m/d/yy") &amp; " " &amp; HOUR(R126) &amp; ":" &amp; TEXT( MINUTE(R126), "00"), "")</f>
        <v/>
      </c>
      <c r="D126" t="str">
        <f t="shared" si="157"/>
        <v/>
      </c>
      <c r="E126" t="str">
        <f>IF( AA126="#00ff00",#REF!, "" )</f>
        <v/>
      </c>
      <c r="F126">
        <f>IF( AND( $A126 &lt;&gt; "", $B126 &lt;&gt; "", $C126 &lt;&gt; "", $D126 &lt;&gt; "", $E126 &lt;&gt; "", ISERROR( MATCH( $E126,'2019 Kevin and Rob Bands to not'!$A:$A, 0 ) ) ), 1, 0 )</f>
        <v>0</v>
      </c>
      <c r="H126" s="479" t="e">
        <f t="shared" si="2"/>
        <v>#REF!</v>
      </c>
      <c r="I126" t="e">
        <f>#REF!</f>
        <v>#REF!</v>
      </c>
      <c r="J126" s="481" t="e">
        <f t="array" ref="J126">INDEX( 'Master Sheet'!A400:C$1093, MATCH( I126, 'Master Sheet'!A400:A$1093, 0 ), 2 )</f>
        <v>#REF!</v>
      </c>
      <c r="K126" s="482" t="e">
        <f t="shared" si="3"/>
        <v>#REF!</v>
      </c>
      <c r="L126" s="483"/>
      <c r="M126" s="466"/>
      <c r="N126" s="466" t="e">
        <f t="array" ref="N126">INDEX( 'Master Sheet'!A400:C$1093, MATCH( I126, 'Master Sheet'!A400:A$1093, 0 ), 3 )</f>
        <v>#REF!</v>
      </c>
      <c r="O126" t="e">
        <f t="shared" si="4"/>
        <v>#REF!</v>
      </c>
      <c r="P126" s="484"/>
      <c r="Q126" s="466"/>
      <c r="R126" s="466" t="str">
        <f t="shared" si="5"/>
        <v/>
      </c>
      <c r="S126" s="466" t="str">
        <f t="shared" si="6"/>
        <v/>
      </c>
      <c r="T126" t="str">
        <f t="shared" ref="T126:U126" si="158">IF( Y126="#00ff00", TIMEVALUE(#REF!), "")</f>
        <v/>
      </c>
      <c r="U126" t="str">
        <f t="shared" si="158"/>
        <v/>
      </c>
      <c r="W126" t="s">
        <v>4837</v>
      </c>
      <c r="X126" t="s">
        <v>4837</v>
      </c>
      <c r="Y126" t="s">
        <v>4837</v>
      </c>
      <c r="Z126" t="s">
        <v>4837</v>
      </c>
      <c r="AA126" t="s">
        <v>4837</v>
      </c>
    </row>
    <row r="127" spans="1:27" ht="12.75">
      <c r="A127" s="129" t="str">
        <f t="shared" si="0"/>
        <v>Friday</v>
      </c>
      <c r="B127" t="str">
        <f>IF( W127="#00ff00",'Master Sheet'!A145, B126)</f>
        <v>Fort Collins Museum of Discovery - Exhibit Hall</v>
      </c>
      <c r="C127" t="str">
        <f t="shared" ref="C127:D127" si="159">IF( NOT( R127 = "" ), TEXT( DATE(YEAR(R127), MONTH(R127), DAY(R127) ), "m/d/yy") &amp; " " &amp; HOUR(R127) &amp; ":" &amp; TEXT( MINUTE(R127), "00"), "")</f>
        <v/>
      </c>
      <c r="D127" t="str">
        <f t="shared" si="159"/>
        <v/>
      </c>
      <c r="E127" t="str">
        <f>IF( AA127="#00ff00", 'Master Sheet'!E145, "" )</f>
        <v/>
      </c>
      <c r="F127">
        <f>IF( AND( $A127 &lt;&gt; "", $B127 &lt;&gt; "", $C127 &lt;&gt; "", $D127 &lt;&gt; "", $E127 &lt;&gt; "", ISERROR( MATCH( $E127,'2019 Kevin and Rob Bands to not'!$A:$A, 0 ) ) ), 1, 0 )</f>
        <v>0</v>
      </c>
      <c r="H127" s="479">
        <f t="shared" si="2"/>
        <v>0</v>
      </c>
      <c r="I127">
        <f>'Master Sheet'!E145</f>
        <v>0</v>
      </c>
      <c r="J127" s="481" t="e">
        <f t="array" ref="J127">INDEX( 'Master Sheet'!A400:C$1093, MATCH( I127, 'Master Sheet'!A400:A$1093, 0 ), 2 )</f>
        <v>#N/A</v>
      </c>
      <c r="K127" s="482">
        <f t="shared" si="3"/>
        <v>0</v>
      </c>
      <c r="L127" s="483"/>
      <c r="M127" s="466"/>
      <c r="N127" s="466" t="e">
        <f t="array" ref="N127">INDEX( 'Master Sheet'!A400:C$1093, MATCH( I127, 'Master Sheet'!A400:A$1093, 0 ), 3 )</f>
        <v>#N/A</v>
      </c>
      <c r="O127">
        <f t="shared" si="4"/>
        <v>0</v>
      </c>
      <c r="P127" s="484"/>
      <c r="Q127" s="466"/>
      <c r="R127" s="466" t="str">
        <f t="shared" si="5"/>
        <v/>
      </c>
      <c r="S127" s="466" t="str">
        <f t="shared" si="6"/>
        <v/>
      </c>
      <c r="T127" t="str">
        <f>IF( Y127="#00ff00", TIMEVALUE('Master Sheet'!C145), "")</f>
        <v/>
      </c>
      <c r="U127" t="str">
        <f>IF( Z127="#00ff00", TIMEVALUE('Master Sheet'!D145), "")</f>
        <v/>
      </c>
      <c r="W127" t="s">
        <v>4823</v>
      </c>
      <c r="X127" t="s">
        <v>4823</v>
      </c>
      <c r="Y127" t="s">
        <v>4823</v>
      </c>
      <c r="Z127" t="s">
        <v>4823</v>
      </c>
      <c r="AA127" t="s">
        <v>4823</v>
      </c>
    </row>
    <row r="128" spans="1:27" ht="12.75">
      <c r="A128" s="129" t="str">
        <f t="shared" si="0"/>
        <v>Friday</v>
      </c>
      <c r="B128" t="str">
        <f>IF( W128="#00ff00",'Master Sheet'!A154, B127)</f>
        <v>Fort Collins Museum of Discovery - Exhibit Hall</v>
      </c>
      <c r="C128" t="str">
        <f t="shared" ref="C128:D128" si="160">IF( NOT( R128 = "" ), TEXT( DATE(YEAR(R128), MONTH(R128), DAY(R128) ), "m/d/yy") &amp; " " &amp; HOUR(R128) &amp; ":" &amp; TEXT( MINUTE(R128), "00"), "")</f>
        <v/>
      </c>
      <c r="D128" t="str">
        <f t="shared" si="160"/>
        <v/>
      </c>
      <c r="E128" t="str">
        <f>IF( AA128="#00ff00", 'Master Sheet'!E154, "" )</f>
        <v/>
      </c>
      <c r="F128">
        <f>IF( AND( $A128 &lt;&gt; "", $B128 &lt;&gt; "", $C128 &lt;&gt; "", $D128 &lt;&gt; "", $E128 &lt;&gt; "", ISERROR( MATCH( $E128,'2019 Kevin and Rob Bands to not'!$A:$A, 0 ) ) ), 1, 0 )</f>
        <v>0</v>
      </c>
      <c r="H128" s="479">
        <f t="shared" si="2"/>
        <v>0</v>
      </c>
      <c r="I128" t="str">
        <f>'Master Sheet'!E154</f>
        <v>mix smaller</v>
      </c>
      <c r="J128" s="481" t="e">
        <f t="array" ref="J128">INDEX( 'Master Sheet'!A400:C$1093, MATCH( I128, 'Master Sheet'!A400:A$1093, 0 ), 2 )</f>
        <v>#N/A</v>
      </c>
      <c r="K128" s="482">
        <f t="shared" si="3"/>
        <v>0</v>
      </c>
      <c r="L128" s="483"/>
      <c r="M128" s="466"/>
      <c r="N128" s="466" t="e">
        <f t="array" ref="N128">INDEX( 'Master Sheet'!A400:C$1093, MATCH( I128, 'Master Sheet'!A400:A$1093, 0 ), 3 )</f>
        <v>#N/A</v>
      </c>
      <c r="O128">
        <f t="shared" si="4"/>
        <v>0</v>
      </c>
      <c r="P128" s="484"/>
      <c r="Q128" s="466"/>
      <c r="R128" s="466" t="str">
        <f t="shared" si="5"/>
        <v/>
      </c>
      <c r="S128" s="466" t="str">
        <f t="shared" si="6"/>
        <v/>
      </c>
      <c r="T128" t="str">
        <f>IF( Y128="#00ff00", TIMEVALUE('Master Sheet'!C154), "")</f>
        <v/>
      </c>
      <c r="U128" t="str">
        <f>IF( Z128="#00ff00", TIMEVALUE('Master Sheet'!D154), "")</f>
        <v/>
      </c>
      <c r="W128" t="s">
        <v>4823</v>
      </c>
      <c r="X128" t="s">
        <v>4823</v>
      </c>
      <c r="Y128" t="s">
        <v>4823</v>
      </c>
      <c r="Z128" t="s">
        <v>4823</v>
      </c>
      <c r="AA128" t="s">
        <v>4823</v>
      </c>
    </row>
    <row r="129" spans="1:27" ht="12.75">
      <c r="A129" s="129" t="str">
        <f t="shared" si="0"/>
        <v>Friday</v>
      </c>
      <c r="B129" s="481" t="str">
        <f>IF( W129="#00ff00",'Master Sheet'!A155, B128)</f>
        <v>(2020) Jo Asker :: 208-305-3682</v>
      </c>
      <c r="C129" t="str">
        <f t="shared" ref="C129:D129" si="161">IF( NOT( R129 = "" ), TEXT( DATE(YEAR(R129), MONTH(R129), DAY(R129) ), "m/d/yy") &amp; " " &amp; HOUR(R129) &amp; ":" &amp; TEXT( MINUTE(R129), "00"), "")</f>
        <v/>
      </c>
      <c r="D129" t="str">
        <f t="shared" si="161"/>
        <v/>
      </c>
      <c r="E129" t="str">
        <f>IF( AA129="#00ff00", 'Master Sheet'!E155, "" )</f>
        <v>Jo Asker Quartet</v>
      </c>
      <c r="F129">
        <f>IF( AND( $A129 &lt;&gt; "", $B129 &lt;&gt; "", $C129 &lt;&gt; "", $D129 &lt;&gt; "", $E129 &lt;&gt; "", ISERROR( MATCH( $E129,'2019 Kevin and Rob Bands to not'!$A:$A, 0 ) ) ), 1, 0 )</f>
        <v>0</v>
      </c>
      <c r="H129" s="479">
        <f t="shared" si="2"/>
        <v>0</v>
      </c>
      <c r="I129" t="str">
        <f>'Master Sheet'!E155</f>
        <v>Jo Asker Quartet</v>
      </c>
      <c r="J129" s="481" t="str">
        <f t="array" ref="J129">INDEX( 'Master Sheet'!A400:C$1093, MATCH( I129, 'Master Sheet'!A400:A$1093, 0 ), 2 )</f>
        <v>(2020) Jo Asker :: 208-305-3682</v>
      </c>
      <c r="K129" s="482">
        <f t="shared" si="3"/>
        <v>0</v>
      </c>
      <c r="L129" s="483"/>
      <c r="M129" s="466"/>
      <c r="N129" s="466" t="str">
        <f t="array" ref="N129">INDEX( 'Master Sheet'!A400:C$1093, MATCH( I129, 'Master Sheet'!A400:A$1093, 0 ), 3 )</f>
        <v>jasker1020@gmail.com</v>
      </c>
      <c r="O129">
        <f t="shared" si="4"/>
        <v>0</v>
      </c>
      <c r="P129" s="484"/>
      <c r="Q129" s="466"/>
      <c r="R129" s="466" t="str">
        <f t="shared" si="5"/>
        <v/>
      </c>
      <c r="S129" s="466" t="str">
        <f t="shared" si="6"/>
        <v/>
      </c>
      <c r="T129" t="e">
        <f>IF( Y129="#00ff00", TIMEVALUE('Master Sheet'!C155), "")</f>
        <v>#VALUE!</v>
      </c>
      <c r="U129" t="e">
        <f>IF( Z129="#00ff00", TIMEVALUE('Master Sheet'!D155), "")</f>
        <v>#VALUE!</v>
      </c>
      <c r="W129" t="s">
        <v>4822</v>
      </c>
      <c r="X129" t="s">
        <v>4822</v>
      </c>
      <c r="Y129" t="s">
        <v>4822</v>
      </c>
      <c r="Z129" t="s">
        <v>4822</v>
      </c>
      <c r="AA129" t="s">
        <v>4822</v>
      </c>
    </row>
    <row r="130" spans="1:27" ht="12.75">
      <c r="A130" s="129" t="str">
        <f t="shared" si="0"/>
        <v>Friday</v>
      </c>
      <c r="B130" s="481" t="str">
        <f>IF( W130="#00ff00",'Master Sheet'!A156, B129)</f>
        <v>(2020) Jo Asker :: 208-305-3682</v>
      </c>
      <c r="C130" t="str">
        <f t="shared" ref="C130:D130" si="162">IF( NOT( R130 = "" ), TEXT( DATE(YEAR(R130), MONTH(R130), DAY(R130) ), "m/d/yy") &amp; " " &amp; HOUR(R130) &amp; ":" &amp; TEXT( MINUTE(R130), "00"), "")</f>
        <v/>
      </c>
      <c r="D130" t="str">
        <f t="shared" si="162"/>
        <v/>
      </c>
      <c r="E130" t="str">
        <f>IF( AA130="#00ff00", 'Master Sheet'!E156, "" )</f>
        <v>Just Jazz Quinted (JJQ)</v>
      </c>
      <c r="F130">
        <f>IF( AND( $A130 &lt;&gt; "", $B130 &lt;&gt; "", $C130 &lt;&gt; "", $D130 &lt;&gt; "", $E130 &lt;&gt; "", ISERROR( MATCH( $E130,'2019 Kevin and Rob Bands to not'!$A:$A, 0 ) ) ), 1, 0 )</f>
        <v>0</v>
      </c>
      <c r="H130" s="479">
        <f t="shared" si="2"/>
        <v>0</v>
      </c>
      <c r="I130" t="str">
        <f>'Master Sheet'!E156</f>
        <v>Just Jazz Quinted (JJQ)</v>
      </c>
      <c r="J130" s="481" t="str">
        <f t="array" ref="J130">INDEX( 'Master Sheet'!A400:C$1093, MATCH( I130, 'Master Sheet'!A400:A$1093, 0 ), 2 )</f>
        <v>(2020) Chuck Landgraf :: 970-222-9432</v>
      </c>
      <c r="K130" s="482">
        <f t="shared" si="3"/>
        <v>0</v>
      </c>
      <c r="L130" s="483"/>
      <c r="M130" s="466"/>
      <c r="N130" s="466" t="str">
        <f t="array" ref="N130">INDEX( 'Master Sheet'!A400:C$1093, MATCH( I130, 'Master Sheet'!A400:A$1093, 0 ), 3 )</f>
        <v>lcharles18@msn.com</v>
      </c>
      <c r="O130">
        <f t="shared" si="4"/>
        <v>0</v>
      </c>
      <c r="P130" s="484"/>
      <c r="Q130" s="466"/>
      <c r="R130" s="466" t="str">
        <f t="shared" si="5"/>
        <v/>
      </c>
      <c r="S130" s="466" t="str">
        <f t="shared" si="6"/>
        <v/>
      </c>
      <c r="T130" t="e">
        <f>IF( Y130="#00ff00", TIMEVALUE('Master Sheet'!C156), "")</f>
        <v>#VALUE!</v>
      </c>
      <c r="U130" t="e">
        <f>IF( Z130="#00ff00", TIMEVALUE('Master Sheet'!D156), "")</f>
        <v>#VALUE!</v>
      </c>
      <c r="W130" t="s">
        <v>4823</v>
      </c>
      <c r="X130" t="s">
        <v>4823</v>
      </c>
      <c r="Y130" t="s">
        <v>4822</v>
      </c>
      <c r="Z130" t="s">
        <v>4822</v>
      </c>
      <c r="AA130" t="s">
        <v>4822</v>
      </c>
    </row>
    <row r="131" spans="1:27" ht="12.75">
      <c r="A131" s="129" t="str">
        <f t="shared" si="0"/>
        <v>Friday</v>
      </c>
      <c r="B131" s="481" t="str">
        <f>IF( W131="#00ff00",'Master Sheet'!A157, B130)</f>
        <v>(2020) Jo Asker :: 208-305-3682</v>
      </c>
      <c r="C131" t="str">
        <f t="shared" ref="C131:D131" si="163">IF( NOT( R131 = "" ), TEXT( DATE(YEAR(R131), MONTH(R131), DAY(R131) ), "m/d/yy") &amp; " " &amp; HOUR(R131) &amp; ":" &amp; TEXT( MINUTE(R131), "00"), "")</f>
        <v/>
      </c>
      <c r="D131" t="str">
        <f t="shared" si="163"/>
        <v/>
      </c>
      <c r="E131" t="str">
        <f>IF( AA131="#00ff00", 'Master Sheet'!E157, "" )</f>
        <v>Aquiles</v>
      </c>
      <c r="F131">
        <f>IF( AND( $A131 &lt;&gt; "", $B131 &lt;&gt; "", $C131 &lt;&gt; "", $D131 &lt;&gt; "", $E131 &lt;&gt; "", ISERROR( MATCH( $E131,'2019 Kevin and Rob Bands to not'!$A:$A, 0 ) ) ), 1, 0 )</f>
        <v>0</v>
      </c>
      <c r="H131" s="479">
        <f t="shared" si="2"/>
        <v>0</v>
      </c>
      <c r="I131" t="str">
        <f>'Master Sheet'!E157</f>
        <v>Aquiles</v>
      </c>
      <c r="J131" s="481" t="str">
        <f t="array" ref="J131">INDEX( 'Master Sheet'!A400:C$1093, MATCH( I131, 'Master Sheet'!A400:A$1093, 0 ), 2 )</f>
        <v>(2020) Achilles :: 970-218-9124</v>
      </c>
      <c r="K131" s="482">
        <f t="shared" si="3"/>
        <v>0</v>
      </c>
      <c r="L131" s="499" t="s">
        <v>4971</v>
      </c>
      <c r="M131" s="466"/>
      <c r="N131" s="466" t="str">
        <f t="array" ref="N131">INDEX( 'Master Sheet'!A400:C$1093, MATCH( I131, 'Master Sheet'!A400:A$1093, 0 ), 3 )</f>
        <v>Carloszero37@hotmail.com</v>
      </c>
      <c r="O131">
        <f t="shared" si="4"/>
        <v>0</v>
      </c>
      <c r="P131" s="484"/>
      <c r="Q131" s="466"/>
      <c r="R131" s="466" t="str">
        <f t="shared" si="5"/>
        <v/>
      </c>
      <c r="S131" s="466" t="str">
        <f t="shared" si="6"/>
        <v/>
      </c>
      <c r="T131" t="e">
        <f>IF( Y131="#00ff00", TIMEVALUE('Master Sheet'!C157), "")</f>
        <v>#VALUE!</v>
      </c>
      <c r="U131" t="e">
        <f>IF( Z131="#00ff00", TIMEVALUE('Master Sheet'!D157), "")</f>
        <v>#VALUE!</v>
      </c>
      <c r="W131" t="s">
        <v>4823</v>
      </c>
      <c r="X131" t="s">
        <v>4823</v>
      </c>
      <c r="Y131" t="s">
        <v>4822</v>
      </c>
      <c r="Z131" t="s">
        <v>4822</v>
      </c>
      <c r="AA131" t="s">
        <v>4822</v>
      </c>
    </row>
    <row r="132" spans="1:27" ht="12.75">
      <c r="A132" s="129" t="str">
        <f t="shared" si="0"/>
        <v>Friday</v>
      </c>
      <c r="B132" s="481" t="str">
        <f>IF( W132="#00ff00",'Master Sheet'!A158, B131)</f>
        <v>(2020) Jo Asker :: 208-305-3682</v>
      </c>
      <c r="C132" t="str">
        <f t="shared" ref="C132:D132" si="164">IF( NOT( R132 = "" ), TEXT( DATE(YEAR(R132), MONTH(R132), DAY(R132) ), "m/d/yy") &amp; " " &amp; HOUR(R132) &amp; ":" &amp; TEXT( MINUTE(R132), "00"), "")</f>
        <v/>
      </c>
      <c r="D132" t="str">
        <f t="shared" si="164"/>
        <v/>
      </c>
      <c r="E132" t="str">
        <f>IF( AA132="#00ff00", 'Master Sheet'!E158, "" )</f>
        <v>Pictures of Moss</v>
      </c>
      <c r="F132">
        <f>IF( AND( $A132 &lt;&gt; "", $B132 &lt;&gt; "", $C132 &lt;&gt; "", $D132 &lt;&gt; "", $E132 &lt;&gt; "", ISERROR( MATCH( $E132,'2019 Kevin and Rob Bands to not'!$A:$A, 0 ) ) ), 1, 0 )</f>
        <v>0</v>
      </c>
      <c r="H132" s="479">
        <f t="shared" si="2"/>
        <v>0</v>
      </c>
      <c r="I132" t="str">
        <f>'Master Sheet'!E158</f>
        <v>Pictures of Moss</v>
      </c>
      <c r="J132" s="481" t="str">
        <f t="array" ref="J132">INDEX( 'Master Sheet'!A400:C$1093, MATCH( I132, 'Master Sheet'!A400:A$1093, 0 ), 2 )</f>
        <v>(2020) Glen Manna :: 970-980-6871</v>
      </c>
      <c r="K132" s="482">
        <f t="shared" si="3"/>
        <v>0</v>
      </c>
      <c r="L132" s="483"/>
      <c r="M132" s="466"/>
      <c r="N132" s="466" t="str">
        <f t="array" ref="N132">INDEX( 'Master Sheet'!A400:C$1093, MATCH( I132, 'Master Sheet'!A400:A$1093, 0 ), 3 )</f>
        <v>mannabass@gmail.com</v>
      </c>
      <c r="O132">
        <f t="shared" si="4"/>
        <v>0</v>
      </c>
      <c r="P132" s="484"/>
      <c r="Q132" s="466"/>
      <c r="R132" s="466" t="str">
        <f t="shared" si="5"/>
        <v/>
      </c>
      <c r="S132" s="466" t="str">
        <f t="shared" si="6"/>
        <v/>
      </c>
      <c r="T132" t="e">
        <f>IF( Y132="#00ff00", TIMEVALUE('Master Sheet'!C158), "")</f>
        <v>#VALUE!</v>
      </c>
      <c r="U132" t="e">
        <f>IF( Z132="#00ff00", TIMEVALUE('Master Sheet'!D158), "")</f>
        <v>#VALUE!</v>
      </c>
      <c r="W132" t="s">
        <v>4823</v>
      </c>
      <c r="X132" t="s">
        <v>4823</v>
      </c>
      <c r="Y132" t="s">
        <v>4822</v>
      </c>
      <c r="Z132" t="s">
        <v>4822</v>
      </c>
      <c r="AA132" t="s">
        <v>4822</v>
      </c>
    </row>
    <row r="133" spans="1:27" ht="12.75">
      <c r="A133" s="129" t="str">
        <f t="shared" si="0"/>
        <v>Friday</v>
      </c>
      <c r="B133" s="481" t="str">
        <f>IF( W133="#00ff00",'Master Sheet'!A159, B132)</f>
        <v>(2020) Jo Asker :: 208-305-3682</v>
      </c>
      <c r="C133" t="str">
        <f t="shared" ref="C133:D133" si="165">IF( NOT( R133 = "" ), TEXT( DATE(YEAR(R133), MONTH(R133), DAY(R133) ), "m/d/yy") &amp; " " &amp; HOUR(R133) &amp; ":" &amp; TEXT( MINUTE(R133), "00"), "")</f>
        <v/>
      </c>
      <c r="D133" t="str">
        <f t="shared" si="165"/>
        <v/>
      </c>
      <c r="E133" t="str">
        <f>IF( AA133="#00ff00", 'Master Sheet'!E159, "" )</f>
        <v>Brian David Collins</v>
      </c>
      <c r="F133">
        <f>IF( AND( $A133 &lt;&gt; "", $B133 &lt;&gt; "", $C133 &lt;&gt; "", $D133 &lt;&gt; "", $E133 &lt;&gt; "", ISERROR( MATCH( $E133,'2019 Kevin and Rob Bands to not'!$A:$A, 0 ) ) ), 1, 0 )</f>
        <v>0</v>
      </c>
      <c r="H133" s="479">
        <f t="shared" si="2"/>
        <v>0</v>
      </c>
      <c r="I133" t="str">
        <f>'Master Sheet'!E159</f>
        <v>Brian David Collins</v>
      </c>
      <c r="J133" s="481" t="str">
        <f t="array" ref="J133">INDEX( 'Master Sheet'!A400:C$1093, MATCH( I133, 'Master Sheet'!A400:A$1093, 0 ), 2 )</f>
        <v>(2020) Dana Collins :: 9702220914</v>
      </c>
      <c r="K133" s="482">
        <f t="shared" si="3"/>
        <v>0</v>
      </c>
      <c r="L133" s="483"/>
      <c r="M133" s="466"/>
      <c r="N133" s="466" t="str">
        <f t="array" ref="N133">INDEX( 'Master Sheet'!A400:C$1093, MATCH( I133, 'Master Sheet'!A400:A$1093, 0 ), 3 )</f>
        <v>booking@briandavidcollins.com</v>
      </c>
      <c r="O133">
        <f t="shared" si="4"/>
        <v>0</v>
      </c>
      <c r="P133" s="484"/>
      <c r="Q133" s="466"/>
      <c r="R133" s="466" t="str">
        <f t="shared" si="5"/>
        <v/>
      </c>
      <c r="S133" s="466" t="str">
        <f t="shared" si="6"/>
        <v/>
      </c>
      <c r="T133" t="e">
        <f>IF( Y133="#00ff00", TIMEVALUE('Master Sheet'!C159), "")</f>
        <v>#VALUE!</v>
      </c>
      <c r="U133" t="e">
        <f>IF( Z133="#00ff00", TIMEVALUE('Master Sheet'!D159), "")</f>
        <v>#VALUE!</v>
      </c>
      <c r="W133" t="s">
        <v>4823</v>
      </c>
      <c r="X133" t="s">
        <v>4823</v>
      </c>
      <c r="Y133" t="s">
        <v>4822</v>
      </c>
      <c r="Z133" t="s">
        <v>4822</v>
      </c>
      <c r="AA133" t="s">
        <v>4822</v>
      </c>
    </row>
    <row r="134" spans="1:27" ht="12.75">
      <c r="A134" s="129" t="str">
        <f t="shared" si="0"/>
        <v>Friday</v>
      </c>
      <c r="B134" s="481" t="str">
        <f>IF( W134="#00ff00",'Master Sheet'!A160, B133)</f>
        <v>(2020) Jo Asker :: 208-305-3682</v>
      </c>
      <c r="C134" t="str">
        <f t="shared" ref="C134:D134" si="166">IF( NOT( R134 = "" ), TEXT( DATE(YEAR(R134), MONTH(R134), DAY(R134) ), "m/d/yy") &amp; " " &amp; HOUR(R134) &amp; ":" &amp; TEXT( MINUTE(R134), "00"), "")</f>
        <v/>
      </c>
      <c r="D134" t="str">
        <f t="shared" si="166"/>
        <v/>
      </c>
      <c r="E134">
        <f>IF( AA134="#00ff00", 'Master Sheet'!E160, "" )</f>
        <v>0</v>
      </c>
      <c r="F134">
        <f>IF( AND( $A134 &lt;&gt; "", $B134 &lt;&gt; "", $C134 &lt;&gt; "", $D134 &lt;&gt; "", $E134 &lt;&gt; "", ISERROR( MATCH( $E134,'2019 Kevin and Rob Bands to not'!$A:$A, 0 ) ) ), 1, 0 )</f>
        <v>0</v>
      </c>
      <c r="H134" s="479">
        <f t="shared" si="2"/>
        <v>0</v>
      </c>
      <c r="I134">
        <f>'Master Sheet'!E160</f>
        <v>0</v>
      </c>
      <c r="J134" s="481" t="e">
        <f t="array" ref="J134">INDEX( 'Master Sheet'!A400:C$1093, MATCH( I134, 'Master Sheet'!A400:A$1093, 0 ), 2 )</f>
        <v>#N/A</v>
      </c>
      <c r="K134" s="482">
        <f t="shared" si="3"/>
        <v>0</v>
      </c>
      <c r="L134" s="483"/>
      <c r="M134" s="466"/>
      <c r="N134" s="466" t="e">
        <f t="array" ref="N134">INDEX( 'Master Sheet'!A400:C$1093, MATCH( I134, 'Master Sheet'!A400:A$1093, 0 ), 3 )</f>
        <v>#N/A</v>
      </c>
      <c r="O134">
        <f t="shared" si="4"/>
        <v>0</v>
      </c>
      <c r="P134" s="484"/>
      <c r="Q134" s="466"/>
      <c r="R134" s="466" t="str">
        <f t="shared" si="5"/>
        <v/>
      </c>
      <c r="S134" s="466" t="str">
        <f t="shared" si="6"/>
        <v/>
      </c>
      <c r="T134" t="e">
        <f>IF( Y134="#00ff00", TIMEVALUE('Master Sheet'!C160), "")</f>
        <v>#VALUE!</v>
      </c>
      <c r="U134" t="e">
        <f>IF( Z134="#00ff00", TIMEVALUE('Master Sheet'!D160), "")</f>
        <v>#VALUE!</v>
      </c>
      <c r="W134" t="s">
        <v>4823</v>
      </c>
      <c r="X134" t="s">
        <v>4823</v>
      </c>
      <c r="Y134" t="s">
        <v>4822</v>
      </c>
      <c r="Z134" t="s">
        <v>4822</v>
      </c>
      <c r="AA134" t="s">
        <v>4822</v>
      </c>
    </row>
    <row r="135" spans="1:27" ht="12.75">
      <c r="A135" s="129" t="str">
        <f t="shared" si="0"/>
        <v>Friday</v>
      </c>
      <c r="B135" s="481" t="str">
        <f>IF( W135="#00ff00",'Master Sheet'!A161, B134)</f>
        <v>(2020) Jo Asker :: 208-305-3682</v>
      </c>
      <c r="C135" t="str">
        <f t="shared" ref="C135:D135" si="167">IF( NOT( R135 = "" ), TEXT( DATE(YEAR(R135), MONTH(R135), DAY(R135) ), "m/d/yy") &amp; " " &amp; HOUR(R135) &amp; ":" &amp; TEXT( MINUTE(R135), "00"), "")</f>
        <v/>
      </c>
      <c r="D135" t="str">
        <f t="shared" si="167"/>
        <v/>
      </c>
      <c r="E135" t="str">
        <f>IF( AA135="#00ff00", 'Master Sheet'!E161, "" )</f>
        <v/>
      </c>
      <c r="F135">
        <f>IF( AND( $A135 &lt;&gt; "", $B135 &lt;&gt; "", $C135 &lt;&gt; "", $D135 &lt;&gt; "", $E135 &lt;&gt; "", ISERROR( MATCH( $E135,'2019 Kevin and Rob Bands to not'!$A:$A, 0 ) ) ), 1, 0 )</f>
        <v>0</v>
      </c>
      <c r="H135" s="479">
        <f t="shared" si="2"/>
        <v>0</v>
      </c>
      <c r="I135">
        <f>'Master Sheet'!E161</f>
        <v>0</v>
      </c>
      <c r="J135" s="481" t="e">
        <f t="array" ref="J135">INDEX( 'Master Sheet'!A400:C$1093, MATCH( I135, 'Master Sheet'!A400:A$1093, 0 ), 2 )</f>
        <v>#N/A</v>
      </c>
      <c r="K135" s="482">
        <f t="shared" si="3"/>
        <v>0</v>
      </c>
      <c r="L135" s="483"/>
      <c r="M135" s="466"/>
      <c r="N135" s="466" t="e">
        <f t="array" ref="N135">INDEX( 'Master Sheet'!A400:C$1093, MATCH( I135, 'Master Sheet'!A400:A$1093, 0 ), 3 )</f>
        <v>#N/A</v>
      </c>
      <c r="O135">
        <f t="shared" si="4"/>
        <v>0</v>
      </c>
      <c r="P135" s="484"/>
      <c r="Q135" s="466"/>
      <c r="R135" s="466" t="str">
        <f t="shared" si="5"/>
        <v/>
      </c>
      <c r="S135" s="466" t="str">
        <f t="shared" si="6"/>
        <v/>
      </c>
      <c r="T135" t="str">
        <f>IF( Y135="#00ff00", TIMEVALUE('Master Sheet'!C161), "")</f>
        <v/>
      </c>
      <c r="U135" t="str">
        <f>IF( Z135="#00ff00", TIMEVALUE('Master Sheet'!D161), "")</f>
        <v/>
      </c>
      <c r="W135" t="s">
        <v>4823</v>
      </c>
      <c r="X135" t="s">
        <v>4823</v>
      </c>
      <c r="Y135" t="s">
        <v>4823</v>
      </c>
      <c r="Z135" t="s">
        <v>4823</v>
      </c>
      <c r="AA135" t="s">
        <v>4823</v>
      </c>
    </row>
    <row r="136" spans="1:27" ht="12.75">
      <c r="A136" s="129" t="str">
        <f t="shared" si="0"/>
        <v>Friday</v>
      </c>
      <c r="B136" s="481" t="str">
        <f>IF( W136="#00ff00",'Master Sheet'!A162, B135)</f>
        <v>(2020) Jo Asker :: 208-305-3682</v>
      </c>
      <c r="C136" t="str">
        <f t="shared" ref="C136:D136" si="168">IF( NOT( R136 = "" ), TEXT( DATE(YEAR(R136), MONTH(R136), DAY(R136) ), "m/d/yy") &amp; " " &amp; HOUR(R136) &amp; ":" &amp; TEXT( MINUTE(R136), "00"), "")</f>
        <v/>
      </c>
      <c r="D136" t="str">
        <f t="shared" si="168"/>
        <v/>
      </c>
      <c r="E136" t="str">
        <f>IF( AA136="#00ff00", 'Master Sheet'!E162, "" )</f>
        <v/>
      </c>
      <c r="F136">
        <f>IF( AND( $A136 &lt;&gt; "", $B136 &lt;&gt; "", $C136 &lt;&gt; "", $D136 &lt;&gt; "", $E136 &lt;&gt; "", ISERROR( MATCH( $E136,'2019 Kevin and Rob Bands to not'!$A:$A, 0 ) ) ), 1, 0 )</f>
        <v>0</v>
      </c>
      <c r="H136" s="479">
        <f t="shared" si="2"/>
        <v>0</v>
      </c>
      <c r="I136" t="str">
        <f>'Master Sheet'!E162</f>
        <v>Backline last band</v>
      </c>
      <c r="J136" s="481" t="e">
        <f t="array" ref="J136">INDEX( 'Master Sheet'!A400:C$1093, MATCH( I136, 'Master Sheet'!A400:A$1093, 0 ), 2 )</f>
        <v>#N/A</v>
      </c>
      <c r="K136" s="482">
        <f t="shared" si="3"/>
        <v>0</v>
      </c>
      <c r="L136" s="483"/>
      <c r="M136" s="466"/>
      <c r="N136" s="466" t="e">
        <f t="array" ref="N136">INDEX( 'Master Sheet'!A400:C$1093, MATCH( I136, 'Master Sheet'!A400:A$1093, 0 ), 3 )</f>
        <v>#N/A</v>
      </c>
      <c r="O136">
        <f t="shared" si="4"/>
        <v>0</v>
      </c>
      <c r="P136" s="484"/>
      <c r="Q136" s="466"/>
      <c r="R136" s="466" t="str">
        <f t="shared" si="5"/>
        <v/>
      </c>
      <c r="S136" s="466" t="str">
        <f t="shared" si="6"/>
        <v/>
      </c>
      <c r="T136" t="str">
        <f>IF( Y136="#00ff00", TIMEVALUE('Master Sheet'!C162), "")</f>
        <v/>
      </c>
      <c r="U136" t="str">
        <f>IF( Z136="#00ff00", TIMEVALUE('Master Sheet'!D162), "")</f>
        <v/>
      </c>
      <c r="W136" t="s">
        <v>4823</v>
      </c>
      <c r="X136" t="s">
        <v>4823</v>
      </c>
      <c r="Y136" t="s">
        <v>4823</v>
      </c>
      <c r="Z136" t="s">
        <v>4823</v>
      </c>
      <c r="AA136" t="s">
        <v>4823</v>
      </c>
    </row>
    <row r="137" spans="1:27" ht="12.75">
      <c r="A137" s="129" t="str">
        <f t="shared" si="0"/>
        <v>Friday</v>
      </c>
      <c r="B137" s="481" t="str">
        <f>IF( W137="#00ff00",'Master Sheet'!A163, B136)</f>
        <v>(2020) Jeremy Jrock Michael :: 9703084224</v>
      </c>
      <c r="C137" t="str">
        <f t="shared" ref="C137:D137" si="169">IF( NOT( R137 = "" ), TEXT( DATE(YEAR(R137), MONTH(R137), DAY(R137) ), "m/d/yy") &amp; " " &amp; HOUR(R137) &amp; ":" &amp; TEXT( MINUTE(R137), "00"), "")</f>
        <v/>
      </c>
      <c r="D137" t="str">
        <f t="shared" si="169"/>
        <v/>
      </c>
      <c r="E137" t="str">
        <f>IF( AA137="#00ff00", 'Master Sheet'!E163, "" )</f>
        <v>Sabotage</v>
      </c>
      <c r="F137">
        <f>IF( AND( $A137 &lt;&gt; "", $B137 &lt;&gt; "", $C137 &lt;&gt; "", $D137 &lt;&gt; "", $E137 &lt;&gt; "", ISERROR( MATCH( $E137,'2019 Kevin and Rob Bands to not'!$A:$A, 0 ) ) ), 1, 0 )</f>
        <v>0</v>
      </c>
      <c r="H137" s="479">
        <f t="shared" si="2"/>
        <v>0</v>
      </c>
      <c r="I137" t="str">
        <f>'Master Sheet'!E163</f>
        <v>Sabotage</v>
      </c>
      <c r="J137" s="481" t="str">
        <f t="array" ref="J137">INDEX( 'Master Sheet'!A400:C$1093, MATCH( I137, 'Master Sheet'!A400:A$1093, 0 ), 2 )</f>
        <v>(2020) Jeremy Jrock Michael :: 9703084224</v>
      </c>
      <c r="K137" s="482">
        <f t="shared" si="3"/>
        <v>0</v>
      </c>
      <c r="L137" s="483"/>
      <c r="M137" s="466"/>
      <c r="N137" s="466" t="str">
        <f t="array" ref="N137">INDEX( 'Master Sheet'!A400:C$1093, MATCH( I137, 'Master Sheet'!A400:A$1093, 0 ), 3 )</f>
        <v>Fyfmanagement@gmail.com</v>
      </c>
      <c r="O137">
        <f t="shared" si="4"/>
        <v>0</v>
      </c>
      <c r="P137" s="484"/>
      <c r="Q137" s="466"/>
      <c r="R137" s="466" t="str">
        <f t="shared" si="5"/>
        <v/>
      </c>
      <c r="S137" s="466" t="str">
        <f t="shared" si="6"/>
        <v/>
      </c>
      <c r="T137" t="e">
        <f>IF( Y137="#00ff00", TIMEVALUE('Master Sheet'!C163), "")</f>
        <v>#VALUE!</v>
      </c>
      <c r="U137" t="e">
        <f>IF( Z137="#00ff00", TIMEVALUE('Master Sheet'!D163), "")</f>
        <v>#VALUE!</v>
      </c>
      <c r="W137" t="s">
        <v>4822</v>
      </c>
      <c r="X137" t="s">
        <v>4822</v>
      </c>
      <c r="Y137" t="s">
        <v>4822</v>
      </c>
      <c r="Z137" t="s">
        <v>4822</v>
      </c>
      <c r="AA137" t="s">
        <v>4822</v>
      </c>
    </row>
    <row r="138" spans="1:27" ht="12.75">
      <c r="A138" s="129" t="str">
        <f t="shared" si="0"/>
        <v>Friday</v>
      </c>
      <c r="B138" s="481" t="str">
        <f>IF( W138="#00ff00",'Master Sheet'!A164, B137)</f>
        <v>(2020) Jeremy Jrock Michael :: 9703084224</v>
      </c>
      <c r="C138" t="str">
        <f t="shared" ref="C138:D138" si="170">IF( NOT( R138 = "" ), TEXT( DATE(YEAR(R138), MONTH(R138), DAY(R138) ), "m/d/yy") &amp; " " &amp; HOUR(R138) &amp; ":" &amp; TEXT( MINUTE(R138), "00"), "")</f>
        <v/>
      </c>
      <c r="D138" t="str">
        <f t="shared" si="170"/>
        <v/>
      </c>
      <c r="E138" t="str">
        <f>IF( AA138="#00ff00", 'Master Sheet'!E164, "" )</f>
        <v>The Trujillo Company</v>
      </c>
      <c r="F138">
        <f>IF( AND( $A138 &lt;&gt; "", $B138 &lt;&gt; "", $C138 &lt;&gt; "", $D138 &lt;&gt; "", $E138 &lt;&gt; "", ISERROR( MATCH( $E138,'2019 Kevin and Rob Bands to not'!$A:$A, 0 ) ) ), 1, 0 )</f>
        <v>0</v>
      </c>
      <c r="H138" s="479">
        <f t="shared" si="2"/>
        <v>0</v>
      </c>
      <c r="I138" t="str">
        <f>'Master Sheet'!E164</f>
        <v>The Trujillo Company</v>
      </c>
      <c r="J138" s="481" t="str">
        <f t="array" ref="J138">INDEX( 'Master Sheet'!A400:C$1093, MATCH( I138, 'Master Sheet'!A400:A$1093, 0 ), 2 )</f>
        <v>(2020) Mike Trujillo :: 307-760-9526</v>
      </c>
      <c r="K138" s="482">
        <f t="shared" si="3"/>
        <v>0</v>
      </c>
      <c r="L138" s="483"/>
      <c r="M138" s="466"/>
      <c r="N138" s="466" t="str">
        <f t="array" ref="N138">INDEX( 'Master Sheet'!A400:C$1093, MATCH( I138, 'Master Sheet'!A400:A$1093, 0 ), 3 )</f>
        <v>thetrujilloco@gmail.com</v>
      </c>
      <c r="O138">
        <f t="shared" si="4"/>
        <v>0</v>
      </c>
      <c r="P138" s="484"/>
      <c r="Q138" s="466"/>
      <c r="R138" s="466" t="str">
        <f t="shared" si="5"/>
        <v/>
      </c>
      <c r="S138" s="466" t="str">
        <f t="shared" si="6"/>
        <v/>
      </c>
      <c r="T138" t="e">
        <f>IF( Y138="#00ff00", TIMEVALUE('Master Sheet'!C164), "")</f>
        <v>#VALUE!</v>
      </c>
      <c r="U138" t="e">
        <f>IF( Z138="#00ff00", TIMEVALUE('Master Sheet'!D164), "")</f>
        <v>#VALUE!</v>
      </c>
      <c r="W138" t="s">
        <v>4823</v>
      </c>
      <c r="X138" t="s">
        <v>4823</v>
      </c>
      <c r="Y138" t="s">
        <v>4822</v>
      </c>
      <c r="Z138" t="s">
        <v>4822</v>
      </c>
      <c r="AA138" t="s">
        <v>4822</v>
      </c>
    </row>
    <row r="139" spans="1:27" ht="12.75">
      <c r="A139" s="129" t="str">
        <f t="shared" si="0"/>
        <v>Friday</v>
      </c>
      <c r="B139" s="481" t="str">
        <f>IF( W139="#00ff00",'Master Sheet'!A165, B138)</f>
        <v>(2020) Jeremy Jrock Michael :: 9703084224</v>
      </c>
      <c r="C139" t="str">
        <f t="shared" ref="C139:D139" si="171">IF( NOT( R139 = "" ), TEXT( DATE(YEAR(R139), MONTH(R139), DAY(R139) ), "m/d/yy") &amp; " " &amp; HOUR(R139) &amp; ":" &amp; TEXT( MINUTE(R139), "00"), "")</f>
        <v/>
      </c>
      <c r="D139" t="str">
        <f t="shared" si="171"/>
        <v/>
      </c>
      <c r="E139" t="str">
        <f>IF( AA139="#00ff00", 'Master Sheet'!E165, "" )</f>
        <v>The Timberline</v>
      </c>
      <c r="F139">
        <f>IF( AND( $A139 &lt;&gt; "", $B139 &lt;&gt; "", $C139 &lt;&gt; "", $D139 &lt;&gt; "", $E139 &lt;&gt; "", ISERROR( MATCH( $E139,'2019 Kevin and Rob Bands to not'!$A:$A, 0 ) ) ), 1, 0 )</f>
        <v>0</v>
      </c>
      <c r="H139" s="479">
        <f t="shared" si="2"/>
        <v>0</v>
      </c>
      <c r="I139" t="str">
        <f>'Master Sheet'!E165</f>
        <v>The Timberline</v>
      </c>
      <c r="J139" s="481" t="str">
        <f t="array" ref="J139">INDEX( 'Master Sheet'!A400:C$1093, MATCH( I139, 'Master Sheet'!A400:A$1093, 0 ), 2 )</f>
        <v>(2020) Clint Petrun :: 9706314068</v>
      </c>
      <c r="K139" s="482">
        <f t="shared" si="3"/>
        <v>0</v>
      </c>
      <c r="L139" s="483"/>
      <c r="M139" s="466"/>
      <c r="N139" s="466" t="str">
        <f t="array" ref="N139">INDEX( 'Master Sheet'!A400:C$1093, MATCH( I139, 'Master Sheet'!A400:A$1093, 0 ), 3 )</f>
        <v>clintpetrun@hotmail.com</v>
      </c>
      <c r="O139">
        <f t="shared" si="4"/>
        <v>0</v>
      </c>
      <c r="P139" s="484"/>
      <c r="Q139" s="466"/>
      <c r="R139" s="466" t="str">
        <f t="shared" si="5"/>
        <v/>
      </c>
      <c r="S139" s="466" t="str">
        <f t="shared" si="6"/>
        <v/>
      </c>
      <c r="T139" t="e">
        <f>IF( Y139="#00ff00", TIMEVALUE('Master Sheet'!C165), "")</f>
        <v>#VALUE!</v>
      </c>
      <c r="U139" t="e">
        <f>IF( Z139="#00ff00", TIMEVALUE('Master Sheet'!D165), "")</f>
        <v>#VALUE!</v>
      </c>
      <c r="W139" t="s">
        <v>4823</v>
      </c>
      <c r="X139" t="s">
        <v>4823</v>
      </c>
      <c r="Y139" t="s">
        <v>4822</v>
      </c>
      <c r="Z139" t="s">
        <v>4822</v>
      </c>
      <c r="AA139" t="s">
        <v>4822</v>
      </c>
    </row>
    <row r="140" spans="1:27" ht="12.75">
      <c r="A140" s="129" t="str">
        <f t="shared" si="0"/>
        <v>Friday</v>
      </c>
      <c r="B140" s="481" t="str">
        <f>IF( W140="#00ff00",'Master Sheet'!A166, B139)</f>
        <v>(2020) Jeremy Jrock Michael :: 9703084224</v>
      </c>
      <c r="C140" t="str">
        <f t="shared" ref="C140:D140" si="172">IF( NOT( R140 = "" ), TEXT( DATE(YEAR(R140), MONTH(R140), DAY(R140) ), "m/d/yy") &amp; " " &amp; HOUR(R140) &amp; ":" &amp; TEXT( MINUTE(R140), "00"), "")</f>
        <v/>
      </c>
      <c r="D140" t="str">
        <f t="shared" si="172"/>
        <v/>
      </c>
      <c r="E140" t="str">
        <f>IF( AA140="#00ff00", 'Master Sheet'!E166, "" )</f>
        <v>My Dog Ate Chad</v>
      </c>
      <c r="F140">
        <f>IF( AND( $A140 &lt;&gt; "", $B140 &lt;&gt; "", $C140 &lt;&gt; "", $D140 &lt;&gt; "", $E140 &lt;&gt; "", ISERROR( MATCH( $E140,'2019 Kevin and Rob Bands to not'!$A:$A, 0 ) ) ), 1, 0 )</f>
        <v>0</v>
      </c>
      <c r="H140" s="479">
        <f t="shared" si="2"/>
        <v>0</v>
      </c>
      <c r="I140" t="str">
        <f>'Master Sheet'!E166</f>
        <v>My Dog Ate Chad</v>
      </c>
      <c r="J140" s="481" t="str">
        <f t="array" ref="J140">INDEX( 'Master Sheet'!A400:C$1093, MATCH( I140, 'Master Sheet'!A400:A$1093, 0 ), 2 )</f>
        <v>(2020) Matan Birnbaum :: 9709994121</v>
      </c>
      <c r="K140" s="482">
        <f t="shared" si="3"/>
        <v>0</v>
      </c>
      <c r="L140" s="483"/>
      <c r="M140" s="466"/>
      <c r="N140" s="466" t="str">
        <f t="array" ref="N140">INDEX( 'Master Sheet'!A400:C$1093, MATCH( I140, 'Master Sheet'!A400:A$1093, 0 ), 3 )</f>
        <v>mydogatechad@gmail.com</v>
      </c>
      <c r="O140">
        <f t="shared" si="4"/>
        <v>0</v>
      </c>
      <c r="P140" s="484"/>
      <c r="Q140" s="466"/>
      <c r="R140" s="466" t="str">
        <f t="shared" si="5"/>
        <v/>
      </c>
      <c r="S140" s="466" t="str">
        <f t="shared" si="6"/>
        <v/>
      </c>
      <c r="T140" t="e">
        <f>IF( Y140="#00ff00", TIMEVALUE('Master Sheet'!C166), "")</f>
        <v>#VALUE!</v>
      </c>
      <c r="U140" t="e">
        <f>IF( Z140="#00ff00", TIMEVALUE('Master Sheet'!D166), "")</f>
        <v>#VALUE!</v>
      </c>
      <c r="W140" t="s">
        <v>4823</v>
      </c>
      <c r="X140" t="s">
        <v>4823</v>
      </c>
      <c r="Y140" t="s">
        <v>4822</v>
      </c>
      <c r="Z140" t="s">
        <v>4822</v>
      </c>
      <c r="AA140" t="s">
        <v>4822</v>
      </c>
    </row>
    <row r="141" spans="1:27" ht="12.75">
      <c r="A141" s="129" t="str">
        <f t="shared" si="0"/>
        <v>Friday</v>
      </c>
      <c r="B141" s="481" t="str">
        <f>IF( W141="#00ff00",'Master Sheet'!A167, B140)</f>
        <v>(2020) Jeremy Jrock Michael :: 9703084224</v>
      </c>
      <c r="C141" t="str">
        <f t="shared" ref="C141:D141" si="173">IF( NOT( R141 = "" ), TEXT( DATE(YEAR(R141), MONTH(R141), DAY(R141) ), "m/d/yy") &amp; " " &amp; HOUR(R141) &amp; ":" &amp; TEXT( MINUTE(R141), "00"), "")</f>
        <v/>
      </c>
      <c r="D141" t="str">
        <f t="shared" si="173"/>
        <v/>
      </c>
      <c r="E141" t="str">
        <f>IF( AA141="#00ff00", 'Master Sheet'!E167, "" )</f>
        <v>Spirettes</v>
      </c>
      <c r="F141">
        <f>IF( AND( $A141 &lt;&gt; "", $B141 &lt;&gt; "", $C141 &lt;&gt; "", $D141 &lt;&gt; "", $E141 &lt;&gt; "", ISERROR( MATCH( $E141,'2019 Kevin and Rob Bands to not'!$A:$A, 0 ) ) ), 1, 0 )</f>
        <v>0</v>
      </c>
      <c r="H141" s="479">
        <f t="shared" si="2"/>
        <v>0</v>
      </c>
      <c r="I141" t="str">
        <f>'Master Sheet'!E167</f>
        <v>Spirettes</v>
      </c>
      <c r="J141" s="481" t="str">
        <f t="array" ref="J141">INDEX( 'Master Sheet'!A400:C$1093, MATCH( I141, 'Master Sheet'!A400:A$1093, 0 ), 2 )</f>
        <v>(2020) Rachael Michaels :: 7024155385</v>
      </c>
      <c r="K141" s="482">
        <f t="shared" si="3"/>
        <v>0</v>
      </c>
      <c r="L141" s="483"/>
      <c r="M141" s="466"/>
      <c r="N141" s="466" t="str">
        <f t="array" ref="N141">INDEX( 'Master Sheet'!A400:C$1093, MATCH( I141, 'Master Sheet'!A400:A$1093, 0 ), 3 )</f>
        <v>spirettesband@gmail.com</v>
      </c>
      <c r="O141">
        <f t="shared" si="4"/>
        <v>0</v>
      </c>
      <c r="P141" s="484"/>
      <c r="Q141" s="466"/>
      <c r="R141" s="466" t="str">
        <f t="shared" si="5"/>
        <v/>
      </c>
      <c r="S141" s="466" t="str">
        <f t="shared" si="6"/>
        <v/>
      </c>
      <c r="T141" t="e">
        <f>IF( Y141="#00ff00", TIMEVALUE('Master Sheet'!C167), "")</f>
        <v>#VALUE!</v>
      </c>
      <c r="U141" t="e">
        <f>IF( Z141="#00ff00", TIMEVALUE('Master Sheet'!D167), "")</f>
        <v>#VALUE!</v>
      </c>
      <c r="W141" t="s">
        <v>4823</v>
      </c>
      <c r="X141" t="s">
        <v>4823</v>
      </c>
      <c r="Y141" t="s">
        <v>4822</v>
      </c>
      <c r="Z141" t="s">
        <v>4822</v>
      </c>
      <c r="AA141" t="s">
        <v>4822</v>
      </c>
    </row>
    <row r="142" spans="1:27" ht="12.75">
      <c r="A142" s="129" t="str">
        <f t="shared" si="0"/>
        <v>Friday</v>
      </c>
      <c r="B142" s="481" t="str">
        <f>IF( W142="#00ff00",'Master Sheet'!A168, B141)</f>
        <v>(2020) Jeremy Jrock Michael :: 9703084224</v>
      </c>
      <c r="C142" t="str">
        <f t="shared" ref="C142:D142" si="174">IF( NOT( R142 = "" ), TEXT( DATE(YEAR(R142), MONTH(R142), DAY(R142) ), "m/d/yy") &amp; " " &amp; HOUR(R142) &amp; ":" &amp; TEXT( MINUTE(R142), "00"), "")</f>
        <v/>
      </c>
      <c r="D142" t="str">
        <f t="shared" si="174"/>
        <v/>
      </c>
      <c r="E142" t="str">
        <f>IF( AA142="#00ff00", 'Master Sheet'!E168, "" )</f>
        <v>Robert Shredford</v>
      </c>
      <c r="F142">
        <f>IF( AND( $A142 &lt;&gt; "", $B142 &lt;&gt; "", $C142 &lt;&gt; "", $D142 &lt;&gt; "", $E142 &lt;&gt; "", ISERROR( MATCH( $E142,'2019 Kevin and Rob Bands to not'!$A:$A, 0 ) ) ), 1, 0 )</f>
        <v>0</v>
      </c>
      <c r="H142" s="479">
        <f t="shared" si="2"/>
        <v>0</v>
      </c>
      <c r="I142" t="str">
        <f>'Master Sheet'!E168</f>
        <v>Robert Shredford</v>
      </c>
      <c r="J142" s="481" t="str">
        <f t="array" ref="J142">INDEX( 'Master Sheet'!A400:C$1093, MATCH( I142, 'Master Sheet'!A400:A$1093, 0 ), 2 )</f>
        <v>(2020) Jessi Reed :: 206-450-0005</v>
      </c>
      <c r="K142" s="482">
        <f t="shared" si="3"/>
        <v>0</v>
      </c>
      <c r="L142" s="483"/>
      <c r="M142" s="466"/>
      <c r="N142" s="466" t="str">
        <f t="array" ref="N142">INDEX( 'Master Sheet'!A400:C$1093, MATCH( I142, 'Master Sheet'!A400:A$1093, 0 ), 3 )</f>
        <v>robertshredford@gmail.com</v>
      </c>
      <c r="O142">
        <f t="shared" si="4"/>
        <v>0</v>
      </c>
      <c r="P142" s="484"/>
      <c r="Q142" s="466"/>
      <c r="R142" s="466" t="str">
        <f t="shared" si="5"/>
        <v/>
      </c>
      <c r="S142" s="466" t="str">
        <f t="shared" si="6"/>
        <v/>
      </c>
      <c r="T142" t="e">
        <f>IF( Y142="#00ff00", TIMEVALUE('Master Sheet'!C168), "")</f>
        <v>#VALUE!</v>
      </c>
      <c r="U142" t="e">
        <f>IF( Z142="#00ff00", TIMEVALUE('Master Sheet'!D168), "")</f>
        <v>#VALUE!</v>
      </c>
      <c r="W142" t="s">
        <v>4823</v>
      </c>
      <c r="X142" t="s">
        <v>4823</v>
      </c>
      <c r="Y142" t="s">
        <v>4822</v>
      </c>
      <c r="Z142" t="s">
        <v>4822</v>
      </c>
      <c r="AA142" t="s">
        <v>4822</v>
      </c>
    </row>
    <row r="143" spans="1:27" ht="12.75">
      <c r="A143" s="129" t="str">
        <f t="shared" si="0"/>
        <v>Friday</v>
      </c>
      <c r="B143" s="481" t="str">
        <f>IF( W143="#00ff00",'Master Sheet'!A169, B142)</f>
        <v>(2020) Jeremy Jrock Michael :: 9703084224</v>
      </c>
      <c r="C143" t="str">
        <f t="shared" ref="C143:D143" si="175">IF( NOT( R143 = "" ), TEXT( DATE(YEAR(R143), MONTH(R143), DAY(R143) ), "m/d/yy") &amp; " " &amp; HOUR(R143) &amp; ":" &amp; TEXT( MINUTE(R143), "00"), "")</f>
        <v/>
      </c>
      <c r="D143" t="str">
        <f t="shared" si="175"/>
        <v/>
      </c>
      <c r="E143" t="str">
        <f>IF( AA143="#00ff00", 'Master Sheet'!E169, "" )</f>
        <v>HoldFast.</v>
      </c>
      <c r="F143">
        <f>IF( AND( $A143 &lt;&gt; "", $B143 &lt;&gt; "", $C143 &lt;&gt; "", $D143 &lt;&gt; "", $E143 &lt;&gt; "", ISERROR( MATCH( $E143,'2019 Kevin and Rob Bands to not'!$A:$A, 0 ) ) ), 1, 0 )</f>
        <v>0</v>
      </c>
      <c r="H143" s="479">
        <f t="shared" si="2"/>
        <v>0</v>
      </c>
      <c r="I143" t="str">
        <f>'Master Sheet'!E169</f>
        <v>HoldFast.</v>
      </c>
      <c r="J143" s="481" t="str">
        <f t="array" ref="J143">INDEX( 'Master Sheet'!A400:C$1093, MATCH( I143, 'Master Sheet'!A400:A$1093, 0 ), 2 )</f>
        <v>(2020) Charlie Maddocks :: 970-212-6556</v>
      </c>
      <c r="K143" s="482">
        <f t="shared" si="3"/>
        <v>0</v>
      </c>
      <c r="L143" s="483"/>
      <c r="M143" s="466"/>
      <c r="N143" s="466" t="str">
        <f t="array" ref="N143">INDEX( 'Master Sheet'!A400:C$1093, MATCH( I143, 'Master Sheet'!A400:A$1093, 0 ), 3 )</f>
        <v>holdfastbandco@gmail.com</v>
      </c>
      <c r="O143">
        <f t="shared" si="4"/>
        <v>0</v>
      </c>
      <c r="P143" s="484"/>
      <c r="Q143" s="466"/>
      <c r="R143" s="466" t="str">
        <f t="shared" si="5"/>
        <v/>
      </c>
      <c r="S143" s="466" t="str">
        <f t="shared" si="6"/>
        <v/>
      </c>
      <c r="T143" t="e">
        <f>IF( Y143="#00ff00", TIMEVALUE('Master Sheet'!C169), "")</f>
        <v>#VALUE!</v>
      </c>
      <c r="U143" t="e">
        <f>IF( Z143="#00ff00", TIMEVALUE('Master Sheet'!D169), "")</f>
        <v>#VALUE!</v>
      </c>
      <c r="W143" t="s">
        <v>4823</v>
      </c>
      <c r="X143" t="s">
        <v>4823</v>
      </c>
      <c r="Y143" t="s">
        <v>4822</v>
      </c>
      <c r="Z143" t="s">
        <v>4822</v>
      </c>
      <c r="AA143" t="s">
        <v>4822</v>
      </c>
    </row>
    <row r="144" spans="1:27" ht="12.75">
      <c r="A144" s="129" t="str">
        <f t="shared" si="0"/>
        <v>Friday</v>
      </c>
      <c r="B144" s="481" t="str">
        <f>IF( W144="#00ff00",'Master Sheet'!A170, B143)</f>
        <v>(2020) Jeremy Jrock Michael :: 9703084224</v>
      </c>
      <c r="C144" t="str">
        <f t="shared" ref="C144:D144" si="176">IF( NOT( R144 = "" ), TEXT( DATE(YEAR(R144), MONTH(R144), DAY(R144) ), "m/d/yy") &amp; " " &amp; HOUR(R144) &amp; ":" &amp; TEXT( MINUTE(R144), "00"), "")</f>
        <v/>
      </c>
      <c r="D144" t="str">
        <f t="shared" si="176"/>
        <v/>
      </c>
      <c r="E144">
        <f>IF( AA144="#00ff00", 'Master Sheet'!E170, "" )</f>
        <v>0</v>
      </c>
      <c r="F144">
        <f>IF( AND( $A144 &lt;&gt; "", $B144 &lt;&gt; "", $C144 &lt;&gt; "", $D144 &lt;&gt; "", $E144 &lt;&gt; "", ISERROR( MATCH( $E144,'2019 Kevin and Rob Bands to not'!$A:$A, 0 ) ) ), 1, 0 )</f>
        <v>0</v>
      </c>
      <c r="H144" s="479">
        <f t="shared" si="2"/>
        <v>0</v>
      </c>
      <c r="I144">
        <f>'Master Sheet'!E170</f>
        <v>0</v>
      </c>
      <c r="J144" s="481" t="e">
        <f t="array" ref="J144">INDEX( 'Master Sheet'!A400:C$1093, MATCH( I144, 'Master Sheet'!A400:A$1093, 0 ), 2 )</f>
        <v>#N/A</v>
      </c>
      <c r="K144" s="482">
        <f t="shared" si="3"/>
        <v>0</v>
      </c>
      <c r="L144" s="483"/>
      <c r="M144" s="466"/>
      <c r="N144" s="466" t="e">
        <f t="array" ref="N144">INDEX( 'Master Sheet'!A400:C$1093, MATCH( I144, 'Master Sheet'!A400:A$1093, 0 ), 3 )</f>
        <v>#N/A</v>
      </c>
      <c r="O144">
        <f t="shared" si="4"/>
        <v>0</v>
      </c>
      <c r="P144" s="484"/>
      <c r="Q144" s="466"/>
      <c r="R144" s="466" t="str">
        <f t="shared" si="5"/>
        <v/>
      </c>
      <c r="S144" s="466" t="str">
        <f t="shared" si="6"/>
        <v/>
      </c>
      <c r="T144" t="e">
        <f>IF( Y144="#00ff00", TIMEVALUE('Master Sheet'!C170), "")</f>
        <v>#VALUE!</v>
      </c>
      <c r="U144" t="e">
        <f>IF( Z144="#00ff00", TIMEVALUE('Master Sheet'!D170), "")</f>
        <v>#VALUE!</v>
      </c>
      <c r="W144" t="s">
        <v>4823</v>
      </c>
      <c r="X144" t="s">
        <v>4823</v>
      </c>
      <c r="Y144" t="s">
        <v>4822</v>
      </c>
      <c r="Z144" t="s">
        <v>4822</v>
      </c>
      <c r="AA144" t="s">
        <v>4822</v>
      </c>
    </row>
    <row r="145" spans="1:27" ht="12.75">
      <c r="A145" s="129" t="str">
        <f t="shared" si="0"/>
        <v>Friday</v>
      </c>
      <c r="B145" s="481" t="str">
        <f>IF( W145="#00ff00",'Master Sheet'!A171, B144)</f>
        <v>(2020) Jeremy Jrock Michael :: 9703084224</v>
      </c>
      <c r="C145" t="str">
        <f t="shared" ref="C145:D145" si="177">IF( NOT( R145 = "" ), TEXT( DATE(YEAR(R145), MONTH(R145), DAY(R145) ), "m/d/yy") &amp; " " &amp; HOUR(R145) &amp; ":" &amp; TEXT( MINUTE(R145), "00"), "")</f>
        <v/>
      </c>
      <c r="D145" t="str">
        <f t="shared" si="177"/>
        <v/>
      </c>
      <c r="E145" t="str">
        <f>IF( AA145="#00ff00", 'Master Sheet'!E171, "" )</f>
        <v/>
      </c>
      <c r="F145">
        <f>IF( AND( $A145 &lt;&gt; "", $B145 &lt;&gt; "", $C145 &lt;&gt; "", $D145 &lt;&gt; "", $E145 &lt;&gt; "", ISERROR( MATCH( $E145,'2019 Kevin and Rob Bands to not'!$A:$A, 0 ) ) ), 1, 0 )</f>
        <v>0</v>
      </c>
      <c r="H145" s="479">
        <f t="shared" si="2"/>
        <v>0</v>
      </c>
      <c r="I145">
        <f>'Master Sheet'!E171</f>
        <v>0</v>
      </c>
      <c r="J145" s="481" t="e">
        <f t="array" ref="J145">INDEX( 'Master Sheet'!A400:C$1093, MATCH( I145, 'Master Sheet'!A400:A$1093, 0 ), 2 )</f>
        <v>#N/A</v>
      </c>
      <c r="K145" s="482">
        <f t="shared" si="3"/>
        <v>0</v>
      </c>
      <c r="L145" s="483"/>
      <c r="M145" s="466"/>
      <c r="N145" s="466" t="e">
        <f t="array" ref="N145">INDEX( 'Master Sheet'!A400:C$1093, MATCH( I145, 'Master Sheet'!A400:A$1093, 0 ), 3 )</f>
        <v>#N/A</v>
      </c>
      <c r="O145">
        <f t="shared" si="4"/>
        <v>0</v>
      </c>
      <c r="P145" s="484"/>
      <c r="Q145" s="466"/>
      <c r="R145" s="466" t="str">
        <f t="shared" si="5"/>
        <v/>
      </c>
      <c r="S145" s="466" t="str">
        <f t="shared" si="6"/>
        <v/>
      </c>
      <c r="T145" t="str">
        <f>IF( Y145="#00ff00", TIMEVALUE('Master Sheet'!C171), "")</f>
        <v/>
      </c>
      <c r="U145" t="str">
        <f>IF( Z145="#00ff00", TIMEVALUE('Master Sheet'!D171), "")</f>
        <v/>
      </c>
      <c r="W145" t="s">
        <v>4823</v>
      </c>
      <c r="X145" t="s">
        <v>4823</v>
      </c>
      <c r="Y145" t="s">
        <v>4823</v>
      </c>
      <c r="Z145" t="s">
        <v>4823</v>
      </c>
      <c r="AA145" t="s">
        <v>4823</v>
      </c>
    </row>
    <row r="146" spans="1:27" ht="12.75">
      <c r="A146" s="129" t="str">
        <f t="shared" si="0"/>
        <v>Friday</v>
      </c>
      <c r="B146" s="481" t="str">
        <f>IF( W146="#00ff00",'Master Sheet'!A172, B145)</f>
        <v>(2020) Jeremy Jrock Michael :: 9703084224</v>
      </c>
      <c r="C146" t="str">
        <f t="shared" ref="C146:D146" si="178">IF( NOT( R146 = "" ), TEXT( DATE(YEAR(R146), MONTH(R146), DAY(R146) ), "m/d/yy") &amp; " " &amp; HOUR(R146) &amp; ":" &amp; TEXT( MINUTE(R146), "00"), "")</f>
        <v/>
      </c>
      <c r="D146" t="str">
        <f t="shared" si="178"/>
        <v/>
      </c>
      <c r="E146" t="str">
        <f>IF( AA146="#00ff00", 'Master Sheet'!E172, "" )</f>
        <v/>
      </c>
      <c r="F146">
        <f>IF( AND( $A146 &lt;&gt; "", $B146 &lt;&gt; "", $C146 &lt;&gt; "", $D146 &lt;&gt; "", $E146 &lt;&gt; "", ISERROR( MATCH( $E146,'2019 Kevin and Rob Bands to not'!$A:$A, 0 ) ) ), 1, 0 )</f>
        <v>0</v>
      </c>
      <c r="H146" s="479">
        <f t="shared" si="2"/>
        <v>0</v>
      </c>
      <c r="I146">
        <f>'Master Sheet'!E172</f>
        <v>0</v>
      </c>
      <c r="J146" s="481" t="e">
        <f t="array" ref="J146">INDEX( 'Master Sheet'!A400:C$1093, MATCH( I146, 'Master Sheet'!A400:A$1093, 0 ), 2 )</f>
        <v>#N/A</v>
      </c>
      <c r="K146" s="482">
        <f t="shared" si="3"/>
        <v>0</v>
      </c>
      <c r="L146" s="483"/>
      <c r="M146" s="466"/>
      <c r="N146" s="466" t="e">
        <f t="array" ref="N146">INDEX( 'Master Sheet'!A400:C$1093, MATCH( I146, 'Master Sheet'!A400:A$1093, 0 ), 3 )</f>
        <v>#N/A</v>
      </c>
      <c r="O146">
        <f t="shared" si="4"/>
        <v>0</v>
      </c>
      <c r="P146" s="484"/>
      <c r="Q146" s="466"/>
      <c r="R146" s="466" t="str">
        <f t="shared" si="5"/>
        <v/>
      </c>
      <c r="S146" s="466" t="str">
        <f t="shared" si="6"/>
        <v/>
      </c>
      <c r="T146" t="str">
        <f>IF( Y146="#00ff00", TIMEVALUE('Master Sheet'!C172), "")</f>
        <v/>
      </c>
      <c r="U146" t="str">
        <f>IF( Z146="#00ff00", TIMEVALUE('Master Sheet'!D172), "")</f>
        <v/>
      </c>
      <c r="W146" t="s">
        <v>4823</v>
      </c>
      <c r="X146" t="s">
        <v>4823</v>
      </c>
      <c r="Y146" t="s">
        <v>4823</v>
      </c>
      <c r="Z146" t="s">
        <v>4823</v>
      </c>
      <c r="AA146" t="s">
        <v>4823</v>
      </c>
    </row>
    <row r="147" spans="1:27" ht="12.75">
      <c r="A147" s="129" t="str">
        <f t="shared" si="0"/>
        <v>Friday</v>
      </c>
      <c r="B147" s="481" t="str">
        <f>IF( W147="#00ff00",'Master Sheet'!A173, B146)</f>
        <v>(2020) Jeremy Jrock Michael :: 9703084224</v>
      </c>
      <c r="C147" t="str">
        <f t="shared" ref="C147:D147" si="179">IF( NOT( R147 = "" ), TEXT( DATE(YEAR(R147), MONTH(R147), DAY(R147) ), "m/d/yy") &amp; " " &amp; HOUR(R147) &amp; ":" &amp; TEXT( MINUTE(R147), "00"), "")</f>
        <v/>
      </c>
      <c r="D147" t="str">
        <f t="shared" si="179"/>
        <v/>
      </c>
      <c r="E147" t="str">
        <f>IF( AA147="#00ff00", 'Master Sheet'!E173, "" )</f>
        <v/>
      </c>
      <c r="F147">
        <f>IF( AND( $A147 &lt;&gt; "", $B147 &lt;&gt; "", $C147 &lt;&gt; "", $D147 &lt;&gt; "", $E147 &lt;&gt; "", ISERROR( MATCH( $E147,'2019 Kevin and Rob Bands to not'!$A:$A, 0 ) ) ), 1, 0 )</f>
        <v>0</v>
      </c>
      <c r="H147" s="479">
        <f t="shared" si="2"/>
        <v>0</v>
      </c>
      <c r="I147" t="str">
        <f>'Master Sheet'!E173</f>
        <v>mix</v>
      </c>
      <c r="J147" s="481" t="e">
        <f t="array" ref="J147">INDEX( 'Master Sheet'!A400:C$1093, MATCH( I147, 'Master Sheet'!A400:A$1093, 0 ), 2 )</f>
        <v>#N/A</v>
      </c>
      <c r="K147" s="482">
        <f t="shared" si="3"/>
        <v>0</v>
      </c>
      <c r="L147" s="483"/>
      <c r="M147" s="466"/>
      <c r="N147" s="466" t="e">
        <f t="array" ref="N147">INDEX( 'Master Sheet'!A400:C$1093, MATCH( I147, 'Master Sheet'!A400:A$1093, 0 ), 3 )</f>
        <v>#N/A</v>
      </c>
      <c r="O147">
        <f t="shared" si="4"/>
        <v>0</v>
      </c>
      <c r="P147" s="484"/>
      <c r="Q147" s="466"/>
      <c r="R147" s="466" t="str">
        <f t="shared" si="5"/>
        <v/>
      </c>
      <c r="S147" s="466" t="str">
        <f t="shared" si="6"/>
        <v/>
      </c>
      <c r="T147" t="str">
        <f>IF( Y147="#00ff00", TIMEVALUE('Master Sheet'!C173), "")</f>
        <v/>
      </c>
      <c r="U147" t="str">
        <f>IF( Z147="#00ff00", TIMEVALUE('Master Sheet'!D173), "")</f>
        <v/>
      </c>
      <c r="W147" t="s">
        <v>4823</v>
      </c>
      <c r="X147" t="s">
        <v>4823</v>
      </c>
      <c r="Y147" t="s">
        <v>4823</v>
      </c>
      <c r="Z147" t="s">
        <v>4823</v>
      </c>
      <c r="AA147" t="s">
        <v>4823</v>
      </c>
    </row>
    <row r="148" spans="1:27" ht="12.75">
      <c r="A148" s="129" t="str">
        <f t="shared" si="0"/>
        <v>Friday</v>
      </c>
      <c r="B148" s="481" t="str">
        <f>IF( W148="#00ff00",'Master Sheet'!A174, B147)</f>
        <v>(2020) Benjamin Buttice :: 9702156877</v>
      </c>
      <c r="C148" t="str">
        <f t="shared" ref="C148:D148" si="180">IF( NOT( R148 = "" ), TEXT( DATE(YEAR(R148), MONTH(R148), DAY(R148) ), "m/d/yy") &amp; " " &amp; HOUR(R148) &amp; ":" &amp; TEXT( MINUTE(R148), "00"), "")</f>
        <v/>
      </c>
      <c r="D148" t="str">
        <f t="shared" si="180"/>
        <v/>
      </c>
      <c r="E148" t="str">
        <f>IF( AA148="#00ff00", 'Master Sheet'!E174, "" )</f>
        <v>Sour Boy, Bitter Girl</v>
      </c>
      <c r="F148">
        <f>IF( AND( $A148 &lt;&gt; "", $B148 &lt;&gt; "", $C148 &lt;&gt; "", $D148 &lt;&gt; "", $E148 &lt;&gt; "", ISERROR( MATCH( $E148,'2019 Kevin and Rob Bands to not'!$A:$A, 0 ) ) ), 1, 0 )</f>
        <v>0</v>
      </c>
      <c r="H148" s="479">
        <f t="shared" si="2"/>
        <v>0</v>
      </c>
      <c r="I148" t="str">
        <f>'Master Sheet'!E174</f>
        <v>Sour Boy, Bitter Girl</v>
      </c>
      <c r="J148" s="481" t="str">
        <f t="array" ref="J148">INDEX( 'Master Sheet'!A400:C$1093, MATCH( I148, 'Master Sheet'!A400:A$1093, 0 ), 2 )</f>
        <v>(2020) Benjamin Buttice :: 9702156877</v>
      </c>
      <c r="K148" s="482">
        <f t="shared" si="3"/>
        <v>0</v>
      </c>
      <c r="L148" s="483"/>
      <c r="M148" s="466"/>
      <c r="N148" s="466" t="str">
        <f t="array" ref="N148">INDEX( 'Master Sheet'!A400:C$1093, MATCH( I148, 'Master Sheet'!A400:A$1093, 0 ), 3 )</f>
        <v>benjaminbuttice@gmail.com</v>
      </c>
      <c r="O148">
        <f t="shared" si="4"/>
        <v>0</v>
      </c>
      <c r="P148" s="484"/>
      <c r="Q148" s="466"/>
      <c r="R148" s="466" t="str">
        <f t="shared" si="5"/>
        <v/>
      </c>
      <c r="S148" s="466" t="str">
        <f t="shared" si="6"/>
        <v/>
      </c>
      <c r="T148" t="e">
        <f>IF( Y148="#00ff00", TIMEVALUE('Master Sheet'!C174), "")</f>
        <v>#VALUE!</v>
      </c>
      <c r="U148" t="e">
        <f>IF( Z148="#00ff00", TIMEVALUE('Master Sheet'!D174), "")</f>
        <v>#VALUE!</v>
      </c>
      <c r="W148" t="s">
        <v>4822</v>
      </c>
      <c r="X148" t="s">
        <v>4822</v>
      </c>
      <c r="Y148" t="s">
        <v>4822</v>
      </c>
      <c r="Z148" t="s">
        <v>4822</v>
      </c>
      <c r="AA148" t="s">
        <v>4822</v>
      </c>
    </row>
    <row r="149" spans="1:27" ht="12.75">
      <c r="A149" s="129" t="str">
        <f t="shared" si="0"/>
        <v>Friday</v>
      </c>
      <c r="B149" s="481" t="str">
        <f>IF( W149="#00ff00",'Master Sheet'!A175, B148)</f>
        <v>(2020) Benjamin Buttice :: 9702156877</v>
      </c>
      <c r="C149" t="str">
        <f t="shared" ref="C149:D149" si="181">IF( NOT( R149 = "" ), TEXT( DATE(YEAR(R149), MONTH(R149), DAY(R149) ), "m/d/yy") &amp; " " &amp; HOUR(R149) &amp; ":" &amp; TEXT( MINUTE(R149), "00"), "")</f>
        <v/>
      </c>
      <c r="D149" t="str">
        <f t="shared" si="181"/>
        <v/>
      </c>
      <c r="E149" t="str">
        <f>IF( AA149="#00ff00", 'Master Sheet'!E175, "" )</f>
        <v>Down Time</v>
      </c>
      <c r="F149">
        <f>IF( AND( $A149 &lt;&gt; "", $B149 &lt;&gt; "", $C149 &lt;&gt; "", $D149 &lt;&gt; "", $E149 &lt;&gt; "", ISERROR( MATCH( $E149,'2019 Kevin and Rob Bands to not'!$A:$A, 0 ) ) ), 1, 0 )</f>
        <v>0</v>
      </c>
      <c r="H149" s="479">
        <f t="shared" si="2"/>
        <v>0</v>
      </c>
      <c r="I149" t="str">
        <f>'Master Sheet'!E175</f>
        <v>Down Time</v>
      </c>
      <c r="J149" s="481" t="str">
        <f t="array" ref="J149">INDEX( 'Master Sheet'!A400:C$1093, MATCH( I149, 'Master Sheet'!A400:A$1093, 0 ), 2 )</f>
        <v>(2020) Justin Camilli :: 505-379-2105</v>
      </c>
      <c r="K149" s="482">
        <f t="shared" si="3"/>
        <v>0</v>
      </c>
      <c r="L149" s="483"/>
      <c r="M149" s="466"/>
      <c r="N149" s="466" t="str">
        <f t="array" ref="N149">INDEX( 'Master Sheet'!A400:C$1093, MATCH( I149, 'Master Sheet'!A400:A$1093, 0 ), 3 )</f>
        <v>downtimeforever@gmail.com</v>
      </c>
      <c r="O149">
        <f t="shared" si="4"/>
        <v>0</v>
      </c>
      <c r="P149" s="484"/>
      <c r="Q149" s="466"/>
      <c r="R149" s="466" t="str">
        <f t="shared" si="5"/>
        <v/>
      </c>
      <c r="S149" s="466" t="str">
        <f t="shared" si="6"/>
        <v/>
      </c>
      <c r="T149" t="e">
        <f>IF( Y149="#00ff00", TIMEVALUE('Master Sheet'!C175), "")</f>
        <v>#VALUE!</v>
      </c>
      <c r="U149" t="e">
        <f>IF( Z149="#00ff00", TIMEVALUE('Master Sheet'!D175), "")</f>
        <v>#VALUE!</v>
      </c>
      <c r="W149" t="s">
        <v>4823</v>
      </c>
      <c r="X149" t="s">
        <v>4823</v>
      </c>
      <c r="Y149" t="s">
        <v>4822</v>
      </c>
      <c r="Z149" t="s">
        <v>4822</v>
      </c>
      <c r="AA149" t="s">
        <v>4822</v>
      </c>
    </row>
    <row r="150" spans="1:27" ht="12.75">
      <c r="A150" s="129" t="str">
        <f t="shared" si="0"/>
        <v>Friday</v>
      </c>
      <c r="B150" s="481" t="str">
        <f>IF( W150="#00ff00",'Master Sheet'!A178, B149)</f>
        <v>(2020) Benjamin Buttice :: 9702156877</v>
      </c>
      <c r="C150" t="str">
        <f t="shared" ref="C150:D150" si="182">IF( NOT( R150 = "" ), TEXT( DATE(YEAR(R150), MONTH(R150), DAY(R150) ), "m/d/yy") &amp; " " &amp; HOUR(R150) &amp; ":" &amp; TEXT( MINUTE(R150), "00"), "")</f>
        <v/>
      </c>
      <c r="D150" t="str">
        <f t="shared" si="182"/>
        <v/>
      </c>
      <c r="E150" t="str">
        <f>IF( AA150="#00ff00", 'Master Sheet'!E178, "" )</f>
        <v>Instant Empire</v>
      </c>
      <c r="F150">
        <f>IF( AND( $A150 &lt;&gt; "", $B150 &lt;&gt; "", $C150 &lt;&gt; "", $D150 &lt;&gt; "", $E150 &lt;&gt; "", ISERROR( MATCH( $E150,'2019 Kevin and Rob Bands to not'!$A:$A, 0 ) ) ), 1, 0 )</f>
        <v>0</v>
      </c>
      <c r="H150" s="479">
        <f t="shared" si="2"/>
        <v>0</v>
      </c>
      <c r="I150" t="str">
        <f>'Master Sheet'!E178</f>
        <v>Instant Empire</v>
      </c>
      <c r="J150" s="481" t="str">
        <f t="array" ref="J150">INDEX( 'Master Sheet'!A400:C$1093, MATCH( I150, 'Master Sheet'!A400:A$1093, 0 ), 2 )</f>
        <v>(2020) Scotty Saunders :: 8646502503</v>
      </c>
      <c r="K150" s="482">
        <f t="shared" si="3"/>
        <v>0</v>
      </c>
      <c r="L150" s="483"/>
      <c r="M150" s="466"/>
      <c r="N150" s="466" t="str">
        <f t="array" ref="N150">INDEX( 'Master Sheet'!A400:C$1093, MATCH( I150, 'Master Sheet'!A400:A$1093, 0 ), 3 )</f>
        <v>instantempireband@gmail.com</v>
      </c>
      <c r="O150">
        <f t="shared" si="4"/>
        <v>0</v>
      </c>
      <c r="P150" s="484"/>
      <c r="Q150" s="466"/>
      <c r="R150" s="466" t="str">
        <f t="shared" si="5"/>
        <v/>
      </c>
      <c r="S150" s="466" t="str">
        <f t="shared" si="6"/>
        <v/>
      </c>
      <c r="T150" t="e">
        <f>IF( Y150="#00ff00", TIMEVALUE('Master Sheet'!C178), "")</f>
        <v>#VALUE!</v>
      </c>
      <c r="U150" t="e">
        <f>IF( Z150="#00ff00", TIMEVALUE('Master Sheet'!D178), "")</f>
        <v>#VALUE!</v>
      </c>
      <c r="W150" t="s">
        <v>4823</v>
      </c>
      <c r="X150" t="s">
        <v>4823</v>
      </c>
      <c r="Y150" t="s">
        <v>4822</v>
      </c>
      <c r="Z150" t="s">
        <v>4822</v>
      </c>
      <c r="AA150" t="s">
        <v>4822</v>
      </c>
    </row>
    <row r="151" spans="1:27" ht="12.75">
      <c r="A151" s="129" t="str">
        <f t="shared" si="0"/>
        <v>Friday</v>
      </c>
      <c r="B151" s="481" t="str">
        <f>IF( W151="#00ff00",'Master Sheet'!A179, B150)</f>
        <v>(2020) Benjamin Buttice :: 9702156877</v>
      </c>
      <c r="C151" t="str">
        <f t="shared" ref="C151:D151" si="183">IF( NOT( R151 = "" ), TEXT( DATE(YEAR(R151), MONTH(R151), DAY(R151) ), "m/d/yy") &amp; " " &amp; HOUR(R151) &amp; ":" &amp; TEXT( MINUTE(R151), "00"), "")</f>
        <v/>
      </c>
      <c r="D151" t="str">
        <f t="shared" si="183"/>
        <v/>
      </c>
      <c r="E151">
        <f>IF( AA151="#00ff00", 'Master Sheet'!E179, "" )</f>
        <v>0</v>
      </c>
      <c r="F151">
        <f>IF( AND( $A151 &lt;&gt; "", $B151 &lt;&gt; "", $C151 &lt;&gt; "", $D151 &lt;&gt; "", $E151 &lt;&gt; "", ISERROR( MATCH( $E151,'2019 Kevin and Rob Bands to not'!$A:$A, 0 ) ) ), 1, 0 )</f>
        <v>0</v>
      </c>
      <c r="H151" s="479">
        <f t="shared" si="2"/>
        <v>0</v>
      </c>
      <c r="I151">
        <f>'Master Sheet'!E179</f>
        <v>0</v>
      </c>
      <c r="J151" s="481" t="e">
        <f t="array" ref="J151">INDEX( 'Master Sheet'!A400:C$1093, MATCH( I151, 'Master Sheet'!A400:A$1093, 0 ), 2 )</f>
        <v>#N/A</v>
      </c>
      <c r="K151" s="482">
        <f t="shared" si="3"/>
        <v>0</v>
      </c>
      <c r="L151" s="483"/>
      <c r="M151" s="466"/>
      <c r="N151" s="466" t="e">
        <f t="array" ref="N151">INDEX( 'Master Sheet'!A400:C$1093, MATCH( I151, 'Master Sheet'!A400:A$1093, 0 ), 3 )</f>
        <v>#N/A</v>
      </c>
      <c r="O151">
        <f t="shared" si="4"/>
        <v>0</v>
      </c>
      <c r="P151" s="484"/>
      <c r="Q151" s="466"/>
      <c r="R151" s="466" t="str">
        <f t="shared" si="5"/>
        <v/>
      </c>
      <c r="S151" s="466" t="str">
        <f t="shared" si="6"/>
        <v/>
      </c>
      <c r="T151" t="e">
        <f>IF( Y151="#00ff00", TIMEVALUE('Master Sheet'!C179), "")</f>
        <v>#VALUE!</v>
      </c>
      <c r="U151" t="e">
        <f>IF( Z151="#00ff00", TIMEVALUE('Master Sheet'!D179), "")</f>
        <v>#VALUE!</v>
      </c>
      <c r="W151" t="s">
        <v>4823</v>
      </c>
      <c r="X151" t="s">
        <v>4823</v>
      </c>
      <c r="Y151" t="s">
        <v>4822</v>
      </c>
      <c r="Z151" t="s">
        <v>4822</v>
      </c>
      <c r="AA151" t="s">
        <v>4822</v>
      </c>
    </row>
    <row r="152" spans="1:27" ht="12.75">
      <c r="A152" s="129" t="str">
        <f t="shared" si="0"/>
        <v>Friday</v>
      </c>
      <c r="B152" s="481" t="str">
        <f>IF( W152="#00ff00",'Master Sheet'!A180, B151)</f>
        <v>(2020) Benjamin Buttice :: 9702156877</v>
      </c>
      <c r="C152" t="str">
        <f t="shared" ref="C152:D152" si="184">IF( NOT( R152 = "" ), TEXT( DATE(YEAR(R152), MONTH(R152), DAY(R152) ), "m/d/yy") &amp; " " &amp; HOUR(R152) &amp; ":" &amp; TEXT( MINUTE(R152), "00"), "")</f>
        <v/>
      </c>
      <c r="D152" t="str">
        <f t="shared" si="184"/>
        <v/>
      </c>
      <c r="E152" t="str">
        <f>IF( AA152="#00ff00", 'Master Sheet'!E180, "" )</f>
        <v/>
      </c>
      <c r="F152">
        <f>IF( AND( $A152 &lt;&gt; "", $B152 &lt;&gt; "", $C152 &lt;&gt; "", $D152 &lt;&gt; "", $E152 &lt;&gt; "", ISERROR( MATCH( $E152,'2019 Kevin and Rob Bands to not'!$A:$A, 0 ) ) ), 1, 0 )</f>
        <v>0</v>
      </c>
      <c r="H152" s="479">
        <f t="shared" si="2"/>
        <v>0</v>
      </c>
      <c r="I152">
        <f>'Master Sheet'!E180</f>
        <v>0</v>
      </c>
      <c r="J152" s="481" t="e">
        <f t="array" ref="J152">INDEX( 'Master Sheet'!A400:C$1093, MATCH( I152, 'Master Sheet'!A400:A$1093, 0 ), 2 )</f>
        <v>#N/A</v>
      </c>
      <c r="K152" s="482">
        <f t="shared" si="3"/>
        <v>0</v>
      </c>
      <c r="L152" s="483"/>
      <c r="M152" s="466"/>
      <c r="N152" s="466" t="e">
        <f t="array" ref="N152">INDEX( 'Master Sheet'!A400:C$1093, MATCH( I152, 'Master Sheet'!A400:A$1093, 0 ), 3 )</f>
        <v>#N/A</v>
      </c>
      <c r="O152">
        <f t="shared" si="4"/>
        <v>0</v>
      </c>
      <c r="P152" s="484"/>
      <c r="Q152" s="466"/>
      <c r="R152" s="466" t="str">
        <f t="shared" si="5"/>
        <v/>
      </c>
      <c r="S152" s="466" t="str">
        <f t="shared" si="6"/>
        <v/>
      </c>
      <c r="T152" t="str">
        <f>IF( Y152="#00ff00", TIMEVALUE('Master Sheet'!C180), "")</f>
        <v/>
      </c>
      <c r="U152" t="str">
        <f>IF( Z152="#00ff00", TIMEVALUE('Master Sheet'!D180), "")</f>
        <v/>
      </c>
      <c r="W152" t="s">
        <v>4823</v>
      </c>
      <c r="X152" t="s">
        <v>4823</v>
      </c>
      <c r="Y152" t="s">
        <v>4823</v>
      </c>
      <c r="Z152" t="s">
        <v>4823</v>
      </c>
      <c r="AA152" t="s">
        <v>4823</v>
      </c>
    </row>
    <row r="153" spans="1:27" ht="12.75">
      <c r="A153" s="129" t="str">
        <f t="shared" si="0"/>
        <v>Friday</v>
      </c>
      <c r="B153" s="481" t="str">
        <f t="shared" ref="B153:B154" si="185">IF( W153="#00ff00",#REF!, B152)</f>
        <v>(2020) Benjamin Buttice :: 9702156877</v>
      </c>
      <c r="C153" t="str">
        <f t="shared" ref="C153:D153" si="186">IF( NOT( R153 = "" ), TEXT( DATE(YEAR(R153), MONTH(R153), DAY(R153) ), "m/d/yy") &amp; " " &amp; HOUR(R153) &amp; ":" &amp; TEXT( MINUTE(R153), "00"), "")</f>
        <v/>
      </c>
      <c r="D153" t="str">
        <f t="shared" si="186"/>
        <v/>
      </c>
      <c r="E153" t="str">
        <f t="shared" ref="E153:E154" si="187">IF( AA153="#00ff00",#REF!, "" )</f>
        <v/>
      </c>
      <c r="F153">
        <f>IF( AND( $A153 &lt;&gt; "", $B153 &lt;&gt; "", $C153 &lt;&gt; "", $D153 &lt;&gt; "", $E153 &lt;&gt; "", ISERROR( MATCH( $E153,'2019 Kevin and Rob Bands to not'!$A:$A, 0 ) ) ), 1, 0 )</f>
        <v>0</v>
      </c>
      <c r="H153" s="479" t="e">
        <f t="shared" si="2"/>
        <v>#REF!</v>
      </c>
      <c r="I153" t="e">
        <f t="shared" ref="I153:I154" si="188">#REF!</f>
        <v>#REF!</v>
      </c>
      <c r="J153" s="481" t="e">
        <f t="array" ref="J153">INDEX( 'Master Sheet'!A400:C$1093, MATCH( I153, 'Master Sheet'!A400:A$1093, 0 ), 2 )</f>
        <v>#REF!</v>
      </c>
      <c r="K153" s="482" t="e">
        <f t="shared" si="3"/>
        <v>#REF!</v>
      </c>
      <c r="L153" s="483"/>
      <c r="M153" s="466"/>
      <c r="N153" s="466" t="e">
        <f t="array" ref="N153">INDEX( 'Master Sheet'!A400:C$1093, MATCH( I153, 'Master Sheet'!A400:A$1093, 0 ), 3 )</f>
        <v>#REF!</v>
      </c>
      <c r="O153" t="e">
        <f t="shared" si="4"/>
        <v>#REF!</v>
      </c>
      <c r="P153" s="484"/>
      <c r="Q153" s="466"/>
      <c r="R153" s="466" t="str">
        <f t="shared" si="5"/>
        <v/>
      </c>
      <c r="S153" s="466" t="str">
        <f t="shared" si="6"/>
        <v/>
      </c>
      <c r="T153" t="str">
        <f t="shared" ref="T153:U153" si="189">IF( Y153="#00ff00", TIMEVALUE(#REF!), "")</f>
        <v/>
      </c>
      <c r="U153" t="str">
        <f t="shared" si="189"/>
        <v/>
      </c>
      <c r="W153" t="s">
        <v>4823</v>
      </c>
      <c r="X153" t="s">
        <v>4823</v>
      </c>
      <c r="Y153" t="s">
        <v>4823</v>
      </c>
      <c r="Z153" t="s">
        <v>4823</v>
      </c>
      <c r="AA153" t="s">
        <v>4823</v>
      </c>
    </row>
    <row r="154" spans="1:27" ht="12.75">
      <c r="A154" s="129" t="str">
        <f t="shared" si="0"/>
        <v>Friday</v>
      </c>
      <c r="B154" s="481" t="str">
        <f t="shared" si="185"/>
        <v>(2020) Benjamin Buttice :: 9702156877</v>
      </c>
      <c r="C154" t="str">
        <f t="shared" ref="C154:D154" si="190">IF( NOT( R154 = "" ), TEXT( DATE(YEAR(R154), MONTH(R154), DAY(R154) ), "m/d/yy") &amp; " " &amp; HOUR(R154) &amp; ":" &amp; TEXT( MINUTE(R154), "00"), "")</f>
        <v/>
      </c>
      <c r="D154" t="str">
        <f t="shared" si="190"/>
        <v/>
      </c>
      <c r="E154" t="str">
        <f t="shared" si="187"/>
        <v/>
      </c>
      <c r="F154">
        <f>IF( AND( $A154 &lt;&gt; "", $B154 &lt;&gt; "", $C154 &lt;&gt; "", $D154 &lt;&gt; "", $E154 &lt;&gt; "", ISERROR( MATCH( $E154,'2019 Kevin and Rob Bands to not'!$A:$A, 0 ) ) ), 1, 0 )</f>
        <v>0</v>
      </c>
      <c r="H154" s="479" t="e">
        <f t="shared" si="2"/>
        <v>#REF!</v>
      </c>
      <c r="I154" t="e">
        <f t="shared" si="188"/>
        <v>#REF!</v>
      </c>
      <c r="J154" s="481" t="e">
        <f t="array" ref="J154">INDEX( 'Master Sheet'!A400:C$1093, MATCH( I154, 'Master Sheet'!A400:A$1093, 0 ), 2 )</f>
        <v>#REF!</v>
      </c>
      <c r="K154" s="482" t="e">
        <f t="shared" si="3"/>
        <v>#REF!</v>
      </c>
      <c r="L154" s="483"/>
      <c r="M154" s="466"/>
      <c r="N154" s="466" t="e">
        <f t="array" ref="N154">INDEX( 'Master Sheet'!A400:C$1093, MATCH( I154, 'Master Sheet'!A400:A$1093, 0 ), 3 )</f>
        <v>#REF!</v>
      </c>
      <c r="O154" t="e">
        <f t="shared" si="4"/>
        <v>#REF!</v>
      </c>
      <c r="P154" s="484"/>
      <c r="Q154" s="466"/>
      <c r="R154" s="466" t="str">
        <f t="shared" si="5"/>
        <v/>
      </c>
      <c r="S154" s="466" t="str">
        <f t="shared" si="6"/>
        <v/>
      </c>
      <c r="T154" t="str">
        <f t="shared" ref="T154:U154" si="191">IF( Y154="#00ff00", TIMEVALUE(#REF!), "")</f>
        <v/>
      </c>
      <c r="U154" t="str">
        <f t="shared" si="191"/>
        <v/>
      </c>
      <c r="W154" t="s">
        <v>4823</v>
      </c>
      <c r="X154" t="s">
        <v>4823</v>
      </c>
      <c r="Y154" t="s">
        <v>4823</v>
      </c>
      <c r="Z154" t="s">
        <v>4823</v>
      </c>
      <c r="AA154" t="s">
        <v>4823</v>
      </c>
    </row>
    <row r="155" spans="1:27" ht="12.75">
      <c r="A155" s="129" t="str">
        <f t="shared" si="0"/>
        <v>Friday</v>
      </c>
      <c r="B155" s="481" t="str">
        <f>IF( W155="#00ff00",'Master Sheet'!A183, B154)</f>
        <v>(2020) Benjamin Buttice :: 9702156877</v>
      </c>
      <c r="C155" t="str">
        <f t="shared" ref="C155:D155" si="192">IF( NOT( R155 = "" ), TEXT( DATE(YEAR(R155), MONTH(R155), DAY(R155) ), "m/d/yy") &amp; " " &amp; HOUR(R155) &amp; ":" &amp; TEXT( MINUTE(R155), "00"), "")</f>
        <v/>
      </c>
      <c r="D155" t="str">
        <f t="shared" si="192"/>
        <v/>
      </c>
      <c r="E155" t="str">
        <f>IF( AA155="#00ff00", 'Master Sheet'!E183, "" )</f>
        <v/>
      </c>
      <c r="F155">
        <f>IF( AND( $A155 &lt;&gt; "", $B155 &lt;&gt; "", $C155 &lt;&gt; "", $D155 &lt;&gt; "", $E155 &lt;&gt; "", ISERROR( MATCH( $E155,'2019 Kevin and Rob Bands to not'!$A:$A, 0 ) ) ), 1, 0 )</f>
        <v>0</v>
      </c>
      <c r="H155" s="479">
        <f t="shared" si="2"/>
        <v>0</v>
      </c>
      <c r="I155">
        <f>'Master Sheet'!E183</f>
        <v>0</v>
      </c>
      <c r="J155" s="481" t="e">
        <f t="array" ref="J155">INDEX( 'Master Sheet'!A400:C$1093, MATCH( I155, 'Master Sheet'!A400:A$1093, 0 ), 2 )</f>
        <v>#N/A</v>
      </c>
      <c r="K155" s="482">
        <f t="shared" si="3"/>
        <v>0</v>
      </c>
      <c r="L155" s="483"/>
      <c r="M155" s="466"/>
      <c r="N155" s="466" t="e">
        <f t="array" ref="N155">INDEX( 'Master Sheet'!A400:C$1093, MATCH( I155, 'Master Sheet'!A400:A$1093, 0 ), 3 )</f>
        <v>#N/A</v>
      </c>
      <c r="O155">
        <f t="shared" si="4"/>
        <v>0</v>
      </c>
      <c r="P155" s="484"/>
      <c r="Q155" s="466"/>
      <c r="R155" s="466" t="str">
        <f t="shared" si="5"/>
        <v/>
      </c>
      <c r="S155" s="466" t="str">
        <f t="shared" si="6"/>
        <v/>
      </c>
      <c r="T155" t="str">
        <f>IF( Y155="#00ff00", TIMEVALUE('Master Sheet'!C183), "")</f>
        <v/>
      </c>
      <c r="U155" t="str">
        <f>IF( Z155="#00ff00", TIMEVALUE('Master Sheet'!D183), "")</f>
        <v/>
      </c>
      <c r="W155" t="s">
        <v>4823</v>
      </c>
      <c r="X155" t="s">
        <v>4823</v>
      </c>
      <c r="Y155" t="s">
        <v>4823</v>
      </c>
      <c r="Z155" t="s">
        <v>4823</v>
      </c>
      <c r="AA155" t="s">
        <v>4823</v>
      </c>
    </row>
    <row r="156" spans="1:27" ht="12.75">
      <c r="A156" s="129" t="str">
        <f t="shared" si="0"/>
        <v>Friday</v>
      </c>
      <c r="B156" s="481" t="str">
        <f>IF( W156="#00ff00",'Master Sheet'!A184, B155)</f>
        <v>(2020) Benjamin Buttice :: 9702156877</v>
      </c>
      <c r="C156" t="str">
        <f t="shared" ref="C156:D156" si="193">IF( NOT( R156 = "" ), TEXT( DATE(YEAR(R156), MONTH(R156), DAY(R156) ), "m/d/yy") &amp; " " &amp; HOUR(R156) &amp; ":" &amp; TEXT( MINUTE(R156), "00"), "")</f>
        <v/>
      </c>
      <c r="D156" t="str">
        <f t="shared" si="193"/>
        <v/>
      </c>
      <c r="E156" t="str">
        <f>IF( AA156="#00ff00", 'Master Sheet'!E184, "" )</f>
        <v/>
      </c>
      <c r="F156">
        <f>IF( AND( $A156 &lt;&gt; "", $B156 &lt;&gt; "", $C156 &lt;&gt; "", $D156 &lt;&gt; "", $E156 &lt;&gt; "", ISERROR( MATCH( $E156,'2019 Kevin and Rob Bands to not'!$A:$A, 0 ) ) ), 1, 0 )</f>
        <v>0</v>
      </c>
      <c r="H156" s="479">
        <f t="shared" si="2"/>
        <v>0</v>
      </c>
      <c r="I156">
        <f>'Master Sheet'!E184</f>
        <v>0</v>
      </c>
      <c r="J156" s="481" t="e">
        <f t="array" ref="J156">INDEX( 'Master Sheet'!A400:C$1093, MATCH( I156, 'Master Sheet'!A400:A$1093, 0 ), 2 )</f>
        <v>#N/A</v>
      </c>
      <c r="K156" s="482">
        <f t="shared" si="3"/>
        <v>0</v>
      </c>
      <c r="L156" s="483"/>
      <c r="M156" s="466"/>
      <c r="N156" s="466" t="e">
        <f t="array" ref="N156">INDEX( 'Master Sheet'!A400:C$1093, MATCH( I156, 'Master Sheet'!A400:A$1093, 0 ), 3 )</f>
        <v>#N/A</v>
      </c>
      <c r="O156">
        <f t="shared" si="4"/>
        <v>0</v>
      </c>
      <c r="P156" s="484"/>
      <c r="Q156" s="466"/>
      <c r="R156" s="466" t="str">
        <f t="shared" si="5"/>
        <v/>
      </c>
      <c r="S156" s="466" t="str">
        <f t="shared" si="6"/>
        <v/>
      </c>
      <c r="T156" t="str">
        <f>IF( Y156="#00ff00", TIMEVALUE('Master Sheet'!C184), "")</f>
        <v/>
      </c>
      <c r="U156" t="str">
        <f>IF( Z156="#00ff00", TIMEVALUE('Master Sheet'!D184), "")</f>
        <v/>
      </c>
      <c r="W156" t="s">
        <v>4823</v>
      </c>
      <c r="X156" t="s">
        <v>4823</v>
      </c>
      <c r="Y156" t="s">
        <v>4823</v>
      </c>
      <c r="Z156" t="s">
        <v>4823</v>
      </c>
      <c r="AA156" t="s">
        <v>4823</v>
      </c>
    </row>
    <row r="157" spans="1:27" ht="12.75">
      <c r="A157" s="129" t="str">
        <f t="shared" si="0"/>
        <v>Friday</v>
      </c>
      <c r="B157" s="481" t="e">
        <f>IF( W157="#00ff00",'Master Sheet'!A185, B156)</f>
        <v>#N/A</v>
      </c>
      <c r="C157" t="str">
        <f t="shared" ref="C157:D157" si="194">IF( NOT( R157 = "" ), TEXT( DATE(YEAR(R157), MONTH(R157), DAY(R157) ), "m/d/yy") &amp; " " &amp; HOUR(R157) &amp; ":" &amp; TEXT( MINUTE(R157), "00"), "")</f>
        <v/>
      </c>
      <c r="D157" t="str">
        <f t="shared" si="194"/>
        <v/>
      </c>
      <c r="E157" t="str">
        <f>IF( AA157="#00ff00", 'Master Sheet'!E185, "" )</f>
        <v>Songwriters in the Round (Justin Roth)</v>
      </c>
      <c r="F157" t="e">
        <f>IF( AND( $A157 &lt;&gt; "", $B157 &lt;&gt; "", $C157 &lt;&gt; "", $D157 &lt;&gt; "", $E157 &lt;&gt; "", ISERROR( MATCH( $E157,'2019 Kevin and Rob Bands to not'!$A:$A, 0 ) ) ), 1, 0 )</f>
        <v>#N/A</v>
      </c>
      <c r="H157" s="479" t="e">
        <f t="shared" si="2"/>
        <v>#N/A</v>
      </c>
      <c r="I157" t="str">
        <f>'Master Sheet'!E185</f>
        <v>Songwriters in the Round (Justin Roth)</v>
      </c>
      <c r="J157" s="481" t="e">
        <f t="array" ref="J157">INDEX( 'Master Sheet'!A400:C$1093, MATCH( I157, 'Master Sheet'!A400:A$1093, 0 ), 2 )</f>
        <v>#N/A</v>
      </c>
      <c r="K157" s="482" t="e">
        <f t="shared" si="3"/>
        <v>#N/A</v>
      </c>
      <c r="L157" s="486" t="s">
        <v>5008</v>
      </c>
      <c r="M157" s="466"/>
      <c r="N157" s="466" t="e">
        <f t="array" ref="N157">INDEX( 'Master Sheet'!A400:C$1093, MATCH( I157, 'Master Sheet'!A400:A$1093, 0 ), 3 )</f>
        <v>#N/A</v>
      </c>
      <c r="O157" t="e">
        <f t="shared" si="4"/>
        <v>#N/A</v>
      </c>
      <c r="P157" s="484"/>
      <c r="Q157" s="466"/>
      <c r="R157" s="466" t="str">
        <f t="shared" si="5"/>
        <v/>
      </c>
      <c r="S157" s="466" t="str">
        <f t="shared" si="6"/>
        <v/>
      </c>
      <c r="T157" t="e">
        <f>IF( Y157="#00ff00", TIMEVALUE('Master Sheet'!C185), "")</f>
        <v>#VALUE!</v>
      </c>
      <c r="U157" t="e">
        <f>IF( Z157="#00ff00", TIMEVALUE('Master Sheet'!D185), "")</f>
        <v>#VALUE!</v>
      </c>
      <c r="W157" t="s">
        <v>4822</v>
      </c>
      <c r="X157" t="s">
        <v>4822</v>
      </c>
      <c r="Y157" t="s">
        <v>4822</v>
      </c>
      <c r="Z157" t="s">
        <v>4822</v>
      </c>
      <c r="AA157" t="s">
        <v>4822</v>
      </c>
    </row>
    <row r="158" spans="1:27" ht="12.75">
      <c r="A158" s="129" t="str">
        <f t="shared" si="0"/>
        <v>Friday</v>
      </c>
      <c r="B158" s="481" t="e">
        <f>IF( W158="#00ff00",'Master Sheet'!A186, B157)</f>
        <v>#N/A</v>
      </c>
      <c r="C158" t="str">
        <f t="shared" ref="C158:D158" si="195">IF( NOT( R158 = "" ), TEXT( DATE(YEAR(R158), MONTH(R158), DAY(R158) ), "m/d/yy") &amp; " " &amp; HOUR(R158) &amp; ":" &amp; TEXT( MINUTE(R158), "00"), "")</f>
        <v/>
      </c>
      <c r="D158" t="str">
        <f t="shared" si="195"/>
        <v/>
      </c>
      <c r="E158" t="str">
        <f>IF( AA158="#00ff00", 'Master Sheet'!E186, "" )</f>
        <v>Dave Beegle Duo</v>
      </c>
      <c r="F158" t="e">
        <f>IF( AND( $A158 &lt;&gt; "", $B158 &lt;&gt; "", $C158 &lt;&gt; "", $D158 &lt;&gt; "", $E158 &lt;&gt; "", ISERROR( MATCH( $E158,'2019 Kevin and Rob Bands to not'!$A:$A, 0 ) ) ), 1, 0 )</f>
        <v>#N/A</v>
      </c>
      <c r="H158" s="479" t="e">
        <f t="shared" si="2"/>
        <v>#N/A</v>
      </c>
      <c r="I158" t="str">
        <f>'Master Sheet'!E186</f>
        <v>Dave Beegle Duo</v>
      </c>
      <c r="J158" s="481" t="str">
        <f t="array" ref="J158">INDEX( 'Master Sheet'!A400:C$1093, MATCH( I158, 'Master Sheet'!A400:A$1093, 0 ), 2 )</f>
        <v>(2020) Michael Olson :: 9702197713</v>
      </c>
      <c r="K158" s="482" t="e">
        <f t="shared" si="3"/>
        <v>#N/A</v>
      </c>
      <c r="L158" s="483"/>
      <c r="M158" s="466"/>
      <c r="N158" s="466" t="str">
        <f t="array" ref="N158">INDEX( 'Master Sheet'!A400:C$1093, MATCH( I158, 'Master Sheet'!A400:A$1093, 0 ), 3 )</f>
        <v>fretlessman71@gmail.com</v>
      </c>
      <c r="O158" t="e">
        <f t="shared" si="4"/>
        <v>#N/A</v>
      </c>
      <c r="P158" s="484"/>
      <c r="Q158" s="466"/>
      <c r="R158" s="466" t="str">
        <f t="shared" si="5"/>
        <v/>
      </c>
      <c r="S158" s="466" t="str">
        <f t="shared" si="6"/>
        <v/>
      </c>
      <c r="T158" t="e">
        <f>IF( Y158="#00ff00", TIMEVALUE('Master Sheet'!C186), "")</f>
        <v>#VALUE!</v>
      </c>
      <c r="U158" t="e">
        <f>IF( Z158="#00ff00", TIMEVALUE('Master Sheet'!D186), "")</f>
        <v>#VALUE!</v>
      </c>
      <c r="W158" t="s">
        <v>4823</v>
      </c>
      <c r="X158" t="s">
        <v>4823</v>
      </c>
      <c r="Y158" t="s">
        <v>4822</v>
      </c>
      <c r="Z158" t="s">
        <v>4822</v>
      </c>
      <c r="AA158" t="s">
        <v>4822</v>
      </c>
    </row>
    <row r="159" spans="1:27" ht="12.75">
      <c r="A159" s="129" t="str">
        <f t="shared" si="0"/>
        <v>Friday</v>
      </c>
      <c r="B159" s="481" t="e">
        <f>IF( W159="#00ff00",'Master Sheet'!A187, B158)</f>
        <v>#N/A</v>
      </c>
      <c r="C159" t="str">
        <f t="shared" ref="C159:D159" si="196">IF( NOT( R159 = "" ), TEXT( DATE(YEAR(R159), MONTH(R159), DAY(R159) ), "m/d/yy") &amp; " " &amp; HOUR(R159) &amp; ":" &amp; TEXT( MINUTE(R159), "00"), "")</f>
        <v/>
      </c>
      <c r="D159" t="str">
        <f t="shared" si="196"/>
        <v/>
      </c>
      <c r="E159" t="str">
        <f>IF( AA159="#00ff00", 'Master Sheet'!E187, "" )</f>
        <v>Blue Canyon Boys</v>
      </c>
      <c r="F159" t="e">
        <f>IF( AND( $A159 &lt;&gt; "", $B159 &lt;&gt; "", $C159 &lt;&gt; "", $D159 &lt;&gt; "", $E159 &lt;&gt; "", ISERROR( MATCH( $E159,'2019 Kevin and Rob Bands to not'!$A:$A, 0 ) ) ), 1, 0 )</f>
        <v>#N/A</v>
      </c>
      <c r="H159" s="479" t="e">
        <f t="shared" si="2"/>
        <v>#N/A</v>
      </c>
      <c r="I159" t="str">
        <f>'Master Sheet'!E187</f>
        <v>Blue Canyon Boys</v>
      </c>
      <c r="J159" s="481" t="str">
        <f t="array" ref="J159">INDEX( 'Master Sheet'!A400:C$1093, MATCH( I159, 'Master Sheet'!A400:A$1093, 0 ), 2 )</f>
        <v>(2020) jason d hicks :: 3036677495</v>
      </c>
      <c r="K159" s="482" t="e">
        <f t="shared" si="3"/>
        <v>#N/A</v>
      </c>
      <c r="L159" s="483"/>
      <c r="M159" s="466"/>
      <c r="N159" s="466" t="str">
        <f t="array" ref="N159">INDEX( 'Master Sheet'!A400:C$1093, MATCH( I159, 'Master Sheet'!A400:A$1093, 0 ), 3 )</f>
        <v>elbeardos@aol.com</v>
      </c>
      <c r="O159" t="e">
        <f t="shared" si="4"/>
        <v>#N/A</v>
      </c>
      <c r="P159" s="484"/>
      <c r="Q159" s="466"/>
      <c r="R159" s="466" t="str">
        <f t="shared" si="5"/>
        <v/>
      </c>
      <c r="S159" s="466" t="str">
        <f t="shared" si="6"/>
        <v/>
      </c>
      <c r="T159" t="e">
        <f>IF( Y159="#00ff00", TIMEVALUE('Master Sheet'!C187), "")</f>
        <v>#VALUE!</v>
      </c>
      <c r="U159" t="e">
        <f>IF( Z159="#00ff00", TIMEVALUE('Master Sheet'!D187), "")</f>
        <v>#VALUE!</v>
      </c>
      <c r="W159" t="s">
        <v>4823</v>
      </c>
      <c r="X159" t="s">
        <v>4823</v>
      </c>
      <c r="Y159" t="s">
        <v>4822</v>
      </c>
      <c r="Z159" t="s">
        <v>4822</v>
      </c>
      <c r="AA159" t="s">
        <v>4822</v>
      </c>
    </row>
    <row r="160" spans="1:27" ht="12.75">
      <c r="A160" s="129" t="str">
        <f t="shared" si="0"/>
        <v>Friday</v>
      </c>
      <c r="B160" s="481" t="e">
        <f>IF( W160="#00ff00",'Master Sheet'!A188, B159)</f>
        <v>#N/A</v>
      </c>
      <c r="C160" t="str">
        <f t="shared" ref="C160:D160" si="197">IF( NOT( R160 = "" ), TEXT( DATE(YEAR(R160), MONTH(R160), DAY(R160) ), "m/d/yy") &amp; " " &amp; HOUR(R160) &amp; ":" &amp; TEXT( MINUTE(R160), "00"), "")</f>
        <v/>
      </c>
      <c r="D160" t="str">
        <f t="shared" si="197"/>
        <v/>
      </c>
      <c r="E160" t="str">
        <f>IF( AA160="#00ff00", 'Master Sheet'!E188, "" )</f>
        <v>Ren Elizabeth</v>
      </c>
      <c r="F160" t="e">
        <f>IF( AND( $A160 &lt;&gt; "", $B160 &lt;&gt; "", $C160 &lt;&gt; "", $D160 &lt;&gt; "", $E160 &lt;&gt; "", ISERROR( MATCH( $E160,'2019 Kevin and Rob Bands to not'!$A:$A, 0 ) ) ), 1, 0 )</f>
        <v>#N/A</v>
      </c>
      <c r="H160" s="479" t="e">
        <f t="shared" si="2"/>
        <v>#N/A</v>
      </c>
      <c r="I160" t="str">
        <f>'Master Sheet'!E188</f>
        <v>Ren Elizabeth</v>
      </c>
      <c r="J160" s="481" t="str">
        <f t="array" ref="J160">INDEX( 'Master Sheet'!A400:C$1093, MATCH( I160, 'Master Sheet'!A400:A$1093, 0 ), 2 )</f>
        <v>(2020) Ren Short :: (970) 222-2471</v>
      </c>
      <c r="K160" s="482" t="e">
        <f t="shared" si="3"/>
        <v>#N/A</v>
      </c>
      <c r="L160" s="483"/>
      <c r="M160" s="466"/>
      <c r="N160" s="466" t="str">
        <f t="array" ref="N160">INDEX( 'Master Sheet'!A400:C$1093, MATCH( I160, 'Master Sheet'!A400:A$1093, 0 ), 3 )</f>
        <v>ren.elizabeth.music@gmail.com</v>
      </c>
      <c r="O160" t="e">
        <f t="shared" si="4"/>
        <v>#N/A</v>
      </c>
      <c r="P160" s="484"/>
      <c r="Q160" s="466"/>
      <c r="R160" s="466" t="str">
        <f t="shared" si="5"/>
        <v/>
      </c>
      <c r="S160" s="466" t="str">
        <f t="shared" si="6"/>
        <v/>
      </c>
      <c r="T160" t="e">
        <f>IF( Y160="#00ff00", TIMEVALUE('Master Sheet'!C188), "")</f>
        <v>#VALUE!</v>
      </c>
      <c r="U160" t="e">
        <f>IF( Z160="#00ff00", TIMEVALUE('Master Sheet'!D188), "")</f>
        <v>#VALUE!</v>
      </c>
      <c r="W160" t="s">
        <v>4823</v>
      </c>
      <c r="X160" t="s">
        <v>4823</v>
      </c>
      <c r="Y160" t="s">
        <v>4822</v>
      </c>
      <c r="Z160" t="s">
        <v>4822</v>
      </c>
      <c r="AA160" t="s">
        <v>4822</v>
      </c>
    </row>
    <row r="161" spans="1:27" ht="12.75">
      <c r="A161" s="129" t="str">
        <f t="shared" si="0"/>
        <v>Friday</v>
      </c>
      <c r="B161" s="481" t="e">
        <f>IF( W161="#00ff00",'Master Sheet'!A189, B160)</f>
        <v>#N/A</v>
      </c>
      <c r="C161" t="str">
        <f t="shared" ref="C161:D161" si="198">IF( NOT( R161 = "" ), TEXT( DATE(YEAR(R161), MONTH(R161), DAY(R161) ), "m/d/yy") &amp; " " &amp; HOUR(R161) &amp; ":" &amp; TEXT( MINUTE(R161), "00"), "")</f>
        <v/>
      </c>
      <c r="D161" t="str">
        <f t="shared" si="198"/>
        <v/>
      </c>
      <c r="E161" t="str">
        <f>IF( AA161="#00ff00", 'Master Sheet'!E189, "" )</f>
        <v>Blue Grama</v>
      </c>
      <c r="F161" t="e">
        <f>IF( AND( $A161 &lt;&gt; "", $B161 &lt;&gt; "", $C161 &lt;&gt; "", $D161 &lt;&gt; "", $E161 &lt;&gt; "", ISERROR( MATCH( $E161,'2019 Kevin and Rob Bands to not'!$A:$A, 0 ) ) ), 1, 0 )</f>
        <v>#N/A</v>
      </c>
      <c r="H161" s="479" t="e">
        <f t="shared" si="2"/>
        <v>#N/A</v>
      </c>
      <c r="I161" t="str">
        <f>'Master Sheet'!E189</f>
        <v>Blue Grama</v>
      </c>
      <c r="J161" s="481" t="str">
        <f t="array" ref="J161">INDEX( 'Master Sheet'!A400:C$1093, MATCH( I161, 'Master Sheet'!A400:A$1093, 0 ), 2 )</f>
        <v>(2020) Dave Jensen :: 757-593-8732</v>
      </c>
      <c r="K161" s="482" t="e">
        <f t="shared" si="3"/>
        <v>#N/A</v>
      </c>
      <c r="L161" s="483"/>
      <c r="M161" s="466"/>
      <c r="N161" s="466" t="str">
        <f t="array" ref="N161">INDEX( 'Master Sheet'!A400:C$1093, MATCH( I161, 'Master Sheet'!A400:A$1093, 0 ), 3 )</f>
        <v>dave.jensen.guitar@gmail.com</v>
      </c>
      <c r="O161" t="e">
        <f t="shared" si="4"/>
        <v>#N/A</v>
      </c>
      <c r="P161" s="484"/>
      <c r="Q161" s="466"/>
      <c r="R161" s="466" t="str">
        <f t="shared" si="5"/>
        <v/>
      </c>
      <c r="S161" s="466" t="str">
        <f t="shared" si="6"/>
        <v/>
      </c>
      <c r="T161" t="e">
        <f>IF( Y161="#00ff00", TIMEVALUE('Master Sheet'!C189), "")</f>
        <v>#VALUE!</v>
      </c>
      <c r="U161" t="e">
        <f>IF( Z161="#00ff00", TIMEVALUE('Master Sheet'!D189), "")</f>
        <v>#VALUE!</v>
      </c>
      <c r="W161" t="s">
        <v>4823</v>
      </c>
      <c r="X161" t="s">
        <v>4823</v>
      </c>
      <c r="Y161" t="s">
        <v>4822</v>
      </c>
      <c r="Z161" t="s">
        <v>4822</v>
      </c>
      <c r="AA161" t="s">
        <v>4822</v>
      </c>
    </row>
    <row r="162" spans="1:27" ht="12.75">
      <c r="A162" s="129" t="str">
        <f t="shared" si="0"/>
        <v>Friday</v>
      </c>
      <c r="B162" s="481" t="e">
        <f>IF( W162="#00ff00",'Master Sheet'!A190, B161)</f>
        <v>#N/A</v>
      </c>
      <c r="C162" t="str">
        <f t="shared" ref="C162:D162" si="199">IF( NOT( R162 = "" ), TEXT( DATE(YEAR(R162), MONTH(R162), DAY(R162) ), "m/d/yy") &amp; " " &amp; HOUR(R162) &amp; ":" &amp; TEXT( MINUTE(R162), "00"), "")</f>
        <v/>
      </c>
      <c r="D162" t="str">
        <f t="shared" si="199"/>
        <v/>
      </c>
      <c r="E162">
        <f>IF( AA162="#00ff00", 'Master Sheet'!E190, "" )</f>
        <v>0</v>
      </c>
      <c r="F162" t="e">
        <f>IF( AND( $A162 &lt;&gt; "", $B162 &lt;&gt; "", $C162 &lt;&gt; "", $D162 &lt;&gt; "", $E162 &lt;&gt; "", ISERROR( MATCH( $E162,'2019 Kevin and Rob Bands to not'!$A:$A, 0 ) ) ), 1, 0 )</f>
        <v>#N/A</v>
      </c>
      <c r="H162" s="479" t="e">
        <f t="shared" si="2"/>
        <v>#N/A</v>
      </c>
      <c r="I162">
        <f>'Master Sheet'!E190</f>
        <v>0</v>
      </c>
      <c r="J162" s="481" t="e">
        <f t="array" ref="J162">INDEX( 'Master Sheet'!A400:C$1093, MATCH( I162, 'Master Sheet'!A400:A$1093, 0 ), 2 )</f>
        <v>#N/A</v>
      </c>
      <c r="K162" s="482" t="e">
        <f t="shared" si="3"/>
        <v>#N/A</v>
      </c>
      <c r="L162" s="483"/>
      <c r="M162" s="466"/>
      <c r="N162" s="466" t="e">
        <f t="array" ref="N162">INDEX( 'Master Sheet'!A400:C$1093, MATCH( I162, 'Master Sheet'!A400:A$1093, 0 ), 3 )</f>
        <v>#N/A</v>
      </c>
      <c r="O162" t="e">
        <f t="shared" si="4"/>
        <v>#N/A</v>
      </c>
      <c r="P162" s="484"/>
      <c r="Q162" s="466"/>
      <c r="R162" s="466" t="str">
        <f t="shared" si="5"/>
        <v/>
      </c>
      <c r="S162" s="466" t="str">
        <f t="shared" si="6"/>
        <v/>
      </c>
      <c r="T162" t="e">
        <f>IF( Y162="#00ff00", TIMEVALUE('Master Sheet'!C190), "")</f>
        <v>#VALUE!</v>
      </c>
      <c r="U162" t="e">
        <f>IF( Z162="#00ff00", TIMEVALUE('Master Sheet'!D190), "")</f>
        <v>#VALUE!</v>
      </c>
      <c r="W162" t="s">
        <v>4823</v>
      </c>
      <c r="X162" t="s">
        <v>4823</v>
      </c>
      <c r="Y162" t="s">
        <v>4822</v>
      </c>
      <c r="Z162" t="s">
        <v>4822</v>
      </c>
      <c r="AA162" t="s">
        <v>4822</v>
      </c>
    </row>
    <row r="163" spans="1:27" ht="12.75">
      <c r="A163" s="129" t="str">
        <f t="shared" si="0"/>
        <v>Friday</v>
      </c>
      <c r="B163" s="481" t="e">
        <f>IF( W163="#00ff00",'Master Sheet'!A191, B162)</f>
        <v>#N/A</v>
      </c>
      <c r="C163" t="str">
        <f t="shared" ref="C163:D163" si="200">IF( NOT( R163 = "" ), TEXT( DATE(YEAR(R163), MONTH(R163), DAY(R163) ), "m/d/yy") &amp; " " &amp; HOUR(R163) &amp; ":" &amp; TEXT( MINUTE(R163), "00"), "")</f>
        <v/>
      </c>
      <c r="D163" t="str">
        <f t="shared" si="200"/>
        <v/>
      </c>
      <c r="E163" t="str">
        <f>IF( AA163="#00ff00", 'Master Sheet'!E191, "" )</f>
        <v/>
      </c>
      <c r="F163" t="e">
        <f>IF( AND( $A163 &lt;&gt; "", $B163 &lt;&gt; "", $C163 &lt;&gt; "", $D163 &lt;&gt; "", $E163 &lt;&gt; "", ISERROR( MATCH( $E163,'2019 Kevin and Rob Bands to not'!$A:$A, 0 ) ) ), 1, 0 )</f>
        <v>#N/A</v>
      </c>
      <c r="H163" s="479" t="e">
        <f t="shared" si="2"/>
        <v>#N/A</v>
      </c>
      <c r="I163">
        <f>'Master Sheet'!E191</f>
        <v>0</v>
      </c>
      <c r="J163" s="481" t="e">
        <f t="array" ref="J163">INDEX( 'Master Sheet'!A400:C$1093, MATCH( I163, 'Master Sheet'!A400:A$1093, 0 ), 2 )</f>
        <v>#N/A</v>
      </c>
      <c r="K163" s="482" t="e">
        <f t="shared" si="3"/>
        <v>#N/A</v>
      </c>
      <c r="L163" s="483"/>
      <c r="M163" s="466"/>
      <c r="N163" s="466" t="e">
        <f t="array" ref="N163">INDEX( 'Master Sheet'!A400:C$1093, MATCH( I163, 'Master Sheet'!A400:A$1093, 0 ), 3 )</f>
        <v>#N/A</v>
      </c>
      <c r="O163" t="e">
        <f t="shared" si="4"/>
        <v>#N/A</v>
      </c>
      <c r="P163" s="484"/>
      <c r="Q163" s="466"/>
      <c r="R163" s="466" t="str">
        <f t="shared" si="5"/>
        <v/>
      </c>
      <c r="S163" s="466" t="str">
        <f t="shared" si="6"/>
        <v/>
      </c>
      <c r="T163" t="str">
        <f>IF( Y163="#00ff00", TIMEVALUE('Master Sheet'!C191), "")</f>
        <v/>
      </c>
      <c r="U163" t="str">
        <f>IF( Z163="#00ff00", TIMEVALUE('Master Sheet'!D191), "")</f>
        <v/>
      </c>
      <c r="W163" t="s">
        <v>4823</v>
      </c>
      <c r="X163" t="s">
        <v>4823</v>
      </c>
      <c r="Y163" t="s">
        <v>4823</v>
      </c>
      <c r="Z163" t="s">
        <v>4823</v>
      </c>
      <c r="AA163" t="s">
        <v>4823</v>
      </c>
    </row>
    <row r="164" spans="1:27" ht="12.75">
      <c r="A164" s="129" t="str">
        <f t="shared" si="0"/>
        <v>Friday</v>
      </c>
      <c r="B164" s="481" t="e">
        <f>IF( W164="#00ff00",'Master Sheet'!A192, B163)</f>
        <v>#N/A</v>
      </c>
      <c r="C164" t="str">
        <f t="shared" ref="C164:D164" si="201">IF( NOT( R164 = "" ), TEXT( DATE(YEAR(R164), MONTH(R164), DAY(R164) ), "m/d/yy") &amp; " " &amp; HOUR(R164) &amp; ":" &amp; TEXT( MINUTE(R164), "00"), "")</f>
        <v/>
      </c>
      <c r="D164" t="str">
        <f t="shared" si="201"/>
        <v/>
      </c>
      <c r="E164" t="str">
        <f>IF( AA164="#00ff00", 'Master Sheet'!E192, "" )</f>
        <v/>
      </c>
      <c r="F164" t="e">
        <f>IF( AND( $A164 &lt;&gt; "", $B164 &lt;&gt; "", $C164 &lt;&gt; "", $D164 &lt;&gt; "", $E164 &lt;&gt; "", ISERROR( MATCH( $E164,'2019 Kevin and Rob Bands to not'!$A:$A, 0 ) ) ), 1, 0 )</f>
        <v>#N/A</v>
      </c>
      <c r="H164" s="479" t="e">
        <f t="shared" si="2"/>
        <v>#N/A</v>
      </c>
      <c r="I164" t="str">
        <f>'Master Sheet'!E192</f>
        <v xml:space="preserve"> </v>
      </c>
      <c r="J164" s="481" t="e">
        <f t="array" ref="J164">INDEX( 'Master Sheet'!A400:C$1093, MATCH( I164, 'Master Sheet'!A400:A$1093, 0 ), 2 )</f>
        <v>#N/A</v>
      </c>
      <c r="K164" s="482" t="e">
        <f t="shared" si="3"/>
        <v>#N/A</v>
      </c>
      <c r="L164" s="483"/>
      <c r="M164" s="466"/>
      <c r="N164" s="466" t="e">
        <f t="array" ref="N164">INDEX( 'Master Sheet'!A400:C$1093, MATCH( I164, 'Master Sheet'!A400:A$1093, 0 ), 3 )</f>
        <v>#N/A</v>
      </c>
      <c r="O164" t="e">
        <f t="shared" si="4"/>
        <v>#N/A</v>
      </c>
      <c r="P164" s="484"/>
      <c r="Q164" s="466"/>
      <c r="R164" s="466" t="str">
        <f t="shared" si="5"/>
        <v/>
      </c>
      <c r="S164" s="466" t="str">
        <f t="shared" si="6"/>
        <v/>
      </c>
      <c r="T164" t="str">
        <f>IF( Y164="#00ff00", TIMEVALUE('Master Sheet'!C192), "")</f>
        <v/>
      </c>
      <c r="U164" t="str">
        <f>IF( Z164="#00ff00", TIMEVALUE('Master Sheet'!D192), "")</f>
        <v/>
      </c>
      <c r="W164" t="s">
        <v>4823</v>
      </c>
      <c r="X164" t="s">
        <v>4823</v>
      </c>
      <c r="Y164" t="s">
        <v>4823</v>
      </c>
      <c r="Z164" t="s">
        <v>4823</v>
      </c>
      <c r="AA164" t="s">
        <v>4823</v>
      </c>
    </row>
    <row r="165" spans="1:27" ht="12.75">
      <c r="A165" s="129" t="str">
        <f t="shared" si="0"/>
        <v>Friday</v>
      </c>
      <c r="B165" s="481" t="str">
        <f>IF( W165="#00ff00",'Master Sheet'!A193, B164)</f>
        <v>(2020) Mouse :: 970-988-4135</v>
      </c>
      <c r="C165" t="str">
        <f t="shared" ref="C165:D165" si="202">IF( NOT( R165 = "" ), TEXT( DATE(YEAR(R165), MONTH(R165), DAY(R165) ), "m/d/yy") &amp; " " &amp; HOUR(R165) &amp; ":" &amp; TEXT( MINUTE(R165), "00"), "")</f>
        <v/>
      </c>
      <c r="D165" t="str">
        <f t="shared" si="202"/>
        <v/>
      </c>
      <c r="E165" t="str">
        <f>IF( AA165="#00ff00", 'Master Sheet'!E193, "" )</f>
        <v>the commoners</v>
      </c>
      <c r="F165">
        <f>IF( AND( $A165 &lt;&gt; "", $B165 &lt;&gt; "", $C165 &lt;&gt; "", $D165 &lt;&gt; "", $E165 &lt;&gt; "", ISERROR( MATCH( $E165,'2019 Kevin and Rob Bands to not'!$A:$A, 0 ) ) ), 1, 0 )</f>
        <v>0</v>
      </c>
      <c r="H165" s="479">
        <f t="shared" si="2"/>
        <v>0</v>
      </c>
      <c r="I165" t="str">
        <f>'Master Sheet'!E193</f>
        <v>the commoners</v>
      </c>
      <c r="J165" s="481" t="str">
        <f t="array" ref="J165">INDEX( 'Master Sheet'!A400:C$1093, MATCH( I165, 'Master Sheet'!A400:A$1093, 0 ), 2 )</f>
        <v>(2020) Mouse :: 970-988-4135</v>
      </c>
      <c r="K165" s="482">
        <f t="shared" si="3"/>
        <v>0</v>
      </c>
      <c r="L165" s="486" t="s">
        <v>5023</v>
      </c>
      <c r="M165" s="466"/>
      <c r="N165" s="466" t="str">
        <f t="array" ref="N165">INDEX( 'Master Sheet'!A400:C$1093, MATCH( I165, 'Master Sheet'!A400:A$1093, 0 ), 3 )</f>
        <v>the_commoners@hotmail.com</v>
      </c>
      <c r="O165">
        <f t="shared" si="4"/>
        <v>0</v>
      </c>
      <c r="P165" s="484"/>
      <c r="Q165" s="466"/>
      <c r="R165" s="466" t="str">
        <f t="shared" si="5"/>
        <v/>
      </c>
      <c r="S165" s="466" t="str">
        <f t="shared" si="6"/>
        <v/>
      </c>
      <c r="T165" t="e">
        <f>IF( Y165="#00ff00", TIMEVALUE('Master Sheet'!C193), "")</f>
        <v>#VALUE!</v>
      </c>
      <c r="U165" t="e">
        <f>IF( Z165="#00ff00", TIMEVALUE('Master Sheet'!D193), "")</f>
        <v>#VALUE!</v>
      </c>
      <c r="W165" t="s">
        <v>4822</v>
      </c>
      <c r="X165" t="s">
        <v>4822</v>
      </c>
      <c r="Y165" t="s">
        <v>4822</v>
      </c>
      <c r="Z165" t="s">
        <v>4822</v>
      </c>
      <c r="AA165" t="s">
        <v>4822</v>
      </c>
    </row>
    <row r="166" spans="1:27" ht="12.75">
      <c r="A166" s="129" t="str">
        <f t="shared" si="0"/>
        <v>Friday</v>
      </c>
      <c r="B166" s="481" t="str">
        <f>IF( W166="#00ff00",'Master Sheet'!A194, B165)</f>
        <v>(2020) Mouse :: 970-988-4135</v>
      </c>
      <c r="C166" t="str">
        <f t="shared" ref="C166:D166" si="203">IF( NOT( R166 = "" ), TEXT( DATE(YEAR(R166), MONTH(R166), DAY(R166) ), "m/d/yy") &amp; " " &amp; HOUR(R166) &amp; ":" &amp; TEXT( MINUTE(R166), "00"), "")</f>
        <v/>
      </c>
      <c r="D166" t="str">
        <f t="shared" si="203"/>
        <v/>
      </c>
      <c r="E166" t="str">
        <f>IF( AA166="#00ff00", 'Master Sheet'!E194, "" )</f>
        <v>ThreeShots</v>
      </c>
      <c r="F166">
        <f>IF( AND( $A166 &lt;&gt; "", $B166 &lt;&gt; "", $C166 &lt;&gt; "", $D166 &lt;&gt; "", $E166 &lt;&gt; "", ISERROR( MATCH( $E166,'2019 Kevin and Rob Bands to not'!$A:$A, 0 ) ) ), 1, 0 )</f>
        <v>0</v>
      </c>
      <c r="H166" s="479">
        <f t="shared" si="2"/>
        <v>0</v>
      </c>
      <c r="I166" t="str">
        <f>'Master Sheet'!E194</f>
        <v>ThreeShots</v>
      </c>
      <c r="J166" s="481" t="str">
        <f t="array" ref="J166">INDEX( 'Master Sheet'!A400:C$1093, MATCH( I166, 'Master Sheet'!A400:A$1093, 0 ), 2 )</f>
        <v>(2020) Andy Tatro :: 9702224044</v>
      </c>
      <c r="K166" s="482">
        <f t="shared" si="3"/>
        <v>0</v>
      </c>
      <c r="L166" s="483"/>
      <c r="M166" s="466"/>
      <c r="N166" s="466" t="str">
        <f t="array" ref="N166">INDEX( 'Master Sheet'!A400:C$1093, MATCH( I166, 'Master Sheet'!A400:A$1093, 0 ), 3 )</f>
        <v>contactthreeshots@gmail.com</v>
      </c>
      <c r="O166">
        <f t="shared" si="4"/>
        <v>0</v>
      </c>
      <c r="P166" s="484"/>
      <c r="Q166" s="466"/>
      <c r="R166" s="466" t="str">
        <f t="shared" si="5"/>
        <v/>
      </c>
      <c r="S166" s="466" t="str">
        <f t="shared" si="6"/>
        <v/>
      </c>
      <c r="T166" t="e">
        <f>IF( Y166="#00ff00", TIMEVALUE('Master Sheet'!C194), "")</f>
        <v>#VALUE!</v>
      </c>
      <c r="U166" t="e">
        <f>IF( Z166="#00ff00", TIMEVALUE('Master Sheet'!D194), "")</f>
        <v>#VALUE!</v>
      </c>
      <c r="W166" t="s">
        <v>4823</v>
      </c>
      <c r="X166" t="s">
        <v>4823</v>
      </c>
      <c r="Y166" t="s">
        <v>4822</v>
      </c>
      <c r="Z166" t="s">
        <v>4822</v>
      </c>
      <c r="AA166" t="s">
        <v>4822</v>
      </c>
    </row>
    <row r="167" spans="1:27" ht="12.75">
      <c r="A167" s="129" t="str">
        <f t="shared" si="0"/>
        <v>Friday</v>
      </c>
      <c r="B167" s="481" t="str">
        <f>IF( W167="#00ff00",'Master Sheet'!A195, B166)</f>
        <v>(2020) Mouse :: 970-988-4135</v>
      </c>
      <c r="C167" t="str">
        <f t="shared" ref="C167:D167" si="204">IF( NOT( R167 = "" ), TEXT( DATE(YEAR(R167), MONTH(R167), DAY(R167) ), "m/d/yy") &amp; " " &amp; HOUR(R167) &amp; ":" &amp; TEXT( MINUTE(R167), "00"), "")</f>
        <v/>
      </c>
      <c r="D167" t="str">
        <f t="shared" si="204"/>
        <v/>
      </c>
      <c r="E167" t="str">
        <f>IF( AA167="#00ff00", 'Master Sheet'!E195, "" )</f>
        <v>Erik Lunde &amp; His Killer Band</v>
      </c>
      <c r="F167">
        <f>IF( AND( $A167 &lt;&gt; "", $B167 &lt;&gt; "", $C167 &lt;&gt; "", $D167 &lt;&gt; "", $E167 &lt;&gt; "", ISERROR( MATCH( $E167,'2019 Kevin and Rob Bands to not'!$A:$A, 0 ) ) ), 1, 0 )</f>
        <v>0</v>
      </c>
      <c r="H167" s="479">
        <f t="shared" si="2"/>
        <v>0</v>
      </c>
      <c r="I167" t="str">
        <f>'Master Sheet'!E195</f>
        <v>Erik Lunde &amp; His Killer Band</v>
      </c>
      <c r="J167" s="481" t="str">
        <f t="array" ref="J167">INDEX( 'Master Sheet'!A400:C$1093, MATCH( I167, 'Master Sheet'!A400:A$1093, 0 ), 2 )</f>
        <v>(2020) Erik Lunde :: 970-568-8084</v>
      </c>
      <c r="K167" s="482">
        <f t="shared" si="3"/>
        <v>0</v>
      </c>
      <c r="L167" s="483"/>
      <c r="M167" s="466"/>
      <c r="N167" s="466" t="str">
        <f t="array" ref="N167">INDEX( 'Master Sheet'!A400:C$1093, MATCH( I167, 'Master Sheet'!A400:A$1093, 0 ), 3 )</f>
        <v>eriklunde@mac.com</v>
      </c>
      <c r="O167">
        <f t="shared" si="4"/>
        <v>0</v>
      </c>
      <c r="P167" s="484"/>
      <c r="Q167" s="466"/>
      <c r="R167" s="466" t="str">
        <f t="shared" si="5"/>
        <v/>
      </c>
      <c r="S167" s="466" t="str">
        <f t="shared" si="6"/>
        <v/>
      </c>
      <c r="T167" t="e">
        <f>IF( Y167="#00ff00", TIMEVALUE('Master Sheet'!C195), "")</f>
        <v>#VALUE!</v>
      </c>
      <c r="U167" t="e">
        <f>IF( Z167="#00ff00", TIMEVALUE('Master Sheet'!D195), "")</f>
        <v>#VALUE!</v>
      </c>
      <c r="W167" t="s">
        <v>4823</v>
      </c>
      <c r="X167" t="s">
        <v>4823</v>
      </c>
      <c r="Y167" t="s">
        <v>4822</v>
      </c>
      <c r="Z167" t="s">
        <v>4822</v>
      </c>
      <c r="AA167" t="s">
        <v>4822</v>
      </c>
    </row>
    <row r="168" spans="1:27" ht="12.75">
      <c r="A168" s="129" t="str">
        <f t="shared" si="0"/>
        <v>Friday</v>
      </c>
      <c r="B168" s="481" t="str">
        <f>IF( W168="#00ff00",'Master Sheet'!A196, B167)</f>
        <v>(2020) Mouse :: 970-988-4135</v>
      </c>
      <c r="C168" t="str">
        <f t="shared" ref="C168:D168" si="205">IF( NOT( R168 = "" ), TEXT( DATE(YEAR(R168), MONTH(R168), DAY(R168) ), "m/d/yy") &amp; " " &amp; HOUR(R168) &amp; ":" &amp; TEXT( MINUTE(R168), "00"), "")</f>
        <v/>
      </c>
      <c r="D168" t="str">
        <f t="shared" si="205"/>
        <v/>
      </c>
      <c r="E168" t="str">
        <f>IF( AA168="#00ff00", 'Master Sheet'!E196, "" )</f>
        <v>Crescent City Connection</v>
      </c>
      <c r="F168">
        <f>IF( AND( $A168 &lt;&gt; "", $B168 &lt;&gt; "", $C168 &lt;&gt; "", $D168 &lt;&gt; "", $E168 &lt;&gt; "", ISERROR( MATCH( $E168,'2019 Kevin and Rob Bands to not'!$A:$A, 0 ) ) ), 1, 0 )</f>
        <v>0</v>
      </c>
      <c r="H168" s="479">
        <f t="shared" si="2"/>
        <v>0</v>
      </c>
      <c r="I168" t="str">
        <f>'Master Sheet'!E196</f>
        <v>Crescent City Connection</v>
      </c>
      <c r="J168" s="481" t="str">
        <f t="array" ref="J168">INDEX( 'Master Sheet'!A400:C$1093, MATCH( I168, 'Master Sheet'!A400:A$1093, 0 ), 2 )</f>
        <v>(2020) Jason S Russell :: 757-771-8266</v>
      </c>
      <c r="K168" s="482">
        <f t="shared" si="3"/>
        <v>0</v>
      </c>
      <c r="L168" s="483"/>
      <c r="M168" s="466"/>
      <c r="N168" s="466" t="str">
        <f t="array" ref="N168">INDEX( 'Master Sheet'!A400:C$1093, MATCH( I168, 'Master Sheet'!A400:A$1093, 0 ), 3 )</f>
        <v>booking@crescentcityband.com</v>
      </c>
      <c r="O168">
        <f t="shared" si="4"/>
        <v>0</v>
      </c>
      <c r="P168" s="484"/>
      <c r="Q168" s="466"/>
      <c r="R168" s="466" t="str">
        <f t="shared" si="5"/>
        <v/>
      </c>
      <c r="S168" s="466" t="str">
        <f t="shared" si="6"/>
        <v/>
      </c>
      <c r="T168" t="e">
        <f>IF( Y168="#00ff00", TIMEVALUE('Master Sheet'!C196), "")</f>
        <v>#VALUE!</v>
      </c>
      <c r="U168" t="e">
        <f>IF( Z168="#00ff00", TIMEVALUE('Master Sheet'!D196), "")</f>
        <v>#VALUE!</v>
      </c>
      <c r="W168" t="s">
        <v>4823</v>
      </c>
      <c r="X168" t="s">
        <v>4823</v>
      </c>
      <c r="Y168" t="s">
        <v>4822</v>
      </c>
      <c r="Z168" t="s">
        <v>4822</v>
      </c>
      <c r="AA168" t="s">
        <v>4822</v>
      </c>
    </row>
    <row r="169" spans="1:27" ht="12.75">
      <c r="A169" s="129" t="str">
        <f t="shared" si="0"/>
        <v>Friday</v>
      </c>
      <c r="B169" s="481" t="str">
        <f>IF( W169="#00ff00",'Master Sheet'!A197, B168)</f>
        <v>(2020) Mouse :: 970-988-4135</v>
      </c>
      <c r="C169" t="str">
        <f t="shared" ref="C169:D169" si="206">IF( NOT( R169 = "" ), TEXT( DATE(YEAR(R169), MONTH(R169), DAY(R169) ), "m/d/yy") &amp; " " &amp; HOUR(R169) &amp; ":" &amp; TEXT( MINUTE(R169), "00"), "")</f>
        <v/>
      </c>
      <c r="D169" t="str">
        <f t="shared" si="206"/>
        <v/>
      </c>
      <c r="E169" t="str">
        <f>IF( AA169="#00ff00", 'Master Sheet'!E197, "" )</f>
        <v xml:space="preserve"> </v>
      </c>
      <c r="F169">
        <f>IF( AND( $A169 &lt;&gt; "", $B169 &lt;&gt; "", $C169 &lt;&gt; "", $D169 &lt;&gt; "", $E169 &lt;&gt; "", ISERROR( MATCH( $E169,'2019 Kevin and Rob Bands to not'!$A:$A, 0 ) ) ), 1, 0 )</f>
        <v>0</v>
      </c>
      <c r="H169" s="479">
        <f t="shared" si="2"/>
        <v>0</v>
      </c>
      <c r="I169" t="str">
        <f>'Master Sheet'!E197</f>
        <v xml:space="preserve"> </v>
      </c>
      <c r="J169" s="481" t="e">
        <f t="array" ref="J169">INDEX( 'Master Sheet'!A400:C$1093, MATCH( I169, 'Master Sheet'!A400:A$1093, 0 ), 2 )</f>
        <v>#N/A</v>
      </c>
      <c r="K169" s="482">
        <f t="shared" si="3"/>
        <v>0</v>
      </c>
      <c r="L169" s="483"/>
      <c r="M169" s="466"/>
      <c r="N169" s="466" t="e">
        <f t="array" ref="N169">INDEX( 'Master Sheet'!A400:C$1093, MATCH( I169, 'Master Sheet'!A400:A$1093, 0 ), 3 )</f>
        <v>#N/A</v>
      </c>
      <c r="O169">
        <f t="shared" si="4"/>
        <v>0</v>
      </c>
      <c r="P169" s="484"/>
      <c r="Q169" s="466"/>
      <c r="R169" s="466" t="str">
        <f t="shared" si="5"/>
        <v/>
      </c>
      <c r="S169" s="466" t="str">
        <f t="shared" si="6"/>
        <v/>
      </c>
      <c r="T169" t="e">
        <f>IF( Y169="#00ff00", TIMEVALUE('Master Sheet'!C197), "")</f>
        <v>#VALUE!</v>
      </c>
      <c r="U169" t="e">
        <f>IF( Z169="#00ff00", TIMEVALUE('Master Sheet'!D197), "")</f>
        <v>#VALUE!</v>
      </c>
      <c r="W169" t="s">
        <v>4823</v>
      </c>
      <c r="X169" t="s">
        <v>4823</v>
      </c>
      <c r="Y169" t="s">
        <v>4822</v>
      </c>
      <c r="Z169" t="s">
        <v>4822</v>
      </c>
      <c r="AA169" t="s">
        <v>4822</v>
      </c>
    </row>
    <row r="170" spans="1:27" ht="12.75">
      <c r="A170" s="129" t="str">
        <f t="shared" si="0"/>
        <v>Friday</v>
      </c>
      <c r="B170" s="481" t="str">
        <f>IF( W170="#00ff00",'Master Sheet'!A198, B169)</f>
        <v>(2020) Mouse :: 970-988-4135</v>
      </c>
      <c r="C170" t="str">
        <f t="shared" ref="C170:D170" si="207">IF( NOT( R170 = "" ), TEXT( DATE(YEAR(R170), MONTH(R170), DAY(R170) ), "m/d/yy") &amp; " " &amp; HOUR(R170) &amp; ":" &amp; TEXT( MINUTE(R170), "00"), "")</f>
        <v/>
      </c>
      <c r="D170" t="str">
        <f t="shared" si="207"/>
        <v/>
      </c>
      <c r="E170" t="str">
        <f>IF( AA170="#00ff00", 'Master Sheet'!E198, "" )</f>
        <v/>
      </c>
      <c r="F170">
        <f>IF( AND( $A170 &lt;&gt; "", $B170 &lt;&gt; "", $C170 &lt;&gt; "", $D170 &lt;&gt; "", $E170 &lt;&gt; "", ISERROR( MATCH( $E170,'2019 Kevin and Rob Bands to not'!$A:$A, 0 ) ) ), 1, 0 )</f>
        <v>0</v>
      </c>
      <c r="H170" s="479">
        <f t="shared" si="2"/>
        <v>0</v>
      </c>
      <c r="I170">
        <f>'Master Sheet'!E198</f>
        <v>0</v>
      </c>
      <c r="J170" s="481" t="e">
        <f t="array" ref="J170">INDEX( 'Master Sheet'!A400:C$1093, MATCH( I170, 'Master Sheet'!A400:A$1093, 0 ), 2 )</f>
        <v>#N/A</v>
      </c>
      <c r="K170" s="482">
        <f t="shared" si="3"/>
        <v>0</v>
      </c>
      <c r="L170" s="483"/>
      <c r="M170" s="466"/>
      <c r="N170" s="466" t="e">
        <f t="array" ref="N170">INDEX( 'Master Sheet'!A400:C$1093, MATCH( I170, 'Master Sheet'!A400:A$1093, 0 ), 3 )</f>
        <v>#N/A</v>
      </c>
      <c r="O170">
        <f t="shared" si="4"/>
        <v>0</v>
      </c>
      <c r="P170" s="484"/>
      <c r="Q170" s="466"/>
      <c r="R170" s="466" t="str">
        <f t="shared" si="5"/>
        <v/>
      </c>
      <c r="S170" s="466" t="str">
        <f t="shared" si="6"/>
        <v/>
      </c>
      <c r="T170" t="str">
        <f>IF( Y170="#00ff00", TIMEVALUE('Master Sheet'!C198), "")</f>
        <v/>
      </c>
      <c r="U170" t="str">
        <f>IF( Z170="#00ff00", TIMEVALUE('Master Sheet'!D198), "")</f>
        <v/>
      </c>
      <c r="W170" t="s">
        <v>4823</v>
      </c>
      <c r="X170" t="s">
        <v>4823</v>
      </c>
      <c r="Y170" t="s">
        <v>4823</v>
      </c>
      <c r="Z170" t="s">
        <v>4823</v>
      </c>
      <c r="AA170" t="s">
        <v>4823</v>
      </c>
    </row>
    <row r="171" spans="1:27" ht="12.75">
      <c r="A171" s="129" t="str">
        <f t="shared" si="0"/>
        <v>Friday</v>
      </c>
      <c r="B171" s="481" t="str">
        <f>IF( W171="#00ff00",'Master Sheet'!A199, B170)</f>
        <v>(2020) Mouse :: 970-988-4135</v>
      </c>
      <c r="C171" t="str">
        <f t="shared" ref="C171:D171" si="208">IF( NOT( R171 = "" ), TEXT( DATE(YEAR(R171), MONTH(R171), DAY(R171) ), "m/d/yy") &amp; " " &amp; HOUR(R171) &amp; ":" &amp; TEXT( MINUTE(R171), "00"), "")</f>
        <v/>
      </c>
      <c r="D171" t="str">
        <f t="shared" si="208"/>
        <v/>
      </c>
      <c r="E171" t="str">
        <f>IF( AA171="#00ff00", 'Master Sheet'!E199, "" )</f>
        <v/>
      </c>
      <c r="F171">
        <f>IF( AND( $A171 &lt;&gt; "", $B171 &lt;&gt; "", $C171 &lt;&gt; "", $D171 &lt;&gt; "", $E171 &lt;&gt; "", ISERROR( MATCH( $E171,'2019 Kevin and Rob Bands to not'!$A:$A, 0 ) ) ), 1, 0 )</f>
        <v>0</v>
      </c>
      <c r="H171" s="479">
        <f t="shared" si="2"/>
        <v>0</v>
      </c>
      <c r="I171">
        <f>'Master Sheet'!E199</f>
        <v>0</v>
      </c>
      <c r="J171" s="481" t="e">
        <f t="array" ref="J171">INDEX( 'Master Sheet'!A400:C$1093, MATCH( I171, 'Master Sheet'!A400:A$1093, 0 ), 2 )</f>
        <v>#N/A</v>
      </c>
      <c r="K171" s="482">
        <f t="shared" si="3"/>
        <v>0</v>
      </c>
      <c r="L171" s="483"/>
      <c r="M171" s="466"/>
      <c r="N171" s="466" t="e">
        <f t="array" ref="N171">INDEX( 'Master Sheet'!A400:C$1093, MATCH( I171, 'Master Sheet'!A400:A$1093, 0 ), 3 )</f>
        <v>#N/A</v>
      </c>
      <c r="O171">
        <f t="shared" si="4"/>
        <v>0</v>
      </c>
      <c r="P171" s="484"/>
      <c r="Q171" s="466"/>
      <c r="R171" s="466" t="str">
        <f t="shared" si="5"/>
        <v/>
      </c>
      <c r="S171" s="466" t="str">
        <f t="shared" si="6"/>
        <v/>
      </c>
      <c r="T171" t="str">
        <f>IF( Y171="#00ff00", TIMEVALUE('Master Sheet'!C199), "")</f>
        <v/>
      </c>
      <c r="U171" t="str">
        <f>IF( Z171="#00ff00", TIMEVALUE('Master Sheet'!D199), "")</f>
        <v/>
      </c>
      <c r="W171" t="s">
        <v>4823</v>
      </c>
      <c r="X171" t="s">
        <v>4823</v>
      </c>
      <c r="Y171" t="s">
        <v>4823</v>
      </c>
      <c r="Z171" t="s">
        <v>4823</v>
      </c>
      <c r="AA171" t="s">
        <v>4823</v>
      </c>
    </row>
    <row r="172" spans="1:27" ht="12.75">
      <c r="A172" s="129" t="str">
        <f t="shared" si="0"/>
        <v>Friday</v>
      </c>
      <c r="B172" s="481" t="str">
        <f>IF( W172="#00ff00",'Master Sheet'!A200, B171)</f>
        <v>(2020) Mouse :: 970-988-4135</v>
      </c>
      <c r="C172" t="str">
        <f t="shared" ref="C172:D172" si="209">IF( NOT( R172 = "" ), TEXT( DATE(YEAR(R172), MONTH(R172), DAY(R172) ), "m/d/yy") &amp; " " &amp; HOUR(R172) &amp; ":" &amp; TEXT( MINUTE(R172), "00"), "")</f>
        <v/>
      </c>
      <c r="D172" t="str">
        <f t="shared" si="209"/>
        <v/>
      </c>
      <c r="E172" t="str">
        <f>IF( AA172="#00ff00", 'Master Sheet'!E200, "" )</f>
        <v/>
      </c>
      <c r="F172">
        <f>IF( AND( $A172 &lt;&gt; "", $B172 &lt;&gt; "", $C172 &lt;&gt; "", $D172 &lt;&gt; "", $E172 &lt;&gt; "", ISERROR( MATCH( $E172,'2019 Kevin and Rob Bands to not'!$A:$A, 0 ) ) ), 1, 0 )</f>
        <v>0</v>
      </c>
      <c r="H172" s="479">
        <f t="shared" si="2"/>
        <v>0</v>
      </c>
      <c r="I172">
        <f>'Master Sheet'!E200</f>
        <v>0</v>
      </c>
      <c r="J172" s="481" t="e">
        <f t="array" ref="J172">INDEX( 'Master Sheet'!A400:C$1093, MATCH( I172, 'Master Sheet'!A400:A$1093, 0 ), 2 )</f>
        <v>#N/A</v>
      </c>
      <c r="K172" s="482">
        <f t="shared" si="3"/>
        <v>0</v>
      </c>
      <c r="L172" s="483"/>
      <c r="M172" s="466"/>
      <c r="N172" s="466" t="e">
        <f t="array" ref="N172">INDEX( 'Master Sheet'!A400:C$1093, MATCH( I172, 'Master Sheet'!A400:A$1093, 0 ), 3 )</f>
        <v>#N/A</v>
      </c>
      <c r="O172">
        <f t="shared" si="4"/>
        <v>0</v>
      </c>
      <c r="P172" s="484"/>
      <c r="Q172" s="466"/>
      <c r="R172" s="466" t="str">
        <f t="shared" si="5"/>
        <v/>
      </c>
      <c r="S172" s="466" t="str">
        <f t="shared" si="6"/>
        <v/>
      </c>
      <c r="T172" t="str">
        <f>IF( Y172="#00ff00", TIMEVALUE('Master Sheet'!C200), "")</f>
        <v/>
      </c>
      <c r="U172" t="str">
        <f>IF( Z172="#00ff00", TIMEVALUE('Master Sheet'!D200), "")</f>
        <v/>
      </c>
      <c r="W172" t="s">
        <v>4823</v>
      </c>
      <c r="X172" t="s">
        <v>4823</v>
      </c>
      <c r="Y172" t="s">
        <v>4823</v>
      </c>
      <c r="Z172" t="s">
        <v>4823</v>
      </c>
      <c r="AA172" t="s">
        <v>4823</v>
      </c>
    </row>
    <row r="173" spans="1:27" ht="12.75">
      <c r="A173" s="129" t="str">
        <f t="shared" si="0"/>
        <v>Friday</v>
      </c>
      <c r="B173" s="481" t="str">
        <f t="shared" ref="B173:B184" si="210">IF( W173="#00ff00",#REF!, B172)</f>
        <v>(2020) Mouse :: 970-988-4135</v>
      </c>
      <c r="C173" t="str">
        <f t="shared" ref="C173:D173" si="211">IF( NOT( R173 = "" ), TEXT( DATE(YEAR(R173), MONTH(R173), DAY(R173) ), "m/d/yy") &amp; " " &amp; HOUR(R173) &amp; ":" &amp; TEXT( MINUTE(R173), "00"), "")</f>
        <v/>
      </c>
      <c r="D173" t="str">
        <f t="shared" si="211"/>
        <v/>
      </c>
      <c r="E173" t="str">
        <f t="shared" ref="E173:E184" si="212">IF( AA173="#00ff00",#REF!, "" )</f>
        <v/>
      </c>
      <c r="F173">
        <f>IF( AND( $A173 &lt;&gt; "", $B173 &lt;&gt; "", $C173 &lt;&gt; "", $D173 &lt;&gt; "", $E173 &lt;&gt; "", ISERROR( MATCH( $E173,'2019 Kevin and Rob Bands to not'!$A:$A, 0 ) ) ), 1, 0 )</f>
        <v>0</v>
      </c>
      <c r="H173" s="479" t="e">
        <f t="shared" si="2"/>
        <v>#REF!</v>
      </c>
      <c r="I173" t="e">
        <f t="shared" ref="I173:I184" si="213">#REF!</f>
        <v>#REF!</v>
      </c>
      <c r="J173" s="481" t="e">
        <f t="array" ref="J173">INDEX( 'Master Sheet'!A400:C$1093, MATCH( I173, 'Master Sheet'!A400:A$1093, 0 ), 2 )</f>
        <v>#REF!</v>
      </c>
      <c r="K173" s="482" t="e">
        <f t="shared" si="3"/>
        <v>#REF!</v>
      </c>
      <c r="L173" s="483"/>
      <c r="M173" s="466"/>
      <c r="N173" s="466" t="e">
        <f t="array" ref="N173">INDEX( 'Master Sheet'!A400:C$1093, MATCH( I173, 'Master Sheet'!A400:A$1093, 0 ), 3 )</f>
        <v>#REF!</v>
      </c>
      <c r="O173" t="e">
        <f t="shared" si="4"/>
        <v>#REF!</v>
      </c>
      <c r="P173" s="484"/>
      <c r="Q173" s="466"/>
      <c r="R173" s="466" t="str">
        <f t="shared" si="5"/>
        <v/>
      </c>
      <c r="S173" s="466" t="str">
        <f t="shared" si="6"/>
        <v/>
      </c>
      <c r="T173" t="str">
        <f t="shared" ref="T173:U173" si="214">IF( Y173="#00ff00", TIMEVALUE(#REF!), "")</f>
        <v/>
      </c>
      <c r="U173" t="str">
        <f t="shared" si="214"/>
        <v/>
      </c>
      <c r="W173" t="s">
        <v>4823</v>
      </c>
      <c r="X173" t="s">
        <v>4823</v>
      </c>
      <c r="Y173" t="s">
        <v>4823</v>
      </c>
      <c r="Z173" t="s">
        <v>4823</v>
      </c>
      <c r="AA173" t="s">
        <v>4823</v>
      </c>
    </row>
    <row r="174" spans="1:27" ht="12.75">
      <c r="A174" s="129" t="str">
        <f t="shared" si="0"/>
        <v>Friday</v>
      </c>
      <c r="B174" s="481" t="str">
        <f t="shared" si="210"/>
        <v>(2020) Mouse :: 970-988-4135</v>
      </c>
      <c r="C174" t="str">
        <f t="shared" ref="C174:D174" si="215">IF( NOT( R174 = "" ), TEXT( DATE(YEAR(R174), MONTH(R174), DAY(R174) ), "m/d/yy") &amp; " " &amp; HOUR(R174) &amp; ":" &amp; TEXT( MINUTE(R174), "00"), "")</f>
        <v/>
      </c>
      <c r="D174" t="str">
        <f t="shared" si="215"/>
        <v/>
      </c>
      <c r="E174" t="str">
        <f t="shared" si="212"/>
        <v/>
      </c>
      <c r="F174">
        <f>IF( AND( $A174 &lt;&gt; "", $B174 &lt;&gt; "", $C174 &lt;&gt; "", $D174 &lt;&gt; "", $E174 &lt;&gt; "", ISERROR( MATCH( $E174,'2019 Kevin and Rob Bands to not'!$A:$A, 0 ) ) ), 1, 0 )</f>
        <v>0</v>
      </c>
      <c r="H174" s="479" t="e">
        <f t="shared" si="2"/>
        <v>#REF!</v>
      </c>
      <c r="I174" t="e">
        <f t="shared" si="213"/>
        <v>#REF!</v>
      </c>
      <c r="J174" s="481" t="e">
        <f t="array" ref="J174">INDEX( 'Master Sheet'!A400:C$1093, MATCH( I174, 'Master Sheet'!A400:A$1093, 0 ), 2 )</f>
        <v>#REF!</v>
      </c>
      <c r="K174" s="482" t="e">
        <f t="shared" si="3"/>
        <v>#REF!</v>
      </c>
      <c r="L174" s="483"/>
      <c r="M174" s="466"/>
      <c r="N174" s="466" t="e">
        <f t="array" ref="N174">INDEX( 'Master Sheet'!A400:C$1093, MATCH( I174, 'Master Sheet'!A400:A$1093, 0 ), 3 )</f>
        <v>#REF!</v>
      </c>
      <c r="O174" t="e">
        <f t="shared" si="4"/>
        <v>#REF!</v>
      </c>
      <c r="P174" s="484"/>
      <c r="Q174" s="466"/>
      <c r="R174" s="466" t="str">
        <f t="shared" si="5"/>
        <v/>
      </c>
      <c r="S174" s="466" t="str">
        <f t="shared" si="6"/>
        <v/>
      </c>
      <c r="T174" t="str">
        <f t="shared" ref="T174:U174" si="216">IF( Y174="#00ff00", TIMEVALUE(#REF!), "")</f>
        <v/>
      </c>
      <c r="U174" t="str">
        <f t="shared" si="216"/>
        <v/>
      </c>
      <c r="W174" t="s">
        <v>4823</v>
      </c>
      <c r="X174" t="s">
        <v>4823</v>
      </c>
      <c r="Y174" t="s">
        <v>4823</v>
      </c>
      <c r="Z174" t="s">
        <v>4823</v>
      </c>
      <c r="AA174" t="s">
        <v>4823</v>
      </c>
    </row>
    <row r="175" spans="1:27" ht="12.75">
      <c r="A175" s="129" t="str">
        <f t="shared" si="0"/>
        <v>Friday</v>
      </c>
      <c r="B175" t="e">
        <f t="shared" si="210"/>
        <v>#REF!</v>
      </c>
      <c r="C175" t="str">
        <f t="shared" ref="C175:D175" si="217">IF( NOT( R175 = "" ), TEXT( DATE(YEAR(R175), MONTH(R175), DAY(R175) ), "m/d/yy") &amp; " " &amp; HOUR(R175) &amp; ":" &amp; TEXT( MINUTE(R175), "00"), "")</f>
        <v/>
      </c>
      <c r="D175" t="str">
        <f t="shared" si="217"/>
        <v/>
      </c>
      <c r="E175" t="e">
        <f t="shared" si="212"/>
        <v>#REF!</v>
      </c>
      <c r="F175" t="e">
        <f>IF( AND( $A175 &lt;&gt; "", $B175 &lt;&gt; "", $C175 &lt;&gt; "", $D175 &lt;&gt; "", $E175 &lt;&gt; "", ISERROR( MATCH( $E175,'2019 Kevin and Rob Bands to not'!$A:$A, 0 ) ) ), 1, 0 )</f>
        <v>#REF!</v>
      </c>
      <c r="H175" s="479" t="e">
        <f t="shared" si="2"/>
        <v>#REF!</v>
      </c>
      <c r="I175" t="e">
        <f t="shared" si="213"/>
        <v>#REF!</v>
      </c>
      <c r="J175" s="481" t="e">
        <f t="array" ref="J175">INDEX( 'Master Sheet'!A400:C$1093, MATCH( I175, 'Master Sheet'!A400:A$1093, 0 ), 2 )</f>
        <v>#REF!</v>
      </c>
      <c r="K175" s="482" t="e">
        <f t="shared" si="3"/>
        <v>#REF!</v>
      </c>
      <c r="L175" s="483"/>
      <c r="M175" s="466"/>
      <c r="N175" s="466" t="e">
        <f t="array" ref="N175">INDEX( 'Master Sheet'!A400:C$1093, MATCH( I175, 'Master Sheet'!A400:A$1093, 0 ), 3 )</f>
        <v>#REF!</v>
      </c>
      <c r="O175" t="e">
        <f t="shared" si="4"/>
        <v>#REF!</v>
      </c>
      <c r="P175" s="484"/>
      <c r="Q175" s="466"/>
      <c r="R175" s="466" t="str">
        <f t="shared" si="5"/>
        <v/>
      </c>
      <c r="S175" s="466" t="str">
        <f t="shared" si="6"/>
        <v/>
      </c>
      <c r="T175" t="e">
        <f t="shared" ref="T175:U175" si="218">IF( Y175="#00ff00", TIMEVALUE(#REF!), "")</f>
        <v>#REF!</v>
      </c>
      <c r="U175" t="e">
        <f t="shared" si="218"/>
        <v>#REF!</v>
      </c>
      <c r="W175" t="s">
        <v>4822</v>
      </c>
      <c r="X175" t="s">
        <v>4822</v>
      </c>
      <c r="Y175" t="s">
        <v>4822</v>
      </c>
      <c r="Z175" t="s">
        <v>4822</v>
      </c>
      <c r="AA175" t="s">
        <v>4822</v>
      </c>
    </row>
    <row r="176" spans="1:27" ht="12.75">
      <c r="A176" s="129" t="str">
        <f t="shared" si="0"/>
        <v>Friday</v>
      </c>
      <c r="B176" t="e">
        <f t="shared" si="210"/>
        <v>#REF!</v>
      </c>
      <c r="C176" t="str">
        <f t="shared" ref="C176:D176" si="219">IF( NOT( R176 = "" ), TEXT( DATE(YEAR(R176), MONTH(R176), DAY(R176) ), "m/d/yy") &amp; " " &amp; HOUR(R176) &amp; ":" &amp; TEXT( MINUTE(R176), "00"), "")</f>
        <v/>
      </c>
      <c r="D176" t="str">
        <f t="shared" si="219"/>
        <v/>
      </c>
      <c r="E176" t="str">
        <f t="shared" si="212"/>
        <v/>
      </c>
      <c r="F176" t="e">
        <f>IF( AND( $A176 &lt;&gt; "", $B176 &lt;&gt; "", $C176 &lt;&gt; "", $D176 &lt;&gt; "", $E176 &lt;&gt; "", ISERROR( MATCH( $E176,'2019 Kevin and Rob Bands to not'!$A:$A, 0 ) ) ), 1, 0 )</f>
        <v>#REF!</v>
      </c>
      <c r="H176" s="479" t="e">
        <f t="shared" si="2"/>
        <v>#REF!</v>
      </c>
      <c r="I176" t="e">
        <f t="shared" si="213"/>
        <v>#REF!</v>
      </c>
      <c r="J176" s="481" t="e">
        <f t="array" ref="J176">INDEX( 'Master Sheet'!A400:C$1093, MATCH( I176, 'Master Sheet'!A400:A$1093, 0 ), 2 )</f>
        <v>#REF!</v>
      </c>
      <c r="K176" s="482" t="e">
        <f t="shared" si="3"/>
        <v>#REF!</v>
      </c>
      <c r="L176" s="483"/>
      <c r="M176" s="466"/>
      <c r="N176" s="466" t="e">
        <f t="array" ref="N176">INDEX( 'Master Sheet'!A400:C$1093, MATCH( I176, 'Master Sheet'!A400:A$1093, 0 ), 3 )</f>
        <v>#REF!</v>
      </c>
      <c r="O176" t="e">
        <f t="shared" si="4"/>
        <v>#REF!</v>
      </c>
      <c r="P176" s="484"/>
      <c r="Q176" s="466"/>
      <c r="R176" s="466" t="str">
        <f t="shared" si="5"/>
        <v/>
      </c>
      <c r="S176" s="466" t="str">
        <f t="shared" si="6"/>
        <v/>
      </c>
      <c r="T176" t="str">
        <f t="shared" ref="T176:U176" si="220">IF( Y176="#00ff00", TIMEVALUE(#REF!), "")</f>
        <v/>
      </c>
      <c r="U176" t="str">
        <f t="shared" si="220"/>
        <v/>
      </c>
      <c r="W176" t="s">
        <v>4837</v>
      </c>
      <c r="X176" t="s">
        <v>4837</v>
      </c>
      <c r="Y176" t="s">
        <v>4837</v>
      </c>
      <c r="Z176" t="s">
        <v>4837</v>
      </c>
      <c r="AA176" t="s">
        <v>4837</v>
      </c>
    </row>
    <row r="177" spans="1:27" ht="12.75">
      <c r="A177" s="129" t="str">
        <f t="shared" si="0"/>
        <v>Friday</v>
      </c>
      <c r="B177" t="e">
        <f t="shared" si="210"/>
        <v>#REF!</v>
      </c>
      <c r="C177" t="str">
        <f t="shared" ref="C177:D177" si="221">IF( NOT( R177 = "" ), TEXT( DATE(YEAR(R177), MONTH(R177), DAY(R177) ), "m/d/yy") &amp; " " &amp; HOUR(R177) &amp; ":" &amp; TEXT( MINUTE(R177), "00"), "")</f>
        <v/>
      </c>
      <c r="D177" t="str">
        <f t="shared" si="221"/>
        <v/>
      </c>
      <c r="E177" t="e">
        <f t="shared" si="212"/>
        <v>#REF!</v>
      </c>
      <c r="F177" t="e">
        <f>IF( AND( $A177 &lt;&gt; "", $B177 &lt;&gt; "", $C177 &lt;&gt; "", $D177 &lt;&gt; "", $E177 &lt;&gt; "", ISERROR( MATCH( $E177,'2019 Kevin and Rob Bands to not'!$A:$A, 0 ) ) ), 1, 0 )</f>
        <v>#REF!</v>
      </c>
      <c r="H177" s="479" t="e">
        <f t="shared" si="2"/>
        <v>#REF!</v>
      </c>
      <c r="I177" t="e">
        <f t="shared" si="213"/>
        <v>#REF!</v>
      </c>
      <c r="J177" s="481" t="e">
        <f t="array" ref="J177">INDEX( 'Master Sheet'!A400:C$1093, MATCH( I177, 'Master Sheet'!A400:A$1093, 0 ), 2 )</f>
        <v>#REF!</v>
      </c>
      <c r="K177" s="482" t="e">
        <f t="shared" si="3"/>
        <v>#REF!</v>
      </c>
      <c r="L177" s="483"/>
      <c r="M177" s="466"/>
      <c r="N177" s="466" t="e">
        <f t="array" ref="N177">INDEX( 'Master Sheet'!A400:C$1093, MATCH( I177, 'Master Sheet'!A400:A$1093, 0 ), 3 )</f>
        <v>#REF!</v>
      </c>
      <c r="O177" t="e">
        <f t="shared" si="4"/>
        <v>#REF!</v>
      </c>
      <c r="P177" s="484"/>
      <c r="Q177" s="466"/>
      <c r="R177" s="466" t="str">
        <f t="shared" si="5"/>
        <v/>
      </c>
      <c r="S177" s="466" t="str">
        <f t="shared" si="6"/>
        <v/>
      </c>
      <c r="T177" t="e">
        <f t="shared" ref="T177:U177" si="222">IF( Y177="#00ff00", TIMEVALUE(#REF!), "")</f>
        <v>#REF!</v>
      </c>
      <c r="U177" t="e">
        <f t="shared" si="222"/>
        <v>#REF!</v>
      </c>
      <c r="W177" t="s">
        <v>4823</v>
      </c>
      <c r="X177" t="s">
        <v>4823</v>
      </c>
      <c r="Y177" t="s">
        <v>4822</v>
      </c>
      <c r="Z177" t="s">
        <v>4822</v>
      </c>
      <c r="AA177" t="s">
        <v>4822</v>
      </c>
    </row>
    <row r="178" spans="1:27" ht="12.75">
      <c r="A178" s="129" t="str">
        <f t="shared" si="0"/>
        <v>Friday</v>
      </c>
      <c r="B178" t="e">
        <f t="shared" si="210"/>
        <v>#REF!</v>
      </c>
      <c r="C178" t="str">
        <f t="shared" ref="C178:D178" si="223">IF( NOT( R178 = "" ), TEXT( DATE(YEAR(R178), MONTH(R178), DAY(R178) ), "m/d/yy") &amp; " " &amp; HOUR(R178) &amp; ":" &amp; TEXT( MINUTE(R178), "00"), "")</f>
        <v/>
      </c>
      <c r="D178" t="str">
        <f t="shared" si="223"/>
        <v/>
      </c>
      <c r="E178" t="e">
        <f t="shared" si="212"/>
        <v>#REF!</v>
      </c>
      <c r="F178" t="e">
        <f>IF( AND( $A178 &lt;&gt; "", $B178 &lt;&gt; "", $C178 &lt;&gt; "", $D178 &lt;&gt; "", $E178 &lt;&gt; "", ISERROR( MATCH( $E178,'2019 Kevin and Rob Bands to not'!$A:$A, 0 ) ) ), 1, 0 )</f>
        <v>#REF!</v>
      </c>
      <c r="H178" s="479" t="e">
        <f t="shared" si="2"/>
        <v>#REF!</v>
      </c>
      <c r="I178" t="e">
        <f t="shared" si="213"/>
        <v>#REF!</v>
      </c>
      <c r="J178" s="481" t="e">
        <f t="array" ref="J178">INDEX( 'Master Sheet'!A400:C$1093, MATCH( I178, 'Master Sheet'!A400:A$1093, 0 ), 2 )</f>
        <v>#REF!</v>
      </c>
      <c r="K178" s="482" t="e">
        <f t="shared" si="3"/>
        <v>#REF!</v>
      </c>
      <c r="L178" s="486" t="s">
        <v>5043</v>
      </c>
      <c r="M178" s="466"/>
      <c r="N178" s="466" t="e">
        <f t="array" ref="N178">INDEX( 'Master Sheet'!A400:C$1093, MATCH( I178, 'Master Sheet'!A400:A$1093, 0 ), 3 )</f>
        <v>#REF!</v>
      </c>
      <c r="O178" t="e">
        <f t="shared" si="4"/>
        <v>#REF!</v>
      </c>
      <c r="P178" s="484"/>
      <c r="Q178" s="466"/>
      <c r="R178" s="466" t="str">
        <f t="shared" si="5"/>
        <v/>
      </c>
      <c r="S178" s="466" t="str">
        <f t="shared" si="6"/>
        <v/>
      </c>
      <c r="T178" t="e">
        <f t="shared" ref="T178:U178" si="224">IF( Y178="#00ff00", TIMEVALUE(#REF!), "")</f>
        <v>#REF!</v>
      </c>
      <c r="U178" t="e">
        <f t="shared" si="224"/>
        <v>#REF!</v>
      </c>
      <c r="W178" t="s">
        <v>4823</v>
      </c>
      <c r="X178" t="s">
        <v>4823</v>
      </c>
      <c r="Y178" t="s">
        <v>4822</v>
      </c>
      <c r="Z178" t="s">
        <v>4822</v>
      </c>
      <c r="AA178" t="s">
        <v>4822</v>
      </c>
    </row>
    <row r="179" spans="1:27" ht="12.75">
      <c r="A179" s="129" t="str">
        <f t="shared" si="0"/>
        <v>Friday</v>
      </c>
      <c r="B179" t="e">
        <f t="shared" si="210"/>
        <v>#REF!</v>
      </c>
      <c r="C179" t="str">
        <f t="shared" ref="C179:D179" si="225">IF( NOT( R179 = "" ), TEXT( DATE(YEAR(R179), MONTH(R179), DAY(R179) ), "m/d/yy") &amp; " " &amp; HOUR(R179) &amp; ":" &amp; TEXT( MINUTE(R179), "00"), "")</f>
        <v/>
      </c>
      <c r="D179" t="str">
        <f t="shared" si="225"/>
        <v/>
      </c>
      <c r="E179" t="e">
        <f t="shared" si="212"/>
        <v>#REF!</v>
      </c>
      <c r="F179" t="e">
        <f>IF( AND( $A179 &lt;&gt; "", $B179 &lt;&gt; "", $C179 &lt;&gt; "", $D179 &lt;&gt; "", $E179 &lt;&gt; "", ISERROR( MATCH( $E179,'2019 Kevin and Rob Bands to not'!$A:$A, 0 ) ) ), 1, 0 )</f>
        <v>#REF!</v>
      </c>
      <c r="H179" s="479" t="e">
        <f t="shared" si="2"/>
        <v>#REF!</v>
      </c>
      <c r="I179" t="e">
        <f t="shared" si="213"/>
        <v>#REF!</v>
      </c>
      <c r="J179" s="481" t="e">
        <f t="array" ref="J179">INDEX( 'Master Sheet'!A400:C$1093, MATCH( I179, 'Master Sheet'!A400:A$1093, 0 ), 2 )</f>
        <v>#REF!</v>
      </c>
      <c r="K179" s="482" t="e">
        <f t="shared" si="3"/>
        <v>#REF!</v>
      </c>
      <c r="L179" s="483"/>
      <c r="M179" s="466"/>
      <c r="N179" s="466" t="e">
        <f t="array" ref="N179">INDEX( 'Master Sheet'!A400:C$1093, MATCH( I179, 'Master Sheet'!A400:A$1093, 0 ), 3 )</f>
        <v>#REF!</v>
      </c>
      <c r="O179" t="e">
        <f t="shared" si="4"/>
        <v>#REF!</v>
      </c>
      <c r="P179" s="484"/>
      <c r="Q179" s="466"/>
      <c r="R179" s="466" t="str">
        <f t="shared" si="5"/>
        <v/>
      </c>
      <c r="S179" s="466" t="str">
        <f t="shared" si="6"/>
        <v/>
      </c>
      <c r="T179" t="e">
        <f t="shared" ref="T179:U179" si="226">IF( Y179="#00ff00", TIMEVALUE(#REF!), "")</f>
        <v>#REF!</v>
      </c>
      <c r="U179" t="e">
        <f t="shared" si="226"/>
        <v>#REF!</v>
      </c>
      <c r="W179" t="s">
        <v>4823</v>
      </c>
      <c r="X179" t="s">
        <v>4823</v>
      </c>
      <c r="Y179" t="s">
        <v>4822</v>
      </c>
      <c r="Z179" t="s">
        <v>4822</v>
      </c>
      <c r="AA179" t="s">
        <v>4822</v>
      </c>
    </row>
    <row r="180" spans="1:27" ht="12.75">
      <c r="A180" s="129" t="str">
        <f t="shared" si="0"/>
        <v>Friday</v>
      </c>
      <c r="B180" t="e">
        <f t="shared" si="210"/>
        <v>#REF!</v>
      </c>
      <c r="C180" t="str">
        <f t="shared" ref="C180:D180" si="227">IF( NOT( R180 = "" ), TEXT( DATE(YEAR(R180), MONTH(R180), DAY(R180) ), "m/d/yy") &amp; " " &amp; HOUR(R180) &amp; ":" &amp; TEXT( MINUTE(R180), "00"), "")</f>
        <v/>
      </c>
      <c r="D180" t="str">
        <f t="shared" si="227"/>
        <v/>
      </c>
      <c r="E180" t="e">
        <f t="shared" si="212"/>
        <v>#REF!</v>
      </c>
      <c r="F180" t="e">
        <f>IF( AND( $A180 &lt;&gt; "", $B180 &lt;&gt; "", $C180 &lt;&gt; "", $D180 &lt;&gt; "", $E180 &lt;&gt; "", ISERROR( MATCH( $E180,'2019 Kevin and Rob Bands to not'!$A:$A, 0 ) ) ), 1, 0 )</f>
        <v>#REF!</v>
      </c>
      <c r="H180" s="479" t="e">
        <f t="shared" si="2"/>
        <v>#REF!</v>
      </c>
      <c r="I180" t="e">
        <f t="shared" si="213"/>
        <v>#REF!</v>
      </c>
      <c r="J180" s="481" t="e">
        <f t="array" ref="J180">INDEX( 'Master Sheet'!A400:C$1093, MATCH( I180, 'Master Sheet'!A400:A$1093, 0 ), 2 )</f>
        <v>#REF!</v>
      </c>
      <c r="K180" s="482" t="e">
        <f t="shared" si="3"/>
        <v>#REF!</v>
      </c>
      <c r="L180" s="483"/>
      <c r="M180" s="466"/>
      <c r="N180" s="466" t="e">
        <f t="array" ref="N180">INDEX( 'Master Sheet'!A400:C$1093, MATCH( I180, 'Master Sheet'!A400:A$1093, 0 ), 3 )</f>
        <v>#REF!</v>
      </c>
      <c r="O180" t="e">
        <f t="shared" si="4"/>
        <v>#REF!</v>
      </c>
      <c r="P180" s="484"/>
      <c r="Q180" s="466"/>
      <c r="R180" s="466" t="str">
        <f t="shared" si="5"/>
        <v/>
      </c>
      <c r="S180" s="466" t="str">
        <f t="shared" si="6"/>
        <v/>
      </c>
      <c r="T180" t="e">
        <f t="shared" ref="T180:U180" si="228">IF( Y180="#00ff00", TIMEVALUE(#REF!), "")</f>
        <v>#REF!</v>
      </c>
      <c r="U180" t="e">
        <f t="shared" si="228"/>
        <v>#REF!</v>
      </c>
      <c r="W180" t="s">
        <v>4823</v>
      </c>
      <c r="X180" t="s">
        <v>4823</v>
      </c>
      <c r="Y180" t="s">
        <v>4822</v>
      </c>
      <c r="Z180" t="s">
        <v>4822</v>
      </c>
      <c r="AA180" t="s">
        <v>4822</v>
      </c>
    </row>
    <row r="181" spans="1:27" ht="12.75">
      <c r="A181" s="129" t="str">
        <f t="shared" si="0"/>
        <v>Friday</v>
      </c>
      <c r="B181" t="e">
        <f t="shared" si="210"/>
        <v>#REF!</v>
      </c>
      <c r="C181" t="str">
        <f t="shared" ref="C181:D181" si="229">IF( NOT( R181 = "" ), TEXT( DATE(YEAR(R181), MONTH(R181), DAY(R181) ), "m/d/yy") &amp; " " &amp; HOUR(R181) &amp; ":" &amp; TEXT( MINUTE(R181), "00"), "")</f>
        <v/>
      </c>
      <c r="D181" t="str">
        <f t="shared" si="229"/>
        <v/>
      </c>
      <c r="E181" t="str">
        <f t="shared" si="212"/>
        <v/>
      </c>
      <c r="F181" t="e">
        <f>IF( AND( $A181 &lt;&gt; "", $B181 &lt;&gt; "", $C181 &lt;&gt; "", $D181 &lt;&gt; "", $E181 &lt;&gt; "", ISERROR( MATCH( $E181,'2019 Kevin and Rob Bands to not'!$A:$A, 0 ) ) ), 1, 0 )</f>
        <v>#REF!</v>
      </c>
      <c r="H181" s="479" t="e">
        <f t="shared" si="2"/>
        <v>#REF!</v>
      </c>
      <c r="I181" t="e">
        <f t="shared" si="213"/>
        <v>#REF!</v>
      </c>
      <c r="J181" s="481" t="e">
        <f t="array" ref="J181">INDEX( 'Master Sheet'!A400:C$1093, MATCH( I181, 'Master Sheet'!A400:A$1093, 0 ), 2 )</f>
        <v>#REF!</v>
      </c>
      <c r="K181" s="482" t="e">
        <f t="shared" si="3"/>
        <v>#REF!</v>
      </c>
      <c r="L181" s="483"/>
      <c r="M181" s="466"/>
      <c r="N181" s="466" t="e">
        <f t="array" ref="N181">INDEX( 'Master Sheet'!A400:C$1093, MATCH( I181, 'Master Sheet'!A400:A$1093, 0 ), 3 )</f>
        <v>#REF!</v>
      </c>
      <c r="O181" t="e">
        <f t="shared" si="4"/>
        <v>#REF!</v>
      </c>
      <c r="P181" s="484"/>
      <c r="Q181" s="466"/>
      <c r="R181" s="466" t="str">
        <f t="shared" si="5"/>
        <v/>
      </c>
      <c r="S181" s="466" t="str">
        <f t="shared" si="6"/>
        <v/>
      </c>
      <c r="T181" t="str">
        <f t="shared" ref="T181:U181" si="230">IF( Y181="#00ff00", TIMEVALUE(#REF!), "")</f>
        <v/>
      </c>
      <c r="U181" t="str">
        <f t="shared" si="230"/>
        <v/>
      </c>
      <c r="W181" t="s">
        <v>4823</v>
      </c>
      <c r="X181" t="s">
        <v>4823</v>
      </c>
      <c r="Y181" t="s">
        <v>4837</v>
      </c>
      <c r="Z181" t="s">
        <v>4837</v>
      </c>
      <c r="AA181" t="s">
        <v>4823</v>
      </c>
    </row>
    <row r="182" spans="1:27" ht="12.75">
      <c r="A182" s="129" t="str">
        <f t="shared" si="0"/>
        <v>Friday</v>
      </c>
      <c r="B182" t="e">
        <f t="shared" si="210"/>
        <v>#REF!</v>
      </c>
      <c r="C182" t="str">
        <f t="shared" ref="C182:D182" si="231">IF( NOT( R182 = "" ), TEXT( DATE(YEAR(R182), MONTH(R182), DAY(R182) ), "m/d/yy") &amp; " " &amp; HOUR(R182) &amp; ":" &amp; TEXT( MINUTE(R182), "00"), "")</f>
        <v/>
      </c>
      <c r="D182" t="str">
        <f t="shared" si="231"/>
        <v/>
      </c>
      <c r="E182" t="str">
        <f t="shared" si="212"/>
        <v/>
      </c>
      <c r="F182" t="e">
        <f>IF( AND( $A182 &lt;&gt; "", $B182 &lt;&gt; "", $C182 &lt;&gt; "", $D182 &lt;&gt; "", $E182 &lt;&gt; "", ISERROR( MATCH( $E182,'2019 Kevin and Rob Bands to not'!$A:$A, 0 ) ) ), 1, 0 )</f>
        <v>#REF!</v>
      </c>
      <c r="H182" s="479" t="e">
        <f t="shared" si="2"/>
        <v>#REF!</v>
      </c>
      <c r="I182" t="e">
        <f t="shared" si="213"/>
        <v>#REF!</v>
      </c>
      <c r="J182" s="481" t="e">
        <f t="array" ref="J182">INDEX( 'Master Sheet'!A400:C$1093, MATCH( I182, 'Master Sheet'!A400:A$1093, 0 ), 2 )</f>
        <v>#REF!</v>
      </c>
      <c r="K182" s="482" t="e">
        <f t="shared" si="3"/>
        <v>#REF!</v>
      </c>
      <c r="L182" s="483"/>
      <c r="M182" s="466"/>
      <c r="N182" s="466" t="e">
        <f t="array" ref="N182">INDEX( 'Master Sheet'!A400:C$1093, MATCH( I182, 'Master Sheet'!A400:A$1093, 0 ), 3 )</f>
        <v>#REF!</v>
      </c>
      <c r="O182" t="e">
        <f t="shared" si="4"/>
        <v>#REF!</v>
      </c>
      <c r="P182" s="484"/>
      <c r="Q182" s="466"/>
      <c r="R182" s="466" t="str">
        <f t="shared" si="5"/>
        <v/>
      </c>
      <c r="S182" s="466" t="str">
        <f t="shared" si="6"/>
        <v/>
      </c>
      <c r="T182" t="str">
        <f t="shared" ref="T182:U182" si="232">IF( Y182="#00ff00", TIMEVALUE(#REF!), "")</f>
        <v/>
      </c>
      <c r="U182" t="str">
        <f t="shared" si="232"/>
        <v/>
      </c>
      <c r="W182" t="s">
        <v>4823</v>
      </c>
      <c r="X182" t="s">
        <v>4823</v>
      </c>
      <c r="Y182" t="s">
        <v>4837</v>
      </c>
      <c r="Z182" t="s">
        <v>4837</v>
      </c>
      <c r="AA182" t="s">
        <v>4823</v>
      </c>
    </row>
    <row r="183" spans="1:27" ht="12.75">
      <c r="A183" s="129" t="str">
        <f t="shared" si="0"/>
        <v>Friday</v>
      </c>
      <c r="B183" t="e">
        <f t="shared" si="210"/>
        <v>#REF!</v>
      </c>
      <c r="C183" t="str">
        <f t="shared" ref="C183:D183" si="233">IF( NOT( R183 = "" ), TEXT( DATE(YEAR(R183), MONTH(R183), DAY(R183) ), "m/d/yy") &amp; " " &amp; HOUR(R183) &amp; ":" &amp; TEXT( MINUTE(R183), "00"), "")</f>
        <v/>
      </c>
      <c r="D183" t="str">
        <f t="shared" si="233"/>
        <v/>
      </c>
      <c r="E183" t="str">
        <f t="shared" si="212"/>
        <v/>
      </c>
      <c r="F183" t="e">
        <f>IF( AND( $A183 &lt;&gt; "", $B183 &lt;&gt; "", $C183 &lt;&gt; "", $D183 &lt;&gt; "", $E183 &lt;&gt; "", ISERROR( MATCH( $E183,'2019 Kevin and Rob Bands to not'!$A:$A, 0 ) ) ), 1, 0 )</f>
        <v>#REF!</v>
      </c>
      <c r="H183" s="479" t="e">
        <f t="shared" si="2"/>
        <v>#REF!</v>
      </c>
      <c r="I183" t="e">
        <f t="shared" si="213"/>
        <v>#REF!</v>
      </c>
      <c r="J183" s="481" t="e">
        <f t="array" ref="J183">INDEX( 'Master Sheet'!A400:C$1093, MATCH( I183, 'Master Sheet'!A400:A$1093, 0 ), 2 )</f>
        <v>#REF!</v>
      </c>
      <c r="K183" s="482" t="e">
        <f t="shared" si="3"/>
        <v>#REF!</v>
      </c>
      <c r="L183" s="483"/>
      <c r="M183" s="466"/>
      <c r="N183" s="466" t="e">
        <f t="array" ref="N183">INDEX( 'Master Sheet'!A400:C$1093, MATCH( I183, 'Master Sheet'!A400:A$1093, 0 ), 3 )</f>
        <v>#REF!</v>
      </c>
      <c r="O183" t="e">
        <f t="shared" si="4"/>
        <v>#REF!</v>
      </c>
      <c r="P183" s="484"/>
      <c r="Q183" s="466"/>
      <c r="R183" s="466" t="str">
        <f t="shared" si="5"/>
        <v/>
      </c>
      <c r="S183" s="466" t="str">
        <f t="shared" si="6"/>
        <v/>
      </c>
      <c r="T183" t="str">
        <f t="shared" ref="T183:U183" si="234">IF( Y183="#00ff00", TIMEVALUE(#REF!), "")</f>
        <v/>
      </c>
      <c r="U183" t="str">
        <f t="shared" si="234"/>
        <v/>
      </c>
      <c r="W183" t="s">
        <v>4823</v>
      </c>
      <c r="X183" t="s">
        <v>4823</v>
      </c>
      <c r="Y183" t="s">
        <v>4823</v>
      </c>
      <c r="Z183" t="s">
        <v>4823</v>
      </c>
      <c r="AA183" t="s">
        <v>4823</v>
      </c>
    </row>
    <row r="184" spans="1:27" ht="12.75">
      <c r="A184" s="129" t="str">
        <f t="shared" si="0"/>
        <v>Friday</v>
      </c>
      <c r="B184" t="e">
        <f t="shared" si="210"/>
        <v>#REF!</v>
      </c>
      <c r="C184" t="str">
        <f t="shared" ref="C184:D184" si="235">IF( NOT( R184 = "" ), TEXT( DATE(YEAR(R184), MONTH(R184), DAY(R184) ), "m/d/yy") &amp; " " &amp; HOUR(R184) &amp; ":" &amp; TEXT( MINUTE(R184), "00"), "")</f>
        <v/>
      </c>
      <c r="D184" t="str">
        <f t="shared" si="235"/>
        <v/>
      </c>
      <c r="E184" t="str">
        <f t="shared" si="212"/>
        <v/>
      </c>
      <c r="F184" t="e">
        <f>IF( AND( $A184 &lt;&gt; "", $B184 &lt;&gt; "", $C184 &lt;&gt; "", $D184 &lt;&gt; "", $E184 &lt;&gt; "", ISERROR( MATCH( $E184,'2019 Kevin and Rob Bands to not'!$A:$A, 0 ) ) ), 1, 0 )</f>
        <v>#REF!</v>
      </c>
      <c r="H184" s="479" t="e">
        <f t="shared" si="2"/>
        <v>#REF!</v>
      </c>
      <c r="I184" t="e">
        <f t="shared" si="213"/>
        <v>#REF!</v>
      </c>
      <c r="J184" s="481" t="e">
        <f t="array" ref="J184">INDEX( 'Master Sheet'!A400:C$1093, MATCH( I184, 'Master Sheet'!A400:A$1093, 0 ), 2 )</f>
        <v>#REF!</v>
      </c>
      <c r="K184" s="482" t="e">
        <f t="shared" si="3"/>
        <v>#REF!</v>
      </c>
      <c r="L184" s="483"/>
      <c r="M184" s="466"/>
      <c r="N184" s="466" t="e">
        <f t="array" ref="N184">INDEX( 'Master Sheet'!A400:C$1093, MATCH( I184, 'Master Sheet'!A400:A$1093, 0 ), 3 )</f>
        <v>#REF!</v>
      </c>
      <c r="O184" t="e">
        <f t="shared" si="4"/>
        <v>#REF!</v>
      </c>
      <c r="P184" s="484"/>
      <c r="Q184" s="466"/>
      <c r="R184" s="466" t="str">
        <f t="shared" si="5"/>
        <v/>
      </c>
      <c r="S184" s="466" t="str">
        <f t="shared" si="6"/>
        <v/>
      </c>
      <c r="T184" t="str">
        <f t="shared" ref="T184:U184" si="236">IF( Y184="#00ff00", TIMEVALUE(#REF!), "")</f>
        <v/>
      </c>
      <c r="U184" t="str">
        <f t="shared" si="236"/>
        <v/>
      </c>
      <c r="W184" t="s">
        <v>4823</v>
      </c>
      <c r="X184" t="s">
        <v>4823</v>
      </c>
      <c r="Y184" t="s">
        <v>4823</v>
      </c>
      <c r="Z184" t="s">
        <v>4823</v>
      </c>
      <c r="AA184" t="s">
        <v>4823</v>
      </c>
    </row>
    <row r="185" spans="1:27" ht="12.75">
      <c r="A185" s="129" t="str">
        <f t="shared" si="0"/>
        <v>Friday</v>
      </c>
      <c r="B185" t="e">
        <f>IF( W185="#00ff00",'Master Sheet'!A201, B184)</f>
        <v>#REF!</v>
      </c>
      <c r="C185" t="str">
        <f t="shared" ref="C185:D185" si="237">IF( NOT( R185 = "" ), TEXT( DATE(YEAR(R185), MONTH(R185), DAY(R185) ), "m/d/yy") &amp; " " &amp; HOUR(R185) &amp; ":" &amp; TEXT( MINUTE(R185), "00"), "")</f>
        <v/>
      </c>
      <c r="D185" t="str">
        <f t="shared" si="237"/>
        <v/>
      </c>
      <c r="E185" t="str">
        <f>IF( AA185="#00ff00", 'Master Sheet'!E201, "" )</f>
        <v/>
      </c>
      <c r="F185" t="e">
        <f>IF( AND( $A185 &lt;&gt; "", $B185 &lt;&gt; "", $C185 &lt;&gt; "", $D185 &lt;&gt; "", $E185 &lt;&gt; "", ISERROR( MATCH( $E185,'2019 Kevin and Rob Bands to not'!$A:$A, 0 ) ) ), 1, 0 )</f>
        <v>#REF!</v>
      </c>
      <c r="H185" s="479" t="e">
        <f t="shared" si="2"/>
        <v>#REF!</v>
      </c>
      <c r="I185">
        <f>'Master Sheet'!E201</f>
        <v>0</v>
      </c>
      <c r="J185" s="481" t="e">
        <f t="array" ref="J185">INDEX( 'Master Sheet'!A400:C$1093, MATCH( I185, 'Master Sheet'!A400:A$1093, 0 ), 2 )</f>
        <v>#N/A</v>
      </c>
      <c r="K185" s="482" t="e">
        <f t="shared" si="3"/>
        <v>#REF!</v>
      </c>
      <c r="L185" s="483"/>
      <c r="M185" s="466"/>
      <c r="N185" s="466" t="e">
        <f t="array" ref="N185">INDEX( 'Master Sheet'!A400:C$1093, MATCH( I185, 'Master Sheet'!A400:A$1093, 0 ), 3 )</f>
        <v>#N/A</v>
      </c>
      <c r="O185" t="e">
        <f t="shared" si="4"/>
        <v>#REF!</v>
      </c>
      <c r="P185" s="484"/>
      <c r="Q185" s="466"/>
      <c r="R185" s="466" t="str">
        <f t="shared" si="5"/>
        <v/>
      </c>
      <c r="S185" s="466" t="str">
        <f t="shared" si="6"/>
        <v/>
      </c>
      <c r="T185" t="str">
        <f>IF( Y185="#00ff00", TIMEVALUE('Master Sheet'!C201), "")</f>
        <v/>
      </c>
      <c r="U185" t="str">
        <f>IF( Z185="#00ff00", TIMEVALUE('Master Sheet'!D201), "")</f>
        <v/>
      </c>
      <c r="W185" t="s">
        <v>4823</v>
      </c>
      <c r="X185" t="s">
        <v>4823</v>
      </c>
      <c r="Y185" t="s">
        <v>4823</v>
      </c>
      <c r="Z185" t="s">
        <v>4823</v>
      </c>
      <c r="AA185" t="s">
        <v>4823</v>
      </c>
    </row>
    <row r="186" spans="1:27" ht="12.75">
      <c r="A186" s="129" t="str">
        <f t="shared" si="0"/>
        <v>Friday</v>
      </c>
      <c r="B186" t="e">
        <f>IF( W186="#00ff00",'Master Sheet'!A202, B185)</f>
        <v>#REF!</v>
      </c>
      <c r="C186" t="str">
        <f t="shared" ref="C186:D186" si="238">IF( NOT( R186 = "" ), TEXT( DATE(YEAR(R186), MONTH(R186), DAY(R186) ), "m/d/yy") &amp; " " &amp; HOUR(R186) &amp; ":" &amp; TEXT( MINUTE(R186), "00"), "")</f>
        <v/>
      </c>
      <c r="D186" t="str">
        <f t="shared" si="238"/>
        <v/>
      </c>
      <c r="E186" t="str">
        <f>IF( AA186="#00ff00", 'Master Sheet'!E202, "" )</f>
        <v/>
      </c>
      <c r="F186" t="e">
        <f>IF( AND( $A186 &lt;&gt; "", $B186 &lt;&gt; "", $C186 &lt;&gt; "", $D186 &lt;&gt; "", $E186 &lt;&gt; "", ISERROR( MATCH( $E186,'2019 Kevin and Rob Bands to not'!$A:$A, 0 ) ) ), 1, 0 )</f>
        <v>#REF!</v>
      </c>
      <c r="H186" s="479" t="e">
        <f t="shared" si="2"/>
        <v>#REF!</v>
      </c>
      <c r="I186" t="str">
        <f>'Master Sheet'!E202</f>
        <v xml:space="preserve">not harder/country </v>
      </c>
      <c r="J186" s="481" t="e">
        <f t="array" ref="J186">INDEX( 'Master Sheet'!A400:C$1093, MATCH( I186, 'Master Sheet'!A400:A$1093, 0 ), 2 )</f>
        <v>#N/A</v>
      </c>
      <c r="K186" s="482" t="e">
        <f t="shared" si="3"/>
        <v>#REF!</v>
      </c>
      <c r="L186" s="483"/>
      <c r="M186" s="466"/>
      <c r="N186" s="466" t="e">
        <f t="array" ref="N186">INDEX( 'Master Sheet'!A400:C$1093, MATCH( I186, 'Master Sheet'!A400:A$1093, 0 ), 3 )</f>
        <v>#N/A</v>
      </c>
      <c r="O186" t="e">
        <f t="shared" si="4"/>
        <v>#REF!</v>
      </c>
      <c r="P186" s="484"/>
      <c r="Q186" s="466"/>
      <c r="R186" s="466" t="str">
        <f t="shared" si="5"/>
        <v/>
      </c>
      <c r="S186" s="466" t="str">
        <f t="shared" si="6"/>
        <v/>
      </c>
      <c r="T186" t="str">
        <f>IF( Y186="#00ff00", TIMEVALUE('Master Sheet'!C202), "")</f>
        <v/>
      </c>
      <c r="U186" t="str">
        <f>IF( Z186="#00ff00", TIMEVALUE('Master Sheet'!D202), "")</f>
        <v/>
      </c>
      <c r="W186" t="s">
        <v>4823</v>
      </c>
      <c r="X186" t="s">
        <v>4823</v>
      </c>
      <c r="Y186" t="s">
        <v>4823</v>
      </c>
      <c r="Z186" t="s">
        <v>4823</v>
      </c>
      <c r="AA186" t="s">
        <v>4823</v>
      </c>
    </row>
    <row r="187" spans="1:27" ht="12.75">
      <c r="A187" s="129" t="str">
        <f t="shared" si="0"/>
        <v>Friday</v>
      </c>
      <c r="B187" s="481" t="str">
        <f>IF( W187="#00ff00",'Master Sheet'!A203, B186)</f>
        <v>(2020) Josh M Beard :: 9703918509</v>
      </c>
      <c r="C187" t="str">
        <f t="shared" ref="C187:D187" si="239">IF( NOT( R187 = "" ), TEXT( DATE(YEAR(R187), MONTH(R187), DAY(R187) ), "m/d/yy") &amp; " " &amp; HOUR(R187) &amp; ":" &amp; TEXT( MINUTE(R187), "00"), "")</f>
        <v/>
      </c>
      <c r="D187" t="str">
        <f t="shared" si="239"/>
        <v/>
      </c>
      <c r="E187" t="str">
        <f>IF( AA187="#00ff00", 'Master Sheet'!E203, "" )</f>
        <v>Charlie Brown Sweater Face</v>
      </c>
      <c r="F187">
        <f>IF( AND( $A187 &lt;&gt; "", $B187 &lt;&gt; "", $C187 &lt;&gt; "", $D187 &lt;&gt; "", $E187 &lt;&gt; "", ISERROR( MATCH( $E187,'2019 Kevin and Rob Bands to not'!$A:$A, 0 ) ) ), 1, 0 )</f>
        <v>0</v>
      </c>
      <c r="H187" s="479">
        <f t="shared" si="2"/>
        <v>0</v>
      </c>
      <c r="I187" t="str">
        <f>'Master Sheet'!E203</f>
        <v>Charlie Brown Sweater Face</v>
      </c>
      <c r="J187" s="481" t="str">
        <f t="array" ref="J187">INDEX( 'Master Sheet'!A400:C$1093, MATCH( I187, 'Master Sheet'!A400:A$1093, 0 ), 2 )</f>
        <v>(2020) Josh M Beard :: 9703918509</v>
      </c>
      <c r="K187" s="482">
        <f t="shared" si="3"/>
        <v>0</v>
      </c>
      <c r="L187" s="483"/>
      <c r="M187" s="466"/>
      <c r="N187" s="466" t="str">
        <f t="array" ref="N187">INDEX( 'Master Sheet'!A400:C$1093, MATCH( I187, 'Master Sheet'!A400:A$1093, 0 ), 3 )</f>
        <v>joshmbeard@gmail.com</v>
      </c>
      <c r="O187">
        <f t="shared" si="4"/>
        <v>0</v>
      </c>
      <c r="P187" s="484"/>
      <c r="Q187" s="466"/>
      <c r="R187" s="466" t="str">
        <f t="shared" si="5"/>
        <v/>
      </c>
      <c r="S187" s="466" t="str">
        <f t="shared" si="6"/>
        <v/>
      </c>
      <c r="T187" t="e">
        <f>IF( Y187="#00ff00", TIMEVALUE('Master Sheet'!C203), "")</f>
        <v>#VALUE!</v>
      </c>
      <c r="U187" t="e">
        <f>IF( Z187="#00ff00", TIMEVALUE('Master Sheet'!D203), "")</f>
        <v>#VALUE!</v>
      </c>
      <c r="W187" t="s">
        <v>4822</v>
      </c>
      <c r="X187" t="s">
        <v>4822</v>
      </c>
      <c r="Y187" t="s">
        <v>4822</v>
      </c>
      <c r="Z187" t="s">
        <v>4822</v>
      </c>
      <c r="AA187" t="s">
        <v>4822</v>
      </c>
    </row>
    <row r="188" spans="1:27" ht="12.75">
      <c r="A188" s="129" t="str">
        <f t="shared" si="0"/>
        <v>Friday</v>
      </c>
      <c r="B188" s="481" t="str">
        <f>IF( W188="#00ff00",'Master Sheet'!A204, B187)</f>
        <v>(2020) Josh M Beard :: 9703918509</v>
      </c>
      <c r="C188" t="str">
        <f t="shared" ref="C188:D188" si="240">IF( NOT( R188 = "" ), TEXT( DATE(YEAR(R188), MONTH(R188), DAY(R188) ), "m/d/yy") &amp; " " &amp; HOUR(R188) &amp; ":" &amp; TEXT( MINUTE(R188), "00"), "")</f>
        <v/>
      </c>
      <c r="D188" t="str">
        <f t="shared" si="240"/>
        <v/>
      </c>
      <c r="E188" t="str">
        <f>IF( AA188="#00ff00", 'Master Sheet'!E204, "" )</f>
        <v>King Eddy</v>
      </c>
      <c r="F188">
        <f>IF( AND( $A188 &lt;&gt; "", $B188 &lt;&gt; "", $C188 &lt;&gt; "", $D188 &lt;&gt; "", $E188 &lt;&gt; "", ISERROR( MATCH( $E188,'2019 Kevin and Rob Bands to not'!$A:$A, 0 ) ) ), 1, 0 )</f>
        <v>0</v>
      </c>
      <c r="H188" s="479">
        <f t="shared" si="2"/>
        <v>0</v>
      </c>
      <c r="I188" t="str">
        <f>'Master Sheet'!E204</f>
        <v>King Eddy</v>
      </c>
      <c r="J188" s="481" t="str">
        <f t="array" ref="J188">INDEX( 'Master Sheet'!A400:C$1093, MATCH( I188, 'Master Sheet'!A400:A$1093, 0 ), 2 )</f>
        <v>(2020) Justin Maike :: kingeddieband@gmail.com</v>
      </c>
      <c r="K188" s="482">
        <f t="shared" si="3"/>
        <v>0</v>
      </c>
      <c r="L188" s="483"/>
      <c r="M188" s="466"/>
      <c r="N188" s="466" t="str">
        <f t="array" ref="N188">INDEX( 'Master Sheet'!A400:C$1093, MATCH( I188, 'Master Sheet'!A400:A$1093, 0 ), 3 )</f>
        <v>kingeddieband@gmail.com</v>
      </c>
      <c r="O188">
        <f t="shared" si="4"/>
        <v>0</v>
      </c>
      <c r="P188" s="484"/>
      <c r="Q188" s="466"/>
      <c r="R188" s="466" t="str">
        <f t="shared" si="5"/>
        <v/>
      </c>
      <c r="S188" s="466" t="str">
        <f t="shared" si="6"/>
        <v/>
      </c>
      <c r="T188" t="e">
        <f>IF( Y188="#00ff00", TIMEVALUE('Master Sheet'!C204), "")</f>
        <v>#VALUE!</v>
      </c>
      <c r="U188" t="e">
        <f>IF( Z188="#00ff00", TIMEVALUE('Master Sheet'!D204), "")</f>
        <v>#VALUE!</v>
      </c>
      <c r="W188" t="s">
        <v>4823</v>
      </c>
      <c r="X188" t="s">
        <v>4823</v>
      </c>
      <c r="Y188" t="s">
        <v>4822</v>
      </c>
      <c r="Z188" t="s">
        <v>4822</v>
      </c>
      <c r="AA188" t="s">
        <v>4822</v>
      </c>
    </row>
    <row r="189" spans="1:27" ht="12.75">
      <c r="A189" s="129" t="str">
        <f t="shared" si="0"/>
        <v>Friday</v>
      </c>
      <c r="B189" s="481" t="str">
        <f>IF( W189="#00ff00",'Master Sheet'!A205, B188)</f>
        <v>(2020) Josh M Beard :: 9703918509</v>
      </c>
      <c r="C189" t="str">
        <f t="shared" ref="C189:D189" si="241">IF( NOT( R189 = "" ), TEXT( DATE(YEAR(R189), MONTH(R189), DAY(R189) ), "m/d/yy") &amp; " " &amp; HOUR(R189) &amp; ":" &amp; TEXT( MINUTE(R189), "00"), "")</f>
        <v/>
      </c>
      <c r="D189" t="str">
        <f t="shared" si="241"/>
        <v/>
      </c>
      <c r="E189" t="str">
        <f>IF( AA189="#00ff00", 'Master Sheet'!E205, "" )</f>
        <v>Ain't Virginia (formerly Sweet Virginia)</v>
      </c>
      <c r="F189">
        <f>IF( AND( $A189 &lt;&gt; "", $B189 &lt;&gt; "", $C189 &lt;&gt; "", $D189 &lt;&gt; "", $E189 &lt;&gt; "", ISERROR( MATCH( $E189,'2019 Kevin and Rob Bands to not'!$A:$A, 0 ) ) ), 1, 0 )</f>
        <v>0</v>
      </c>
      <c r="H189" s="479">
        <f t="shared" si="2"/>
        <v>0</v>
      </c>
      <c r="I189" t="str">
        <f>'Master Sheet'!E205</f>
        <v>Ain't Virginia (formerly Sweet Virginia)</v>
      </c>
      <c r="J189" s="481" t="e">
        <f t="array" ref="J189">INDEX( 'Master Sheet'!A400:C$1093, MATCH( I189, 'Master Sheet'!A400:A$1093, 0 ), 2 )</f>
        <v>#N/A</v>
      </c>
      <c r="K189" s="482">
        <f t="shared" si="3"/>
        <v>0</v>
      </c>
      <c r="L189" s="483"/>
      <c r="M189" s="466"/>
      <c r="N189" s="466" t="e">
        <f t="array" ref="N189">INDEX( 'Master Sheet'!A400:C$1093, MATCH( I189, 'Master Sheet'!A400:A$1093, 0 ), 3 )</f>
        <v>#N/A</v>
      </c>
      <c r="O189">
        <f t="shared" si="4"/>
        <v>0</v>
      </c>
      <c r="P189" s="484"/>
      <c r="Q189" s="466"/>
      <c r="R189" s="466" t="str">
        <f t="shared" si="5"/>
        <v/>
      </c>
      <c r="S189" s="466" t="str">
        <f t="shared" si="6"/>
        <v/>
      </c>
      <c r="T189" t="e">
        <f>IF( Y189="#00ff00", TIMEVALUE('Master Sheet'!C205), "")</f>
        <v>#VALUE!</v>
      </c>
      <c r="U189" t="e">
        <f>IF( Z189="#00ff00", TIMEVALUE('Master Sheet'!D205), "")</f>
        <v>#VALUE!</v>
      </c>
      <c r="W189" t="s">
        <v>4823</v>
      </c>
      <c r="X189" t="s">
        <v>4823</v>
      </c>
      <c r="Y189" t="s">
        <v>4822</v>
      </c>
      <c r="Z189" t="s">
        <v>4822</v>
      </c>
      <c r="AA189" t="s">
        <v>4822</v>
      </c>
    </row>
    <row r="190" spans="1:27" ht="12.75">
      <c r="A190" s="129" t="str">
        <f t="shared" si="0"/>
        <v>Friday</v>
      </c>
      <c r="B190" s="481" t="str">
        <f>IF( W190="#00ff00",'Master Sheet'!A206, B189)</f>
        <v>(2020) Josh M Beard :: 9703918509</v>
      </c>
      <c r="C190" t="str">
        <f t="shared" ref="C190:D190" si="242">IF( NOT( R190 = "" ), TEXT( DATE(YEAR(R190), MONTH(R190), DAY(R190) ), "m/d/yy") &amp; " " &amp; HOUR(R190) &amp; ":" &amp; TEXT( MINUTE(R190), "00"), "")</f>
        <v/>
      </c>
      <c r="D190" t="str">
        <f t="shared" si="242"/>
        <v/>
      </c>
      <c r="E190" t="str">
        <f>IF( AA190="#00ff00", 'Master Sheet'!E206, "" )</f>
        <v>Black Moon Howl</v>
      </c>
      <c r="F190">
        <f>IF( AND( $A190 &lt;&gt; "", $B190 &lt;&gt; "", $C190 &lt;&gt; "", $D190 &lt;&gt; "", $E190 &lt;&gt; "", ISERROR( MATCH( $E190,'2019 Kevin and Rob Bands to not'!$A:$A, 0 ) ) ), 1, 0 )</f>
        <v>0</v>
      </c>
      <c r="H190" s="479">
        <f t="shared" si="2"/>
        <v>0</v>
      </c>
      <c r="I190" t="str">
        <f>'Master Sheet'!E206</f>
        <v>Black Moon Howl</v>
      </c>
      <c r="J190" s="481" t="str">
        <f t="array" ref="J190">INDEX( 'Master Sheet'!A400:C$1093, MATCH( I190, 'Master Sheet'!A400:A$1093, 0 ), 2 )</f>
        <v>(2020) Steve Jones :: 970-658-6629</v>
      </c>
      <c r="K190" s="482">
        <f t="shared" si="3"/>
        <v>0</v>
      </c>
      <c r="L190" s="483"/>
      <c r="M190" s="466"/>
      <c r="N190" s="466" t="str">
        <f t="array" ref="N190">INDEX( 'Master Sheet'!A400:C$1093, MATCH( I190, 'Master Sheet'!A400:A$1093, 0 ), 3 )</f>
        <v>blackmoonhowlband@gmail.com</v>
      </c>
      <c r="O190">
        <f t="shared" si="4"/>
        <v>0</v>
      </c>
      <c r="P190" s="484"/>
      <c r="Q190" s="466"/>
      <c r="R190" s="466" t="str">
        <f t="shared" si="5"/>
        <v/>
      </c>
      <c r="S190" s="466" t="str">
        <f t="shared" si="6"/>
        <v/>
      </c>
      <c r="T190" t="e">
        <f>IF( Y190="#00ff00", TIMEVALUE('Master Sheet'!C206), "")</f>
        <v>#VALUE!</v>
      </c>
      <c r="U190" t="e">
        <f>IF( Z190="#00ff00", TIMEVALUE('Master Sheet'!D206), "")</f>
        <v>#VALUE!</v>
      </c>
      <c r="W190" t="s">
        <v>4823</v>
      </c>
      <c r="X190" t="s">
        <v>4823</v>
      </c>
      <c r="Y190" t="s">
        <v>4822</v>
      </c>
      <c r="Z190" t="s">
        <v>4822</v>
      </c>
      <c r="AA190" t="s">
        <v>4822</v>
      </c>
    </row>
    <row r="191" spans="1:27" ht="12.75">
      <c r="A191" s="129" t="str">
        <f t="shared" si="0"/>
        <v>Friday</v>
      </c>
      <c r="B191" s="481" t="str">
        <f>IF( W191="#00ff00",'Master Sheet'!A207, B190)</f>
        <v>(2020) Josh M Beard :: 9703918509</v>
      </c>
      <c r="C191" t="str">
        <f t="shared" ref="C191:D191" si="243">IF( NOT( R191 = "" ), TEXT( DATE(YEAR(R191), MONTH(R191), DAY(R191) ), "m/d/yy") &amp; " " &amp; HOUR(R191) &amp; ":" &amp; TEXT( MINUTE(R191), "00"), "")</f>
        <v/>
      </c>
      <c r="D191" t="str">
        <f t="shared" si="243"/>
        <v/>
      </c>
      <c r="E191">
        <f>IF( AA191="#00ff00", 'Master Sheet'!E207, "" )</f>
        <v>0</v>
      </c>
      <c r="F191">
        <f>IF( AND( $A191 &lt;&gt; "", $B191 &lt;&gt; "", $C191 &lt;&gt; "", $D191 &lt;&gt; "", $E191 &lt;&gt; "", ISERROR( MATCH( $E191,'2019 Kevin and Rob Bands to not'!$A:$A, 0 ) ) ), 1, 0 )</f>
        <v>0</v>
      </c>
      <c r="H191" s="479">
        <f t="shared" si="2"/>
        <v>0</v>
      </c>
      <c r="I191">
        <f>'Master Sheet'!E207</f>
        <v>0</v>
      </c>
      <c r="J191" s="481" t="e">
        <f t="array" ref="J191">INDEX( 'Master Sheet'!A400:C$1093, MATCH( I191, 'Master Sheet'!A400:A$1093, 0 ), 2 )</f>
        <v>#N/A</v>
      </c>
      <c r="K191" s="482">
        <f t="shared" si="3"/>
        <v>0</v>
      </c>
      <c r="L191" s="483"/>
      <c r="M191" s="466"/>
      <c r="N191" s="466" t="e">
        <f t="array" ref="N191">INDEX( 'Master Sheet'!A400:C$1093, MATCH( I191, 'Master Sheet'!A400:A$1093, 0 ), 3 )</f>
        <v>#N/A</v>
      </c>
      <c r="O191">
        <f t="shared" si="4"/>
        <v>0</v>
      </c>
      <c r="P191" s="484"/>
      <c r="Q191" s="466"/>
      <c r="R191" s="466" t="str">
        <f t="shared" si="5"/>
        <v/>
      </c>
      <c r="S191" s="466" t="str">
        <f t="shared" si="6"/>
        <v/>
      </c>
      <c r="T191" t="e">
        <f>IF( Y191="#00ff00", TIMEVALUE('Master Sheet'!C207), "")</f>
        <v>#VALUE!</v>
      </c>
      <c r="U191" t="e">
        <f>IF( Z191="#00ff00", TIMEVALUE('Master Sheet'!D207), "")</f>
        <v>#VALUE!</v>
      </c>
      <c r="W191" t="s">
        <v>4823</v>
      </c>
      <c r="X191" t="s">
        <v>4823</v>
      </c>
      <c r="Y191" t="s">
        <v>4822</v>
      </c>
      <c r="Z191" t="s">
        <v>4822</v>
      </c>
      <c r="AA191" t="s">
        <v>4822</v>
      </c>
    </row>
    <row r="192" spans="1:27" ht="12.75">
      <c r="A192" s="129" t="str">
        <f t="shared" si="0"/>
        <v>Friday</v>
      </c>
      <c r="B192" s="481" t="str">
        <f>IF( W192="#00ff00",'Master Sheet'!A208, B191)</f>
        <v>(2020) Josh M Beard :: 9703918509</v>
      </c>
      <c r="C192" t="str">
        <f t="shared" ref="C192:D192" si="244">IF( NOT( R192 = "" ), TEXT( DATE(YEAR(R192), MONTH(R192), DAY(R192) ), "m/d/yy") &amp; " " &amp; HOUR(R192) &amp; ":" &amp; TEXT( MINUTE(R192), "00"), "")</f>
        <v/>
      </c>
      <c r="D192" t="str">
        <f t="shared" si="244"/>
        <v/>
      </c>
      <c r="E192" t="str">
        <f>IF( AA192="#00ff00", 'Master Sheet'!E208, "" )</f>
        <v/>
      </c>
      <c r="F192">
        <f>IF( AND( $A192 &lt;&gt; "", $B192 &lt;&gt; "", $C192 &lt;&gt; "", $D192 &lt;&gt; "", $E192 &lt;&gt; "", ISERROR( MATCH( $E192,'2019 Kevin and Rob Bands to not'!$A:$A, 0 ) ) ), 1, 0 )</f>
        <v>0</v>
      </c>
      <c r="H192" s="479">
        <f t="shared" si="2"/>
        <v>0</v>
      </c>
      <c r="I192">
        <f>'Master Sheet'!E208</f>
        <v>0</v>
      </c>
      <c r="J192" s="481" t="e">
        <f t="array" ref="J192">INDEX( 'Master Sheet'!A400:C$1093, MATCH( I192, 'Master Sheet'!A400:A$1093, 0 ), 2 )</f>
        <v>#N/A</v>
      </c>
      <c r="K192" s="482">
        <f t="shared" si="3"/>
        <v>0</v>
      </c>
      <c r="L192" s="483"/>
      <c r="M192" s="466"/>
      <c r="N192" s="466" t="e">
        <f t="array" ref="N192">INDEX( 'Master Sheet'!A400:C$1093, MATCH( I192, 'Master Sheet'!A400:A$1093, 0 ), 3 )</f>
        <v>#N/A</v>
      </c>
      <c r="O192">
        <f t="shared" si="4"/>
        <v>0</v>
      </c>
      <c r="P192" s="484"/>
      <c r="Q192" s="466"/>
      <c r="R192" s="466" t="str">
        <f t="shared" si="5"/>
        <v/>
      </c>
      <c r="S192" s="466" t="str">
        <f t="shared" si="6"/>
        <v/>
      </c>
      <c r="T192" t="str">
        <f>IF( Y192="#00ff00", TIMEVALUE('Master Sheet'!C208), "")</f>
        <v/>
      </c>
      <c r="U192" t="str">
        <f>IF( Z192="#00ff00", TIMEVALUE('Master Sheet'!D208), "")</f>
        <v/>
      </c>
      <c r="W192" t="s">
        <v>4823</v>
      </c>
      <c r="X192" t="s">
        <v>4823</v>
      </c>
      <c r="Y192" t="s">
        <v>4823</v>
      </c>
      <c r="Z192" t="s">
        <v>4823</v>
      </c>
      <c r="AA192" t="s">
        <v>4823</v>
      </c>
    </row>
    <row r="193" spans="1:27" ht="12.75">
      <c r="A193" s="129" t="str">
        <f t="shared" si="0"/>
        <v>Friday</v>
      </c>
      <c r="B193" s="481" t="str">
        <f t="shared" ref="B193:B199" si="245">IF( W193="#00ff00",#REF!, B192)</f>
        <v>(2020) Josh M Beard :: 9703918509</v>
      </c>
      <c r="C193" t="str">
        <f t="shared" ref="C193:D193" si="246">IF( NOT( R193 = "" ), TEXT( DATE(YEAR(R193), MONTH(R193), DAY(R193) ), "m/d/yy") &amp; " " &amp; HOUR(R193) &amp; ":" &amp; TEXT( MINUTE(R193), "00"), "")</f>
        <v/>
      </c>
      <c r="D193" t="str">
        <f t="shared" si="246"/>
        <v/>
      </c>
      <c r="E193" t="str">
        <f t="shared" ref="E193:E199" si="247">IF( AA193="#00ff00",#REF!, "" )</f>
        <v/>
      </c>
      <c r="F193">
        <f>IF( AND( $A193 &lt;&gt; "", $B193 &lt;&gt; "", $C193 &lt;&gt; "", $D193 &lt;&gt; "", $E193 &lt;&gt; "", ISERROR( MATCH( $E193,'2019 Kevin and Rob Bands to not'!$A:$A, 0 ) ) ), 1, 0 )</f>
        <v>0</v>
      </c>
      <c r="H193" s="479" t="e">
        <f t="shared" si="2"/>
        <v>#REF!</v>
      </c>
      <c r="I193" t="e">
        <f t="shared" ref="I193:I199" si="248">#REF!</f>
        <v>#REF!</v>
      </c>
      <c r="J193" s="481" t="e">
        <f t="array" ref="J193">INDEX( 'Master Sheet'!A400:C$1093, MATCH( I193, 'Master Sheet'!A400:A$1093, 0 ), 2 )</f>
        <v>#REF!</v>
      </c>
      <c r="K193" s="482" t="e">
        <f t="shared" si="3"/>
        <v>#REF!</v>
      </c>
      <c r="L193" s="483"/>
      <c r="M193" s="466"/>
      <c r="N193" s="466" t="e">
        <f t="array" ref="N193">INDEX( 'Master Sheet'!A400:C$1093, MATCH( I193, 'Master Sheet'!A400:A$1093, 0 ), 3 )</f>
        <v>#REF!</v>
      </c>
      <c r="O193" t="e">
        <f t="shared" si="4"/>
        <v>#REF!</v>
      </c>
      <c r="P193" s="484"/>
      <c r="Q193" s="466"/>
      <c r="R193" s="466" t="str">
        <f t="shared" si="5"/>
        <v/>
      </c>
      <c r="S193" s="466" t="str">
        <f t="shared" si="6"/>
        <v/>
      </c>
      <c r="T193" t="str">
        <f t="shared" ref="T193:U193" si="249">IF( Y193="#00ff00", TIMEVALUE(#REF!), "")</f>
        <v/>
      </c>
      <c r="U193" t="str">
        <f t="shared" si="249"/>
        <v/>
      </c>
      <c r="W193" t="s">
        <v>4823</v>
      </c>
      <c r="X193" t="s">
        <v>4823</v>
      </c>
      <c r="Y193" t="s">
        <v>4823</v>
      </c>
      <c r="Z193" t="s">
        <v>4823</v>
      </c>
      <c r="AA193" t="s">
        <v>4823</v>
      </c>
    </row>
    <row r="194" spans="1:27" ht="12.75">
      <c r="A194" s="129" t="str">
        <f t="shared" si="0"/>
        <v>Friday</v>
      </c>
      <c r="B194" t="e">
        <f t="shared" si="245"/>
        <v>#REF!</v>
      </c>
      <c r="C194" t="str">
        <f t="shared" ref="C194:D194" si="250">IF( NOT( R194 = "" ), TEXT( DATE(YEAR(R194), MONTH(R194), DAY(R194) ), "m/d/yy") &amp; " " &amp; HOUR(R194) &amp; ":" &amp; TEXT( MINUTE(R194), "00"), "")</f>
        <v/>
      </c>
      <c r="D194" t="str">
        <f t="shared" si="250"/>
        <v/>
      </c>
      <c r="E194" t="e">
        <f t="shared" si="247"/>
        <v>#REF!</v>
      </c>
      <c r="F194" t="e">
        <f>IF( AND( $A194 &lt;&gt; "", $B194 &lt;&gt; "", $C194 &lt;&gt; "", $D194 &lt;&gt; "", $E194 &lt;&gt; "", ISERROR( MATCH( $E194,'2019 Kevin and Rob Bands to not'!$A:$A, 0 ) ) ), 1, 0 )</f>
        <v>#REF!</v>
      </c>
      <c r="H194" s="479" t="e">
        <f t="shared" si="2"/>
        <v>#REF!</v>
      </c>
      <c r="I194" t="e">
        <f t="shared" si="248"/>
        <v>#REF!</v>
      </c>
      <c r="J194" s="481" t="e">
        <f t="array" ref="J194">INDEX( 'Master Sheet'!A400:C$1093, MATCH( I194, 'Master Sheet'!A400:A$1093, 0 ), 2 )</f>
        <v>#REF!</v>
      </c>
      <c r="K194" s="482" t="e">
        <f t="shared" si="3"/>
        <v>#REF!</v>
      </c>
      <c r="L194" s="483"/>
      <c r="M194" s="466"/>
      <c r="N194" s="466" t="e">
        <f t="array" ref="N194">INDEX( 'Master Sheet'!A400:C$1093, MATCH( I194, 'Master Sheet'!A400:A$1093, 0 ), 3 )</f>
        <v>#REF!</v>
      </c>
      <c r="O194" t="e">
        <f t="shared" si="4"/>
        <v>#REF!</v>
      </c>
      <c r="P194" s="484"/>
      <c r="Q194" s="466"/>
      <c r="R194" s="466" t="str">
        <f t="shared" si="5"/>
        <v/>
      </c>
      <c r="S194" s="466" t="str">
        <f t="shared" si="6"/>
        <v/>
      </c>
      <c r="T194" t="e">
        <f t="shared" ref="T194:U194" si="251">IF( Y194="#00ff00", TIMEVALUE(#REF!), "")</f>
        <v>#REF!</v>
      </c>
      <c r="U194" t="e">
        <f t="shared" si="251"/>
        <v>#REF!</v>
      </c>
      <c r="W194" t="s">
        <v>4822</v>
      </c>
      <c r="X194" t="s">
        <v>4822</v>
      </c>
      <c r="Y194" t="s">
        <v>4822</v>
      </c>
      <c r="Z194" t="s">
        <v>4822</v>
      </c>
      <c r="AA194" t="s">
        <v>4822</v>
      </c>
    </row>
    <row r="195" spans="1:27" ht="12.75">
      <c r="A195" s="129" t="str">
        <f t="shared" si="0"/>
        <v>Friday</v>
      </c>
      <c r="B195" t="e">
        <f t="shared" si="245"/>
        <v>#REF!</v>
      </c>
      <c r="C195" t="str">
        <f t="shared" ref="C195:D195" si="252">IF( NOT( R195 = "" ), TEXT( DATE(YEAR(R195), MONTH(R195), DAY(R195) ), "m/d/yy") &amp; " " &amp; HOUR(R195) &amp; ":" &amp; TEXT( MINUTE(R195), "00"), "")</f>
        <v/>
      </c>
      <c r="D195" t="str">
        <f t="shared" si="252"/>
        <v/>
      </c>
      <c r="E195" t="str">
        <f t="shared" si="247"/>
        <v/>
      </c>
      <c r="F195" t="e">
        <f>IF( AND( $A195 &lt;&gt; "", $B195 &lt;&gt; "", $C195 &lt;&gt; "", $D195 &lt;&gt; "", $E195 &lt;&gt; "", ISERROR( MATCH( $E195,'2019 Kevin and Rob Bands to not'!$A:$A, 0 ) ) ), 1, 0 )</f>
        <v>#REF!</v>
      </c>
      <c r="H195" s="479" t="e">
        <f t="shared" si="2"/>
        <v>#REF!</v>
      </c>
      <c r="I195" t="e">
        <f t="shared" si="248"/>
        <v>#REF!</v>
      </c>
      <c r="J195" s="481" t="e">
        <f t="array" ref="J195">INDEX( 'Master Sheet'!A400:C$1093, MATCH( I195, 'Master Sheet'!A400:A$1093, 0 ), 2 )</f>
        <v>#REF!</v>
      </c>
      <c r="K195" s="482" t="e">
        <f t="shared" si="3"/>
        <v>#REF!</v>
      </c>
      <c r="L195" s="483"/>
      <c r="M195" s="466"/>
      <c r="N195" s="466" t="e">
        <f t="array" ref="N195">INDEX( 'Master Sheet'!A400:C$1093, MATCH( I195, 'Master Sheet'!A400:A$1093, 0 ), 3 )</f>
        <v>#REF!</v>
      </c>
      <c r="O195" t="e">
        <f t="shared" si="4"/>
        <v>#REF!</v>
      </c>
      <c r="P195" s="484"/>
      <c r="Q195" s="466"/>
      <c r="R195" s="466" t="str">
        <f t="shared" si="5"/>
        <v/>
      </c>
      <c r="S195" s="466" t="str">
        <f t="shared" si="6"/>
        <v/>
      </c>
      <c r="T195" t="str">
        <f t="shared" ref="T195:U195" si="253">IF( Y195="#00ff00", TIMEVALUE(#REF!), "")</f>
        <v/>
      </c>
      <c r="U195" t="str">
        <f t="shared" si="253"/>
        <v/>
      </c>
      <c r="W195" t="s">
        <v>4837</v>
      </c>
      <c r="X195" t="s">
        <v>4837</v>
      </c>
      <c r="Y195" t="s">
        <v>4837</v>
      </c>
      <c r="Z195" t="s">
        <v>4837</v>
      </c>
      <c r="AA195" t="s">
        <v>4837</v>
      </c>
    </row>
    <row r="196" spans="1:27" ht="12.75">
      <c r="A196" s="129" t="str">
        <f t="shared" si="0"/>
        <v>Friday</v>
      </c>
      <c r="B196" t="e">
        <f t="shared" si="245"/>
        <v>#REF!</v>
      </c>
      <c r="C196" t="str">
        <f t="shared" ref="C196:D196" si="254">IF( NOT( R196 = "" ), TEXT( DATE(YEAR(R196), MONTH(R196), DAY(R196) ), "m/d/yy") &amp; " " &amp; HOUR(R196) &amp; ":" &amp; TEXT( MINUTE(R196), "00"), "")</f>
        <v/>
      </c>
      <c r="D196" t="str">
        <f t="shared" si="254"/>
        <v/>
      </c>
      <c r="E196" t="str">
        <f t="shared" si="247"/>
        <v/>
      </c>
      <c r="F196" t="e">
        <f>IF( AND( $A196 &lt;&gt; "", $B196 &lt;&gt; "", $C196 &lt;&gt; "", $D196 &lt;&gt; "", $E196 &lt;&gt; "", ISERROR( MATCH( $E196,'2019 Kevin and Rob Bands to not'!$A:$A, 0 ) ) ), 1, 0 )</f>
        <v>#REF!</v>
      </c>
      <c r="H196" s="479" t="e">
        <f t="shared" si="2"/>
        <v>#REF!</v>
      </c>
      <c r="I196" t="e">
        <f t="shared" si="248"/>
        <v>#REF!</v>
      </c>
      <c r="J196" s="481" t="e">
        <f t="array" ref="J196">INDEX( 'Master Sheet'!A400:C$1093, MATCH( I196, 'Master Sheet'!A400:A$1093, 0 ), 2 )</f>
        <v>#REF!</v>
      </c>
      <c r="K196" s="482" t="e">
        <f t="shared" si="3"/>
        <v>#REF!</v>
      </c>
      <c r="L196" s="483"/>
      <c r="M196" s="466"/>
      <c r="N196" s="466" t="e">
        <f t="array" ref="N196">INDEX( 'Master Sheet'!A400:C$1093, MATCH( I196, 'Master Sheet'!A400:A$1093, 0 ), 3 )</f>
        <v>#REF!</v>
      </c>
      <c r="O196" t="e">
        <f t="shared" si="4"/>
        <v>#REF!</v>
      </c>
      <c r="P196" s="484"/>
      <c r="Q196" s="466"/>
      <c r="R196" s="466" t="str">
        <f t="shared" si="5"/>
        <v/>
      </c>
      <c r="S196" s="466" t="str">
        <f t="shared" si="6"/>
        <v/>
      </c>
      <c r="T196" t="str">
        <f t="shared" ref="T196:U196" si="255">IF( Y196="#00ff00", TIMEVALUE(#REF!), "")</f>
        <v/>
      </c>
      <c r="U196" t="str">
        <f t="shared" si="255"/>
        <v/>
      </c>
      <c r="W196" t="s">
        <v>4823</v>
      </c>
      <c r="X196" t="s">
        <v>4823</v>
      </c>
      <c r="Y196" t="s">
        <v>4823</v>
      </c>
      <c r="Z196" t="s">
        <v>4823</v>
      </c>
      <c r="AA196" t="s">
        <v>4823</v>
      </c>
    </row>
    <row r="197" spans="1:27" ht="12.75">
      <c r="A197" s="129" t="str">
        <f t="shared" si="0"/>
        <v>Friday</v>
      </c>
      <c r="B197" t="e">
        <f t="shared" si="245"/>
        <v>#REF!</v>
      </c>
      <c r="C197" t="str">
        <f t="shared" ref="C197:D197" si="256">IF( NOT( R197 = "" ), TEXT( DATE(YEAR(R197), MONTH(R197), DAY(R197) ), "m/d/yy") &amp; " " &amp; HOUR(R197) &amp; ":" &amp; TEXT( MINUTE(R197), "00"), "")</f>
        <v/>
      </c>
      <c r="D197" t="str">
        <f t="shared" si="256"/>
        <v/>
      </c>
      <c r="E197" t="str">
        <f t="shared" si="247"/>
        <v/>
      </c>
      <c r="F197" t="e">
        <f>IF( AND( $A197 &lt;&gt; "", $B197 &lt;&gt; "", $C197 &lt;&gt; "", $D197 &lt;&gt; "", $E197 &lt;&gt; "", ISERROR( MATCH( $E197,'2019 Kevin and Rob Bands to not'!$A:$A, 0 ) ) ), 1, 0 )</f>
        <v>#REF!</v>
      </c>
      <c r="H197" s="479" t="e">
        <f t="shared" si="2"/>
        <v>#REF!</v>
      </c>
      <c r="I197" t="e">
        <f t="shared" si="248"/>
        <v>#REF!</v>
      </c>
      <c r="J197" s="481" t="e">
        <f t="array" ref="J197">INDEX( 'Master Sheet'!A400:C$1093, MATCH( I197, 'Master Sheet'!A400:A$1093, 0 ), 2 )</f>
        <v>#REF!</v>
      </c>
      <c r="K197" s="482" t="e">
        <f t="shared" si="3"/>
        <v>#REF!</v>
      </c>
      <c r="L197" s="483"/>
      <c r="M197" s="466"/>
      <c r="N197" s="466" t="e">
        <f t="array" ref="N197">INDEX( 'Master Sheet'!A400:C$1093, MATCH( I197, 'Master Sheet'!A400:A$1093, 0 ), 3 )</f>
        <v>#REF!</v>
      </c>
      <c r="O197" t="e">
        <f t="shared" si="4"/>
        <v>#REF!</v>
      </c>
      <c r="P197" s="484"/>
      <c r="Q197" s="466"/>
      <c r="R197" s="466" t="str">
        <f t="shared" si="5"/>
        <v/>
      </c>
      <c r="S197" s="466" t="str">
        <f t="shared" si="6"/>
        <v/>
      </c>
      <c r="T197" t="str">
        <f t="shared" ref="T197:U197" si="257">IF( Y197="#00ff00", TIMEVALUE(#REF!), "")</f>
        <v/>
      </c>
      <c r="U197" t="str">
        <f t="shared" si="257"/>
        <v/>
      </c>
      <c r="W197" t="s">
        <v>4823</v>
      </c>
      <c r="X197" t="s">
        <v>4823</v>
      </c>
      <c r="Y197" t="s">
        <v>4823</v>
      </c>
      <c r="Z197" t="s">
        <v>4823</v>
      </c>
      <c r="AA197" t="s">
        <v>4823</v>
      </c>
    </row>
    <row r="198" spans="1:27" ht="12.75">
      <c r="A198" s="129" t="str">
        <f t="shared" si="0"/>
        <v>Friday</v>
      </c>
      <c r="B198" t="e">
        <f t="shared" si="245"/>
        <v>#REF!</v>
      </c>
      <c r="C198" t="str">
        <f t="shared" ref="C198:D198" si="258">IF( NOT( R198 = "" ), TEXT( DATE(YEAR(R198), MONTH(R198), DAY(R198) ), "m/d/yy") &amp; " " &amp; HOUR(R198) &amp; ":" &amp; TEXT( MINUTE(R198), "00"), "")</f>
        <v/>
      </c>
      <c r="D198" t="str">
        <f t="shared" si="258"/>
        <v/>
      </c>
      <c r="E198" t="e">
        <f t="shared" si="247"/>
        <v>#REF!</v>
      </c>
      <c r="F198" t="e">
        <f>IF( AND( $A198 &lt;&gt; "", $B198 &lt;&gt; "", $C198 &lt;&gt; "", $D198 &lt;&gt; "", $E198 &lt;&gt; "", ISERROR( MATCH( $E198,'2019 Kevin and Rob Bands to not'!$A:$A, 0 ) ) ), 1, 0 )</f>
        <v>#REF!</v>
      </c>
      <c r="H198" s="479" t="e">
        <f t="shared" si="2"/>
        <v>#REF!</v>
      </c>
      <c r="I198" t="e">
        <f t="shared" si="248"/>
        <v>#REF!</v>
      </c>
      <c r="J198" s="481" t="e">
        <f t="array" ref="J198">INDEX( 'Master Sheet'!A400:C$1093, MATCH( I198, 'Master Sheet'!A400:A$1093, 0 ), 2 )</f>
        <v>#REF!</v>
      </c>
      <c r="K198" s="482" t="e">
        <f t="shared" si="3"/>
        <v>#REF!</v>
      </c>
      <c r="L198" s="483"/>
      <c r="M198" s="466"/>
      <c r="N198" s="466" t="e">
        <f t="array" ref="N198">INDEX( 'Master Sheet'!A400:C$1093, MATCH( I198, 'Master Sheet'!A400:A$1093, 0 ), 3 )</f>
        <v>#REF!</v>
      </c>
      <c r="O198" t="e">
        <f t="shared" si="4"/>
        <v>#REF!</v>
      </c>
      <c r="P198" s="484"/>
      <c r="Q198" s="466"/>
      <c r="R198" s="466" t="str">
        <f t="shared" si="5"/>
        <v/>
      </c>
      <c r="S198" s="466" t="str">
        <f t="shared" si="6"/>
        <v/>
      </c>
      <c r="T198" t="e">
        <f t="shared" ref="T198:U198" si="259">IF( Y198="#00ff00", TIMEVALUE(#REF!), "")</f>
        <v>#REF!</v>
      </c>
      <c r="U198" t="e">
        <f t="shared" si="259"/>
        <v>#REF!</v>
      </c>
      <c r="W198" t="s">
        <v>4822</v>
      </c>
      <c r="X198" t="s">
        <v>4822</v>
      </c>
      <c r="Y198" t="s">
        <v>4822</v>
      </c>
      <c r="Z198" t="s">
        <v>4822</v>
      </c>
      <c r="AA198" t="s">
        <v>4822</v>
      </c>
    </row>
    <row r="199" spans="1:27" ht="12.75">
      <c r="A199" s="129" t="str">
        <f t="shared" si="0"/>
        <v>Friday</v>
      </c>
      <c r="B199" t="e">
        <f t="shared" si="245"/>
        <v>#REF!</v>
      </c>
      <c r="C199" t="str">
        <f t="shared" ref="C199:D199" si="260">IF( NOT( R199 = "" ), TEXT( DATE(YEAR(R199), MONTH(R199), DAY(R199) ), "m/d/yy") &amp; " " &amp; HOUR(R199) &amp; ":" &amp; TEXT( MINUTE(R199), "00"), "")</f>
        <v/>
      </c>
      <c r="D199" t="str">
        <f t="shared" si="260"/>
        <v/>
      </c>
      <c r="E199" t="str">
        <f t="shared" si="247"/>
        <v/>
      </c>
      <c r="F199" t="e">
        <f>IF( AND( $A199 &lt;&gt; "", $B199 &lt;&gt; "", $C199 &lt;&gt; "", $D199 &lt;&gt; "", $E199 &lt;&gt; "", ISERROR( MATCH( $E199,'2019 Kevin and Rob Bands to not'!$A:$A, 0 ) ) ), 1, 0 )</f>
        <v>#REF!</v>
      </c>
      <c r="H199" s="479" t="e">
        <f t="shared" si="2"/>
        <v>#REF!</v>
      </c>
      <c r="I199" t="e">
        <f t="shared" si="248"/>
        <v>#REF!</v>
      </c>
      <c r="J199" s="481" t="e">
        <f t="array" ref="J199">INDEX( 'Master Sheet'!A400:C$1093, MATCH( I199, 'Master Sheet'!A400:A$1093, 0 ), 2 )</f>
        <v>#REF!</v>
      </c>
      <c r="K199" s="482" t="e">
        <f t="shared" si="3"/>
        <v>#REF!</v>
      </c>
      <c r="L199" s="483"/>
      <c r="M199" s="466"/>
      <c r="N199" s="466" t="e">
        <f t="array" ref="N199">INDEX( 'Master Sheet'!A400:C$1093, MATCH( I199, 'Master Sheet'!A400:A$1093, 0 ), 3 )</f>
        <v>#REF!</v>
      </c>
      <c r="O199" t="e">
        <f t="shared" si="4"/>
        <v>#REF!</v>
      </c>
      <c r="P199" s="484"/>
      <c r="Q199" s="466"/>
      <c r="R199" s="466" t="str">
        <f t="shared" si="5"/>
        <v/>
      </c>
      <c r="S199" s="466" t="str">
        <f t="shared" si="6"/>
        <v/>
      </c>
      <c r="T199" t="str">
        <f t="shared" ref="T199:U199" si="261">IF( Y199="#00ff00", TIMEVALUE(#REF!), "")</f>
        <v/>
      </c>
      <c r="U199" t="str">
        <f t="shared" si="261"/>
        <v/>
      </c>
      <c r="W199" t="s">
        <v>4837</v>
      </c>
      <c r="X199" t="s">
        <v>4837</v>
      </c>
      <c r="Y199" t="s">
        <v>4837</v>
      </c>
      <c r="Z199" t="s">
        <v>4837</v>
      </c>
      <c r="AA199" t="s">
        <v>4837</v>
      </c>
    </row>
    <row r="200" spans="1:27" ht="12.75">
      <c r="A200" s="129" t="str">
        <f t="shared" si="0"/>
        <v>Friday</v>
      </c>
      <c r="B200" t="e">
        <f>IF( W200="#00ff00",'Master Sheet'!A209, B199)</f>
        <v>#REF!</v>
      </c>
      <c r="C200" t="str">
        <f t="shared" ref="C200:D200" si="262">IF( NOT( R200 = "" ), TEXT( DATE(YEAR(R200), MONTH(R200), DAY(R200) ), "m/d/yy") &amp; " " &amp; HOUR(R200) &amp; ":" &amp; TEXT( MINUTE(R200), "00"), "")</f>
        <v/>
      </c>
      <c r="D200" t="str">
        <f t="shared" si="262"/>
        <v/>
      </c>
      <c r="E200" t="str">
        <f>IF( AA200="#00ff00", 'Master Sheet'!E209, "" )</f>
        <v/>
      </c>
      <c r="F200" t="e">
        <f>IF( AND( $A200 &lt;&gt; "", $B200 &lt;&gt; "", $C200 &lt;&gt; "", $D200 &lt;&gt; "", $E200 &lt;&gt; "", ISERROR( MATCH( $E200,'2019 Kevin and Rob Bands to not'!$A:$A, 0 ) ) ), 1, 0 )</f>
        <v>#REF!</v>
      </c>
      <c r="H200" s="479" t="e">
        <f t="shared" si="2"/>
        <v>#REF!</v>
      </c>
      <c r="I200">
        <f>'Master Sheet'!E209</f>
        <v>0</v>
      </c>
      <c r="J200" s="481" t="e">
        <f t="array" ref="J200">INDEX( 'Master Sheet'!A400:C$1093, MATCH( I200, 'Master Sheet'!A400:A$1093, 0 ), 2 )</f>
        <v>#N/A</v>
      </c>
      <c r="K200" s="482" t="e">
        <f t="shared" si="3"/>
        <v>#REF!</v>
      </c>
      <c r="L200" s="483"/>
      <c r="M200" s="466"/>
      <c r="N200" s="466" t="e">
        <f t="array" ref="N200">INDEX( 'Master Sheet'!A400:C$1093, MATCH( I200, 'Master Sheet'!A400:A$1093, 0 ), 3 )</f>
        <v>#N/A</v>
      </c>
      <c r="O200" t="e">
        <f t="shared" si="4"/>
        <v>#REF!</v>
      </c>
      <c r="P200" s="484"/>
      <c r="Q200" s="466"/>
      <c r="R200" s="466" t="str">
        <f t="shared" si="5"/>
        <v/>
      </c>
      <c r="S200" s="466" t="str">
        <f t="shared" si="6"/>
        <v/>
      </c>
      <c r="T200" t="str">
        <f>IF( Y200="#00ff00", TIMEVALUE('Master Sheet'!C209), "")</f>
        <v/>
      </c>
      <c r="U200" t="str">
        <f>IF( Z200="#00ff00", TIMEVALUE('Master Sheet'!D209), "")</f>
        <v/>
      </c>
      <c r="W200" t="s">
        <v>4823</v>
      </c>
      <c r="X200" t="s">
        <v>4823</v>
      </c>
      <c r="Y200" t="s">
        <v>4823</v>
      </c>
      <c r="Z200" t="s">
        <v>4823</v>
      </c>
      <c r="AA200" t="s">
        <v>4823</v>
      </c>
    </row>
    <row r="201" spans="1:27" ht="12.75">
      <c r="A201" s="129" t="str">
        <f t="shared" si="0"/>
        <v>Friday</v>
      </c>
      <c r="B201" t="e">
        <f>IF( W201="#00ff00",'Master Sheet'!A210, B200)</f>
        <v>#REF!</v>
      </c>
      <c r="C201" t="str">
        <f t="shared" ref="C201:D201" si="263">IF( NOT( R201 = "" ), TEXT( DATE(YEAR(R201), MONTH(R201), DAY(R201) ), "m/d/yy") &amp; " " &amp; HOUR(R201) &amp; ":" &amp; TEXT( MINUTE(R201), "00"), "")</f>
        <v/>
      </c>
      <c r="D201" t="str">
        <f t="shared" si="263"/>
        <v/>
      </c>
      <c r="E201" t="str">
        <f>IF( AA201="#00ff00", 'Master Sheet'!E210, "" )</f>
        <v/>
      </c>
      <c r="F201" t="e">
        <f>IF( AND( $A201 &lt;&gt; "", $B201 &lt;&gt; "", $C201 &lt;&gt; "", $D201 &lt;&gt; "", $E201 &lt;&gt; "", ISERROR( MATCH( $E201,'2019 Kevin and Rob Bands to not'!$A:$A, 0 ) ) ), 1, 0 )</f>
        <v>#REF!</v>
      </c>
      <c r="H201" s="479" t="e">
        <f t="shared" si="2"/>
        <v>#REF!</v>
      </c>
      <c r="I201">
        <f>'Master Sheet'!E210</f>
        <v>0</v>
      </c>
      <c r="J201" s="481" t="e">
        <f t="array" ref="J201">INDEX( 'Master Sheet'!A400:C$1093, MATCH( I201, 'Master Sheet'!A400:A$1093, 0 ), 2 )</f>
        <v>#N/A</v>
      </c>
      <c r="K201" s="482" t="e">
        <f t="shared" si="3"/>
        <v>#REF!</v>
      </c>
      <c r="L201" s="483"/>
      <c r="M201" s="466"/>
      <c r="N201" s="466" t="e">
        <f t="array" ref="N201">INDEX( 'Master Sheet'!A400:C$1093, MATCH( I201, 'Master Sheet'!A400:A$1093, 0 ), 3 )</f>
        <v>#N/A</v>
      </c>
      <c r="O201" t="e">
        <f t="shared" si="4"/>
        <v>#REF!</v>
      </c>
      <c r="P201" s="484"/>
      <c r="Q201" s="466"/>
      <c r="R201" s="466" t="str">
        <f t="shared" si="5"/>
        <v/>
      </c>
      <c r="S201" s="466" t="str">
        <f t="shared" si="6"/>
        <v/>
      </c>
      <c r="T201" t="str">
        <f>IF( Y201="#00ff00", TIMEVALUE('Master Sheet'!C210), "")</f>
        <v/>
      </c>
      <c r="U201" t="str">
        <f>IF( Z201="#00ff00", TIMEVALUE('Master Sheet'!D210), "")</f>
        <v/>
      </c>
      <c r="W201" t="s">
        <v>4823</v>
      </c>
      <c r="X201" t="s">
        <v>4823</v>
      </c>
      <c r="Y201" t="s">
        <v>4823</v>
      </c>
      <c r="Z201" t="s">
        <v>4823</v>
      </c>
      <c r="AA201" t="s">
        <v>4823</v>
      </c>
    </row>
    <row r="202" spans="1:27" ht="12.75">
      <c r="A202" s="129" t="str">
        <f t="shared" si="0"/>
        <v>Friday</v>
      </c>
      <c r="B202" s="481" t="e">
        <f>IF( W202="#00ff00",'Master Sheet'!A211, B201)</f>
        <v>#N/A</v>
      </c>
      <c r="C202" t="str">
        <f t="shared" ref="C202:D202" si="264">IF( NOT( R202 = "" ), TEXT( DATE(YEAR(R202), MONTH(R202), DAY(R202) ), "m/d/yy") &amp; " " &amp; HOUR(R202) &amp; ":" &amp; TEXT( MINUTE(R202), "00"), "")</f>
        <v/>
      </c>
      <c r="D202" t="str">
        <f t="shared" si="264"/>
        <v/>
      </c>
      <c r="E202" t="str">
        <f>IF( AA202="#00ff00", 'Master Sheet'!E211, "" )</f>
        <v xml:space="preserve"> </v>
      </c>
      <c r="F202" t="e">
        <f>IF( AND( $A202 &lt;&gt; "", $B202 &lt;&gt; "", $C202 &lt;&gt; "", $D202 &lt;&gt; "", $E202 &lt;&gt; "", ISERROR( MATCH( $E202,'2019 Kevin and Rob Bands to not'!$A:$A, 0 ) ) ), 1, 0 )</f>
        <v>#N/A</v>
      </c>
      <c r="H202" s="479" t="e">
        <f t="shared" si="2"/>
        <v>#N/A</v>
      </c>
      <c r="I202" t="str">
        <f>'Master Sheet'!E211</f>
        <v xml:space="preserve"> </v>
      </c>
      <c r="J202" s="481" t="e">
        <f t="array" ref="J202">INDEX( 'Master Sheet'!A400:C$1093, MATCH( I202, 'Master Sheet'!A400:A$1093, 0 ), 2 )</f>
        <v>#N/A</v>
      </c>
      <c r="K202" s="482" t="e">
        <f t="shared" si="3"/>
        <v>#N/A</v>
      </c>
      <c r="L202" s="483"/>
      <c r="M202" s="466"/>
      <c r="N202" s="466" t="e">
        <f t="array" ref="N202">INDEX( 'Master Sheet'!A400:C$1093, MATCH( I202, 'Master Sheet'!A400:A$1093, 0 ), 3 )</f>
        <v>#N/A</v>
      </c>
      <c r="O202" t="e">
        <f t="shared" si="4"/>
        <v>#N/A</v>
      </c>
      <c r="P202" s="484"/>
      <c r="Q202" s="466"/>
      <c r="R202" s="466" t="str">
        <f t="shared" si="5"/>
        <v/>
      </c>
      <c r="S202" s="466" t="str">
        <f t="shared" si="6"/>
        <v/>
      </c>
      <c r="T202" t="e">
        <f>IF( Y202="#00ff00", TIMEVALUE('Master Sheet'!C211), "")</f>
        <v>#VALUE!</v>
      </c>
      <c r="U202" t="e">
        <f>IF( Z202="#00ff00", TIMEVALUE('Master Sheet'!D211), "")</f>
        <v>#VALUE!</v>
      </c>
      <c r="W202" t="s">
        <v>4822</v>
      </c>
      <c r="X202" t="s">
        <v>4822</v>
      </c>
      <c r="Y202" t="s">
        <v>4822</v>
      </c>
      <c r="Z202" t="s">
        <v>4822</v>
      </c>
      <c r="AA202" t="s">
        <v>4822</v>
      </c>
    </row>
    <row r="203" spans="1:27" ht="12.75">
      <c r="A203" s="129" t="str">
        <f t="shared" si="0"/>
        <v>Friday</v>
      </c>
      <c r="B203" s="481" t="e">
        <f>IF( W203="#00ff00",'Master Sheet'!A212, B202)</f>
        <v>#N/A</v>
      </c>
      <c r="C203" t="str">
        <f t="shared" ref="C203:D203" si="265">IF( NOT( R203 = "" ), TEXT( DATE(YEAR(R203), MONTH(R203), DAY(R203) ), "m/d/yy") &amp; " " &amp; HOUR(R203) &amp; ":" &amp; TEXT( MINUTE(R203), "00"), "")</f>
        <v/>
      </c>
      <c r="D203" t="str">
        <f t="shared" si="265"/>
        <v/>
      </c>
      <c r="E203" t="str">
        <f>IF( AA203="#00ff00", 'Master Sheet'!E212, "" )</f>
        <v/>
      </c>
      <c r="F203" t="e">
        <f>IF( AND( $A203 &lt;&gt; "", $B203 &lt;&gt; "", $C203 &lt;&gt; "", $D203 &lt;&gt; "", $E203 &lt;&gt; "", ISERROR( MATCH( $E203,'2019 Kevin and Rob Bands to not'!$A:$A, 0 ) ) ), 1, 0 )</f>
        <v>#N/A</v>
      </c>
      <c r="H203" s="479" t="e">
        <f t="shared" si="2"/>
        <v>#N/A</v>
      </c>
      <c r="I203" t="str">
        <f>'Master Sheet'!E212</f>
        <v>Forty-Five Plus One with DJ Alf</v>
      </c>
      <c r="J203" s="481" t="str">
        <f t="array" ref="J203">INDEX( 'Master Sheet'!A400:C$1093, MATCH( I203, 'Master Sheet'!A400:A$1093, 0 ), 2 )</f>
        <v>(2020) DJ Alf :: 303-861-7425</v>
      </c>
      <c r="K203" s="482" t="e">
        <f t="shared" si="3"/>
        <v>#N/A</v>
      </c>
      <c r="L203" s="483"/>
      <c r="M203" s="466"/>
      <c r="N203" s="466" t="str">
        <f t="array" ref="N203">INDEX( 'Master Sheet'!A400:C$1093, MATCH( I203, 'Master Sheet'!A400:A$1093, 0 ), 3 )</f>
        <v>alf933@gmail.com</v>
      </c>
      <c r="O203" t="e">
        <f t="shared" si="4"/>
        <v>#N/A</v>
      </c>
      <c r="P203" s="484"/>
      <c r="Q203" s="466"/>
      <c r="R203" s="466" t="str">
        <f t="shared" si="5"/>
        <v/>
      </c>
      <c r="S203" s="466" t="str">
        <f t="shared" si="6"/>
        <v/>
      </c>
      <c r="T203" t="str">
        <f>IF( Y203="#00ff00", TIMEVALUE('Master Sheet'!C212), "")</f>
        <v/>
      </c>
      <c r="U203" t="str">
        <f>IF( Z203="#00ff00", TIMEVALUE('Master Sheet'!D212), "")</f>
        <v/>
      </c>
      <c r="W203" t="s">
        <v>4837</v>
      </c>
      <c r="X203" t="s">
        <v>4837</v>
      </c>
      <c r="Y203" t="s">
        <v>4837</v>
      </c>
      <c r="Z203" t="s">
        <v>4837</v>
      </c>
      <c r="AA203" t="s">
        <v>4837</v>
      </c>
    </row>
    <row r="204" spans="1:27" ht="12.75">
      <c r="A204" s="129" t="str">
        <f t="shared" si="0"/>
        <v>Friday</v>
      </c>
      <c r="B204" s="481" t="e">
        <f>IF( W204="#00ff00",'Master Sheet'!A213, B203)</f>
        <v>#N/A</v>
      </c>
      <c r="C204" t="str">
        <f t="shared" ref="C204:D204" si="266">IF( NOT( R204 = "" ), TEXT( DATE(YEAR(R204), MONTH(R204), DAY(R204) ), "m/d/yy") &amp; " " &amp; HOUR(R204) &amp; ":" &amp; TEXT( MINUTE(R204), "00"), "")</f>
        <v/>
      </c>
      <c r="D204" t="str">
        <f t="shared" si="266"/>
        <v/>
      </c>
      <c r="E204" t="str">
        <f>IF( AA204="#00ff00", 'Master Sheet'!E213, "" )</f>
        <v xml:space="preserve"> </v>
      </c>
      <c r="F204" t="e">
        <f>IF( AND( $A204 &lt;&gt; "", $B204 &lt;&gt; "", $C204 &lt;&gt; "", $D204 &lt;&gt; "", $E204 &lt;&gt; "", ISERROR( MATCH( $E204,'2019 Kevin and Rob Bands to not'!$A:$A, 0 ) ) ), 1, 0 )</f>
        <v>#N/A</v>
      </c>
      <c r="H204" s="479" t="e">
        <f t="shared" si="2"/>
        <v>#N/A</v>
      </c>
      <c r="I204" t="str">
        <f>'Master Sheet'!E213</f>
        <v xml:space="preserve"> </v>
      </c>
      <c r="J204" s="481" t="e">
        <f t="array" ref="J204">INDEX( 'Master Sheet'!A400:C$1093, MATCH( I204, 'Master Sheet'!A400:A$1093, 0 ), 2 )</f>
        <v>#N/A</v>
      </c>
      <c r="K204" s="482" t="e">
        <f t="shared" si="3"/>
        <v>#N/A</v>
      </c>
      <c r="L204" s="483"/>
      <c r="M204" s="466"/>
      <c r="N204" s="466" t="e">
        <f t="array" ref="N204">INDEX( 'Master Sheet'!A400:C$1093, MATCH( I204, 'Master Sheet'!A400:A$1093, 0 ), 3 )</f>
        <v>#N/A</v>
      </c>
      <c r="O204" t="e">
        <f t="shared" si="4"/>
        <v>#N/A</v>
      </c>
      <c r="P204" s="484"/>
      <c r="Q204" s="466"/>
      <c r="R204" s="466" t="str">
        <f t="shared" si="5"/>
        <v/>
      </c>
      <c r="S204" s="466" t="str">
        <f t="shared" si="6"/>
        <v/>
      </c>
      <c r="T204" t="e">
        <f>IF( Y204="#00ff00", TIMEVALUE('Master Sheet'!C213), "")</f>
        <v>#VALUE!</v>
      </c>
      <c r="U204" t="e">
        <f>IF( Z204="#00ff00", TIMEVALUE('Master Sheet'!D213), "")</f>
        <v>#VALUE!</v>
      </c>
      <c r="W204" t="s">
        <v>4823</v>
      </c>
      <c r="X204" t="s">
        <v>4823</v>
      </c>
      <c r="Y204" t="s">
        <v>4822</v>
      </c>
      <c r="Z204" t="s">
        <v>4822</v>
      </c>
      <c r="AA204" t="s">
        <v>4822</v>
      </c>
    </row>
    <row r="205" spans="1:27" ht="12.75">
      <c r="A205" s="129" t="str">
        <f t="shared" si="0"/>
        <v>Friday</v>
      </c>
      <c r="B205" s="481" t="e">
        <f>IF( W205="#00ff00",'Master Sheet'!A214, B204)</f>
        <v>#N/A</v>
      </c>
      <c r="C205" t="str">
        <f t="shared" ref="C205:D205" si="267">IF( NOT( R205 = "" ), TEXT( DATE(YEAR(R205), MONTH(R205), DAY(R205) ), "m/d/yy") &amp; " " &amp; HOUR(R205) &amp; ":" &amp; TEXT( MINUTE(R205), "00"), "")</f>
        <v/>
      </c>
      <c r="D205" t="str">
        <f t="shared" si="267"/>
        <v/>
      </c>
      <c r="E205" t="str">
        <f>IF( AA205="#00ff00", 'Master Sheet'!E214, "" )</f>
        <v/>
      </c>
      <c r="F205" t="e">
        <f>IF( AND( $A205 &lt;&gt; "", $B205 &lt;&gt; "", $C205 &lt;&gt; "", $D205 &lt;&gt; "", $E205 &lt;&gt; "", ISERROR( MATCH( $E205,'2019 Kevin and Rob Bands to not'!$A:$A, 0 ) ) ), 1, 0 )</f>
        <v>#N/A</v>
      </c>
      <c r="H205" s="479" t="e">
        <f t="shared" si="2"/>
        <v>#N/A</v>
      </c>
      <c r="I205">
        <f>'Master Sheet'!E214</f>
        <v>0</v>
      </c>
      <c r="J205" s="481" t="e">
        <f t="array" ref="J205">INDEX( 'Master Sheet'!A400:C$1093, MATCH( I205, 'Master Sheet'!A400:A$1093, 0 ), 2 )</f>
        <v>#N/A</v>
      </c>
      <c r="K205" s="482" t="e">
        <f t="shared" si="3"/>
        <v>#N/A</v>
      </c>
      <c r="L205" s="483"/>
      <c r="M205" s="466"/>
      <c r="N205" s="466" t="e">
        <f t="array" ref="N205">INDEX( 'Master Sheet'!A400:C$1093, MATCH( I205, 'Master Sheet'!A400:A$1093, 0 ), 3 )</f>
        <v>#N/A</v>
      </c>
      <c r="O205" t="e">
        <f t="shared" si="4"/>
        <v>#N/A</v>
      </c>
      <c r="P205" s="484"/>
      <c r="Q205" s="466"/>
      <c r="R205" s="466" t="str">
        <f t="shared" si="5"/>
        <v/>
      </c>
      <c r="S205" s="466" t="str">
        <f t="shared" si="6"/>
        <v/>
      </c>
      <c r="T205" t="str">
        <f>IF( Y205="#00ff00", TIMEVALUE('Master Sheet'!C214), "")</f>
        <v/>
      </c>
      <c r="U205" t="str">
        <f>IF( Z205="#00ff00", TIMEVALUE('Master Sheet'!D214), "")</f>
        <v/>
      </c>
      <c r="W205" t="s">
        <v>4837</v>
      </c>
      <c r="X205" t="s">
        <v>4837</v>
      </c>
      <c r="Y205" t="s">
        <v>4837</v>
      </c>
      <c r="Z205" t="s">
        <v>4837</v>
      </c>
      <c r="AA205" t="s">
        <v>4837</v>
      </c>
    </row>
    <row r="206" spans="1:27" ht="12.75">
      <c r="A206" s="129" t="str">
        <f t="shared" si="0"/>
        <v>Friday</v>
      </c>
      <c r="B206" s="481" t="e">
        <f>IF( W206="#00ff00",'Master Sheet'!A215, B205)</f>
        <v>#N/A</v>
      </c>
      <c r="C206" t="str">
        <f t="shared" ref="C206:D206" si="268">IF( NOT( R206 = "" ), TEXT( DATE(YEAR(R206), MONTH(R206), DAY(R206) ), "m/d/yy") &amp; " " &amp; HOUR(R206) &amp; ":" &amp; TEXT( MINUTE(R206), "00"), "")</f>
        <v/>
      </c>
      <c r="D206" t="str">
        <f t="shared" si="268"/>
        <v/>
      </c>
      <c r="E206" t="str">
        <f>IF( AA206="#00ff00", 'Master Sheet'!E215, "" )</f>
        <v/>
      </c>
      <c r="F206" t="e">
        <f>IF( AND( $A206 &lt;&gt; "", $B206 &lt;&gt; "", $C206 &lt;&gt; "", $D206 &lt;&gt; "", $E206 &lt;&gt; "", ISERROR( MATCH( $E206,'2019 Kevin and Rob Bands to not'!$A:$A, 0 ) ) ), 1, 0 )</f>
        <v>#N/A</v>
      </c>
      <c r="H206" s="479" t="e">
        <f t="shared" si="2"/>
        <v>#N/A</v>
      </c>
      <c r="I206">
        <f>'Master Sheet'!E215</f>
        <v>0</v>
      </c>
      <c r="J206" s="481" t="e">
        <f t="array" ref="J206">INDEX( 'Master Sheet'!A400:C$1093, MATCH( I206, 'Master Sheet'!A400:A$1093, 0 ), 2 )</f>
        <v>#N/A</v>
      </c>
      <c r="K206" s="482" t="e">
        <f t="shared" si="3"/>
        <v>#N/A</v>
      </c>
      <c r="L206" s="483"/>
      <c r="M206" s="466"/>
      <c r="N206" s="466" t="e">
        <f t="array" ref="N206">INDEX( 'Master Sheet'!A400:C$1093, MATCH( I206, 'Master Sheet'!A400:A$1093, 0 ), 3 )</f>
        <v>#N/A</v>
      </c>
      <c r="O206" t="e">
        <f t="shared" si="4"/>
        <v>#N/A</v>
      </c>
      <c r="P206" s="484"/>
      <c r="Q206" s="466"/>
      <c r="R206" s="466" t="str">
        <f t="shared" si="5"/>
        <v/>
      </c>
      <c r="S206" s="466" t="str">
        <f t="shared" si="6"/>
        <v/>
      </c>
      <c r="T206" t="str">
        <f>IF( Y206="#00ff00", TIMEVALUE('Master Sheet'!C215), "")</f>
        <v/>
      </c>
      <c r="U206" t="str">
        <f>IF( Z206="#00ff00", TIMEVALUE('Master Sheet'!D215), "")</f>
        <v/>
      </c>
      <c r="W206" t="s">
        <v>4823</v>
      </c>
      <c r="X206" t="s">
        <v>4823</v>
      </c>
      <c r="Y206" t="s">
        <v>4823</v>
      </c>
      <c r="Z206" t="s">
        <v>4823</v>
      </c>
      <c r="AA206" t="s">
        <v>4823</v>
      </c>
    </row>
    <row r="207" spans="1:27" ht="12.75">
      <c r="A207" s="129" t="str">
        <f t="shared" si="0"/>
        <v>Friday</v>
      </c>
      <c r="B207" s="481" t="e">
        <f>IF( W207="#00ff00",'Master Sheet'!A216, B206)</f>
        <v>#N/A</v>
      </c>
      <c r="C207" t="str">
        <f t="shared" ref="C207:D207" si="269">IF( NOT( R207 = "" ), TEXT( DATE(YEAR(R207), MONTH(R207), DAY(R207) ), "m/d/yy") &amp; " " &amp; HOUR(R207) &amp; ":" &amp; TEXT( MINUTE(R207), "00"), "")</f>
        <v/>
      </c>
      <c r="D207" t="str">
        <f t="shared" si="269"/>
        <v/>
      </c>
      <c r="E207" t="str">
        <f>IF( AA207="#00ff00", 'Master Sheet'!E216, "" )</f>
        <v/>
      </c>
      <c r="F207" t="e">
        <f>IF( AND( $A207 &lt;&gt; "", $B207 &lt;&gt; "", $C207 &lt;&gt; "", $D207 &lt;&gt; "", $E207 &lt;&gt; "", ISERROR( MATCH( $E207,'2019 Kevin and Rob Bands to not'!$A:$A, 0 ) ) ), 1, 0 )</f>
        <v>#N/A</v>
      </c>
      <c r="H207" s="479" t="e">
        <f t="shared" si="2"/>
        <v>#N/A</v>
      </c>
      <c r="I207" t="str">
        <f>'Master Sheet'!E216</f>
        <v>larger mix</v>
      </c>
      <c r="J207" s="481" t="e">
        <f t="array" ref="J207">INDEX( 'Master Sheet'!A400:C$1093, MATCH( I207, 'Master Sheet'!A400:A$1093, 0 ), 2 )</f>
        <v>#N/A</v>
      </c>
      <c r="K207" s="482" t="e">
        <f t="shared" si="3"/>
        <v>#N/A</v>
      </c>
      <c r="L207" s="483"/>
      <c r="M207" s="466"/>
      <c r="N207" s="466" t="e">
        <f t="array" ref="N207">INDEX( 'Master Sheet'!A400:C$1093, MATCH( I207, 'Master Sheet'!A400:A$1093, 0 ), 3 )</f>
        <v>#N/A</v>
      </c>
      <c r="O207" t="e">
        <f t="shared" si="4"/>
        <v>#N/A</v>
      </c>
      <c r="P207" s="484"/>
      <c r="Q207" s="466"/>
      <c r="R207" s="466" t="str">
        <f t="shared" si="5"/>
        <v/>
      </c>
      <c r="S207" s="466" t="str">
        <f t="shared" si="6"/>
        <v/>
      </c>
      <c r="T207" t="str">
        <f>IF( Y207="#00ff00", TIMEVALUE('Master Sheet'!C216), "")</f>
        <v/>
      </c>
      <c r="U207" t="str">
        <f>IF( Z207="#00ff00", TIMEVALUE('Master Sheet'!D216), "")</f>
        <v/>
      </c>
      <c r="W207" t="s">
        <v>4823</v>
      </c>
      <c r="X207" t="s">
        <v>4823</v>
      </c>
      <c r="Y207" t="s">
        <v>4823</v>
      </c>
      <c r="Z207" t="s">
        <v>4823</v>
      </c>
      <c r="AA207" t="s">
        <v>4823</v>
      </c>
    </row>
    <row r="208" spans="1:27" ht="12.75">
      <c r="A208" s="129" t="str">
        <f t="shared" si="0"/>
        <v>Friday</v>
      </c>
      <c r="B208" s="481" t="str">
        <f>IF( W208="#00ff00",'Master Sheet'!A217, B207)</f>
        <v>(2020) Mouse :: 970-988-4135</v>
      </c>
      <c r="C208" t="str">
        <f t="shared" ref="C208:D208" si="270">IF( NOT( R208 = "" ), TEXT( DATE(YEAR(R208), MONTH(R208), DAY(R208) ), "m/d/yy") &amp; " " &amp; HOUR(R208) &amp; ":" &amp; TEXT( MINUTE(R208), "00"), "")</f>
        <v/>
      </c>
      <c r="D208" t="str">
        <f t="shared" si="270"/>
        <v/>
      </c>
      <c r="E208" t="str">
        <f>IF( AA208="#00ff00", 'Master Sheet'!E217, "" )</f>
        <v>the commoners</v>
      </c>
      <c r="F208">
        <f>IF( AND( $A208 &lt;&gt; "", $B208 &lt;&gt; "", $C208 &lt;&gt; "", $D208 &lt;&gt; "", $E208 &lt;&gt; "", ISERROR( MATCH( $E208,'2019 Kevin and Rob Bands to not'!$A:$A, 0 ) ) ), 1, 0 )</f>
        <v>0</v>
      </c>
      <c r="H208" s="479">
        <f t="shared" si="2"/>
        <v>0</v>
      </c>
      <c r="I208" t="str">
        <f>'Master Sheet'!E217</f>
        <v>the commoners</v>
      </c>
      <c r="J208" s="481" t="str">
        <f t="array" ref="J208">INDEX( 'Master Sheet'!A400:C$1093, MATCH( I208, 'Master Sheet'!A400:A$1093, 0 ), 2 )</f>
        <v>(2020) Mouse :: 970-988-4135</v>
      </c>
      <c r="K208" s="482">
        <f t="shared" si="3"/>
        <v>0</v>
      </c>
      <c r="L208" s="483"/>
      <c r="M208" s="466"/>
      <c r="N208" s="466" t="str">
        <f t="array" ref="N208">INDEX( 'Master Sheet'!A400:C$1093, MATCH( I208, 'Master Sheet'!A400:A$1093, 0 ), 3 )</f>
        <v>the_commoners@hotmail.com</v>
      </c>
      <c r="O208">
        <f t="shared" si="4"/>
        <v>0</v>
      </c>
      <c r="P208" s="484"/>
      <c r="Q208" s="466"/>
      <c r="R208" s="466" t="str">
        <f t="shared" si="5"/>
        <v/>
      </c>
      <c r="S208" s="466" t="str">
        <f t="shared" si="6"/>
        <v/>
      </c>
      <c r="T208" t="e">
        <f>IF( Y208="#00ff00", TIMEVALUE('Master Sheet'!C217), "")</f>
        <v>#VALUE!</v>
      </c>
      <c r="U208" t="e">
        <f>IF( Z208="#00ff00", TIMEVALUE('Master Sheet'!D217), "")</f>
        <v>#VALUE!</v>
      </c>
      <c r="W208" t="s">
        <v>4822</v>
      </c>
      <c r="X208" t="s">
        <v>4822</v>
      </c>
      <c r="Y208" t="s">
        <v>4822</v>
      </c>
      <c r="Z208" t="s">
        <v>4822</v>
      </c>
      <c r="AA208" t="s">
        <v>4822</v>
      </c>
    </row>
    <row r="209" spans="1:27" ht="12.75">
      <c r="A209" s="129" t="str">
        <f t="shared" si="0"/>
        <v>Friday</v>
      </c>
      <c r="B209" s="481" t="str">
        <f>IF( W209="#00ff00",'Master Sheet'!A218, B208)</f>
        <v>(2020) Mouse :: 970-988-4135</v>
      </c>
      <c r="C209" t="str">
        <f t="shared" ref="C209:D209" si="271">IF( NOT( R209 = "" ), TEXT( DATE(YEAR(R209), MONTH(R209), DAY(R209) ), "m/d/yy") &amp; " " &amp; HOUR(R209) &amp; ":" &amp; TEXT( MINUTE(R209), "00"), "")</f>
        <v/>
      </c>
      <c r="D209" t="str">
        <f t="shared" si="271"/>
        <v/>
      </c>
      <c r="E209" t="str">
        <f>IF( AA209="#00ff00", 'Master Sheet'!E218, "" )</f>
        <v>Digg</v>
      </c>
      <c r="F209">
        <f>IF( AND( $A209 &lt;&gt; "", $B209 &lt;&gt; "", $C209 &lt;&gt; "", $D209 &lt;&gt; "", $E209 &lt;&gt; "", ISERROR( MATCH( $E209,'2019 Kevin and Rob Bands to not'!$A:$A, 0 ) ) ), 1, 0 )</f>
        <v>0</v>
      </c>
      <c r="H209" s="479">
        <f t="shared" si="2"/>
        <v>0</v>
      </c>
      <c r="I209" t="str">
        <f>'Master Sheet'!E218</f>
        <v>Digg</v>
      </c>
      <c r="J209" s="481" t="str">
        <f t="array" ref="J209">INDEX( 'Master Sheet'!A400:C$1093, MATCH( I209, 'Master Sheet'!A400:A$1093, 0 ), 2 )</f>
        <v>(2020) Will Crossland :: 7202900149</v>
      </c>
      <c r="K209" s="482">
        <f t="shared" si="3"/>
        <v>0</v>
      </c>
      <c r="L209" s="483"/>
      <c r="M209" s="466"/>
      <c r="N209" s="466" t="str">
        <f t="array" ref="N209">INDEX( 'Master Sheet'!A400:C$1093, MATCH( I209, 'Master Sheet'!A400:A$1093, 0 ), 3 )</f>
        <v>info@diggband.com</v>
      </c>
      <c r="O209">
        <f t="shared" si="4"/>
        <v>0</v>
      </c>
      <c r="P209" s="484"/>
      <c r="Q209" s="466"/>
      <c r="R209" s="466" t="str">
        <f t="shared" si="5"/>
        <v/>
      </c>
      <c r="S209" s="466" t="str">
        <f t="shared" si="6"/>
        <v/>
      </c>
      <c r="T209" t="e">
        <f>IF( Y209="#00ff00", TIMEVALUE('Master Sheet'!C218), "")</f>
        <v>#VALUE!</v>
      </c>
      <c r="U209" t="e">
        <f>IF( Z209="#00ff00", TIMEVALUE('Master Sheet'!D218), "")</f>
        <v>#VALUE!</v>
      </c>
      <c r="W209" t="s">
        <v>4823</v>
      </c>
      <c r="X209" t="s">
        <v>4823</v>
      </c>
      <c r="Y209" t="s">
        <v>4822</v>
      </c>
      <c r="Z209" t="s">
        <v>4822</v>
      </c>
      <c r="AA209" t="s">
        <v>4822</v>
      </c>
    </row>
    <row r="210" spans="1:27" ht="12.75">
      <c r="A210" s="129" t="str">
        <f t="shared" si="0"/>
        <v>Friday</v>
      </c>
      <c r="B210" s="481" t="str">
        <f>IF( W210="#00ff00",'Master Sheet'!A219, B209)</f>
        <v>(2020) Mouse :: 970-988-4135</v>
      </c>
      <c r="C210" t="str">
        <f t="shared" ref="C210:D210" si="272">IF( NOT( R210 = "" ), TEXT( DATE(YEAR(R210), MONTH(R210), DAY(R210) ), "m/d/yy") &amp; " " &amp; HOUR(R210) &amp; ":" &amp; TEXT( MINUTE(R210), "00"), "")</f>
        <v/>
      </c>
      <c r="D210" t="str">
        <f t="shared" si="272"/>
        <v/>
      </c>
      <c r="E210" t="str">
        <f>IF( AA210="#00ff00", 'Master Sheet'!E219, "" )</f>
        <v>Mother Tongue</v>
      </c>
      <c r="F210">
        <f>IF( AND( $A210 &lt;&gt; "", $B210 &lt;&gt; "", $C210 &lt;&gt; "", $D210 &lt;&gt; "", $E210 &lt;&gt; "", ISERROR( MATCH( $E210,'2019 Kevin and Rob Bands to not'!$A:$A, 0 ) ) ), 1, 0 )</f>
        <v>0</v>
      </c>
      <c r="H210" s="479">
        <f t="shared" si="2"/>
        <v>0</v>
      </c>
      <c r="I210" t="str">
        <f>'Master Sheet'!E219</f>
        <v>Mother Tongue</v>
      </c>
      <c r="J210" s="481" t="str">
        <f t="array" ref="J210">INDEX( 'Master Sheet'!A400:C$1093, MATCH( I210, 'Master Sheet'!A400:A$1093, 0 ), 2 )</f>
        <v>(2020) Brandon Heffernan :: 248-207-6323</v>
      </c>
      <c r="K210" s="482">
        <f t="shared" si="3"/>
        <v>0</v>
      </c>
      <c r="L210" s="483"/>
      <c r="M210" s="466"/>
      <c r="N210" s="466" t="str">
        <f t="array" ref="N210">INDEX( 'Master Sheet'!A400:C$1093, MATCH( I210, 'Master Sheet'!A400:A$1093, 0 ), 3 )</f>
        <v>waxbandit.music@gmail.com</v>
      </c>
      <c r="O210">
        <f t="shared" si="4"/>
        <v>0</v>
      </c>
      <c r="P210" s="484"/>
      <c r="Q210" s="466"/>
      <c r="R210" s="466" t="str">
        <f t="shared" si="5"/>
        <v/>
      </c>
      <c r="S210" s="466" t="str">
        <f t="shared" si="6"/>
        <v/>
      </c>
      <c r="T210" t="e">
        <f>IF( Y210="#00ff00", TIMEVALUE('Master Sheet'!C219), "")</f>
        <v>#VALUE!</v>
      </c>
      <c r="U210" t="e">
        <f>IF( Z210="#00ff00", TIMEVALUE('Master Sheet'!D219), "")</f>
        <v>#VALUE!</v>
      </c>
      <c r="W210" t="s">
        <v>4823</v>
      </c>
      <c r="X210" t="s">
        <v>4823</v>
      </c>
      <c r="Y210" t="s">
        <v>4822</v>
      </c>
      <c r="Z210" t="s">
        <v>4822</v>
      </c>
      <c r="AA210" t="s">
        <v>4822</v>
      </c>
    </row>
    <row r="211" spans="1:27" ht="12.75">
      <c r="A211" s="129" t="str">
        <f t="shared" si="0"/>
        <v>Friday</v>
      </c>
      <c r="B211" s="481" t="str">
        <f>IF( W211="#00ff00",'Master Sheet'!A220, B210)</f>
        <v>(2020) Mouse :: 970-988-4135</v>
      </c>
      <c r="C211" t="str">
        <f t="shared" ref="C211:D211" si="273">IF( NOT( R211 = "" ), TEXT( DATE(YEAR(R211), MONTH(R211), DAY(R211) ), "m/d/yy") &amp; " " &amp; HOUR(R211) &amp; ":" &amp; TEXT( MINUTE(R211), "00"), "")</f>
        <v/>
      </c>
      <c r="D211" t="str">
        <f t="shared" si="273"/>
        <v/>
      </c>
      <c r="E211" t="str">
        <f>IF( AA211="#00ff00", 'Master Sheet'!E220, "" )</f>
        <v xml:space="preserve"> </v>
      </c>
      <c r="F211">
        <f>IF( AND( $A211 &lt;&gt; "", $B211 &lt;&gt; "", $C211 &lt;&gt; "", $D211 &lt;&gt; "", $E211 &lt;&gt; "", ISERROR( MATCH( $E211,'2019 Kevin and Rob Bands to not'!$A:$A, 0 ) ) ), 1, 0 )</f>
        <v>0</v>
      </c>
      <c r="H211" s="479">
        <f t="shared" si="2"/>
        <v>0</v>
      </c>
      <c r="I211" t="str">
        <f>'Master Sheet'!E220</f>
        <v xml:space="preserve"> </v>
      </c>
      <c r="J211" s="481" t="e">
        <f t="array" ref="J211">INDEX( 'Master Sheet'!A400:C$1093, MATCH( I211, 'Master Sheet'!A400:A$1093, 0 ), 2 )</f>
        <v>#N/A</v>
      </c>
      <c r="K211" s="482">
        <f t="shared" si="3"/>
        <v>0</v>
      </c>
      <c r="L211" s="483"/>
      <c r="M211" s="466"/>
      <c r="N211" s="466" t="e">
        <f t="array" ref="N211">INDEX( 'Master Sheet'!A400:C$1093, MATCH( I211, 'Master Sheet'!A400:A$1093, 0 ), 3 )</f>
        <v>#N/A</v>
      </c>
      <c r="O211">
        <f t="shared" si="4"/>
        <v>0</v>
      </c>
      <c r="P211" s="484"/>
      <c r="Q211" s="466"/>
      <c r="R211" s="466" t="str">
        <f t="shared" si="5"/>
        <v/>
      </c>
      <c r="S211" s="466" t="str">
        <f t="shared" si="6"/>
        <v/>
      </c>
      <c r="T211" t="e">
        <f>IF( Y211="#00ff00", TIMEVALUE('Master Sheet'!C220), "")</f>
        <v>#VALUE!</v>
      </c>
      <c r="U211" t="e">
        <f>IF( Z211="#00ff00", TIMEVALUE('Master Sheet'!D220), "")</f>
        <v>#VALUE!</v>
      </c>
      <c r="W211" t="s">
        <v>4823</v>
      </c>
      <c r="X211" t="s">
        <v>4823</v>
      </c>
      <c r="Y211" t="s">
        <v>4822</v>
      </c>
      <c r="Z211" t="s">
        <v>4822</v>
      </c>
      <c r="AA211" t="s">
        <v>4822</v>
      </c>
    </row>
    <row r="212" spans="1:27" ht="12.75">
      <c r="A212" s="129" t="str">
        <f t="shared" si="0"/>
        <v>Friday</v>
      </c>
      <c r="B212" s="481" t="str">
        <f>IF( W212="#00ff00",'Master Sheet'!A221, B211)</f>
        <v>(2020) Mouse :: 970-988-4135</v>
      </c>
      <c r="C212" t="str">
        <f t="shared" ref="C212:D212" si="274">IF( NOT( R212 = "" ), TEXT( DATE(YEAR(R212), MONTH(R212), DAY(R212) ), "m/d/yy") &amp; " " &amp; HOUR(R212) &amp; ":" &amp; TEXT( MINUTE(R212), "00"), "")</f>
        <v/>
      </c>
      <c r="D212" t="str">
        <f t="shared" si="274"/>
        <v/>
      </c>
      <c r="E212" t="str">
        <f>IF( AA212="#00ff00", 'Master Sheet'!E221, "" )</f>
        <v/>
      </c>
      <c r="F212">
        <f>IF( AND( $A212 &lt;&gt; "", $B212 &lt;&gt; "", $C212 &lt;&gt; "", $D212 &lt;&gt; "", $E212 &lt;&gt; "", ISERROR( MATCH( $E212,'2019 Kevin and Rob Bands to not'!$A:$A, 0 ) ) ), 1, 0 )</f>
        <v>0</v>
      </c>
      <c r="H212" s="479">
        <f t="shared" si="2"/>
        <v>0</v>
      </c>
      <c r="I212">
        <f>'Master Sheet'!E221</f>
        <v>0</v>
      </c>
      <c r="J212" s="481" t="e">
        <f t="array" ref="J212">INDEX( 'Master Sheet'!A400:C$1093, MATCH( I212, 'Master Sheet'!A400:A$1093, 0 ), 2 )</f>
        <v>#N/A</v>
      </c>
      <c r="K212" s="482">
        <f t="shared" si="3"/>
        <v>0</v>
      </c>
      <c r="L212" s="483"/>
      <c r="M212" s="466"/>
      <c r="N212" s="466" t="e">
        <f t="array" ref="N212">INDEX( 'Master Sheet'!A400:C$1093, MATCH( I212, 'Master Sheet'!A400:A$1093, 0 ), 3 )</f>
        <v>#N/A</v>
      </c>
      <c r="O212">
        <f t="shared" si="4"/>
        <v>0</v>
      </c>
      <c r="P212" s="484"/>
      <c r="Q212" s="466"/>
      <c r="R212" s="466" t="str">
        <f t="shared" si="5"/>
        <v/>
      </c>
      <c r="S212" s="466" t="str">
        <f t="shared" si="6"/>
        <v/>
      </c>
      <c r="T212" t="str">
        <f>IF( Y212="#00ff00", TIMEVALUE('Master Sheet'!C221), "")</f>
        <v/>
      </c>
      <c r="U212" t="str">
        <f>IF( Z212="#00ff00", TIMEVALUE('Master Sheet'!D221), "")</f>
        <v/>
      </c>
      <c r="W212" t="s">
        <v>4837</v>
      </c>
      <c r="X212" t="s">
        <v>4837</v>
      </c>
      <c r="Y212" t="s">
        <v>4837</v>
      </c>
      <c r="Z212" t="s">
        <v>4837</v>
      </c>
      <c r="AA212" t="s">
        <v>4837</v>
      </c>
    </row>
    <row r="213" spans="1:27" ht="12.75">
      <c r="A213" s="129" t="str">
        <f t="shared" si="0"/>
        <v>Friday</v>
      </c>
      <c r="B213" s="481" t="str">
        <f>IF( W213="#00ff00",'Master Sheet'!A222, B212)</f>
        <v>(2020) Mouse :: 970-988-4135</v>
      </c>
      <c r="C213" t="str">
        <f t="shared" ref="C213:D213" si="275">IF( NOT( R213 = "" ), TEXT( DATE(YEAR(R213), MONTH(R213), DAY(R213) ), "m/d/yy") &amp; " " &amp; HOUR(R213) &amp; ":" &amp; TEXT( MINUTE(R213), "00"), "")</f>
        <v/>
      </c>
      <c r="D213" t="str">
        <f t="shared" si="275"/>
        <v/>
      </c>
      <c r="E213" t="str">
        <f>IF( AA213="#00ff00", 'Master Sheet'!E222, "" )</f>
        <v/>
      </c>
      <c r="F213">
        <f>IF( AND( $A213 &lt;&gt; "", $B213 &lt;&gt; "", $C213 &lt;&gt; "", $D213 &lt;&gt; "", $E213 &lt;&gt; "", ISERROR( MATCH( $E213,'2019 Kevin and Rob Bands to not'!$A:$A, 0 ) ) ), 1, 0 )</f>
        <v>0</v>
      </c>
      <c r="H213" s="479">
        <f t="shared" si="2"/>
        <v>0</v>
      </c>
      <c r="I213">
        <f>'Master Sheet'!E222</f>
        <v>0</v>
      </c>
      <c r="J213" s="481" t="e">
        <f t="array" ref="J213">INDEX( 'Master Sheet'!A400:C$1093, MATCH( I213, 'Master Sheet'!A400:A$1093, 0 ), 2 )</f>
        <v>#N/A</v>
      </c>
      <c r="K213" s="482">
        <f t="shared" si="3"/>
        <v>0</v>
      </c>
      <c r="L213" s="483"/>
      <c r="M213" s="466"/>
      <c r="N213" s="466" t="e">
        <f t="array" ref="N213">INDEX( 'Master Sheet'!A400:C$1093, MATCH( I213, 'Master Sheet'!A400:A$1093, 0 ), 3 )</f>
        <v>#N/A</v>
      </c>
      <c r="O213">
        <f t="shared" si="4"/>
        <v>0</v>
      </c>
      <c r="P213" s="484"/>
      <c r="Q213" s="466"/>
      <c r="R213" s="466" t="str">
        <f t="shared" si="5"/>
        <v/>
      </c>
      <c r="S213" s="466" t="str">
        <f t="shared" si="6"/>
        <v/>
      </c>
      <c r="T213" t="str">
        <f>IF( Y213="#00ff00", TIMEVALUE('Master Sheet'!C222), "")</f>
        <v/>
      </c>
      <c r="U213" t="str">
        <f>IF( Z213="#00ff00", TIMEVALUE('Master Sheet'!D222), "")</f>
        <v/>
      </c>
      <c r="W213" t="s">
        <v>4823</v>
      </c>
      <c r="X213" t="s">
        <v>4823</v>
      </c>
      <c r="Y213" t="s">
        <v>4823</v>
      </c>
      <c r="Z213" t="s">
        <v>4823</v>
      </c>
      <c r="AA213" t="s">
        <v>4823</v>
      </c>
    </row>
    <row r="214" spans="1:27" ht="12.75">
      <c r="A214" s="129" t="str">
        <f t="shared" si="0"/>
        <v>Friday</v>
      </c>
      <c r="B214" s="481" t="str">
        <f>IF( W214="#00ff00",'Master Sheet'!A223, B213)</f>
        <v>(2020) Mouse :: 970-988-4135</v>
      </c>
      <c r="C214" t="str">
        <f t="shared" ref="C214:D214" si="276">IF( NOT( R214 = "" ), TEXT( DATE(YEAR(R214), MONTH(R214), DAY(R214) ), "m/d/yy") &amp; " " &amp; HOUR(R214) &amp; ":" &amp; TEXT( MINUTE(R214), "00"), "")</f>
        <v/>
      </c>
      <c r="D214" t="str">
        <f t="shared" si="276"/>
        <v/>
      </c>
      <c r="E214" t="str">
        <f>IF( AA214="#00ff00", 'Master Sheet'!E223, "" )</f>
        <v/>
      </c>
      <c r="F214">
        <f>IF( AND( $A214 &lt;&gt; "", $B214 &lt;&gt; "", $C214 &lt;&gt; "", $D214 &lt;&gt; "", $E214 &lt;&gt; "", ISERROR( MATCH( $E214,'2019 Kevin and Rob Bands to not'!$A:$A, 0 ) ) ), 1, 0 )</f>
        <v>0</v>
      </c>
      <c r="H214" s="479">
        <f t="shared" si="2"/>
        <v>0</v>
      </c>
      <c r="I214" t="str">
        <f>'Master Sheet'!E223</f>
        <v xml:space="preserve"> </v>
      </c>
      <c r="J214" s="481" t="e">
        <f t="array" ref="J214">INDEX( 'Master Sheet'!A400:C$1093, MATCH( I214, 'Master Sheet'!A400:A$1093, 0 ), 2 )</f>
        <v>#N/A</v>
      </c>
      <c r="K214" s="482">
        <f t="shared" si="3"/>
        <v>0</v>
      </c>
      <c r="L214" s="483"/>
      <c r="M214" s="466"/>
      <c r="N214" s="466" t="e">
        <f t="array" ref="N214">INDEX( 'Master Sheet'!A400:C$1093, MATCH( I214, 'Master Sheet'!A400:A$1093, 0 ), 3 )</f>
        <v>#N/A</v>
      </c>
      <c r="O214">
        <f t="shared" si="4"/>
        <v>0</v>
      </c>
      <c r="P214" s="484"/>
      <c r="Q214" s="466"/>
      <c r="R214" s="466" t="str">
        <f t="shared" si="5"/>
        <v/>
      </c>
      <c r="S214" s="466" t="str">
        <f t="shared" si="6"/>
        <v/>
      </c>
      <c r="T214" t="str">
        <f>IF( Y214="#00ff00", TIMEVALUE('Master Sheet'!C223), "")</f>
        <v/>
      </c>
      <c r="U214" t="str">
        <f>IF( Z214="#00ff00", TIMEVALUE('Master Sheet'!D223), "")</f>
        <v/>
      </c>
      <c r="W214" t="s">
        <v>4823</v>
      </c>
      <c r="X214" t="s">
        <v>4823</v>
      </c>
      <c r="Y214" t="s">
        <v>4823</v>
      </c>
      <c r="Z214" t="s">
        <v>4823</v>
      </c>
      <c r="AA214" t="s">
        <v>4823</v>
      </c>
    </row>
    <row r="215" spans="1:27" ht="12.75">
      <c r="A215" s="129" t="str">
        <f t="shared" si="0"/>
        <v>Friday</v>
      </c>
      <c r="B215" s="481" t="str">
        <f>IF( W215="#00ff00",'Master Sheet'!A224, B214)</f>
        <v>(2020) Dave Wisbon :: 9704027047</v>
      </c>
      <c r="C215" t="str">
        <f t="shared" ref="C215:D215" si="277">IF( NOT( R215 = "" ), TEXT( DATE(YEAR(R215), MONTH(R215), DAY(R215) ), "m/d/yy") &amp; " " &amp; HOUR(R215) &amp; ":" &amp; TEXT( MINUTE(R215), "00"), "")</f>
        <v/>
      </c>
      <c r="D215" t="str">
        <f t="shared" si="277"/>
        <v/>
      </c>
      <c r="E215" t="str">
        <f>IF( AA215="#00ff00", 'Master Sheet'!E224, "" )</f>
        <v>The Waido Experience</v>
      </c>
      <c r="F215">
        <f>IF( AND( $A215 &lt;&gt; "", $B215 &lt;&gt; "", $C215 &lt;&gt; "", $D215 &lt;&gt; "", $E215 &lt;&gt; "", ISERROR( MATCH( $E215,'2019 Kevin and Rob Bands to not'!$A:$A, 0 ) ) ), 1, 0 )</f>
        <v>0</v>
      </c>
      <c r="H215" s="479">
        <f t="shared" si="2"/>
        <v>0</v>
      </c>
      <c r="I215" t="str">
        <f>'Master Sheet'!E224</f>
        <v>The Waido Experience</v>
      </c>
      <c r="J215" s="481" t="str">
        <f t="array" ref="J215">INDEX( 'Master Sheet'!A400:C$1093, MATCH( I215, 'Master Sheet'!A400:A$1093, 0 ), 2 )</f>
        <v>(2020) Dave Wisbon :: 9704027047</v>
      </c>
      <c r="K215" s="482">
        <f t="shared" si="3"/>
        <v>0</v>
      </c>
      <c r="L215" s="483"/>
      <c r="M215" s="466"/>
      <c r="N215" s="466" t="str">
        <f t="array" ref="N215">INDEX( 'Master Sheet'!A400:C$1093, MATCH( I215, 'Master Sheet'!A400:A$1093, 0 ), 3 )</f>
        <v>dwisbon@gmail.com</v>
      </c>
      <c r="O215">
        <f t="shared" si="4"/>
        <v>0</v>
      </c>
      <c r="P215" s="484"/>
      <c r="Q215" s="466"/>
      <c r="R215" s="466" t="str">
        <f t="shared" si="5"/>
        <v/>
      </c>
      <c r="S215" s="466" t="str">
        <f t="shared" si="6"/>
        <v/>
      </c>
      <c r="T215" t="e">
        <f>IF( Y215="#00ff00", TIMEVALUE('Master Sheet'!C224), "")</f>
        <v>#VALUE!</v>
      </c>
      <c r="U215" t="e">
        <f>IF( Z215="#00ff00", TIMEVALUE('Master Sheet'!D224), "")</f>
        <v>#VALUE!</v>
      </c>
      <c r="W215" t="s">
        <v>4822</v>
      </c>
      <c r="X215" t="s">
        <v>4822</v>
      </c>
      <c r="Y215" t="s">
        <v>4822</v>
      </c>
      <c r="Z215" t="s">
        <v>4822</v>
      </c>
      <c r="AA215" t="s">
        <v>4822</v>
      </c>
    </row>
    <row r="216" spans="1:27" ht="12.75">
      <c r="A216" s="129" t="str">
        <f t="shared" si="0"/>
        <v>Friday</v>
      </c>
      <c r="B216" s="481" t="str">
        <f>IF( W216="#00ff00",'Master Sheet'!A225, B215)</f>
        <v>(2020) Dave Wisbon :: 9704027047</v>
      </c>
      <c r="C216" t="str">
        <f t="shared" ref="C216:D216" si="278">IF( NOT( R216 = "" ), TEXT( DATE(YEAR(R216), MONTH(R216), DAY(R216) ), "m/d/yy") &amp; " " &amp; HOUR(R216) &amp; ":" &amp; TEXT( MINUTE(R216), "00"), "")</f>
        <v/>
      </c>
      <c r="D216" t="str">
        <f t="shared" si="278"/>
        <v/>
      </c>
      <c r="E216" t="str">
        <f>IF( AA216="#00ff00", 'Master Sheet'!E225, "" )</f>
        <v>Angie Stevens Band</v>
      </c>
      <c r="F216">
        <f>IF( AND( $A216 &lt;&gt; "", $B216 &lt;&gt; "", $C216 &lt;&gt; "", $D216 &lt;&gt; "", $E216 &lt;&gt; "", ISERROR( MATCH( $E216,'2019 Kevin and Rob Bands to not'!$A:$A, 0 ) ) ), 1, 0 )</f>
        <v>0</v>
      </c>
      <c r="H216" s="479">
        <f t="shared" si="2"/>
        <v>0</v>
      </c>
      <c r="I216" t="str">
        <f>'Master Sheet'!E225</f>
        <v>Angie Stevens Band</v>
      </c>
      <c r="J216" s="481" t="e">
        <f t="array" ref="J216">INDEX( 'Master Sheet'!A400:C$1093, MATCH( I216, 'Master Sheet'!A400:A$1093, 0 ), 2 )</f>
        <v>#N/A</v>
      </c>
      <c r="K216" s="482">
        <f t="shared" si="3"/>
        <v>0</v>
      </c>
      <c r="L216" s="486" t="s">
        <v>5099</v>
      </c>
      <c r="M216" s="466"/>
      <c r="N216" s="466" t="e">
        <f t="array" ref="N216">INDEX( 'Master Sheet'!A400:C$1093, MATCH( I216, 'Master Sheet'!A400:A$1093, 0 ), 3 )</f>
        <v>#N/A</v>
      </c>
      <c r="O216">
        <f t="shared" si="4"/>
        <v>0</v>
      </c>
      <c r="P216" s="484"/>
      <c r="Q216" s="466"/>
      <c r="R216" s="466" t="str">
        <f t="shared" si="5"/>
        <v/>
      </c>
      <c r="S216" s="466" t="str">
        <f t="shared" si="6"/>
        <v/>
      </c>
      <c r="T216" t="e">
        <f>IF( Y216="#00ff00", TIMEVALUE('Master Sheet'!C225), "")</f>
        <v>#VALUE!</v>
      </c>
      <c r="U216" t="e">
        <f>IF( Z216="#00ff00", TIMEVALUE('Master Sheet'!D225), "")</f>
        <v>#VALUE!</v>
      </c>
      <c r="W216" t="s">
        <v>4823</v>
      </c>
      <c r="X216" t="s">
        <v>4823</v>
      </c>
      <c r="Y216" t="s">
        <v>4822</v>
      </c>
      <c r="Z216" t="s">
        <v>4822</v>
      </c>
      <c r="AA216" t="s">
        <v>4822</v>
      </c>
    </row>
    <row r="217" spans="1:27" ht="12.75">
      <c r="A217" s="129" t="str">
        <f t="shared" si="0"/>
        <v>Friday</v>
      </c>
      <c r="B217" s="481" t="str">
        <f>IF( W217="#00ff00",'Master Sheet'!A226, B216)</f>
        <v>(2020) Dave Wisbon :: 9704027047</v>
      </c>
      <c r="C217" t="str">
        <f t="shared" ref="C217:D217" si="279">IF( NOT( R217 = "" ), TEXT( DATE(YEAR(R217), MONTH(R217), DAY(R217) ), "m/d/yy") &amp; " " &amp; HOUR(R217) &amp; ":" &amp; TEXT( MINUTE(R217), "00"), "")</f>
        <v/>
      </c>
      <c r="D217" t="str">
        <f t="shared" si="279"/>
        <v/>
      </c>
      <c r="E217" t="e">
        <f>IF( AA217="#00ff00",#REF!, "" )</f>
        <v>#REF!</v>
      </c>
      <c r="F217" t="e">
        <f>IF( AND( $A217 &lt;&gt; "", $B217 &lt;&gt; "", $C217 &lt;&gt; "", $D217 &lt;&gt; "", $E217 &lt;&gt; "", ISERROR( MATCH( $E217,'2019 Kevin and Rob Bands to not'!$A:$A, 0 ) ) ), 1, 0 )</f>
        <v>#REF!</v>
      </c>
      <c r="H217" s="479" t="e">
        <f t="shared" si="2"/>
        <v>#REF!</v>
      </c>
      <c r="I217" t="e">
        <f>#REF!</f>
        <v>#REF!</v>
      </c>
      <c r="J217" s="481" t="e">
        <f t="array" ref="J217">INDEX( 'Master Sheet'!A400:C$1093, MATCH( I217, 'Master Sheet'!A400:A$1093, 0 ), 2 )</f>
        <v>#REF!</v>
      </c>
      <c r="K217" s="482" t="e">
        <f t="shared" si="3"/>
        <v>#REF!</v>
      </c>
      <c r="L217" s="483"/>
      <c r="M217" s="466"/>
      <c r="N217" s="466" t="e">
        <f t="array" ref="N217">INDEX( 'Master Sheet'!A400:C$1093, MATCH( I217, 'Master Sheet'!A400:A$1093, 0 ), 3 )</f>
        <v>#REF!</v>
      </c>
      <c r="O217" t="e">
        <f t="shared" si="4"/>
        <v>#REF!</v>
      </c>
      <c r="P217" s="484"/>
      <c r="Q217" s="466"/>
      <c r="R217" s="466" t="str">
        <f t="shared" si="5"/>
        <v/>
      </c>
      <c r="S217" s="466" t="str">
        <f t="shared" si="6"/>
        <v/>
      </c>
      <c r="T217" t="e">
        <f>IF( Y217="#00ff00", TIMEVALUE('Master Sheet'!C226), "")</f>
        <v>#VALUE!</v>
      </c>
      <c r="U217" t="e">
        <f>IF( Z217="#00ff00", TIMEVALUE('Master Sheet'!D226), "")</f>
        <v>#VALUE!</v>
      </c>
      <c r="W217" t="s">
        <v>4823</v>
      </c>
      <c r="X217" t="s">
        <v>4823</v>
      </c>
      <c r="Y217" t="s">
        <v>4822</v>
      </c>
      <c r="Z217" t="s">
        <v>4822</v>
      </c>
      <c r="AA217" t="s">
        <v>4822</v>
      </c>
    </row>
    <row r="218" spans="1:27" ht="12.75">
      <c r="A218" s="129" t="str">
        <f t="shared" si="0"/>
        <v>Friday</v>
      </c>
      <c r="B218" s="481" t="str">
        <f>IF( W218="#00ff00",'Master Sheet'!A227, B217)</f>
        <v>(2020) Dave Wisbon :: 9704027047</v>
      </c>
      <c r="C218" t="str">
        <f t="shared" ref="C218:D218" si="280">IF( NOT( R218 = "" ), TEXT( DATE(YEAR(R218), MONTH(R218), DAY(R218) ), "m/d/yy") &amp; " " &amp; HOUR(R218) &amp; ":" &amp; TEXT( MINUTE(R218), "00"), "")</f>
        <v/>
      </c>
      <c r="D218" t="str">
        <f t="shared" si="280"/>
        <v/>
      </c>
      <c r="E218" t="str">
        <f>IF( AA218="#00ff00", 'Master Sheet'!E227, "" )</f>
        <v/>
      </c>
      <c r="F218">
        <f>IF( AND( $A218 &lt;&gt; "", $B218 &lt;&gt; "", $C218 &lt;&gt; "", $D218 &lt;&gt; "", $E218 &lt;&gt; "", ISERROR( MATCH( $E218,'2019 Kevin and Rob Bands to not'!$A:$A, 0 ) ) ), 1, 0 )</f>
        <v>0</v>
      </c>
      <c r="H218" s="479">
        <f t="shared" si="2"/>
        <v>0</v>
      </c>
      <c r="I218">
        <f>'Master Sheet'!E227</f>
        <v>0</v>
      </c>
      <c r="J218" s="481" t="e">
        <f t="array" ref="J218">INDEX( 'Master Sheet'!A400:C$1093, MATCH( I218, 'Master Sheet'!A400:A$1093, 0 ), 2 )</f>
        <v>#N/A</v>
      </c>
      <c r="K218" s="482">
        <f t="shared" si="3"/>
        <v>0</v>
      </c>
      <c r="L218" s="483"/>
      <c r="M218" s="466"/>
      <c r="N218" s="466" t="e">
        <f t="array" ref="N218">INDEX( 'Master Sheet'!A400:C$1093, MATCH( I218, 'Master Sheet'!A400:A$1093, 0 ), 3 )</f>
        <v>#N/A</v>
      </c>
      <c r="O218">
        <f t="shared" si="4"/>
        <v>0</v>
      </c>
      <c r="P218" s="484"/>
      <c r="Q218" s="466"/>
      <c r="R218" s="466" t="str">
        <f t="shared" si="5"/>
        <v/>
      </c>
      <c r="S218" s="466" t="str">
        <f t="shared" si="6"/>
        <v/>
      </c>
      <c r="T218" t="str">
        <f>IF( Y218="#00ff00", TIMEVALUE('Master Sheet'!C227), "")</f>
        <v/>
      </c>
      <c r="U218" t="str">
        <f>IF( Z218="#00ff00", TIMEVALUE('Master Sheet'!D227), "")</f>
        <v/>
      </c>
      <c r="W218" t="s">
        <v>4823</v>
      </c>
      <c r="X218" t="s">
        <v>4823</v>
      </c>
      <c r="Y218" t="s">
        <v>4823</v>
      </c>
      <c r="Z218" t="s">
        <v>4823</v>
      </c>
      <c r="AA218" t="s">
        <v>4823</v>
      </c>
    </row>
    <row r="219" spans="1:27" ht="12.75">
      <c r="A219" s="129" t="str">
        <f t="shared" si="0"/>
        <v>Friday</v>
      </c>
      <c r="B219" s="481" t="str">
        <f>IF( W219="#00ff00",'Master Sheet'!A228, B218)</f>
        <v>(2020) Dave Wisbon :: 9704027047</v>
      </c>
      <c r="C219" t="str">
        <f t="shared" ref="C219:D219" si="281">IF( NOT( R219 = "" ), TEXT( DATE(YEAR(R219), MONTH(R219), DAY(R219) ), "m/d/yy") &amp; " " &amp; HOUR(R219) &amp; ":" &amp; TEXT( MINUTE(R219), "00"), "")</f>
        <v/>
      </c>
      <c r="D219" t="str">
        <f t="shared" si="281"/>
        <v/>
      </c>
      <c r="E219" t="str">
        <f>IF( AA219="#00ff00", 'Master Sheet'!E228, "" )</f>
        <v/>
      </c>
      <c r="F219">
        <f>IF( AND( $A219 &lt;&gt; "", $B219 &lt;&gt; "", $C219 &lt;&gt; "", $D219 &lt;&gt; "", $E219 &lt;&gt; "", ISERROR( MATCH( $E219,'2019 Kevin and Rob Bands to not'!$A:$A, 0 ) ) ), 1, 0 )</f>
        <v>0</v>
      </c>
      <c r="H219" s="479">
        <f t="shared" si="2"/>
        <v>0</v>
      </c>
      <c r="I219">
        <f>'Master Sheet'!E228</f>
        <v>0</v>
      </c>
      <c r="J219" s="481" t="e">
        <f t="array" ref="J219">INDEX( 'Master Sheet'!A400:C$1093, MATCH( I219, 'Master Sheet'!A400:A$1093, 0 ), 2 )</f>
        <v>#N/A</v>
      </c>
      <c r="K219" s="482">
        <f t="shared" si="3"/>
        <v>0</v>
      </c>
      <c r="L219" s="483"/>
      <c r="M219" s="466"/>
      <c r="N219" s="466" t="e">
        <f t="array" ref="N219">INDEX( 'Master Sheet'!A400:C$1093, MATCH( I219, 'Master Sheet'!A400:A$1093, 0 ), 3 )</f>
        <v>#N/A</v>
      </c>
      <c r="O219">
        <f t="shared" si="4"/>
        <v>0</v>
      </c>
      <c r="P219" s="484"/>
      <c r="Q219" s="466"/>
      <c r="R219" s="466" t="str">
        <f t="shared" si="5"/>
        <v/>
      </c>
      <c r="S219" s="466" t="str">
        <f t="shared" si="6"/>
        <v/>
      </c>
      <c r="T219" t="str">
        <f>IF( Y219="#00ff00", TIMEVALUE('Master Sheet'!C228), "")</f>
        <v/>
      </c>
      <c r="U219" t="str">
        <f>IF( Z219="#00ff00", TIMEVALUE('Master Sheet'!D228), "")</f>
        <v/>
      </c>
      <c r="W219" t="s">
        <v>4823</v>
      </c>
      <c r="X219" t="s">
        <v>4823</v>
      </c>
      <c r="Y219" t="s">
        <v>4823</v>
      </c>
      <c r="Z219" t="s">
        <v>4823</v>
      </c>
      <c r="AA219" t="s">
        <v>4823</v>
      </c>
    </row>
    <row r="220" spans="1:27" ht="12.75">
      <c r="A220" s="129" t="str">
        <f t="shared" si="0"/>
        <v>Friday</v>
      </c>
      <c r="B220" s="481" t="str">
        <f>IF( W220="#00ff00",'Master Sheet'!A229, B219)</f>
        <v>(2020) Dave Wisbon :: 9704027047</v>
      </c>
      <c r="C220" t="str">
        <f t="shared" ref="C220:D220" si="282">IF( NOT( R220 = "" ), TEXT( DATE(YEAR(R220), MONTH(R220), DAY(R220) ), "m/d/yy") &amp; " " &amp; HOUR(R220) &amp; ":" &amp; TEXT( MINUTE(R220), "00"), "")</f>
        <v/>
      </c>
      <c r="D220" t="str">
        <f t="shared" si="282"/>
        <v/>
      </c>
      <c r="E220" t="str">
        <f>IF( AA220="#00ff00", 'Master Sheet'!E229, "" )</f>
        <v/>
      </c>
      <c r="F220">
        <f>IF( AND( $A220 &lt;&gt; "", $B220 &lt;&gt; "", $C220 &lt;&gt; "", $D220 &lt;&gt; "", $E220 &lt;&gt; "", ISERROR( MATCH( $E220,'2019 Kevin and Rob Bands to not'!$A:$A, 0 ) ) ), 1, 0 )</f>
        <v>0</v>
      </c>
      <c r="H220" s="479">
        <f t="shared" si="2"/>
        <v>0</v>
      </c>
      <c r="I220" t="str">
        <f>'Master Sheet'!E229</f>
        <v>Silent Disco plus turn-tables...../students too</v>
      </c>
      <c r="J220" s="481" t="e">
        <f t="array" ref="J220">INDEX( 'Master Sheet'!A400:C$1093, MATCH( I220, 'Master Sheet'!A400:A$1093, 0 ), 2 )</f>
        <v>#N/A</v>
      </c>
      <c r="K220" s="482">
        <f t="shared" si="3"/>
        <v>0</v>
      </c>
      <c r="L220" s="483"/>
      <c r="M220" s="466"/>
      <c r="N220" s="466" t="e">
        <f t="array" ref="N220">INDEX( 'Master Sheet'!A400:C$1093, MATCH( I220, 'Master Sheet'!A400:A$1093, 0 ), 3 )</f>
        <v>#N/A</v>
      </c>
      <c r="O220">
        <f t="shared" si="4"/>
        <v>0</v>
      </c>
      <c r="P220" s="484"/>
      <c r="Q220" s="466"/>
      <c r="R220" s="466" t="str">
        <f t="shared" si="5"/>
        <v/>
      </c>
      <c r="S220" s="466" t="str">
        <f t="shared" si="6"/>
        <v/>
      </c>
      <c r="T220" t="str">
        <f>IF( Y220="#00ff00", TIMEVALUE('Master Sheet'!C229), "")</f>
        <v/>
      </c>
      <c r="U220" t="str">
        <f>IF( Z220="#00ff00", TIMEVALUE('Master Sheet'!D229), "")</f>
        <v/>
      </c>
      <c r="W220" t="s">
        <v>4823</v>
      </c>
      <c r="X220" t="s">
        <v>4823</v>
      </c>
      <c r="Y220" t="s">
        <v>4823</v>
      </c>
      <c r="Z220" t="s">
        <v>4823</v>
      </c>
      <c r="AA220" t="s">
        <v>4823</v>
      </c>
    </row>
    <row r="221" spans="1:27" ht="12.75">
      <c r="A221" s="129" t="str">
        <f t="shared" si="0"/>
        <v>Friday</v>
      </c>
      <c r="B221" s="481" t="str">
        <f>IF( W221="#00ff00",'Master Sheet'!A230, B220)</f>
        <v>(2020) Steve Sanzone :: 9704493744</v>
      </c>
      <c r="C221" t="str">
        <f t="shared" ref="C221:D221" si="283">IF( NOT( R221 = "" ), TEXT( DATE(YEAR(R221), MONTH(R221), DAY(R221) ), "m/d/yy") &amp; " " &amp; HOUR(R221) &amp; ":" &amp; TEXT( MINUTE(R221), "00"), "")</f>
        <v/>
      </c>
      <c r="D221" t="str">
        <f t="shared" si="283"/>
        <v/>
      </c>
      <c r="E221" t="str">
        <f>IF( AA221="#00ff00", 'Master Sheet'!E230, "" )</f>
        <v>SAMSØN</v>
      </c>
      <c r="F221">
        <f>IF( AND( $A221 &lt;&gt; "", $B221 &lt;&gt; "", $C221 &lt;&gt; "", $D221 &lt;&gt; "", $E221 &lt;&gt; "", ISERROR( MATCH( $E221,'2019 Kevin and Rob Bands to not'!$A:$A, 0 ) ) ), 1, 0 )</f>
        <v>0</v>
      </c>
      <c r="H221" s="479">
        <f t="shared" si="2"/>
        <v>0</v>
      </c>
      <c r="I221" t="str">
        <f>'Master Sheet'!E230</f>
        <v>SAMSØN</v>
      </c>
      <c r="J221" s="481" t="str">
        <f t="array" ref="J221">INDEX( 'Master Sheet'!A400:C$1093, MATCH( I221, 'Master Sheet'!A400:A$1093, 0 ), 2 )</f>
        <v>(2020) Steve Sanzone :: 9704493744</v>
      </c>
      <c r="K221" s="482">
        <f t="shared" si="3"/>
        <v>0</v>
      </c>
      <c r="L221" s="486" t="s">
        <v>5106</v>
      </c>
      <c r="M221" s="466"/>
      <c r="N221" s="466" t="str">
        <f t="array" ref="N221">INDEX( 'Master Sheet'!A400:C$1093, MATCH( I221, 'Master Sheet'!A400:A$1093, 0 ), 3 )</f>
        <v>steve.sanzone91@icloud.com</v>
      </c>
      <c r="O221">
        <f t="shared" si="4"/>
        <v>0</v>
      </c>
      <c r="P221" s="484"/>
      <c r="Q221" s="466"/>
      <c r="R221" s="466" t="str">
        <f t="shared" si="5"/>
        <v/>
      </c>
      <c r="S221" s="466" t="str">
        <f t="shared" si="6"/>
        <v/>
      </c>
      <c r="T221" t="e">
        <f>IF( Y221="#00ff00", TIMEVALUE('Master Sheet'!C230), "")</f>
        <v>#VALUE!</v>
      </c>
      <c r="U221" t="e">
        <f>IF( Z221="#00ff00", TIMEVALUE('Master Sheet'!D230), "")</f>
        <v>#VALUE!</v>
      </c>
      <c r="W221" t="s">
        <v>4822</v>
      </c>
      <c r="X221" t="s">
        <v>4822</v>
      </c>
      <c r="Y221" t="s">
        <v>4822</v>
      </c>
      <c r="Z221" t="s">
        <v>4822</v>
      </c>
      <c r="AA221" t="s">
        <v>4822</v>
      </c>
    </row>
    <row r="222" spans="1:27" ht="12.75">
      <c r="A222" s="129" t="str">
        <f t="shared" si="0"/>
        <v>Friday</v>
      </c>
      <c r="B222" s="481" t="str">
        <f>IF( W222="#00ff00",'Master Sheet'!A231, B221)</f>
        <v>(2020) Steve Sanzone :: 9704493744</v>
      </c>
      <c r="C222" t="str">
        <f t="shared" ref="C222:D222" si="284">IF( NOT( R222 = "" ), TEXT( DATE(YEAR(R222), MONTH(R222), DAY(R222) ), "m/d/yy") &amp; " " &amp; HOUR(R222) &amp; ":" &amp; TEXT( MINUTE(R222), "00"), "")</f>
        <v/>
      </c>
      <c r="D222" t="str">
        <f t="shared" si="284"/>
        <v/>
      </c>
      <c r="E222" t="str">
        <f>IF( AA222="#00ff00", 'Master Sheet'!E231, "" )</f>
        <v>Ætheric</v>
      </c>
      <c r="F222">
        <f>IF( AND( $A222 &lt;&gt; "", $B222 &lt;&gt; "", $C222 &lt;&gt; "", $D222 &lt;&gt; "", $E222 &lt;&gt; "", ISERROR( MATCH( $E222,'2019 Kevin and Rob Bands to not'!$A:$A, 0 ) ) ), 1, 0 )</f>
        <v>0</v>
      </c>
      <c r="H222" s="479">
        <f t="shared" si="2"/>
        <v>0</v>
      </c>
      <c r="I222" t="str">
        <f>'Master Sheet'!E231</f>
        <v>Ætheric</v>
      </c>
      <c r="J222" s="481" t="str">
        <f t="array" ref="J222">INDEX( 'Master Sheet'!A400:C$1093, MATCH( I222, 'Master Sheet'!A400:A$1093, 0 ), 2 )</f>
        <v>(2020) Kyle Poisson :: 9702748692</v>
      </c>
      <c r="K222" s="482">
        <f t="shared" si="3"/>
        <v>0</v>
      </c>
      <c r="L222" s="486" t="s">
        <v>5108</v>
      </c>
      <c r="M222" s="466"/>
      <c r="N222" s="466" t="str">
        <f t="array" ref="N222">INDEX( 'Master Sheet'!A400:C$1093, MATCH( I222, 'Master Sheet'!A400:A$1093, 0 ), 3 )</f>
        <v>kylepoisson@live.com</v>
      </c>
      <c r="O222">
        <f t="shared" si="4"/>
        <v>0</v>
      </c>
      <c r="P222" s="484"/>
      <c r="Q222" s="466"/>
      <c r="R222" s="466" t="str">
        <f t="shared" si="5"/>
        <v/>
      </c>
      <c r="S222" s="466" t="str">
        <f t="shared" si="6"/>
        <v/>
      </c>
      <c r="T222" t="e">
        <f>IF( Y222="#00ff00", TIMEVALUE('Master Sheet'!C231), "")</f>
        <v>#VALUE!</v>
      </c>
      <c r="U222" t="e">
        <f>IF( Z222="#00ff00", TIMEVALUE('Master Sheet'!D231), "")</f>
        <v>#VALUE!</v>
      </c>
      <c r="W222" t="s">
        <v>4823</v>
      </c>
      <c r="X222" t="s">
        <v>4823</v>
      </c>
      <c r="Y222" t="s">
        <v>4822</v>
      </c>
      <c r="Z222" t="s">
        <v>4822</v>
      </c>
      <c r="AA222" t="s">
        <v>4822</v>
      </c>
    </row>
    <row r="223" spans="1:27" ht="12.75">
      <c r="A223" s="129" t="str">
        <f t="shared" si="0"/>
        <v>Friday</v>
      </c>
      <c r="B223" s="481" t="str">
        <f>IF( W223="#00ff00",'Master Sheet'!A232, B222)</f>
        <v>(2020) Steve Sanzone :: 9704493744</v>
      </c>
      <c r="C223" t="str">
        <f t="shared" ref="C223:D223" si="285">IF( NOT( R223 = "" ), TEXT( DATE(YEAR(R223), MONTH(R223), DAY(R223) ), "m/d/yy") &amp; " " &amp; HOUR(R223) &amp; ":" &amp; TEXT( MINUTE(R223), "00"), "")</f>
        <v/>
      </c>
      <c r="D223" t="str">
        <f t="shared" si="285"/>
        <v/>
      </c>
      <c r="E223" t="str">
        <f>IF( AA223="#00ff00", 'Master Sheet'!E232, "" )</f>
        <v>Krushendo</v>
      </c>
      <c r="F223">
        <f>IF( AND( $A223 &lt;&gt; "", $B223 &lt;&gt; "", $C223 &lt;&gt; "", $D223 &lt;&gt; "", $E223 &lt;&gt; "", ISERROR( MATCH( $E223,'2019 Kevin and Rob Bands to not'!$A:$A, 0 ) ) ), 1, 0 )</f>
        <v>0</v>
      </c>
      <c r="H223" s="479">
        <f t="shared" si="2"/>
        <v>0</v>
      </c>
      <c r="I223" t="str">
        <f>'Master Sheet'!E232</f>
        <v>Krushendo</v>
      </c>
      <c r="J223" s="481" t="str">
        <f t="array" ref="J223">INDEX( 'Master Sheet'!A400:C$1093, MATCH( I223, 'Master Sheet'!A400:A$1093, 0 ), 2 )</f>
        <v>(2020) Karlyle P Walker :: 9702228401</v>
      </c>
      <c r="K223" s="482">
        <f t="shared" si="3"/>
        <v>0</v>
      </c>
      <c r="L223" s="483"/>
      <c r="M223" s="466"/>
      <c r="N223" s="466" t="str">
        <f t="array" ref="N223">INDEX( 'Master Sheet'!A400:C$1093, MATCH( I223, 'Master Sheet'!A400:A$1093, 0 ), 3 )</f>
        <v>karlyle@lifebloomcreative.com</v>
      </c>
      <c r="O223">
        <f t="shared" si="4"/>
        <v>0</v>
      </c>
      <c r="P223" s="484"/>
      <c r="Q223" s="466"/>
      <c r="R223" s="466" t="str">
        <f t="shared" si="5"/>
        <v/>
      </c>
      <c r="S223" s="466" t="str">
        <f t="shared" si="6"/>
        <v/>
      </c>
      <c r="T223" t="e">
        <f>IF( Y223="#00ff00", TIMEVALUE('Master Sheet'!C232), "")</f>
        <v>#VALUE!</v>
      </c>
      <c r="U223" t="e">
        <f>IF( Z223="#00ff00", TIMEVALUE('Master Sheet'!D232), "")</f>
        <v>#VALUE!</v>
      </c>
      <c r="W223" t="s">
        <v>4823</v>
      </c>
      <c r="X223" t="s">
        <v>4823</v>
      </c>
      <c r="Y223" t="s">
        <v>4822</v>
      </c>
      <c r="Z223" t="s">
        <v>4822</v>
      </c>
      <c r="AA223" t="s">
        <v>4822</v>
      </c>
    </row>
    <row r="224" spans="1:27" ht="12.75">
      <c r="A224" s="129" t="str">
        <f t="shared" si="0"/>
        <v>Friday</v>
      </c>
      <c r="B224" s="481" t="str">
        <f>IF( W224="#00ff00",'Master Sheet'!A233, B223)</f>
        <v>(2020) Steve Sanzone :: 9704493744</v>
      </c>
      <c r="C224" t="str">
        <f t="shared" ref="C224:D224" si="286">IF( NOT( R224 = "" ), TEXT( DATE(YEAR(R224), MONTH(R224), DAY(R224) ), "m/d/yy") &amp; " " &amp; HOUR(R224) &amp; ":" &amp; TEXT( MINUTE(R224), "00"), "")</f>
        <v/>
      </c>
      <c r="D224" t="str">
        <f t="shared" si="286"/>
        <v/>
      </c>
      <c r="E224" t="str">
        <f>IF( AA224="#00ff00", 'Master Sheet'!E233, "" )</f>
        <v>Enenra</v>
      </c>
      <c r="F224">
        <f>IF( AND( $A224 &lt;&gt; "", $B224 &lt;&gt; "", $C224 &lt;&gt; "", $D224 &lt;&gt; "", $E224 &lt;&gt; "", ISERROR( MATCH( $E224,'2019 Kevin and Rob Bands to not'!$A:$A, 0 ) ) ), 1, 0 )</f>
        <v>0</v>
      </c>
      <c r="H224" s="479">
        <f t="shared" si="2"/>
        <v>0</v>
      </c>
      <c r="I224" t="str">
        <f>'Master Sheet'!E233</f>
        <v>Enenra</v>
      </c>
      <c r="J224" s="481" t="str">
        <f t="array" ref="J224">INDEX( 'Master Sheet'!A400:C$1093, MATCH( I224, 'Master Sheet'!A400:A$1093, 0 ), 2 )</f>
        <v>(2020) Bri Long :: 970-689-5146</v>
      </c>
      <c r="K224" s="482">
        <f t="shared" si="3"/>
        <v>0</v>
      </c>
      <c r="L224" s="483"/>
      <c r="M224" s="466"/>
      <c r="N224" s="466" t="str">
        <f t="array" ref="N224">INDEX( 'Master Sheet'!A400:C$1093, MATCH( I224, 'Master Sheet'!A400:A$1093, 0 ), 3 )</f>
        <v>Longevityproductionsco@gmail.com</v>
      </c>
      <c r="O224">
        <f t="shared" si="4"/>
        <v>0</v>
      </c>
      <c r="P224" s="484"/>
      <c r="Q224" s="466"/>
      <c r="R224" s="466" t="str">
        <f t="shared" si="5"/>
        <v/>
      </c>
      <c r="S224" s="466" t="str">
        <f t="shared" si="6"/>
        <v/>
      </c>
      <c r="T224" t="e">
        <f>IF( Y224="#00ff00", TIMEVALUE('Master Sheet'!C233), "")</f>
        <v>#VALUE!</v>
      </c>
      <c r="U224" t="e">
        <f>IF( Z224="#00ff00", TIMEVALUE('Master Sheet'!D233), "")</f>
        <v>#VALUE!</v>
      </c>
      <c r="W224" t="s">
        <v>4823</v>
      </c>
      <c r="X224" t="s">
        <v>4823</v>
      </c>
      <c r="Y224" t="s">
        <v>4822</v>
      </c>
      <c r="Z224" t="s">
        <v>4822</v>
      </c>
      <c r="AA224" t="s">
        <v>4822</v>
      </c>
    </row>
    <row r="225" spans="1:27" ht="12.75">
      <c r="A225" s="129" t="str">
        <f t="shared" si="0"/>
        <v>Friday</v>
      </c>
      <c r="B225" s="481" t="str">
        <f>IF( W225="#00ff00",'Master Sheet'!A234, B224)</f>
        <v>(2020) Steve Sanzone :: 9704493744</v>
      </c>
      <c r="C225" t="str">
        <f t="shared" ref="C225:D225" si="287">IF( NOT( R225 = "" ), TEXT( DATE(YEAR(R225), MONTH(R225), DAY(R225) ), "m/d/yy") &amp; " " &amp; HOUR(R225) &amp; ":" &amp; TEXT( MINUTE(R225), "00"), "")</f>
        <v/>
      </c>
      <c r="D225" t="str">
        <f t="shared" si="287"/>
        <v/>
      </c>
      <c r="E225" t="str">
        <f>IF( AA225="#00ff00", 'Master Sheet'!E234, "" )</f>
        <v>Nick Irvin</v>
      </c>
      <c r="F225">
        <f>IF( AND( $A225 &lt;&gt; "", $B225 &lt;&gt; "", $C225 &lt;&gt; "", $D225 &lt;&gt; "", $E225 &lt;&gt; "", ISERROR( MATCH( $E225,'2019 Kevin and Rob Bands to not'!$A:$A, 0 ) ) ), 1, 0 )</f>
        <v>0</v>
      </c>
      <c r="H225" s="479">
        <f t="shared" si="2"/>
        <v>0</v>
      </c>
      <c r="I225" t="str">
        <f>'Master Sheet'!E234</f>
        <v>Nick Irvin</v>
      </c>
      <c r="J225" s="481" t="str">
        <f t="array" ref="J225">INDEX( 'Master Sheet'!A400:C$1093, MATCH( I225, 'Master Sheet'!A400:A$1093, 0 ), 2 )</f>
        <v>(2020) Bill Mastre :: 3035968439</v>
      </c>
      <c r="K225" s="482">
        <f t="shared" si="3"/>
        <v>0</v>
      </c>
      <c r="L225" s="483"/>
      <c r="M225" s="466"/>
      <c r="N225" s="466" t="str">
        <f t="array" ref="N225">INDEX( 'Master Sheet'!A400:C$1093, MATCH( I225, 'Master Sheet'!A400:A$1093, 0 ), 3 )</f>
        <v>householdfoco@gmail.com</v>
      </c>
      <c r="O225">
        <f t="shared" si="4"/>
        <v>0</v>
      </c>
      <c r="P225" s="484"/>
      <c r="Q225" s="466"/>
      <c r="R225" s="466" t="str">
        <f t="shared" si="5"/>
        <v/>
      </c>
      <c r="S225" s="466" t="str">
        <f t="shared" si="6"/>
        <v/>
      </c>
      <c r="T225" t="e">
        <f>IF( Y225="#00ff00", TIMEVALUE('Master Sheet'!C234), "")</f>
        <v>#VALUE!</v>
      </c>
      <c r="U225" t="e">
        <f>IF( Z225="#00ff00", TIMEVALUE('Master Sheet'!D234), "")</f>
        <v>#VALUE!</v>
      </c>
      <c r="W225" t="s">
        <v>4823</v>
      </c>
      <c r="X225" t="s">
        <v>4823</v>
      </c>
      <c r="Y225" t="s">
        <v>4822</v>
      </c>
      <c r="Z225" t="s">
        <v>4822</v>
      </c>
      <c r="AA225" t="s">
        <v>4822</v>
      </c>
    </row>
    <row r="226" spans="1:27" ht="12.75">
      <c r="A226" s="129" t="str">
        <f t="shared" si="0"/>
        <v>Friday</v>
      </c>
      <c r="B226" s="481" t="str">
        <f>IF( W226="#00ff00",'Master Sheet'!A235, B225)</f>
        <v>(2020) Steve Sanzone :: 9704493744</v>
      </c>
      <c r="C226" t="str">
        <f t="shared" ref="C226:D226" si="288">IF( NOT( R226 = "" ), TEXT( DATE(YEAR(R226), MONTH(R226), DAY(R226) ), "m/d/yy") &amp; " " &amp; HOUR(R226) &amp; ":" &amp; TEXT( MINUTE(R226), "00"), "")</f>
        <v/>
      </c>
      <c r="D226" t="str">
        <f t="shared" si="288"/>
        <v/>
      </c>
      <c r="E226" t="str">
        <f>IF( AA226="#00ff00", 'Master Sheet'!E235, "" )</f>
        <v>Jakattak</v>
      </c>
      <c r="F226">
        <f>IF( AND( $A226 &lt;&gt; "", $B226 &lt;&gt; "", $C226 &lt;&gt; "", $D226 &lt;&gt; "", $E226 &lt;&gt; "", ISERROR( MATCH( $E226,'2019 Kevin and Rob Bands to not'!$A:$A, 0 ) ) ), 1, 0 )</f>
        <v>0</v>
      </c>
      <c r="H226" s="479">
        <f t="shared" si="2"/>
        <v>0</v>
      </c>
      <c r="I226" t="str">
        <f>'Master Sheet'!E235</f>
        <v>Jakattak</v>
      </c>
      <c r="J226" s="481" t="str">
        <f t="array" ref="J226">INDEX( 'Master Sheet'!A400:C$1093, MATCH( I226, 'Master Sheet'!A400:A$1093, 0 ), 2 )</f>
        <v>(2020) Bri Long :: 970-689-5146</v>
      </c>
      <c r="K226" s="482">
        <f t="shared" si="3"/>
        <v>0</v>
      </c>
      <c r="L226" s="483"/>
      <c r="M226" s="466"/>
      <c r="N226" s="466" t="str">
        <f t="array" ref="N226">INDEX( 'Master Sheet'!A400:C$1093, MATCH( I226, 'Master Sheet'!A400:A$1093, 0 ), 3 )</f>
        <v>Longevityproductionsco@gmail.com</v>
      </c>
      <c r="O226">
        <f t="shared" si="4"/>
        <v>0</v>
      </c>
      <c r="P226" s="484"/>
      <c r="Q226" s="466"/>
      <c r="R226" s="466" t="str">
        <f t="shared" si="5"/>
        <v/>
      </c>
      <c r="S226" s="466" t="str">
        <f t="shared" si="6"/>
        <v/>
      </c>
      <c r="T226" t="e">
        <f>IF( Y226="#00ff00", TIMEVALUE('Master Sheet'!C235), "")</f>
        <v>#VALUE!</v>
      </c>
      <c r="U226" t="e">
        <f>IF( Z226="#00ff00", TIMEVALUE('Master Sheet'!D235), "")</f>
        <v>#VALUE!</v>
      </c>
      <c r="W226" t="s">
        <v>4823</v>
      </c>
      <c r="X226" t="s">
        <v>4823</v>
      </c>
      <c r="Y226" t="s">
        <v>4822</v>
      </c>
      <c r="Z226" t="s">
        <v>4822</v>
      </c>
      <c r="AA226" t="s">
        <v>4822</v>
      </c>
    </row>
    <row r="227" spans="1:27" ht="12.75">
      <c r="A227" s="129" t="str">
        <f t="shared" si="0"/>
        <v>Friday</v>
      </c>
      <c r="B227" s="481" t="str">
        <f>IF( W227="#00ff00",'Master Sheet'!A236, B226)</f>
        <v>(2020) Steve Sanzone :: 9704493744</v>
      </c>
      <c r="C227" t="str">
        <f t="shared" ref="C227:D227" si="289">IF( NOT( R227 = "" ), TEXT( DATE(YEAR(R227), MONTH(R227), DAY(R227) ), "m/d/yy") &amp; " " &amp; HOUR(R227) &amp; ":" &amp; TEXT( MINUTE(R227), "00"), "")</f>
        <v/>
      </c>
      <c r="D227" t="str">
        <f t="shared" si="289"/>
        <v/>
      </c>
      <c r="E227" t="str">
        <f>IF( AA227="#00ff00", 'Master Sheet'!E236, "" )</f>
        <v>DJ DR3W</v>
      </c>
      <c r="F227">
        <f>IF( AND( $A227 &lt;&gt; "", $B227 &lt;&gt; "", $C227 &lt;&gt; "", $D227 &lt;&gt; "", $E227 &lt;&gt; "", ISERROR( MATCH( $E227,'2019 Kevin and Rob Bands to not'!$A:$A, 0 ) ) ), 1, 0 )</f>
        <v>0</v>
      </c>
      <c r="H227" s="479">
        <f t="shared" si="2"/>
        <v>0</v>
      </c>
      <c r="I227" t="str">
        <f>'Master Sheet'!E236</f>
        <v>DJ DR3W</v>
      </c>
      <c r="J227" s="481" t="str">
        <f t="array" ref="J227">INDEX( 'Master Sheet'!A400:C$1093, MATCH( I227, 'Master Sheet'!A400:A$1093, 0 ), 2 )</f>
        <v>(2020) Andrew Lopez :: 720-590-0627</v>
      </c>
      <c r="K227" s="482">
        <f t="shared" si="3"/>
        <v>0</v>
      </c>
      <c r="L227" s="483"/>
      <c r="M227" s="466"/>
      <c r="N227" s="466" t="str">
        <f t="array" ref="N227">INDEX( 'Master Sheet'!A400:C$1093, MATCH( I227, 'Master Sheet'!A400:A$1093, 0 ), 3 )</f>
        <v>ampdfw@gmail.com</v>
      </c>
      <c r="O227">
        <f t="shared" si="4"/>
        <v>0</v>
      </c>
      <c r="P227" s="484"/>
      <c r="Q227" s="466"/>
      <c r="R227" s="466" t="str">
        <f t="shared" si="5"/>
        <v/>
      </c>
      <c r="S227" s="466" t="str">
        <f t="shared" si="6"/>
        <v/>
      </c>
      <c r="T227" t="e">
        <f>IF( Y227="#00ff00", TIMEVALUE('Master Sheet'!C236), "")</f>
        <v>#VALUE!</v>
      </c>
      <c r="U227" t="e">
        <f>IF( Z227="#00ff00", TIMEVALUE('Master Sheet'!D236), "")</f>
        <v>#VALUE!</v>
      </c>
      <c r="W227" t="s">
        <v>4823</v>
      </c>
      <c r="X227" t="s">
        <v>4823</v>
      </c>
      <c r="Y227" t="s">
        <v>4822</v>
      </c>
      <c r="Z227" t="s">
        <v>4822</v>
      </c>
      <c r="AA227" t="s">
        <v>4822</v>
      </c>
    </row>
    <row r="228" spans="1:27" ht="12.75">
      <c r="A228" s="129" t="str">
        <f t="shared" si="0"/>
        <v>Friday</v>
      </c>
      <c r="B228" s="481" t="str">
        <f>IF( W228="#00ff00",'Master Sheet'!A237, B227)</f>
        <v>(2020) Steve Sanzone :: 9704493744</v>
      </c>
      <c r="C228" t="str">
        <f t="shared" ref="C228:D228" si="290">IF( NOT( R228 = "" ), TEXT( DATE(YEAR(R228), MONTH(R228), DAY(R228) ), "m/d/yy") &amp; " " &amp; HOUR(R228) &amp; ":" &amp; TEXT( MINUTE(R228), "00"), "")</f>
        <v/>
      </c>
      <c r="D228" t="str">
        <f t="shared" si="290"/>
        <v/>
      </c>
      <c r="E228" t="str">
        <f>IF( AA228="#00ff00", 'Master Sheet'!E237, "" )</f>
        <v>LER</v>
      </c>
      <c r="F228">
        <f>IF( AND( $A228 &lt;&gt; "", $B228 &lt;&gt; "", $C228 &lt;&gt; "", $D228 &lt;&gt; "", $E228 &lt;&gt; "", ISERROR( MATCH( $E228,'2019 Kevin and Rob Bands to not'!$A:$A, 0 ) ) ), 1, 0 )</f>
        <v>0</v>
      </c>
      <c r="H228" s="479">
        <f t="shared" si="2"/>
        <v>0</v>
      </c>
      <c r="I228" t="str">
        <f>'Master Sheet'!E237</f>
        <v>LER</v>
      </c>
      <c r="J228" s="481" t="str">
        <f t="array" ref="J228">INDEX( 'Master Sheet'!A400:C$1093, MATCH( I228, 'Master Sheet'!A400:A$1093, 0 ), 2 )</f>
        <v>(2020) Bill Mastre :: 3035968439</v>
      </c>
      <c r="K228" s="482">
        <f t="shared" si="3"/>
        <v>0</v>
      </c>
      <c r="L228" s="483"/>
      <c r="M228" s="466"/>
      <c r="N228" s="466" t="str">
        <f t="array" ref="N228">INDEX( 'Master Sheet'!A400:C$1093, MATCH( I228, 'Master Sheet'!A400:A$1093, 0 ), 3 )</f>
        <v>householdfoco@gmail.com</v>
      </c>
      <c r="O228">
        <f t="shared" si="4"/>
        <v>0</v>
      </c>
      <c r="P228" s="484"/>
      <c r="Q228" s="466"/>
      <c r="R228" s="466" t="str">
        <f t="shared" si="5"/>
        <v/>
      </c>
      <c r="S228" s="466" t="str">
        <f t="shared" si="6"/>
        <v/>
      </c>
      <c r="T228" t="e">
        <f>IF( Y228="#00ff00", TIMEVALUE('Master Sheet'!C237), "")</f>
        <v>#VALUE!</v>
      </c>
      <c r="U228" t="e">
        <f>IF( Z228="#00ff00", TIMEVALUE('Master Sheet'!D237), "")</f>
        <v>#VALUE!</v>
      </c>
      <c r="W228" t="s">
        <v>4823</v>
      </c>
      <c r="X228" t="s">
        <v>4823</v>
      </c>
      <c r="Y228" t="s">
        <v>4822</v>
      </c>
      <c r="Z228" t="s">
        <v>4822</v>
      </c>
      <c r="AA228" t="s">
        <v>4822</v>
      </c>
    </row>
    <row r="229" spans="1:27" ht="12.75">
      <c r="A229" s="129" t="str">
        <f t="shared" si="0"/>
        <v>Friday</v>
      </c>
      <c r="B229" s="481" t="str">
        <f>IF( W229="#00ff00",'Master Sheet'!A238, B228)</f>
        <v>(2020) Steve Sanzone :: 9704493744</v>
      </c>
      <c r="C229" t="str">
        <f t="shared" ref="C229:D229" si="291">IF( NOT( R229 = "" ), TEXT( DATE(YEAR(R229), MONTH(R229), DAY(R229) ), "m/d/yy") &amp; " " &amp; HOUR(R229) &amp; ":" &amp; TEXT( MINUTE(R229), "00"), "")</f>
        <v/>
      </c>
      <c r="D229" t="str">
        <f t="shared" si="291"/>
        <v/>
      </c>
      <c r="E229">
        <f>IF( AA229="#00ff00", 'Master Sheet'!E238, "" )</f>
        <v>0</v>
      </c>
      <c r="F229">
        <f>IF( AND( $A229 &lt;&gt; "", $B229 &lt;&gt; "", $C229 &lt;&gt; "", $D229 &lt;&gt; "", $E229 &lt;&gt; "", ISERROR( MATCH( $E229,'2019 Kevin and Rob Bands to not'!$A:$A, 0 ) ) ), 1, 0 )</f>
        <v>0</v>
      </c>
      <c r="H229" s="479">
        <f t="shared" si="2"/>
        <v>0</v>
      </c>
      <c r="I229">
        <f>'Master Sheet'!E238</f>
        <v>0</v>
      </c>
      <c r="J229" s="481" t="e">
        <f t="array" ref="J229">INDEX( 'Master Sheet'!A400:C$1093, MATCH( I229, 'Master Sheet'!A400:A$1093, 0 ), 2 )</f>
        <v>#N/A</v>
      </c>
      <c r="K229" s="482">
        <f t="shared" si="3"/>
        <v>0</v>
      </c>
      <c r="L229" s="483"/>
      <c r="M229" s="466"/>
      <c r="N229" s="466" t="e">
        <f t="array" ref="N229">INDEX( 'Master Sheet'!A400:C$1093, MATCH( I229, 'Master Sheet'!A400:A$1093, 0 ), 3 )</f>
        <v>#N/A</v>
      </c>
      <c r="O229">
        <f t="shared" si="4"/>
        <v>0</v>
      </c>
      <c r="P229" s="484"/>
      <c r="Q229" s="466"/>
      <c r="R229" s="466" t="str">
        <f t="shared" si="5"/>
        <v/>
      </c>
      <c r="S229" s="466" t="str">
        <f t="shared" si="6"/>
        <v/>
      </c>
      <c r="T229" t="e">
        <f>IF( Y229="#00ff00", TIMEVALUE('Master Sheet'!C238), "")</f>
        <v>#VALUE!</v>
      </c>
      <c r="U229" t="e">
        <f>IF( Z229="#00ff00", TIMEVALUE('Master Sheet'!D238), "")</f>
        <v>#VALUE!</v>
      </c>
      <c r="W229" t="s">
        <v>4823</v>
      </c>
      <c r="X229" t="s">
        <v>4823</v>
      </c>
      <c r="Y229" t="s">
        <v>4822</v>
      </c>
      <c r="Z229" t="s">
        <v>4822</v>
      </c>
      <c r="AA229" t="s">
        <v>4822</v>
      </c>
    </row>
    <row r="230" spans="1:27" ht="12.75">
      <c r="A230" s="129" t="str">
        <f t="shared" si="0"/>
        <v>Friday</v>
      </c>
      <c r="B230" s="481" t="str">
        <f>IF( W230="#00ff00",'Master Sheet'!A239, B229)</f>
        <v>(2020) Steve Sanzone :: 9704493744</v>
      </c>
      <c r="C230" t="str">
        <f t="shared" ref="C230:D230" si="292">IF( NOT( R230 = "" ), TEXT( DATE(YEAR(R230), MONTH(R230), DAY(R230) ), "m/d/yy") &amp; " " &amp; HOUR(R230) &amp; ":" &amp; TEXT( MINUTE(R230), "00"), "")</f>
        <v/>
      </c>
      <c r="D230" t="str">
        <f t="shared" si="292"/>
        <v/>
      </c>
      <c r="E230" t="str">
        <f>IF( AA230="#00ff00", 'Master Sheet'!E239, "" )</f>
        <v/>
      </c>
      <c r="F230">
        <f>IF( AND( $A230 &lt;&gt; "", $B230 &lt;&gt; "", $C230 &lt;&gt; "", $D230 &lt;&gt; "", $E230 &lt;&gt; "", ISERROR( MATCH( $E230,'2019 Kevin and Rob Bands to not'!$A:$A, 0 ) ) ), 1, 0 )</f>
        <v>0</v>
      </c>
      <c r="H230" s="479">
        <f t="shared" si="2"/>
        <v>0</v>
      </c>
      <c r="I230">
        <f>'Master Sheet'!E239</f>
        <v>0</v>
      </c>
      <c r="J230" s="481" t="e">
        <f t="array" ref="J230">INDEX( 'Master Sheet'!A400:C$1093, MATCH( I230, 'Master Sheet'!A400:A$1093, 0 ), 2 )</f>
        <v>#N/A</v>
      </c>
      <c r="K230" s="482">
        <f t="shared" si="3"/>
        <v>0</v>
      </c>
      <c r="L230" s="483"/>
      <c r="M230" s="466"/>
      <c r="N230" s="466" t="e">
        <f t="array" ref="N230">INDEX( 'Master Sheet'!A400:C$1093, MATCH( I230, 'Master Sheet'!A400:A$1093, 0 ), 3 )</f>
        <v>#N/A</v>
      </c>
      <c r="O230">
        <f t="shared" si="4"/>
        <v>0</v>
      </c>
      <c r="P230" s="484"/>
      <c r="Q230" s="466"/>
      <c r="R230" s="466" t="str">
        <f t="shared" si="5"/>
        <v/>
      </c>
      <c r="S230" s="466" t="str">
        <f t="shared" si="6"/>
        <v/>
      </c>
      <c r="T230" t="str">
        <f>IF( Y230="#00ff00", TIMEVALUE('Master Sheet'!C239), "")</f>
        <v/>
      </c>
      <c r="U230" t="str">
        <f>IF( Z230="#00ff00", TIMEVALUE('Master Sheet'!D239), "")</f>
        <v/>
      </c>
      <c r="W230" t="s">
        <v>4823</v>
      </c>
      <c r="X230" t="s">
        <v>4823</v>
      </c>
      <c r="Y230" t="s">
        <v>4823</v>
      </c>
      <c r="Z230" t="s">
        <v>4823</v>
      </c>
      <c r="AA230" t="s">
        <v>4823</v>
      </c>
    </row>
    <row r="231" spans="1:27" ht="12.75">
      <c r="A231" s="129" t="str">
        <f t="shared" si="0"/>
        <v>Friday</v>
      </c>
      <c r="B231" s="481" t="str">
        <f t="shared" ref="B231:B238" si="293">IF( W231="#00ff00",#REF!, B230)</f>
        <v>(2020) Steve Sanzone :: 9704493744</v>
      </c>
      <c r="C231" t="str">
        <f t="shared" ref="C231:D231" si="294">IF( NOT( R231 = "" ), TEXT( DATE(YEAR(R231), MONTH(R231), DAY(R231) ), "m/d/yy") &amp; " " &amp; HOUR(R231) &amp; ":" &amp; TEXT( MINUTE(R231), "00"), "")</f>
        <v/>
      </c>
      <c r="D231" t="str">
        <f t="shared" si="294"/>
        <v/>
      </c>
      <c r="E231" t="str">
        <f t="shared" ref="E231:E238" si="295">IF( AA231="#00ff00",#REF!, "" )</f>
        <v/>
      </c>
      <c r="F231">
        <f>IF( AND( $A231 &lt;&gt; "", $B231 &lt;&gt; "", $C231 &lt;&gt; "", $D231 &lt;&gt; "", $E231 &lt;&gt; "", ISERROR( MATCH( $E231,'2019 Kevin and Rob Bands to not'!$A:$A, 0 ) ) ), 1, 0 )</f>
        <v>0</v>
      </c>
      <c r="H231" s="479" t="e">
        <f t="shared" si="2"/>
        <v>#REF!</v>
      </c>
      <c r="I231" t="e">
        <f t="shared" ref="I231:I238" si="296">#REF!</f>
        <v>#REF!</v>
      </c>
      <c r="J231" s="481" t="e">
        <f t="array" ref="J231">INDEX( 'Master Sheet'!A400:C$1093, MATCH( I231, 'Master Sheet'!A400:A$1093, 0 ), 2 )</f>
        <v>#REF!</v>
      </c>
      <c r="K231" s="482" t="e">
        <f t="shared" si="3"/>
        <v>#REF!</v>
      </c>
      <c r="L231" s="483"/>
      <c r="M231" s="466"/>
      <c r="N231" s="466" t="e">
        <f t="array" ref="N231">INDEX( 'Master Sheet'!A400:C$1093, MATCH( I231, 'Master Sheet'!A400:A$1093, 0 ), 3 )</f>
        <v>#REF!</v>
      </c>
      <c r="O231" t="e">
        <f t="shared" si="4"/>
        <v>#REF!</v>
      </c>
      <c r="P231" s="484"/>
      <c r="Q231" s="466"/>
      <c r="R231" s="466" t="str">
        <f t="shared" si="5"/>
        <v/>
      </c>
      <c r="S231" s="466" t="str">
        <f t="shared" si="6"/>
        <v/>
      </c>
      <c r="T231" t="str">
        <f t="shared" ref="T231:U231" si="297">IF( Y231="#00ff00", TIMEVALUE(#REF!), "")</f>
        <v/>
      </c>
      <c r="U231" t="str">
        <f t="shared" si="297"/>
        <v/>
      </c>
      <c r="W231" t="s">
        <v>4823</v>
      </c>
      <c r="X231" t="s">
        <v>4823</v>
      </c>
      <c r="Y231" t="s">
        <v>4823</v>
      </c>
      <c r="Z231" t="s">
        <v>4823</v>
      </c>
      <c r="AA231" t="s">
        <v>4823</v>
      </c>
    </row>
    <row r="232" spans="1:27" ht="12.75">
      <c r="A232" s="129" t="str">
        <f t="shared" si="0"/>
        <v>Friday</v>
      </c>
      <c r="B232" t="e">
        <f t="shared" si="293"/>
        <v>#REF!</v>
      </c>
      <c r="C232" t="str">
        <f t="shared" ref="C232:D232" si="298">IF( NOT( R232 = "" ), TEXT( DATE(YEAR(R232), MONTH(R232), DAY(R232) ), "m/d/yy") &amp; " " &amp; HOUR(R232) &amp; ":" &amp; TEXT( MINUTE(R232), "00"), "")</f>
        <v/>
      </c>
      <c r="D232" t="str">
        <f t="shared" si="298"/>
        <v/>
      </c>
      <c r="E232" t="e">
        <f t="shared" si="295"/>
        <v>#REF!</v>
      </c>
      <c r="F232" t="e">
        <f>IF( AND( $A232 &lt;&gt; "", $B232 &lt;&gt; "", $C232 &lt;&gt; "", $D232 &lt;&gt; "", $E232 &lt;&gt; "", ISERROR( MATCH( $E232,'2019 Kevin and Rob Bands to not'!$A:$A, 0 ) ) ), 1, 0 )</f>
        <v>#REF!</v>
      </c>
      <c r="H232" s="479" t="e">
        <f t="shared" si="2"/>
        <v>#REF!</v>
      </c>
      <c r="I232" t="e">
        <f t="shared" si="296"/>
        <v>#REF!</v>
      </c>
      <c r="J232" s="481" t="e">
        <f t="array" ref="J232">INDEX( 'Master Sheet'!A400:C$1093, MATCH( I232, 'Master Sheet'!A400:A$1093, 0 ), 2 )</f>
        <v>#REF!</v>
      </c>
      <c r="K232" s="482" t="e">
        <f t="shared" si="3"/>
        <v>#REF!</v>
      </c>
      <c r="L232" s="483"/>
      <c r="M232" s="466"/>
      <c r="N232" s="466" t="e">
        <f t="array" ref="N232">INDEX( 'Master Sheet'!A400:C$1093, MATCH( I232, 'Master Sheet'!A400:A$1093, 0 ), 3 )</f>
        <v>#REF!</v>
      </c>
      <c r="O232" t="e">
        <f t="shared" si="4"/>
        <v>#REF!</v>
      </c>
      <c r="P232" s="484"/>
      <c r="Q232" s="466"/>
      <c r="R232" s="466" t="str">
        <f t="shared" si="5"/>
        <v/>
      </c>
      <c r="S232" s="466" t="str">
        <f t="shared" si="6"/>
        <v/>
      </c>
      <c r="T232" t="e">
        <f t="shared" ref="T232:U232" si="299">IF( Y232="#00ff00", TIMEVALUE(#REF!), "")</f>
        <v>#REF!</v>
      </c>
      <c r="U232" t="e">
        <f t="shared" si="299"/>
        <v>#REF!</v>
      </c>
      <c r="W232" t="s">
        <v>4822</v>
      </c>
      <c r="X232" t="s">
        <v>4822</v>
      </c>
      <c r="Y232" t="s">
        <v>4822</v>
      </c>
      <c r="Z232" t="s">
        <v>4822</v>
      </c>
      <c r="AA232" t="s">
        <v>4822</v>
      </c>
    </row>
    <row r="233" spans="1:27" ht="12.75">
      <c r="A233" s="129" t="str">
        <f t="shared" si="0"/>
        <v>Friday</v>
      </c>
      <c r="B233" t="e">
        <f t="shared" si="293"/>
        <v>#REF!</v>
      </c>
      <c r="C233" t="str">
        <f t="shared" ref="C233:D233" si="300">IF( NOT( R233 = "" ), TEXT( DATE(YEAR(R233), MONTH(R233), DAY(R233) ), "m/d/yy") &amp; " " &amp; HOUR(R233) &amp; ":" &amp; TEXT( MINUTE(R233), "00"), "")</f>
        <v/>
      </c>
      <c r="D233" t="str">
        <f t="shared" si="300"/>
        <v/>
      </c>
      <c r="E233" t="e">
        <f t="shared" si="295"/>
        <v>#REF!</v>
      </c>
      <c r="F233" t="e">
        <f>IF( AND( $A233 &lt;&gt; "", $B233 &lt;&gt; "", $C233 &lt;&gt; "", $D233 &lt;&gt; "", $E233 &lt;&gt; "", ISERROR( MATCH( $E233,'2019 Kevin and Rob Bands to not'!$A:$A, 0 ) ) ), 1, 0 )</f>
        <v>#REF!</v>
      </c>
      <c r="H233" s="479" t="e">
        <f t="shared" si="2"/>
        <v>#REF!</v>
      </c>
      <c r="I233" t="e">
        <f t="shared" si="296"/>
        <v>#REF!</v>
      </c>
      <c r="J233" s="481" t="e">
        <f t="array" ref="J233">INDEX( 'Master Sheet'!A400:C$1093, MATCH( I233, 'Master Sheet'!A400:A$1093, 0 ), 2 )</f>
        <v>#REF!</v>
      </c>
      <c r="K233" s="482" t="e">
        <f t="shared" si="3"/>
        <v>#REF!</v>
      </c>
      <c r="L233" s="483"/>
      <c r="M233" s="466"/>
      <c r="N233" s="466" t="e">
        <f t="array" ref="N233">INDEX( 'Master Sheet'!A400:C$1093, MATCH( I233, 'Master Sheet'!A400:A$1093, 0 ), 3 )</f>
        <v>#REF!</v>
      </c>
      <c r="O233" t="e">
        <f t="shared" si="4"/>
        <v>#REF!</v>
      </c>
      <c r="P233" s="484"/>
      <c r="Q233" s="466"/>
      <c r="R233" s="466" t="str">
        <f t="shared" si="5"/>
        <v/>
      </c>
      <c r="S233" s="466" t="str">
        <f t="shared" si="6"/>
        <v/>
      </c>
      <c r="T233" t="e">
        <f t="shared" ref="T233:U233" si="301">IF( Y233="#00ff00", TIMEVALUE(#REF!), "")</f>
        <v>#REF!</v>
      </c>
      <c r="U233" t="e">
        <f t="shared" si="301"/>
        <v>#REF!</v>
      </c>
      <c r="W233" t="s">
        <v>4823</v>
      </c>
      <c r="X233" t="s">
        <v>4823</v>
      </c>
      <c r="Y233" t="s">
        <v>4822</v>
      </c>
      <c r="Z233" t="s">
        <v>4822</v>
      </c>
      <c r="AA233" t="s">
        <v>4822</v>
      </c>
    </row>
    <row r="234" spans="1:27" ht="12.75">
      <c r="A234" s="129" t="str">
        <f t="shared" si="0"/>
        <v>Friday</v>
      </c>
      <c r="B234" t="e">
        <f t="shared" si="293"/>
        <v>#REF!</v>
      </c>
      <c r="C234" t="str">
        <f t="shared" ref="C234:D234" si="302">IF( NOT( R234 = "" ), TEXT( DATE(YEAR(R234), MONTH(R234), DAY(R234) ), "m/d/yy") &amp; " " &amp; HOUR(R234) &amp; ":" &amp; TEXT( MINUTE(R234), "00"), "")</f>
        <v/>
      </c>
      <c r="D234" t="str">
        <f t="shared" si="302"/>
        <v/>
      </c>
      <c r="E234" t="e">
        <f t="shared" si="295"/>
        <v>#REF!</v>
      </c>
      <c r="F234" t="e">
        <f>IF( AND( $A234 &lt;&gt; "", $B234 &lt;&gt; "", $C234 &lt;&gt; "", $D234 &lt;&gt; "", $E234 &lt;&gt; "", ISERROR( MATCH( $E234,'2019 Kevin and Rob Bands to not'!$A:$A, 0 ) ) ), 1, 0 )</f>
        <v>#REF!</v>
      </c>
      <c r="H234" s="479" t="e">
        <f t="shared" si="2"/>
        <v>#REF!</v>
      </c>
      <c r="I234" t="e">
        <f t="shared" si="296"/>
        <v>#REF!</v>
      </c>
      <c r="J234" s="481" t="e">
        <f t="array" ref="J234">INDEX( 'Master Sheet'!A400:C$1093, MATCH( I234, 'Master Sheet'!A400:A$1093, 0 ), 2 )</f>
        <v>#REF!</v>
      </c>
      <c r="K234" s="482" t="e">
        <f t="shared" si="3"/>
        <v>#REF!</v>
      </c>
      <c r="L234" s="483"/>
      <c r="M234" s="466"/>
      <c r="N234" s="466" t="e">
        <f t="array" ref="N234">INDEX( 'Master Sheet'!A400:C$1093, MATCH( I234, 'Master Sheet'!A400:A$1093, 0 ), 3 )</f>
        <v>#REF!</v>
      </c>
      <c r="O234" t="e">
        <f t="shared" si="4"/>
        <v>#REF!</v>
      </c>
      <c r="P234" s="484"/>
      <c r="Q234" s="466"/>
      <c r="R234" s="466" t="str">
        <f t="shared" si="5"/>
        <v/>
      </c>
      <c r="S234" s="466" t="str">
        <f t="shared" si="6"/>
        <v/>
      </c>
      <c r="T234" t="e">
        <f t="shared" ref="T234:U234" si="303">IF( Y234="#00ff00", TIMEVALUE(#REF!), "")</f>
        <v>#REF!</v>
      </c>
      <c r="U234" t="e">
        <f t="shared" si="303"/>
        <v>#REF!</v>
      </c>
      <c r="W234" t="s">
        <v>4823</v>
      </c>
      <c r="X234" t="s">
        <v>4823</v>
      </c>
      <c r="Y234" t="s">
        <v>4822</v>
      </c>
      <c r="Z234" t="s">
        <v>4822</v>
      </c>
      <c r="AA234" t="s">
        <v>4822</v>
      </c>
    </row>
    <row r="235" spans="1:27" ht="12.75">
      <c r="A235" s="129" t="str">
        <f t="shared" si="0"/>
        <v>Friday</v>
      </c>
      <c r="B235" t="e">
        <f t="shared" si="293"/>
        <v>#REF!</v>
      </c>
      <c r="C235" t="str">
        <f t="shared" ref="C235:D235" si="304">IF( NOT( R235 = "" ), TEXT( DATE(YEAR(R235), MONTH(R235), DAY(R235) ), "m/d/yy") &amp; " " &amp; HOUR(R235) &amp; ":" &amp; TEXT( MINUTE(R235), "00"), "")</f>
        <v/>
      </c>
      <c r="D235" t="str">
        <f t="shared" si="304"/>
        <v/>
      </c>
      <c r="E235" t="e">
        <f t="shared" si="295"/>
        <v>#REF!</v>
      </c>
      <c r="F235" t="e">
        <f>IF( AND( $A235 &lt;&gt; "", $B235 &lt;&gt; "", $C235 &lt;&gt; "", $D235 &lt;&gt; "", $E235 &lt;&gt; "", ISERROR( MATCH( $E235,'2019 Kevin and Rob Bands to not'!$A:$A, 0 ) ) ), 1, 0 )</f>
        <v>#REF!</v>
      </c>
      <c r="H235" s="479" t="e">
        <f t="shared" si="2"/>
        <v>#REF!</v>
      </c>
      <c r="I235" t="e">
        <f t="shared" si="296"/>
        <v>#REF!</v>
      </c>
      <c r="J235" s="481" t="e">
        <f t="array" ref="J235">INDEX( 'Master Sheet'!A400:C$1093, MATCH( I235, 'Master Sheet'!A400:A$1093, 0 ), 2 )</f>
        <v>#REF!</v>
      </c>
      <c r="K235" s="482" t="e">
        <f t="shared" si="3"/>
        <v>#REF!</v>
      </c>
      <c r="L235" s="483"/>
      <c r="M235" s="466"/>
      <c r="N235" s="466" t="e">
        <f t="array" ref="N235">INDEX( 'Master Sheet'!A400:C$1093, MATCH( I235, 'Master Sheet'!A400:A$1093, 0 ), 3 )</f>
        <v>#REF!</v>
      </c>
      <c r="O235" t="e">
        <f t="shared" si="4"/>
        <v>#REF!</v>
      </c>
      <c r="P235" s="484"/>
      <c r="Q235" s="466"/>
      <c r="R235" s="466" t="str">
        <f t="shared" si="5"/>
        <v/>
      </c>
      <c r="S235" s="466" t="str">
        <f t="shared" si="6"/>
        <v/>
      </c>
      <c r="T235" t="e">
        <f t="shared" ref="T235:U235" si="305">IF( Y235="#00ff00", TIMEVALUE(#REF!), "")</f>
        <v>#REF!</v>
      </c>
      <c r="U235" t="e">
        <f t="shared" si="305"/>
        <v>#REF!</v>
      </c>
      <c r="W235" t="s">
        <v>4823</v>
      </c>
      <c r="X235" t="s">
        <v>4823</v>
      </c>
      <c r="Y235" t="s">
        <v>4822</v>
      </c>
      <c r="Z235" t="s">
        <v>4822</v>
      </c>
      <c r="AA235" t="s">
        <v>4822</v>
      </c>
    </row>
    <row r="236" spans="1:27" ht="12.75">
      <c r="A236" s="129" t="str">
        <f t="shared" si="0"/>
        <v>Friday</v>
      </c>
      <c r="B236" t="e">
        <f t="shared" si="293"/>
        <v>#REF!</v>
      </c>
      <c r="C236" t="str">
        <f t="shared" ref="C236:D236" si="306">IF( NOT( R236 = "" ), TEXT( DATE(YEAR(R236), MONTH(R236), DAY(R236) ), "m/d/yy") &amp; " " &amp; HOUR(R236) &amp; ":" &amp; TEXT( MINUTE(R236), "00"), "")</f>
        <v/>
      </c>
      <c r="D236" t="str">
        <f t="shared" si="306"/>
        <v/>
      </c>
      <c r="E236" t="e">
        <f t="shared" si="295"/>
        <v>#REF!</v>
      </c>
      <c r="F236" t="e">
        <f>IF( AND( $A236 &lt;&gt; "", $B236 &lt;&gt; "", $C236 &lt;&gt; "", $D236 &lt;&gt; "", $E236 &lt;&gt; "", ISERROR( MATCH( $E236,'2019 Kevin and Rob Bands to not'!$A:$A, 0 ) ) ), 1, 0 )</f>
        <v>#REF!</v>
      </c>
      <c r="H236" s="479" t="e">
        <f t="shared" si="2"/>
        <v>#REF!</v>
      </c>
      <c r="I236" t="e">
        <f t="shared" si="296"/>
        <v>#REF!</v>
      </c>
      <c r="J236" s="481" t="e">
        <f t="array" ref="J236">INDEX( 'Master Sheet'!A400:C$1093, MATCH( I236, 'Master Sheet'!A400:A$1093, 0 ), 2 )</f>
        <v>#REF!</v>
      </c>
      <c r="K236" s="482" t="e">
        <f t="shared" si="3"/>
        <v>#REF!</v>
      </c>
      <c r="L236" s="483"/>
      <c r="M236" s="466"/>
      <c r="N236" s="466" t="e">
        <f t="array" ref="N236">INDEX( 'Master Sheet'!A400:C$1093, MATCH( I236, 'Master Sheet'!A400:A$1093, 0 ), 3 )</f>
        <v>#REF!</v>
      </c>
      <c r="O236" t="e">
        <f t="shared" si="4"/>
        <v>#REF!</v>
      </c>
      <c r="P236" s="484"/>
      <c r="Q236" s="466"/>
      <c r="R236" s="466" t="str">
        <f t="shared" si="5"/>
        <v/>
      </c>
      <c r="S236" s="466" t="str">
        <f t="shared" si="6"/>
        <v/>
      </c>
      <c r="T236" t="e">
        <f t="shared" ref="T236:U236" si="307">IF( Y236="#00ff00", TIMEVALUE(#REF!), "")</f>
        <v>#REF!</v>
      </c>
      <c r="U236" t="e">
        <f t="shared" si="307"/>
        <v>#REF!</v>
      </c>
      <c r="W236" t="s">
        <v>4823</v>
      </c>
      <c r="X236" t="s">
        <v>4823</v>
      </c>
      <c r="Y236" t="s">
        <v>4822</v>
      </c>
      <c r="Z236" t="s">
        <v>4822</v>
      </c>
      <c r="AA236" t="s">
        <v>4822</v>
      </c>
    </row>
    <row r="237" spans="1:27" ht="12.75">
      <c r="A237" s="129" t="str">
        <f t="shared" si="0"/>
        <v>Friday</v>
      </c>
      <c r="B237" t="e">
        <f t="shared" si="293"/>
        <v>#REF!</v>
      </c>
      <c r="C237" t="str">
        <f t="shared" ref="C237:D237" si="308">IF( NOT( R237 = "" ), TEXT( DATE(YEAR(R237), MONTH(R237), DAY(R237) ), "m/d/yy") &amp; " " &amp; HOUR(R237) &amp; ":" &amp; TEXT( MINUTE(R237), "00"), "")</f>
        <v/>
      </c>
      <c r="D237" t="str">
        <f t="shared" si="308"/>
        <v/>
      </c>
      <c r="E237" t="e">
        <f t="shared" si="295"/>
        <v>#REF!</v>
      </c>
      <c r="F237" t="e">
        <f>IF( AND( $A237 &lt;&gt; "", $B237 &lt;&gt; "", $C237 &lt;&gt; "", $D237 &lt;&gt; "", $E237 &lt;&gt; "", ISERROR( MATCH( $E237,'2019 Kevin and Rob Bands to not'!$A:$A, 0 ) ) ), 1, 0 )</f>
        <v>#REF!</v>
      </c>
      <c r="H237" s="479" t="e">
        <f t="shared" si="2"/>
        <v>#REF!</v>
      </c>
      <c r="I237" t="e">
        <f t="shared" si="296"/>
        <v>#REF!</v>
      </c>
      <c r="J237" s="481" t="e">
        <f t="array" ref="J237">INDEX( 'Master Sheet'!A400:C$1093, MATCH( I237, 'Master Sheet'!A400:A$1093, 0 ), 2 )</f>
        <v>#REF!</v>
      </c>
      <c r="K237" s="482" t="e">
        <f t="shared" si="3"/>
        <v>#REF!</v>
      </c>
      <c r="L237" s="483"/>
      <c r="M237" s="466"/>
      <c r="N237" s="466" t="e">
        <f t="array" ref="N237">INDEX( 'Master Sheet'!A400:C$1093, MATCH( I237, 'Master Sheet'!A400:A$1093, 0 ), 3 )</f>
        <v>#REF!</v>
      </c>
      <c r="O237" t="e">
        <f t="shared" si="4"/>
        <v>#REF!</v>
      </c>
      <c r="P237" s="484"/>
      <c r="Q237" s="466"/>
      <c r="R237" s="466" t="str">
        <f t="shared" si="5"/>
        <v/>
      </c>
      <c r="S237" s="466" t="str">
        <f t="shared" si="6"/>
        <v/>
      </c>
      <c r="T237" t="e">
        <f t="shared" ref="T237:U237" si="309">IF( Y237="#00ff00", TIMEVALUE(#REF!), "")</f>
        <v>#REF!</v>
      </c>
      <c r="U237" t="e">
        <f t="shared" si="309"/>
        <v>#REF!</v>
      </c>
      <c r="W237" t="s">
        <v>4823</v>
      </c>
      <c r="X237" t="s">
        <v>4823</v>
      </c>
      <c r="Y237" t="s">
        <v>4822</v>
      </c>
      <c r="Z237" t="s">
        <v>4822</v>
      </c>
      <c r="AA237" t="s">
        <v>4822</v>
      </c>
    </row>
    <row r="238" spans="1:27" ht="12.75">
      <c r="A238" s="129" t="str">
        <f t="shared" si="0"/>
        <v>Friday</v>
      </c>
      <c r="B238" t="e">
        <f t="shared" si="293"/>
        <v>#REF!</v>
      </c>
      <c r="C238" t="str">
        <f t="shared" ref="C238:D238" si="310">IF( NOT( R238 = "" ), TEXT( DATE(YEAR(R238), MONTH(R238), DAY(R238) ), "m/d/yy") &amp; " " &amp; HOUR(R238) &amp; ":" &amp; TEXT( MINUTE(R238), "00"), "")</f>
        <v/>
      </c>
      <c r="D238" t="str">
        <f t="shared" si="310"/>
        <v/>
      </c>
      <c r="E238" t="e">
        <f t="shared" si="295"/>
        <v>#REF!</v>
      </c>
      <c r="F238" t="e">
        <f>IF( AND( $A238 &lt;&gt; "", $B238 &lt;&gt; "", $C238 &lt;&gt; "", $D238 &lt;&gt; "", $E238 &lt;&gt; "", ISERROR( MATCH( $E238,'2019 Kevin and Rob Bands to not'!$A:$A, 0 ) ) ), 1, 0 )</f>
        <v>#REF!</v>
      </c>
      <c r="H238" s="479" t="e">
        <f t="shared" si="2"/>
        <v>#REF!</v>
      </c>
      <c r="I238" t="e">
        <f t="shared" si="296"/>
        <v>#REF!</v>
      </c>
      <c r="J238" s="481" t="e">
        <f t="array" ref="J238">INDEX( 'Master Sheet'!A400:C$1093, MATCH( I238, 'Master Sheet'!A400:A$1093, 0 ), 2 )</f>
        <v>#REF!</v>
      </c>
      <c r="K238" s="482" t="e">
        <f t="shared" si="3"/>
        <v>#REF!</v>
      </c>
      <c r="L238" s="483"/>
      <c r="M238" s="466"/>
      <c r="N238" s="466" t="e">
        <f t="array" ref="N238">INDEX( 'Master Sheet'!A400:C$1093, MATCH( I238, 'Master Sheet'!A400:A$1093, 0 ), 3 )</f>
        <v>#REF!</v>
      </c>
      <c r="O238" t="e">
        <f t="shared" si="4"/>
        <v>#REF!</v>
      </c>
      <c r="P238" s="484"/>
      <c r="Q238" s="466"/>
      <c r="R238" s="466" t="str">
        <f t="shared" si="5"/>
        <v/>
      </c>
      <c r="S238" s="466" t="str">
        <f t="shared" si="6"/>
        <v/>
      </c>
      <c r="T238" t="e">
        <f t="shared" ref="T238:U238" si="311">IF( Y238="#00ff00", TIMEVALUE(#REF!), "")</f>
        <v>#REF!</v>
      </c>
      <c r="U238" t="e">
        <f t="shared" si="311"/>
        <v>#REF!</v>
      </c>
      <c r="W238" t="s">
        <v>4823</v>
      </c>
      <c r="X238" t="s">
        <v>4823</v>
      </c>
      <c r="Y238" t="s">
        <v>4822</v>
      </c>
      <c r="Z238" t="s">
        <v>4822</v>
      </c>
      <c r="AA238" t="s">
        <v>4822</v>
      </c>
    </row>
    <row r="239" spans="1:27" ht="12.75">
      <c r="A239" s="129" t="str">
        <f t="shared" si="0"/>
        <v>Friday</v>
      </c>
      <c r="B239" t="e">
        <f>IF( W239="#00ff00",'Master Sheet'!A240, B238)</f>
        <v>#REF!</v>
      </c>
      <c r="C239" t="str">
        <f t="shared" ref="C239:D239" si="312">IF( NOT( R239 = "" ), TEXT( DATE(YEAR(R239), MONTH(R239), DAY(R239) ), "m/d/yy") &amp; " " &amp; HOUR(R239) &amp; ":" &amp; TEXT( MINUTE(R239), "00"), "")</f>
        <v/>
      </c>
      <c r="D239" t="str">
        <f t="shared" si="312"/>
        <v/>
      </c>
      <c r="E239" t="str">
        <f>IF( AA239="#00ff00", 'Master Sheet'!E240, "" )</f>
        <v/>
      </c>
      <c r="F239" t="e">
        <f>IF( AND( $A239 &lt;&gt; "", $B239 &lt;&gt; "", $C239 &lt;&gt; "", $D239 &lt;&gt; "", $E239 &lt;&gt; "", ISERROR( MATCH( $E239,'2019 Kevin and Rob Bands to not'!$A:$A, 0 ) ) ), 1, 0 )</f>
        <v>#REF!</v>
      </c>
      <c r="H239" s="479" t="e">
        <f t="shared" si="2"/>
        <v>#REF!</v>
      </c>
      <c r="I239">
        <f>'Master Sheet'!E240</f>
        <v>0</v>
      </c>
      <c r="J239" s="481" t="e">
        <f t="array" ref="J239">INDEX( 'Master Sheet'!A400:C$1093, MATCH( I239, 'Master Sheet'!A400:A$1093, 0 ), 2 )</f>
        <v>#N/A</v>
      </c>
      <c r="K239" s="482" t="e">
        <f t="shared" si="3"/>
        <v>#REF!</v>
      </c>
      <c r="L239" s="483"/>
      <c r="M239" s="466"/>
      <c r="N239" s="466" t="e">
        <f t="array" ref="N239">INDEX( 'Master Sheet'!A400:C$1093, MATCH( I239, 'Master Sheet'!A400:A$1093, 0 ), 3 )</f>
        <v>#N/A</v>
      </c>
      <c r="O239" t="e">
        <f t="shared" si="4"/>
        <v>#REF!</v>
      </c>
      <c r="P239" s="484"/>
      <c r="Q239" s="466"/>
      <c r="R239" s="466" t="str">
        <f t="shared" si="5"/>
        <v/>
      </c>
      <c r="S239" s="466" t="str">
        <f t="shared" si="6"/>
        <v/>
      </c>
      <c r="T239" t="str">
        <f>IF( Y239="#00ff00", TIMEVALUE('Master Sheet'!C240), "")</f>
        <v/>
      </c>
      <c r="U239" t="str">
        <f>IF( Z239="#00ff00", TIMEVALUE('Master Sheet'!D240), "")</f>
        <v/>
      </c>
      <c r="W239" t="s">
        <v>4823</v>
      </c>
      <c r="X239" t="s">
        <v>4823</v>
      </c>
      <c r="Y239" t="s">
        <v>4823</v>
      </c>
      <c r="Z239" t="s">
        <v>4823</v>
      </c>
      <c r="AA239" t="s">
        <v>4823</v>
      </c>
    </row>
    <row r="240" spans="1:27" ht="12.75">
      <c r="A240" s="129" t="str">
        <f t="shared" si="0"/>
        <v>Friday</v>
      </c>
      <c r="B240" t="e">
        <f>IF( W240="#00ff00",'Master Sheet'!A241, B239)</f>
        <v>#REF!</v>
      </c>
      <c r="C240" t="str">
        <f t="shared" ref="C240:D240" si="313">IF( NOT( R240 = "" ), TEXT( DATE(YEAR(R240), MONTH(R240), DAY(R240) ), "m/d/yy") &amp; " " &amp; HOUR(R240) &amp; ":" &amp; TEXT( MINUTE(R240), "00"), "")</f>
        <v/>
      </c>
      <c r="D240" t="str">
        <f t="shared" si="313"/>
        <v/>
      </c>
      <c r="E240" t="str">
        <f>IF( AA240="#00ff00", 'Master Sheet'!E241, "" )</f>
        <v/>
      </c>
      <c r="F240" t="e">
        <f>IF( AND( $A240 &lt;&gt; "", $B240 &lt;&gt; "", $C240 &lt;&gt; "", $D240 &lt;&gt; "", $E240 &lt;&gt; "", ISERROR( MATCH( $E240,'2019 Kevin and Rob Bands to not'!$A:$A, 0 ) ) ), 1, 0 )</f>
        <v>#REF!</v>
      </c>
      <c r="H240" s="479" t="e">
        <f t="shared" si="2"/>
        <v>#REF!</v>
      </c>
      <c r="I240" t="str">
        <f>'Master Sheet'!E241</f>
        <v>americanan rock/soul</v>
      </c>
      <c r="J240" s="481" t="e">
        <f t="array" ref="J240">INDEX( 'Master Sheet'!A400:C$1093, MATCH( I240, 'Master Sheet'!A400:A$1093, 0 ), 2 )</f>
        <v>#N/A</v>
      </c>
      <c r="K240" s="482" t="e">
        <f t="shared" si="3"/>
        <v>#REF!</v>
      </c>
      <c r="L240" s="483"/>
      <c r="M240" s="466"/>
      <c r="N240" s="466" t="e">
        <f t="array" ref="N240">INDEX( 'Master Sheet'!A400:C$1093, MATCH( I240, 'Master Sheet'!A400:A$1093, 0 ), 3 )</f>
        <v>#N/A</v>
      </c>
      <c r="O240" t="e">
        <f t="shared" si="4"/>
        <v>#REF!</v>
      </c>
      <c r="P240" s="484"/>
      <c r="Q240" s="466"/>
      <c r="R240" s="466" t="str">
        <f t="shared" si="5"/>
        <v/>
      </c>
      <c r="S240" s="466" t="str">
        <f t="shared" si="6"/>
        <v/>
      </c>
      <c r="T240" t="str">
        <f>IF( Y240="#00ff00", TIMEVALUE('Master Sheet'!C241), "")</f>
        <v/>
      </c>
      <c r="U240" t="str">
        <f>IF( Z240="#00ff00", TIMEVALUE('Master Sheet'!D241), "")</f>
        <v/>
      </c>
      <c r="W240" t="s">
        <v>4823</v>
      </c>
      <c r="X240" t="s">
        <v>4823</v>
      </c>
      <c r="Y240" t="s">
        <v>4823</v>
      </c>
      <c r="Z240" t="s">
        <v>4823</v>
      </c>
      <c r="AA240" t="s">
        <v>4823</v>
      </c>
    </row>
    <row r="241" spans="1:27" ht="12.75">
      <c r="A241" s="129" t="str">
        <f t="shared" si="0"/>
        <v>Friday</v>
      </c>
      <c r="B241" s="481" t="str">
        <f>IF( W241="#00ff00",'Master Sheet'!A242, B240)</f>
        <v>(2020) AJ Fountain :: 3179466059</v>
      </c>
      <c r="C241" t="str">
        <f t="shared" ref="C241:D241" si="314">IF( NOT( R241 = "" ), TEXT( DATE(YEAR(R241), MONTH(R241), DAY(R241) ), "m/d/yy") &amp; " " &amp; HOUR(R241) &amp; ":" &amp; TEXT( MINUTE(R241), "00"), "")</f>
        <v/>
      </c>
      <c r="D241" t="str">
        <f t="shared" si="314"/>
        <v/>
      </c>
      <c r="E241" t="str">
        <f>IF( AA241="#00ff00", 'Master Sheet'!E242, "" )</f>
        <v>A Brother's Fountain</v>
      </c>
      <c r="F241">
        <f>IF( AND( $A241 &lt;&gt; "", $B241 &lt;&gt; "", $C241 &lt;&gt; "", $D241 &lt;&gt; "", $E241 &lt;&gt; "", ISERROR( MATCH( $E241,'2019 Kevin and Rob Bands to not'!$A:$A, 0 ) ) ), 1, 0 )</f>
        <v>0</v>
      </c>
      <c r="H241" s="479">
        <f t="shared" si="2"/>
        <v>0</v>
      </c>
      <c r="I241" t="str">
        <f>'Master Sheet'!E242</f>
        <v>A Brother's Fountain</v>
      </c>
      <c r="J241" s="481" t="e">
        <f t="array" ref="J241">INDEX( 'Master Sheet'!A400:C$1093, MATCH( I241, 'Master Sheet'!A400:A$1093, 0 ), 2 )</f>
        <v>#N/A</v>
      </c>
      <c r="K241" s="482">
        <f t="shared" si="3"/>
        <v>0</v>
      </c>
      <c r="L241" s="483"/>
      <c r="M241" s="466"/>
      <c r="N241" s="466" t="e">
        <f t="array" ref="N241">INDEX( 'Master Sheet'!A400:C$1093, MATCH( I241, 'Master Sheet'!A400:A$1093, 0 ), 3 )</f>
        <v>#N/A</v>
      </c>
      <c r="O241">
        <f t="shared" si="4"/>
        <v>0</v>
      </c>
      <c r="P241" s="484"/>
      <c r="Q241" s="466"/>
      <c r="R241" s="466" t="str">
        <f t="shared" si="5"/>
        <v/>
      </c>
      <c r="S241" s="466" t="str">
        <f t="shared" si="6"/>
        <v/>
      </c>
      <c r="T241" t="e">
        <f>IF( Y241="#00ff00", TIMEVALUE('Master Sheet'!C242), "")</f>
        <v>#VALUE!</v>
      </c>
      <c r="U241" t="e">
        <f>IF( Z241="#00ff00", TIMEVALUE('Master Sheet'!D242), "")</f>
        <v>#VALUE!</v>
      </c>
      <c r="W241" t="s">
        <v>4822</v>
      </c>
      <c r="X241" t="s">
        <v>4822</v>
      </c>
      <c r="Y241" t="s">
        <v>4822</v>
      </c>
      <c r="Z241" t="s">
        <v>4822</v>
      </c>
      <c r="AA241" t="s">
        <v>4822</v>
      </c>
    </row>
    <row r="242" spans="1:27" ht="12.75">
      <c r="A242" s="129" t="str">
        <f t="shared" si="0"/>
        <v>Friday</v>
      </c>
      <c r="B242" s="481" t="str">
        <f>IF( W242="#00ff00",'Master Sheet'!A243, B241)</f>
        <v>(2020) AJ Fountain :: 3179466059</v>
      </c>
      <c r="C242" t="str">
        <f t="shared" ref="C242:D242" si="315">IF( NOT( R242 = "" ), TEXT( DATE(YEAR(R242), MONTH(R242), DAY(R242) ), "m/d/yy") &amp; " " &amp; HOUR(R242) &amp; ":" &amp; TEXT( MINUTE(R242), "00"), "")</f>
        <v/>
      </c>
      <c r="D242" t="str">
        <f t="shared" si="315"/>
        <v/>
      </c>
      <c r="E242" t="str">
        <f>IF( AA242="#00ff00", 'Master Sheet'!E243, "" )</f>
        <v>Pioneer Mother</v>
      </c>
      <c r="F242">
        <f>IF( AND( $A242 &lt;&gt; "", $B242 &lt;&gt; "", $C242 &lt;&gt; "", $D242 &lt;&gt; "", $E242 &lt;&gt; "", ISERROR( MATCH( $E242,'2019 Kevin and Rob Bands to not'!$A:$A, 0 ) ) ), 1, 0 )</f>
        <v>0</v>
      </c>
      <c r="H242" s="479">
        <f t="shared" si="2"/>
        <v>0</v>
      </c>
      <c r="I242" t="str">
        <f>'Master Sheet'!E243</f>
        <v>Pioneer Mother</v>
      </c>
      <c r="J242" s="481" t="str">
        <f t="array" ref="J242">INDEX( 'Master Sheet'!A400:C$1093, MATCH( I242, 'Master Sheet'!A400:A$1093, 0 ), 2 )</f>
        <v>(2020) Tom Buswell :: 978-518-0514</v>
      </c>
      <c r="K242" s="482">
        <f t="shared" si="3"/>
        <v>0</v>
      </c>
      <c r="L242" s="483"/>
      <c r="M242" s="466"/>
      <c r="N242" s="466" t="str">
        <f t="array" ref="N242">INDEX( 'Master Sheet'!A400:C$1093, MATCH( I242, 'Master Sheet'!A400:A$1093, 0 ), 3 )</f>
        <v>Tjbuswel@gmail.com</v>
      </c>
      <c r="O242">
        <f t="shared" si="4"/>
        <v>0</v>
      </c>
      <c r="P242" s="484"/>
      <c r="Q242" s="466"/>
      <c r="R242" s="466" t="str">
        <f t="shared" si="5"/>
        <v/>
      </c>
      <c r="S242" s="466" t="str">
        <f t="shared" si="6"/>
        <v/>
      </c>
      <c r="T242" t="e">
        <f>IF( Y242="#00ff00", TIMEVALUE('Master Sheet'!C243), "")</f>
        <v>#VALUE!</v>
      </c>
      <c r="U242" t="e">
        <f>IF( Z242="#00ff00", TIMEVALUE('Master Sheet'!D243), "")</f>
        <v>#VALUE!</v>
      </c>
      <c r="W242" t="s">
        <v>4823</v>
      </c>
      <c r="X242" t="s">
        <v>4823</v>
      </c>
      <c r="Y242" t="s">
        <v>4822</v>
      </c>
      <c r="Z242" t="s">
        <v>4822</v>
      </c>
      <c r="AA242" t="s">
        <v>4822</v>
      </c>
    </row>
    <row r="243" spans="1:27" ht="12.75">
      <c r="A243" s="129" t="str">
        <f t="shared" si="0"/>
        <v>Friday</v>
      </c>
      <c r="B243" s="481" t="str">
        <f>IF( W243="#00ff00",'Master Sheet'!A244, B242)</f>
        <v>(2020) AJ Fountain :: 3179466059</v>
      </c>
      <c r="C243" t="str">
        <f t="shared" ref="C243:D243" si="316">IF( NOT( R243 = "" ), TEXT( DATE(YEAR(R243), MONTH(R243), DAY(R243) ), "m/d/yy") &amp; " " &amp; HOUR(R243) &amp; ":" &amp; TEXT( MINUTE(R243), "00"), "")</f>
        <v/>
      </c>
      <c r="D243" t="str">
        <f t="shared" si="316"/>
        <v/>
      </c>
      <c r="E243" t="str">
        <f>IF( AA243="#00ff00", 'Master Sheet'!E244, "" )</f>
        <v>Sarah Slaton</v>
      </c>
      <c r="F243">
        <f>IF( AND( $A243 &lt;&gt; "", $B243 &lt;&gt; "", $C243 &lt;&gt; "", $D243 &lt;&gt; "", $E243 &lt;&gt; "", ISERROR( MATCH( $E243,'2019 Kevin and Rob Bands to not'!$A:$A, 0 ) ) ), 1, 0 )</f>
        <v>0</v>
      </c>
      <c r="H243" s="479">
        <f t="shared" si="2"/>
        <v>0</v>
      </c>
      <c r="I243" t="str">
        <f>'Master Sheet'!E244</f>
        <v>Sarah Slaton</v>
      </c>
      <c r="J243" s="481" t="str">
        <f t="array" ref="J243">INDEX( 'Master Sheet'!A400:C$1093, MATCH( I243, 'Master Sheet'!A400:A$1093, 0 ), 2 )</f>
        <v>(2020) Sarah Slaton :: 303-669-0461</v>
      </c>
      <c r="K243" s="482">
        <f t="shared" si="3"/>
        <v>0</v>
      </c>
      <c r="L243" s="483"/>
      <c r="M243" s="466"/>
      <c r="N243" s="466" t="str">
        <f t="array" ref="N243">INDEX( 'Master Sheet'!A400:C$1093, MATCH( I243, 'Master Sheet'!A400:A$1093, 0 ), 3 )</f>
        <v>sarahslatonmusic@gmail.com</v>
      </c>
      <c r="O243">
        <f t="shared" si="4"/>
        <v>0</v>
      </c>
      <c r="P243" s="484"/>
      <c r="Q243" s="466"/>
      <c r="R243" s="466" t="str">
        <f t="shared" si="5"/>
        <v/>
      </c>
      <c r="S243" s="466" t="str">
        <f t="shared" si="6"/>
        <v/>
      </c>
      <c r="T243" t="e">
        <f>IF( Y243="#00ff00", TIMEVALUE('Master Sheet'!C244), "")</f>
        <v>#VALUE!</v>
      </c>
      <c r="U243" t="e">
        <f>IF( Z243="#00ff00", TIMEVALUE('Master Sheet'!D244), "")</f>
        <v>#VALUE!</v>
      </c>
      <c r="W243" t="s">
        <v>4823</v>
      </c>
      <c r="X243" t="s">
        <v>4823</v>
      </c>
      <c r="Y243" t="s">
        <v>4822</v>
      </c>
      <c r="Z243" t="s">
        <v>4822</v>
      </c>
      <c r="AA243" t="s">
        <v>4822</v>
      </c>
    </row>
    <row r="244" spans="1:27" ht="12.75">
      <c r="A244" s="129" t="str">
        <f t="shared" si="0"/>
        <v>Friday</v>
      </c>
      <c r="B244" s="481" t="str">
        <f>IF( W244="#00ff00",'Master Sheet'!A245, B243)</f>
        <v>(2020) AJ Fountain :: 3179466059</v>
      </c>
      <c r="C244" t="str">
        <f t="shared" ref="C244:D244" si="317">IF( NOT( R244 = "" ), TEXT( DATE(YEAR(R244), MONTH(R244), DAY(R244) ), "m/d/yy") &amp; " " &amp; HOUR(R244) &amp; ":" &amp; TEXT( MINUTE(R244), "00"), "")</f>
        <v/>
      </c>
      <c r="D244" t="str">
        <f t="shared" si="317"/>
        <v/>
      </c>
      <c r="E244" t="str">
        <f>IF( AA244="#00ff00", 'Master Sheet'!E245, "" )</f>
        <v>Pappy Longlegs &amp; the Cosmic Gnarwhales</v>
      </c>
      <c r="F244">
        <f>IF( AND( $A244 &lt;&gt; "", $B244 &lt;&gt; "", $C244 &lt;&gt; "", $D244 &lt;&gt; "", $E244 &lt;&gt; "", ISERROR( MATCH( $E244,'2019 Kevin and Rob Bands to not'!$A:$A, 0 ) ) ), 1, 0 )</f>
        <v>0</v>
      </c>
      <c r="H244" s="479">
        <f t="shared" si="2"/>
        <v>0</v>
      </c>
      <c r="I244" t="str">
        <f>'Master Sheet'!E245</f>
        <v>Pappy Longlegs &amp; the Cosmic Gnarwhales</v>
      </c>
      <c r="J244" s="481" t="str">
        <f t="array" ref="J244">INDEX( 'Master Sheet'!A400:C$1093, MATCH( I244, 'Master Sheet'!A400:A$1093, 0 ), 2 )</f>
        <v>(2020) Pappy LongLegs :: 8502847082</v>
      </c>
      <c r="K244" s="482">
        <f t="shared" si="3"/>
        <v>0</v>
      </c>
      <c r="L244" s="483"/>
      <c r="M244" s="466"/>
      <c r="N244" s="466" t="str">
        <f t="array" ref="N244">INDEX( 'Master Sheet'!A400:C$1093, MATCH( I244, 'Master Sheet'!A400:A$1093, 0 ), 3 )</f>
        <v>pappylonglegsmusic@gmail.com</v>
      </c>
      <c r="O244">
        <f t="shared" si="4"/>
        <v>0</v>
      </c>
      <c r="P244" s="484"/>
      <c r="Q244" s="466"/>
      <c r="R244" s="466" t="str">
        <f t="shared" si="5"/>
        <v/>
      </c>
      <c r="S244" s="466" t="str">
        <f t="shared" si="6"/>
        <v/>
      </c>
      <c r="T244" t="e">
        <f>IF( Y244="#00ff00", TIMEVALUE('Master Sheet'!C245), "")</f>
        <v>#VALUE!</v>
      </c>
      <c r="U244" t="e">
        <f>IF( Z244="#00ff00", TIMEVALUE('Master Sheet'!D245), "")</f>
        <v>#VALUE!</v>
      </c>
      <c r="W244" t="s">
        <v>4823</v>
      </c>
      <c r="X244" t="s">
        <v>4823</v>
      </c>
      <c r="Y244" t="s">
        <v>4822</v>
      </c>
      <c r="Z244" t="s">
        <v>4822</v>
      </c>
      <c r="AA244" t="s">
        <v>4822</v>
      </c>
    </row>
    <row r="245" spans="1:27" ht="12.75">
      <c r="A245" s="129" t="str">
        <f t="shared" si="0"/>
        <v>Friday</v>
      </c>
      <c r="B245" s="481" t="str">
        <f>IF( W245="#00ff00",'Master Sheet'!A246, B244)</f>
        <v>(2020) AJ Fountain :: 3179466059</v>
      </c>
      <c r="C245" t="str">
        <f t="shared" ref="C245:D245" si="318">IF( NOT( R245 = "" ), TEXT( DATE(YEAR(R245), MONTH(R245), DAY(R245) ), "m/d/yy") &amp; " " &amp; HOUR(R245) &amp; ":" &amp; TEXT( MINUTE(R245), "00"), "")</f>
        <v/>
      </c>
      <c r="D245" t="str">
        <f t="shared" si="318"/>
        <v/>
      </c>
      <c r="E245" t="str">
        <f>IF( AA245="#00ff00", 'Master Sheet'!E246, "" )</f>
        <v xml:space="preserve"> </v>
      </c>
      <c r="F245">
        <f>IF( AND( $A245 &lt;&gt; "", $B245 &lt;&gt; "", $C245 &lt;&gt; "", $D245 &lt;&gt; "", $E245 &lt;&gt; "", ISERROR( MATCH( $E245,'2019 Kevin and Rob Bands to not'!$A:$A, 0 ) ) ), 1, 0 )</f>
        <v>0</v>
      </c>
      <c r="H245" s="479">
        <f t="shared" si="2"/>
        <v>0</v>
      </c>
      <c r="I245" t="str">
        <f>'Master Sheet'!E246</f>
        <v xml:space="preserve"> </v>
      </c>
      <c r="J245" s="481" t="e">
        <f t="array" ref="J245">INDEX( 'Master Sheet'!A400:C$1093, MATCH( I245, 'Master Sheet'!A400:A$1093, 0 ), 2 )</f>
        <v>#N/A</v>
      </c>
      <c r="K245" s="482">
        <f t="shared" si="3"/>
        <v>0</v>
      </c>
      <c r="L245" s="483"/>
      <c r="M245" s="466"/>
      <c r="N245" s="466" t="e">
        <f t="array" ref="N245">INDEX( 'Master Sheet'!A400:C$1093, MATCH( I245, 'Master Sheet'!A400:A$1093, 0 ), 3 )</f>
        <v>#N/A</v>
      </c>
      <c r="O245">
        <f t="shared" si="4"/>
        <v>0</v>
      </c>
      <c r="P245" s="484"/>
      <c r="Q245" s="466"/>
      <c r="R245" s="466" t="str">
        <f t="shared" si="5"/>
        <v/>
      </c>
      <c r="S245" s="466" t="str">
        <f t="shared" si="6"/>
        <v/>
      </c>
      <c r="T245" t="e">
        <f>IF( Y245="#00ff00", TIMEVALUE('Master Sheet'!C246), "")</f>
        <v>#VALUE!</v>
      </c>
      <c r="U245" t="e">
        <f>IF( Z245="#00ff00", TIMEVALUE('Master Sheet'!D246), "")</f>
        <v>#VALUE!</v>
      </c>
      <c r="W245" t="s">
        <v>4823</v>
      </c>
      <c r="X245" t="s">
        <v>4823</v>
      </c>
      <c r="Y245" t="s">
        <v>4822</v>
      </c>
      <c r="Z245" t="s">
        <v>4822</v>
      </c>
      <c r="AA245" t="s">
        <v>4822</v>
      </c>
    </row>
    <row r="246" spans="1:27" ht="12.75">
      <c r="A246" s="129" t="str">
        <f t="shared" si="0"/>
        <v>Friday</v>
      </c>
      <c r="B246" s="481" t="str">
        <f>IF( W246="#00ff00",'Master Sheet'!A247, B245)</f>
        <v>(2020) AJ Fountain :: 3179466059</v>
      </c>
      <c r="C246" t="str">
        <f t="shared" ref="C246:D246" si="319">IF( NOT( R246 = "" ), TEXT( DATE(YEAR(R246), MONTH(R246), DAY(R246) ), "m/d/yy") &amp; " " &amp; HOUR(R246) &amp; ":" &amp; TEXT( MINUTE(R246), "00"), "")</f>
        <v/>
      </c>
      <c r="D246" t="str">
        <f t="shared" si="319"/>
        <v/>
      </c>
      <c r="E246" t="str">
        <f>IF( AA246="#00ff00", 'Master Sheet'!E247, "" )</f>
        <v/>
      </c>
      <c r="F246">
        <f>IF( AND( $A246 &lt;&gt; "", $B246 &lt;&gt; "", $C246 &lt;&gt; "", $D246 &lt;&gt; "", $E246 &lt;&gt; "", ISERROR( MATCH( $E246,'2019 Kevin and Rob Bands to not'!$A:$A, 0 ) ) ), 1, 0 )</f>
        <v>0</v>
      </c>
      <c r="H246" s="479">
        <f t="shared" si="2"/>
        <v>0</v>
      </c>
      <c r="I246">
        <f>'Master Sheet'!E247</f>
        <v>0</v>
      </c>
      <c r="J246" s="481" t="e">
        <f t="array" ref="J246">INDEX( 'Master Sheet'!A400:C$1093, MATCH( I246, 'Master Sheet'!A400:A$1093, 0 ), 2 )</f>
        <v>#N/A</v>
      </c>
      <c r="K246" s="482">
        <f t="shared" si="3"/>
        <v>0</v>
      </c>
      <c r="L246" s="483"/>
      <c r="M246" s="466"/>
      <c r="N246" s="466" t="e">
        <f t="array" ref="N246">INDEX( 'Master Sheet'!A400:C$1093, MATCH( I246, 'Master Sheet'!A400:A$1093, 0 ), 3 )</f>
        <v>#N/A</v>
      </c>
      <c r="O246">
        <f t="shared" si="4"/>
        <v>0</v>
      </c>
      <c r="P246" s="484"/>
      <c r="Q246" s="466"/>
      <c r="R246" s="466" t="str">
        <f t="shared" si="5"/>
        <v/>
      </c>
      <c r="S246" s="466" t="str">
        <f t="shared" si="6"/>
        <v/>
      </c>
      <c r="T246" t="str">
        <f>IF( Y246="#00ff00", TIMEVALUE('Master Sheet'!C247), "")</f>
        <v/>
      </c>
      <c r="U246" t="str">
        <f>IF( Z246="#00ff00", TIMEVALUE('Master Sheet'!D247), "")</f>
        <v/>
      </c>
      <c r="W246" t="s">
        <v>4823</v>
      </c>
      <c r="X246" t="s">
        <v>4823</v>
      </c>
      <c r="Y246" t="s">
        <v>4823</v>
      </c>
      <c r="Z246" t="s">
        <v>4823</v>
      </c>
      <c r="AA246" t="s">
        <v>4823</v>
      </c>
    </row>
    <row r="247" spans="1:27" ht="12.75">
      <c r="A247" s="129" t="str">
        <f t="shared" si="0"/>
        <v>Friday</v>
      </c>
      <c r="B247" s="481" t="str">
        <f>IF( W247="#00ff00",'Master Sheet'!A248, B246)</f>
        <v>(2020) AJ Fountain :: 3179466059</v>
      </c>
      <c r="C247" t="str">
        <f t="shared" ref="C247:D247" si="320">IF( NOT( R247 = "" ), TEXT( DATE(YEAR(R247), MONTH(R247), DAY(R247) ), "m/d/yy") &amp; " " &amp; HOUR(R247) &amp; ":" &amp; TEXT( MINUTE(R247), "00"), "")</f>
        <v/>
      </c>
      <c r="D247" t="str">
        <f t="shared" si="320"/>
        <v/>
      </c>
      <c r="E247" t="str">
        <f>IF( AA247="#00ff00", 'Master Sheet'!E248, "" )</f>
        <v/>
      </c>
      <c r="F247">
        <f>IF( AND( $A247 &lt;&gt; "", $B247 &lt;&gt; "", $C247 &lt;&gt; "", $D247 &lt;&gt; "", $E247 &lt;&gt; "", ISERROR( MATCH( $E247,'2019 Kevin and Rob Bands to not'!$A:$A, 0 ) ) ), 1, 0 )</f>
        <v>0</v>
      </c>
      <c r="H247" s="479">
        <f t="shared" si="2"/>
        <v>0</v>
      </c>
      <c r="I247">
        <f>'Master Sheet'!E248</f>
        <v>0</v>
      </c>
      <c r="J247" s="481" t="e">
        <f t="array" ref="J247">INDEX( 'Master Sheet'!A400:C$1093, MATCH( I247, 'Master Sheet'!A400:A$1093, 0 ), 2 )</f>
        <v>#N/A</v>
      </c>
      <c r="K247" s="482">
        <f t="shared" si="3"/>
        <v>0</v>
      </c>
      <c r="L247" s="483"/>
      <c r="M247" s="466"/>
      <c r="N247" s="466" t="e">
        <f t="array" ref="N247">INDEX( 'Master Sheet'!A400:C$1093, MATCH( I247, 'Master Sheet'!A400:A$1093, 0 ), 3 )</f>
        <v>#N/A</v>
      </c>
      <c r="O247">
        <f t="shared" si="4"/>
        <v>0</v>
      </c>
      <c r="P247" s="484"/>
      <c r="Q247" s="466"/>
      <c r="R247" s="466" t="str">
        <f t="shared" si="5"/>
        <v/>
      </c>
      <c r="S247" s="466" t="str">
        <f t="shared" si="6"/>
        <v/>
      </c>
      <c r="T247" t="str">
        <f>IF( Y247="#00ff00", TIMEVALUE('Master Sheet'!C248), "")</f>
        <v/>
      </c>
      <c r="U247" t="str">
        <f>IF( Z247="#00ff00", TIMEVALUE('Master Sheet'!D248), "")</f>
        <v/>
      </c>
      <c r="W247" t="s">
        <v>4823</v>
      </c>
      <c r="X247" t="s">
        <v>4823</v>
      </c>
      <c r="Y247" t="s">
        <v>4823</v>
      </c>
      <c r="Z247" t="s">
        <v>4823</v>
      </c>
      <c r="AA247" t="s">
        <v>4823</v>
      </c>
    </row>
    <row r="248" spans="1:27" ht="12.75">
      <c r="A248" s="129" t="str">
        <f t="shared" si="0"/>
        <v>Friday</v>
      </c>
      <c r="B248" s="481" t="str">
        <f>IF( W248="#00ff00",'Master Sheet'!A249, B247)</f>
        <v>(2020) AJ Fountain :: 3179466059</v>
      </c>
      <c r="C248" t="str">
        <f t="shared" ref="C248:D248" si="321">IF( NOT( R248 = "" ), TEXT( DATE(YEAR(R248), MONTH(R248), DAY(R248) ), "m/d/yy") &amp; " " &amp; HOUR(R248) &amp; ":" &amp; TEXT( MINUTE(R248), "00"), "")</f>
        <v/>
      </c>
      <c r="D248" t="str">
        <f t="shared" si="321"/>
        <v/>
      </c>
      <c r="E248" t="str">
        <f>IF( AA248="#00ff00", 'Master Sheet'!E249, "" )</f>
        <v/>
      </c>
      <c r="F248">
        <f>IF( AND( $A248 &lt;&gt; "", $B248 &lt;&gt; "", $C248 &lt;&gt; "", $D248 &lt;&gt; "", $E248 &lt;&gt; "", ISERROR( MATCH( $E248,'2019 Kevin and Rob Bands to not'!$A:$A, 0 ) ) ), 1, 0 )</f>
        <v>0</v>
      </c>
      <c r="H248" s="479">
        <f t="shared" si="2"/>
        <v>0</v>
      </c>
      <c r="I248">
        <f>'Master Sheet'!E249</f>
        <v>0</v>
      </c>
      <c r="J248" s="481" t="e">
        <f t="array" ref="J248">INDEX( 'Master Sheet'!A400:C$1093, MATCH( I248, 'Master Sheet'!A400:A$1093, 0 ), 2 )</f>
        <v>#N/A</v>
      </c>
      <c r="K248" s="482">
        <f t="shared" si="3"/>
        <v>0</v>
      </c>
      <c r="L248" s="483"/>
      <c r="M248" s="466"/>
      <c r="N248" s="466" t="e">
        <f t="array" ref="N248">INDEX( 'Master Sheet'!A400:C$1093, MATCH( I248, 'Master Sheet'!A400:A$1093, 0 ), 3 )</f>
        <v>#N/A</v>
      </c>
      <c r="O248">
        <f t="shared" si="4"/>
        <v>0</v>
      </c>
      <c r="P248" s="484"/>
      <c r="Q248" s="466"/>
      <c r="R248" s="466" t="str">
        <f t="shared" si="5"/>
        <v/>
      </c>
      <c r="S248" s="466" t="str">
        <f t="shared" si="6"/>
        <v/>
      </c>
      <c r="T248" t="str">
        <f>IF( Y248="#00ff00", TIMEVALUE('Master Sheet'!C249), "")</f>
        <v/>
      </c>
      <c r="U248" t="str">
        <f>IF( Z248="#00ff00", TIMEVALUE('Master Sheet'!D249), "")</f>
        <v/>
      </c>
      <c r="W248" t="s">
        <v>4823</v>
      </c>
      <c r="X248" t="s">
        <v>4823</v>
      </c>
      <c r="Y248" t="s">
        <v>4823</v>
      </c>
      <c r="Z248" t="s">
        <v>4823</v>
      </c>
      <c r="AA248" t="s">
        <v>4823</v>
      </c>
    </row>
    <row r="249" spans="1:27" ht="12.75">
      <c r="A249" s="129" t="str">
        <f t="shared" si="0"/>
        <v>Friday</v>
      </c>
      <c r="B249" s="481" t="str">
        <f>IF( W249="#00ff00",'Master Sheet'!A250, B248)</f>
        <v>(2020) AJ Fountain :: 3179466059</v>
      </c>
      <c r="C249" t="str">
        <f t="shared" ref="C249:D249" si="322">IF( NOT( R249 = "" ), TEXT( DATE(YEAR(R249), MONTH(R249), DAY(R249) ), "m/d/yy") &amp; " " &amp; HOUR(R249) &amp; ":" &amp; TEXT( MINUTE(R249), "00"), "")</f>
        <v/>
      </c>
      <c r="D249" t="str">
        <f t="shared" si="322"/>
        <v/>
      </c>
      <c r="E249" t="str">
        <f>IF( AA249="#00ff00", 'Master Sheet'!E250, "" )</f>
        <v/>
      </c>
      <c r="F249">
        <f>IF( AND( $A249 &lt;&gt; "", $B249 &lt;&gt; "", $C249 &lt;&gt; "", $D249 &lt;&gt; "", $E249 &lt;&gt; "", ISERROR( MATCH( $E249,'2019 Kevin and Rob Bands to not'!$A:$A, 0 ) ) ), 1, 0 )</f>
        <v>0</v>
      </c>
      <c r="H249" s="479">
        <f t="shared" si="2"/>
        <v>0</v>
      </c>
      <c r="I249">
        <f>'Master Sheet'!E250</f>
        <v>0</v>
      </c>
      <c r="J249" s="481" t="e">
        <f t="array" ref="J249">INDEX( 'Master Sheet'!A400:C$1093, MATCH( I249, 'Master Sheet'!A400:A$1093, 0 ), 2 )</f>
        <v>#N/A</v>
      </c>
      <c r="K249" s="482">
        <f t="shared" si="3"/>
        <v>0</v>
      </c>
      <c r="L249" s="483"/>
      <c r="M249" s="466"/>
      <c r="N249" s="466" t="e">
        <f t="array" ref="N249">INDEX( 'Master Sheet'!A400:C$1093, MATCH( I249, 'Master Sheet'!A400:A$1093, 0 ), 3 )</f>
        <v>#N/A</v>
      </c>
      <c r="O249">
        <f t="shared" si="4"/>
        <v>0</v>
      </c>
      <c r="P249" s="484"/>
      <c r="Q249" s="466"/>
      <c r="R249" s="466" t="str">
        <f t="shared" si="5"/>
        <v/>
      </c>
      <c r="S249" s="466" t="str">
        <f t="shared" si="6"/>
        <v/>
      </c>
      <c r="T249" t="str">
        <f>IF( Y249="#00ff00", TIMEVALUE('Master Sheet'!C250), "")</f>
        <v/>
      </c>
      <c r="U249" t="str">
        <f>IF( Z249="#00ff00", TIMEVALUE('Master Sheet'!D250), "")</f>
        <v/>
      </c>
      <c r="W249" t="s">
        <v>4823</v>
      </c>
      <c r="X249" t="s">
        <v>4823</v>
      </c>
      <c r="Y249" t="s">
        <v>4823</v>
      </c>
      <c r="Z249" t="s">
        <v>4823</v>
      </c>
      <c r="AA249" t="s">
        <v>4823</v>
      </c>
    </row>
    <row r="250" spans="1:27" ht="12.75">
      <c r="A250" s="129" t="str">
        <f t="shared" si="0"/>
        <v>Friday</v>
      </c>
      <c r="B250" s="481" t="str">
        <f t="shared" ref="B250:B256" si="323">IF( W250="#00ff00",#REF!, B249)</f>
        <v>(2020) AJ Fountain :: 3179466059</v>
      </c>
      <c r="C250" t="str">
        <f t="shared" ref="C250:D250" si="324">IF( NOT( R250 = "" ), TEXT( DATE(YEAR(R250), MONTH(R250), DAY(R250) ), "m/d/yy") &amp; " " &amp; HOUR(R250) &amp; ":" &amp; TEXT( MINUTE(R250), "00"), "")</f>
        <v/>
      </c>
      <c r="D250" t="str">
        <f t="shared" si="324"/>
        <v/>
      </c>
      <c r="E250" t="str">
        <f t="shared" ref="E250:E256" si="325">IF( AA250="#00ff00",#REF!, "" )</f>
        <v/>
      </c>
      <c r="F250">
        <f>IF( AND( $A250 &lt;&gt; "", $B250 &lt;&gt; "", $C250 &lt;&gt; "", $D250 &lt;&gt; "", $E250 &lt;&gt; "", ISERROR( MATCH( $E250,'2019 Kevin and Rob Bands to not'!$A:$A, 0 ) ) ), 1, 0 )</f>
        <v>0</v>
      </c>
      <c r="H250" s="479" t="e">
        <f t="shared" si="2"/>
        <v>#REF!</v>
      </c>
      <c r="I250" t="e">
        <f t="shared" ref="I250:I256" si="326">#REF!</f>
        <v>#REF!</v>
      </c>
      <c r="J250" s="481" t="e">
        <f t="array" ref="J250">INDEX( 'Master Sheet'!A400:C$1093, MATCH( I250, 'Master Sheet'!A400:A$1093, 0 ), 2 )</f>
        <v>#REF!</v>
      </c>
      <c r="K250" s="482" t="e">
        <f t="shared" si="3"/>
        <v>#REF!</v>
      </c>
      <c r="L250" s="483"/>
      <c r="M250" s="466"/>
      <c r="N250" s="466" t="e">
        <f t="array" ref="N250">INDEX( 'Master Sheet'!A400:C$1093, MATCH( I250, 'Master Sheet'!A400:A$1093, 0 ), 3 )</f>
        <v>#REF!</v>
      </c>
      <c r="O250" t="e">
        <f t="shared" si="4"/>
        <v>#REF!</v>
      </c>
      <c r="P250" s="484"/>
      <c r="Q250" s="466"/>
      <c r="R250" s="466" t="str">
        <f t="shared" si="5"/>
        <v/>
      </c>
      <c r="S250" s="466" t="str">
        <f t="shared" si="6"/>
        <v/>
      </c>
      <c r="T250" t="str">
        <f t="shared" ref="T250:U250" si="327">IF( Y250="#00ff00", TIMEVALUE(#REF!), "")</f>
        <v/>
      </c>
      <c r="U250" t="str">
        <f t="shared" si="327"/>
        <v/>
      </c>
      <c r="W250" t="s">
        <v>4823</v>
      </c>
      <c r="X250" t="s">
        <v>4823</v>
      </c>
      <c r="Y250" t="s">
        <v>4823</v>
      </c>
      <c r="Z250" t="s">
        <v>4823</v>
      </c>
      <c r="AA250" t="s">
        <v>4823</v>
      </c>
    </row>
    <row r="251" spans="1:27" ht="12.75">
      <c r="A251" s="129" t="str">
        <f t="shared" si="0"/>
        <v>Friday</v>
      </c>
      <c r="B251" t="e">
        <f t="shared" si="323"/>
        <v>#REF!</v>
      </c>
      <c r="C251" t="str">
        <f t="shared" ref="C251:D251" si="328">IF( NOT( R251 = "" ), TEXT( DATE(YEAR(R251), MONTH(R251), DAY(R251) ), "m/d/yy") &amp; " " &amp; HOUR(R251) &amp; ":" &amp; TEXT( MINUTE(R251), "00"), "")</f>
        <v/>
      </c>
      <c r="D251" t="str">
        <f t="shared" si="328"/>
        <v/>
      </c>
      <c r="E251" t="e">
        <f t="shared" si="325"/>
        <v>#REF!</v>
      </c>
      <c r="F251" t="e">
        <f>IF( AND( $A251 &lt;&gt; "", $B251 &lt;&gt; "", $C251 &lt;&gt; "", $D251 &lt;&gt; "", $E251 &lt;&gt; "", ISERROR( MATCH( $E251,'2019 Kevin and Rob Bands to not'!$A:$A, 0 ) ) ), 1, 0 )</f>
        <v>#REF!</v>
      </c>
      <c r="H251" s="479" t="e">
        <f t="shared" si="2"/>
        <v>#REF!</v>
      </c>
      <c r="I251" t="e">
        <f t="shared" si="326"/>
        <v>#REF!</v>
      </c>
      <c r="J251" s="481" t="e">
        <f t="array" ref="J251">INDEX( 'Master Sheet'!A400:C$1093, MATCH( I251, 'Master Sheet'!A400:A$1093, 0 ), 2 )</f>
        <v>#REF!</v>
      </c>
      <c r="K251" s="482" t="e">
        <f t="shared" si="3"/>
        <v>#REF!</v>
      </c>
      <c r="L251" s="483"/>
      <c r="M251" s="466"/>
      <c r="N251" s="466" t="e">
        <f t="array" ref="N251">INDEX( 'Master Sheet'!A400:C$1093, MATCH( I251, 'Master Sheet'!A400:A$1093, 0 ), 3 )</f>
        <v>#REF!</v>
      </c>
      <c r="O251" t="e">
        <f t="shared" si="4"/>
        <v>#REF!</v>
      </c>
      <c r="P251" s="484"/>
      <c r="Q251" s="466"/>
      <c r="R251" s="466" t="str">
        <f t="shared" si="5"/>
        <v/>
      </c>
      <c r="S251" s="466" t="str">
        <f t="shared" si="6"/>
        <v/>
      </c>
      <c r="T251" t="e">
        <f t="shared" ref="T251:U251" si="329">IF( Y251="#00ff00", TIMEVALUE(#REF!), "")</f>
        <v>#REF!</v>
      </c>
      <c r="U251" t="e">
        <f t="shared" si="329"/>
        <v>#REF!</v>
      </c>
      <c r="W251" t="s">
        <v>4822</v>
      </c>
      <c r="X251" t="s">
        <v>4822</v>
      </c>
      <c r="Y251" t="s">
        <v>4822</v>
      </c>
      <c r="Z251" t="s">
        <v>4822</v>
      </c>
      <c r="AA251" t="s">
        <v>4822</v>
      </c>
    </row>
    <row r="252" spans="1:27" ht="12.75">
      <c r="A252" s="129" t="str">
        <f t="shared" si="0"/>
        <v>Friday</v>
      </c>
      <c r="B252" t="e">
        <f t="shared" si="323"/>
        <v>#REF!</v>
      </c>
      <c r="C252" t="str">
        <f t="shared" ref="C252:D252" si="330">IF( NOT( R252 = "" ), TEXT( DATE(YEAR(R252), MONTH(R252), DAY(R252) ), "m/d/yy") &amp; " " &amp; HOUR(R252) &amp; ":" &amp; TEXT( MINUTE(R252), "00"), "")</f>
        <v/>
      </c>
      <c r="D252" t="str">
        <f t="shared" si="330"/>
        <v/>
      </c>
      <c r="E252" t="str">
        <f t="shared" si="325"/>
        <v/>
      </c>
      <c r="F252" t="e">
        <f>IF( AND( $A252 &lt;&gt; "", $B252 &lt;&gt; "", $C252 &lt;&gt; "", $D252 &lt;&gt; "", $E252 &lt;&gt; "", ISERROR( MATCH( $E252,'2019 Kevin and Rob Bands to not'!$A:$A, 0 ) ) ), 1, 0 )</f>
        <v>#REF!</v>
      </c>
      <c r="H252" s="479" t="e">
        <f t="shared" si="2"/>
        <v>#REF!</v>
      </c>
      <c r="I252" t="e">
        <f t="shared" si="326"/>
        <v>#REF!</v>
      </c>
      <c r="J252" s="481" t="e">
        <f t="array" ref="J252">INDEX( 'Master Sheet'!A400:C$1093, MATCH( I252, 'Master Sheet'!A400:A$1093, 0 ), 2 )</f>
        <v>#REF!</v>
      </c>
      <c r="K252" s="482" t="e">
        <f t="shared" si="3"/>
        <v>#REF!</v>
      </c>
      <c r="L252" s="483"/>
      <c r="M252" s="466"/>
      <c r="N252" s="466" t="e">
        <f t="array" ref="N252">INDEX( 'Master Sheet'!A400:C$1093, MATCH( I252, 'Master Sheet'!A400:A$1093, 0 ), 3 )</f>
        <v>#REF!</v>
      </c>
      <c r="O252" t="e">
        <f t="shared" si="4"/>
        <v>#REF!</v>
      </c>
      <c r="P252" s="484"/>
      <c r="Q252" s="466"/>
      <c r="R252" s="466" t="str">
        <f t="shared" si="5"/>
        <v/>
      </c>
      <c r="S252" s="466" t="str">
        <f t="shared" si="6"/>
        <v/>
      </c>
      <c r="T252" t="e">
        <f t="shared" ref="T252:U252" si="331">IF( Y252="#00ff00", TIMEVALUE(#REF!), "")</f>
        <v>#REF!</v>
      </c>
      <c r="U252" t="e">
        <f t="shared" si="331"/>
        <v>#REF!</v>
      </c>
      <c r="W252" t="s">
        <v>4823</v>
      </c>
      <c r="X252" t="s">
        <v>4823</v>
      </c>
      <c r="Y252" t="s">
        <v>4822</v>
      </c>
      <c r="Z252" t="s">
        <v>4822</v>
      </c>
      <c r="AA252" t="s">
        <v>4929</v>
      </c>
    </row>
    <row r="253" spans="1:27" ht="12.75">
      <c r="A253" s="129" t="str">
        <f t="shared" si="0"/>
        <v>Friday</v>
      </c>
      <c r="B253" t="e">
        <f t="shared" si="323"/>
        <v>#REF!</v>
      </c>
      <c r="C253" t="str">
        <f t="shared" ref="C253:D253" si="332">IF( NOT( R253 = "" ), TEXT( DATE(YEAR(R253), MONTH(R253), DAY(R253) ), "m/d/yy") &amp; " " &amp; HOUR(R253) &amp; ":" &amp; TEXT( MINUTE(R253), "00"), "")</f>
        <v/>
      </c>
      <c r="D253" t="str">
        <f t="shared" si="332"/>
        <v/>
      </c>
      <c r="E253" t="e">
        <f t="shared" si="325"/>
        <v>#REF!</v>
      </c>
      <c r="F253" t="e">
        <f>IF( AND( $A253 &lt;&gt; "", $B253 &lt;&gt; "", $C253 &lt;&gt; "", $D253 &lt;&gt; "", $E253 &lt;&gt; "", ISERROR( MATCH( $E253,'2019 Kevin and Rob Bands to not'!$A:$A, 0 ) ) ), 1, 0 )</f>
        <v>#REF!</v>
      </c>
      <c r="H253" s="479" t="e">
        <f t="shared" si="2"/>
        <v>#REF!</v>
      </c>
      <c r="I253" t="e">
        <f t="shared" si="326"/>
        <v>#REF!</v>
      </c>
      <c r="J253" s="481" t="e">
        <f t="array" ref="J253">INDEX( 'Master Sheet'!A400:C$1093, MATCH( I253, 'Master Sheet'!A400:A$1093, 0 ), 2 )</f>
        <v>#REF!</v>
      </c>
      <c r="K253" s="482" t="e">
        <f t="shared" si="3"/>
        <v>#REF!</v>
      </c>
      <c r="L253" s="483"/>
      <c r="M253" s="466"/>
      <c r="N253" s="466" t="e">
        <f t="array" ref="N253">INDEX( 'Master Sheet'!A400:C$1093, MATCH( I253, 'Master Sheet'!A400:A$1093, 0 ), 3 )</f>
        <v>#REF!</v>
      </c>
      <c r="O253" t="e">
        <f t="shared" si="4"/>
        <v>#REF!</v>
      </c>
      <c r="P253" s="484"/>
      <c r="Q253" s="466"/>
      <c r="R253" s="466" t="str">
        <f t="shared" si="5"/>
        <v/>
      </c>
      <c r="S253" s="466" t="str">
        <f t="shared" si="6"/>
        <v/>
      </c>
      <c r="T253" t="e">
        <f t="shared" ref="T253:U253" si="333">IF( Y253="#00ff00", TIMEVALUE(#REF!), "")</f>
        <v>#REF!</v>
      </c>
      <c r="U253" t="e">
        <f t="shared" si="333"/>
        <v>#REF!</v>
      </c>
      <c r="W253" t="s">
        <v>4823</v>
      </c>
      <c r="X253" t="s">
        <v>4823</v>
      </c>
      <c r="Y253" t="s">
        <v>4822</v>
      </c>
      <c r="Z253" t="s">
        <v>4822</v>
      </c>
      <c r="AA253" t="s">
        <v>4822</v>
      </c>
    </row>
    <row r="254" spans="1:27" ht="12.75">
      <c r="A254" s="129" t="str">
        <f t="shared" si="0"/>
        <v>Friday</v>
      </c>
      <c r="B254" t="e">
        <f t="shared" si="323"/>
        <v>#REF!</v>
      </c>
      <c r="C254" t="str">
        <f t="shared" ref="C254:D254" si="334">IF( NOT( R254 = "" ), TEXT( DATE(YEAR(R254), MONTH(R254), DAY(R254) ), "m/d/yy") &amp; " " &amp; HOUR(R254) &amp; ":" &amp; TEXT( MINUTE(R254), "00"), "")</f>
        <v/>
      </c>
      <c r="D254" t="str">
        <f t="shared" si="334"/>
        <v/>
      </c>
      <c r="E254" t="e">
        <f t="shared" si="325"/>
        <v>#REF!</v>
      </c>
      <c r="F254" t="e">
        <f>IF( AND( $A254 &lt;&gt; "", $B254 &lt;&gt; "", $C254 &lt;&gt; "", $D254 &lt;&gt; "", $E254 &lt;&gt; "", ISERROR( MATCH( $E254,'2019 Kevin and Rob Bands to not'!$A:$A, 0 ) ) ), 1, 0 )</f>
        <v>#REF!</v>
      </c>
      <c r="H254" s="479" t="e">
        <f t="shared" si="2"/>
        <v>#REF!</v>
      </c>
      <c r="I254" t="e">
        <f t="shared" si="326"/>
        <v>#REF!</v>
      </c>
      <c r="J254" s="481" t="e">
        <f t="array" ref="J254">INDEX( 'Master Sheet'!A400:C$1093, MATCH( I254, 'Master Sheet'!A400:A$1093, 0 ), 2 )</f>
        <v>#REF!</v>
      </c>
      <c r="K254" s="482" t="e">
        <f t="shared" si="3"/>
        <v>#REF!</v>
      </c>
      <c r="L254" s="499" t="s">
        <v>5141</v>
      </c>
      <c r="M254" s="466"/>
      <c r="N254" s="466" t="e">
        <f t="array" ref="N254">INDEX( 'Master Sheet'!A400:C$1093, MATCH( I254, 'Master Sheet'!A400:A$1093, 0 ), 3 )</f>
        <v>#REF!</v>
      </c>
      <c r="O254" t="e">
        <f t="shared" si="4"/>
        <v>#REF!</v>
      </c>
      <c r="P254" s="484"/>
      <c r="Q254" s="466"/>
      <c r="R254" s="466" t="str">
        <f t="shared" si="5"/>
        <v/>
      </c>
      <c r="S254" s="466" t="str">
        <f t="shared" si="6"/>
        <v/>
      </c>
      <c r="T254" t="e">
        <f t="shared" ref="T254:U254" si="335">IF( Y254="#00ff00", TIMEVALUE(#REF!), "")</f>
        <v>#REF!</v>
      </c>
      <c r="U254" t="e">
        <f t="shared" si="335"/>
        <v>#REF!</v>
      </c>
      <c r="W254" t="s">
        <v>4823</v>
      </c>
      <c r="X254" t="s">
        <v>4823</v>
      </c>
      <c r="Y254" t="s">
        <v>4822</v>
      </c>
      <c r="Z254" t="s">
        <v>4822</v>
      </c>
      <c r="AA254" t="s">
        <v>4822</v>
      </c>
    </row>
    <row r="255" spans="1:27" ht="12.75">
      <c r="A255" s="129" t="str">
        <f t="shared" si="0"/>
        <v>Friday</v>
      </c>
      <c r="B255" t="e">
        <f t="shared" si="323"/>
        <v>#REF!</v>
      </c>
      <c r="C255" t="str">
        <f t="shared" ref="C255:D255" si="336">IF( NOT( R255 = "" ), TEXT( DATE(YEAR(R255), MONTH(R255), DAY(R255) ), "m/d/yy") &amp; " " &amp; HOUR(R255) &amp; ":" &amp; TEXT( MINUTE(R255), "00"), "")</f>
        <v/>
      </c>
      <c r="D255" t="str">
        <f t="shared" si="336"/>
        <v/>
      </c>
      <c r="E255" t="e">
        <f t="shared" si="325"/>
        <v>#REF!</v>
      </c>
      <c r="F255" t="e">
        <f>IF( AND( $A255 &lt;&gt; "", $B255 &lt;&gt; "", $C255 &lt;&gt; "", $D255 &lt;&gt; "", $E255 &lt;&gt; "", ISERROR( MATCH( $E255,'2019 Kevin and Rob Bands to not'!$A:$A, 0 ) ) ), 1, 0 )</f>
        <v>#REF!</v>
      </c>
      <c r="H255" s="479" t="e">
        <f t="shared" si="2"/>
        <v>#REF!</v>
      </c>
      <c r="I255" t="e">
        <f t="shared" si="326"/>
        <v>#REF!</v>
      </c>
      <c r="J255" s="481" t="e">
        <f t="array" ref="J255">INDEX( 'Master Sheet'!A400:C$1093, MATCH( I255, 'Master Sheet'!A400:A$1093, 0 ), 2 )</f>
        <v>#REF!</v>
      </c>
      <c r="K255" s="482" t="e">
        <f t="shared" si="3"/>
        <v>#REF!</v>
      </c>
      <c r="L255" s="483"/>
      <c r="M255" s="466"/>
      <c r="N255" s="466" t="e">
        <f t="array" ref="N255">INDEX( 'Master Sheet'!A400:C$1093, MATCH( I255, 'Master Sheet'!A400:A$1093, 0 ), 3 )</f>
        <v>#REF!</v>
      </c>
      <c r="O255" t="e">
        <f t="shared" si="4"/>
        <v>#REF!</v>
      </c>
      <c r="P255" s="484"/>
      <c r="Q255" s="466"/>
      <c r="R255" s="466" t="str">
        <f t="shared" si="5"/>
        <v/>
      </c>
      <c r="S255" s="466" t="str">
        <f t="shared" si="6"/>
        <v/>
      </c>
      <c r="T255" t="e">
        <f t="shared" ref="T255:U255" si="337">IF( Y255="#00ff00", TIMEVALUE(#REF!), "")</f>
        <v>#REF!</v>
      </c>
      <c r="U255" t="e">
        <f t="shared" si="337"/>
        <v>#REF!</v>
      </c>
      <c r="W255" t="s">
        <v>4823</v>
      </c>
      <c r="X255" t="s">
        <v>4823</v>
      </c>
      <c r="Y255" t="s">
        <v>4822</v>
      </c>
      <c r="Z255" t="s">
        <v>4822</v>
      </c>
      <c r="AA255" t="s">
        <v>4822</v>
      </c>
    </row>
    <row r="256" spans="1:27" ht="12.75">
      <c r="A256" s="129" t="str">
        <f t="shared" si="0"/>
        <v>Friday</v>
      </c>
      <c r="B256" t="e">
        <f t="shared" si="323"/>
        <v>#REF!</v>
      </c>
      <c r="C256" t="str">
        <f t="shared" ref="C256:D256" si="338">IF( NOT( R256 = "" ), TEXT( DATE(YEAR(R256), MONTH(R256), DAY(R256) ), "m/d/yy") &amp; " " &amp; HOUR(R256) &amp; ":" &amp; TEXT( MINUTE(R256), "00"), "")</f>
        <v/>
      </c>
      <c r="D256" t="str">
        <f t="shared" si="338"/>
        <v/>
      </c>
      <c r="E256" t="e">
        <f t="shared" si="325"/>
        <v>#REF!</v>
      </c>
      <c r="F256" t="e">
        <f>IF( AND( $A256 &lt;&gt; "", $B256 &lt;&gt; "", $C256 &lt;&gt; "", $D256 &lt;&gt; "", $E256 &lt;&gt; "", ISERROR( MATCH( $E256,'2019 Kevin and Rob Bands to not'!$A:$A, 0 ) ) ), 1, 0 )</f>
        <v>#REF!</v>
      </c>
      <c r="H256" s="479" t="e">
        <f t="shared" si="2"/>
        <v>#REF!</v>
      </c>
      <c r="I256" t="e">
        <f t="shared" si="326"/>
        <v>#REF!</v>
      </c>
      <c r="J256" s="481" t="e">
        <f t="array" ref="J256">INDEX( 'Master Sheet'!A400:C$1093, MATCH( I256, 'Master Sheet'!A400:A$1093, 0 ), 2 )</f>
        <v>#REF!</v>
      </c>
      <c r="K256" s="482" t="e">
        <f t="shared" si="3"/>
        <v>#REF!</v>
      </c>
      <c r="L256" s="483"/>
      <c r="M256" s="466"/>
      <c r="N256" s="466" t="e">
        <f t="array" ref="N256">INDEX( 'Master Sheet'!A400:C$1093, MATCH( I256, 'Master Sheet'!A400:A$1093, 0 ), 3 )</f>
        <v>#REF!</v>
      </c>
      <c r="O256" t="e">
        <f t="shared" si="4"/>
        <v>#REF!</v>
      </c>
      <c r="P256" s="484"/>
      <c r="Q256" s="466"/>
      <c r="R256" s="466" t="str">
        <f t="shared" si="5"/>
        <v/>
      </c>
      <c r="S256" s="466" t="str">
        <f t="shared" si="6"/>
        <v/>
      </c>
      <c r="T256" t="e">
        <f t="shared" ref="T256:U256" si="339">IF( Y256="#00ff00", TIMEVALUE(#REF!), "")</f>
        <v>#REF!</v>
      </c>
      <c r="U256" t="e">
        <f t="shared" si="339"/>
        <v>#REF!</v>
      </c>
      <c r="W256" t="s">
        <v>4823</v>
      </c>
      <c r="X256" t="s">
        <v>4823</v>
      </c>
      <c r="Y256" t="s">
        <v>4822</v>
      </c>
      <c r="Z256" t="s">
        <v>4822</v>
      </c>
      <c r="AA256" t="s">
        <v>4822</v>
      </c>
    </row>
    <row r="257" spans="1:27" ht="12.75">
      <c r="A257" s="129" t="str">
        <f t="shared" si="0"/>
        <v>Friday</v>
      </c>
      <c r="B257" t="e">
        <f>IF( W257="#00ff00",'Master Sheet'!A251, B256)</f>
        <v>#REF!</v>
      </c>
      <c r="C257" t="str">
        <f t="shared" ref="C257:D257" si="340">IF( NOT( R257 = "" ), TEXT( DATE(YEAR(R257), MONTH(R257), DAY(R257) ), "m/d/yy") &amp; " " &amp; HOUR(R257) &amp; ":" &amp; TEXT( MINUTE(R257), "00"), "")</f>
        <v/>
      </c>
      <c r="D257" t="str">
        <f t="shared" si="340"/>
        <v/>
      </c>
      <c r="E257" t="str">
        <f>IF( AA257="#00ff00", 'Master Sheet'!E251, "" )</f>
        <v/>
      </c>
      <c r="F257" t="e">
        <f>IF( AND( $A257 &lt;&gt; "", $B257 &lt;&gt; "", $C257 &lt;&gt; "", $D257 &lt;&gt; "", $E257 &lt;&gt; "", ISERROR( MATCH( $E257,'2019 Kevin and Rob Bands to not'!$A:$A, 0 ) ) ), 1, 0 )</f>
        <v>#REF!</v>
      </c>
      <c r="H257" s="479" t="e">
        <f t="shared" si="2"/>
        <v>#REF!</v>
      </c>
      <c r="I257">
        <f>'Master Sheet'!E251</f>
        <v>0</v>
      </c>
      <c r="J257" s="481" t="e">
        <f t="array" ref="J257">INDEX( 'Master Sheet'!A400:C$1093, MATCH( I257, 'Master Sheet'!A400:A$1093, 0 ), 2 )</f>
        <v>#N/A</v>
      </c>
      <c r="K257" s="482" t="e">
        <f t="shared" si="3"/>
        <v>#REF!</v>
      </c>
      <c r="L257" s="483"/>
      <c r="M257" s="466"/>
      <c r="N257" s="466" t="e">
        <f t="array" ref="N257">INDEX( 'Master Sheet'!A400:C$1093, MATCH( I257, 'Master Sheet'!A400:A$1093, 0 ), 3 )</f>
        <v>#N/A</v>
      </c>
      <c r="O257" t="e">
        <f t="shared" si="4"/>
        <v>#REF!</v>
      </c>
      <c r="P257" s="484"/>
      <c r="Q257" s="466"/>
      <c r="R257" s="466" t="str">
        <f t="shared" si="5"/>
        <v/>
      </c>
      <c r="S257" s="466" t="str">
        <f t="shared" si="6"/>
        <v/>
      </c>
      <c r="T257" t="str">
        <f>IF( Y257="#00ff00", TIMEVALUE('Master Sheet'!C251), "")</f>
        <v/>
      </c>
      <c r="U257" t="str">
        <f>IF( Z257="#00ff00", TIMEVALUE('Master Sheet'!D251), "")</f>
        <v/>
      </c>
      <c r="W257" t="s">
        <v>4823</v>
      </c>
      <c r="X257" t="s">
        <v>4823</v>
      </c>
      <c r="Y257" t="s">
        <v>4823</v>
      </c>
      <c r="Z257" t="s">
        <v>4823</v>
      </c>
      <c r="AA257" t="s">
        <v>4823</v>
      </c>
    </row>
    <row r="258" spans="1:27" ht="12.75">
      <c r="A258" s="129" t="str">
        <f t="shared" si="0"/>
        <v>Friday</v>
      </c>
      <c r="B258" t="e">
        <f>IF( W258="#00ff00",'Master Sheet'!A252, B257)</f>
        <v>#REF!</v>
      </c>
      <c r="C258" t="str">
        <f t="shared" ref="C258:D258" si="341">IF( NOT( R258 = "" ), TEXT( DATE(YEAR(R258), MONTH(R258), DAY(R258) ), "m/d/yy") &amp; " " &amp; HOUR(R258) &amp; ":" &amp; TEXT( MINUTE(R258), "00"), "")</f>
        <v/>
      </c>
      <c r="D258" t="str">
        <f t="shared" si="341"/>
        <v/>
      </c>
      <c r="E258" t="str">
        <f>IF( AA258="#00ff00", 'Master Sheet'!E252, "" )</f>
        <v/>
      </c>
      <c r="F258" t="e">
        <f>IF( AND( $A258 &lt;&gt; "", $B258 &lt;&gt; "", $C258 &lt;&gt; "", $D258 &lt;&gt; "", $E258 &lt;&gt; "", ISERROR( MATCH( $E258,'2019 Kevin and Rob Bands to not'!$A:$A, 0 ) ) ), 1, 0 )</f>
        <v>#REF!</v>
      </c>
      <c r="H258" s="479" t="e">
        <f t="shared" si="2"/>
        <v>#REF!</v>
      </c>
      <c r="I258" t="str">
        <f>'Master Sheet'!E252</f>
        <v>comedy/LGBTQ</v>
      </c>
      <c r="J258" s="481" t="e">
        <f t="array" ref="J258">INDEX( 'Master Sheet'!A400:C$1093, MATCH( I258, 'Master Sheet'!A400:A$1093, 0 ), 2 )</f>
        <v>#N/A</v>
      </c>
      <c r="K258" s="482" t="e">
        <f t="shared" si="3"/>
        <v>#REF!</v>
      </c>
      <c r="L258" s="483"/>
      <c r="M258" s="466"/>
      <c r="N258" s="466" t="e">
        <f t="array" ref="N258">INDEX( 'Master Sheet'!A400:C$1093, MATCH( I258, 'Master Sheet'!A400:A$1093, 0 ), 3 )</f>
        <v>#N/A</v>
      </c>
      <c r="O258" t="e">
        <f t="shared" si="4"/>
        <v>#REF!</v>
      </c>
      <c r="P258" s="484"/>
      <c r="Q258" s="466"/>
      <c r="R258" s="466" t="str">
        <f t="shared" si="5"/>
        <v/>
      </c>
      <c r="S258" s="466" t="str">
        <f t="shared" si="6"/>
        <v/>
      </c>
      <c r="T258" t="str">
        <f>IF( Y258="#00ff00", TIMEVALUE('Master Sheet'!C252), "")</f>
        <v/>
      </c>
      <c r="U258" t="str">
        <f>IF( Z258="#00ff00", TIMEVALUE('Master Sheet'!D252), "")</f>
        <v/>
      </c>
      <c r="W258" t="s">
        <v>4823</v>
      </c>
      <c r="X258" t="s">
        <v>4823</v>
      </c>
      <c r="Y258" t="s">
        <v>4823</v>
      </c>
      <c r="Z258" t="s">
        <v>4823</v>
      </c>
      <c r="AA258" t="s">
        <v>4823</v>
      </c>
    </row>
    <row r="259" spans="1:27" ht="12.75">
      <c r="A259" s="129" t="str">
        <f t="shared" si="0"/>
        <v>Friday</v>
      </c>
      <c r="B259" s="481" t="str">
        <f>IF( W259="#00ff00",'Master Sheet'!A253, B258)</f>
        <v>(2020) Liz Barnez :: 9709880674</v>
      </c>
      <c r="C259" t="str">
        <f t="shared" ref="C259:D259" si="342">IF( NOT( R259 = "" ), TEXT( DATE(YEAR(R259), MONTH(R259), DAY(R259) ), "m/d/yy") &amp; " " &amp; HOUR(R259) &amp; ":" &amp; TEXT( MINUTE(R259), "00"), "")</f>
        <v/>
      </c>
      <c r="D259" t="str">
        <f t="shared" si="342"/>
        <v/>
      </c>
      <c r="E259" t="str">
        <f>IF( AA259="#00ff00", 'Master Sheet'!E253, "" )</f>
        <v>BLT</v>
      </c>
      <c r="F259">
        <f>IF( AND( $A259 &lt;&gt; "", $B259 &lt;&gt; "", $C259 &lt;&gt; "", $D259 &lt;&gt; "", $E259 &lt;&gt; "", ISERROR( MATCH( $E259,'2019 Kevin and Rob Bands to not'!$A:$A, 0 ) ) ), 1, 0 )</f>
        <v>0</v>
      </c>
      <c r="H259" s="479">
        <f t="shared" si="2"/>
        <v>0</v>
      </c>
      <c r="I259" t="str">
        <f>'Master Sheet'!E253</f>
        <v>BLT</v>
      </c>
      <c r="J259" s="481" t="str">
        <f t="array" ref="J259">INDEX( 'Master Sheet'!A400:C$1093, MATCH( I259, 'Master Sheet'!A400:A$1093, 0 ), 2 )</f>
        <v>(2020) Liz Barnez :: 9709880674</v>
      </c>
      <c r="K259" s="482">
        <f t="shared" si="3"/>
        <v>0</v>
      </c>
      <c r="L259" s="483"/>
      <c r="M259" s="466"/>
      <c r="N259" s="466" t="str">
        <f t="array" ref="N259">INDEX( 'Master Sheet'!A400:C$1093, MATCH( I259, 'Master Sheet'!A400:A$1093, 0 ), 3 )</f>
        <v>lizbarnez@gmail.com</v>
      </c>
      <c r="O259">
        <f t="shared" si="4"/>
        <v>0</v>
      </c>
      <c r="P259" s="484"/>
      <c r="Q259" s="466"/>
      <c r="R259" s="466" t="str">
        <f t="shared" si="5"/>
        <v/>
      </c>
      <c r="S259" s="466" t="str">
        <f t="shared" si="6"/>
        <v/>
      </c>
      <c r="T259" t="e">
        <f>IF( Y259="#00ff00", TIMEVALUE('Master Sheet'!C253), "")</f>
        <v>#VALUE!</v>
      </c>
      <c r="U259" t="e">
        <f>IF( Z259="#00ff00", TIMEVALUE('Master Sheet'!D253), "")</f>
        <v>#VALUE!</v>
      </c>
      <c r="W259" t="s">
        <v>4822</v>
      </c>
      <c r="X259" t="s">
        <v>4822</v>
      </c>
      <c r="Y259" t="s">
        <v>4822</v>
      </c>
      <c r="Z259" t="s">
        <v>4822</v>
      </c>
      <c r="AA259" t="s">
        <v>4822</v>
      </c>
    </row>
    <row r="260" spans="1:27" ht="12.75">
      <c r="A260" s="129" t="str">
        <f t="shared" si="0"/>
        <v>Friday</v>
      </c>
      <c r="B260" s="481" t="str">
        <f>IF( W260="#00ff00",'Master Sheet'!A254, B259)</f>
        <v>(2020) Liz Barnez :: 9709880674</v>
      </c>
      <c r="C260" t="str">
        <f t="shared" ref="C260:D260" si="343">IF( NOT( R260 = "" ), TEXT( DATE(YEAR(R260), MONTH(R260), DAY(R260) ), "m/d/yy") &amp; " " &amp; HOUR(R260) &amp; ":" &amp; TEXT( MINUTE(R260), "00"), "")</f>
        <v/>
      </c>
      <c r="D260" t="str">
        <f t="shared" si="343"/>
        <v/>
      </c>
      <c r="E260" t="str">
        <f>IF( AA260="#00ff00", 'Master Sheet'!E254, "" )</f>
        <v>Shanna in a Dress</v>
      </c>
      <c r="F260">
        <f>IF( AND( $A260 &lt;&gt; "", $B260 &lt;&gt; "", $C260 &lt;&gt; "", $D260 &lt;&gt; "", $E260 &lt;&gt; "", ISERROR( MATCH( $E260,'2019 Kevin and Rob Bands to not'!$A:$A, 0 ) ) ), 1, 0 )</f>
        <v>0</v>
      </c>
      <c r="H260" s="479">
        <f t="shared" si="2"/>
        <v>0</v>
      </c>
      <c r="I260" t="str">
        <f>'Master Sheet'!E254</f>
        <v>Shanna in a Dress</v>
      </c>
      <c r="J260" s="481" t="str">
        <f t="array" ref="J260">INDEX( 'Master Sheet'!A400:C$1093, MATCH( I260, 'Master Sheet'!A400:A$1093, 0 ), 2 )</f>
        <v>(2020) Shanna Hoar :: 7033096751</v>
      </c>
      <c r="K260" s="482">
        <f t="shared" si="3"/>
        <v>0</v>
      </c>
      <c r="L260" s="483"/>
      <c r="M260" s="466"/>
      <c r="N260" s="466" t="str">
        <f t="array" ref="N260">INDEX( 'Master Sheet'!A400:C$1093, MATCH( I260, 'Master Sheet'!A400:A$1093, 0 ), 3 )</f>
        <v>shannainadress@gmail.com</v>
      </c>
      <c r="O260">
        <f t="shared" si="4"/>
        <v>0</v>
      </c>
      <c r="P260" s="484"/>
      <c r="Q260" s="466"/>
      <c r="R260" s="466" t="str">
        <f t="shared" si="5"/>
        <v/>
      </c>
      <c r="S260" s="466" t="str">
        <f t="shared" si="6"/>
        <v/>
      </c>
      <c r="T260" t="e">
        <f>IF( Y260="#00ff00", TIMEVALUE('Master Sheet'!C254), "")</f>
        <v>#VALUE!</v>
      </c>
      <c r="U260" t="e">
        <f>IF( Z260="#00ff00", TIMEVALUE('Master Sheet'!D254), "")</f>
        <v>#VALUE!</v>
      </c>
      <c r="W260" t="s">
        <v>4823</v>
      </c>
      <c r="X260" t="s">
        <v>4823</v>
      </c>
      <c r="Y260" t="s">
        <v>4822</v>
      </c>
      <c r="Z260" t="s">
        <v>4822</v>
      </c>
      <c r="AA260" t="s">
        <v>4822</v>
      </c>
    </row>
    <row r="261" spans="1:27" ht="12.75">
      <c r="A261" s="129" t="str">
        <f t="shared" si="0"/>
        <v>Friday</v>
      </c>
      <c r="B261" s="481" t="str">
        <f>IF( W261="#00ff00",'Master Sheet'!A255, B260)</f>
        <v>(2020) Liz Barnez :: 9709880674</v>
      </c>
      <c r="C261" t="str">
        <f t="shared" ref="C261:D261" si="344">IF( NOT( R261 = "" ), TEXT( DATE(YEAR(R261), MONTH(R261), DAY(R261) ), "m/d/yy") &amp; " " &amp; HOUR(R261) &amp; ":" &amp; TEXT( MINUTE(R261), "00"), "")</f>
        <v/>
      </c>
      <c r="D261" t="str">
        <f t="shared" si="344"/>
        <v/>
      </c>
      <c r="E261" t="str">
        <f>IF( AA261="#00ff00", 'Master Sheet'!E255, "" )</f>
        <v>The Seers</v>
      </c>
      <c r="F261">
        <f>IF( AND( $A261 &lt;&gt; "", $B261 &lt;&gt; "", $C261 &lt;&gt; "", $D261 &lt;&gt; "", $E261 &lt;&gt; "", ISERROR( MATCH( $E261,'2019 Kevin and Rob Bands to not'!$A:$A, 0 ) ) ), 1, 0 )</f>
        <v>0</v>
      </c>
      <c r="H261" s="479">
        <f t="shared" si="2"/>
        <v>0</v>
      </c>
      <c r="I261" t="str">
        <f>'Master Sheet'!E255</f>
        <v>The Seers</v>
      </c>
      <c r="J261" s="481" t="str">
        <f t="array" ref="J261">INDEX( 'Master Sheet'!A400:C$1093, MATCH( I261, 'Master Sheet'!A400:A$1093, 0 ), 2 )</f>
        <v>(2020) Sean Waters :: 970-221-3638</v>
      </c>
      <c r="K261" s="482">
        <f t="shared" si="3"/>
        <v>0</v>
      </c>
      <c r="L261" s="486" t="s">
        <v>5148</v>
      </c>
      <c r="M261" s="466"/>
      <c r="N261" s="466" t="str">
        <f t="array" ref="N261">INDEX( 'Master Sheet'!A400:C$1093, MATCH( I261, 'Master Sheet'!A400:A$1093, 0 ), 3 )</f>
        <v>woodstackrecords@gmail.com</v>
      </c>
      <c r="O261">
        <f t="shared" si="4"/>
        <v>0</v>
      </c>
      <c r="P261" s="484"/>
      <c r="Q261" s="466"/>
      <c r="R261" s="466" t="str">
        <f t="shared" si="5"/>
        <v/>
      </c>
      <c r="S261" s="466" t="str">
        <f t="shared" si="6"/>
        <v/>
      </c>
      <c r="T261" t="e">
        <f>IF( Y261="#00ff00", TIMEVALUE('Master Sheet'!C255), "")</f>
        <v>#VALUE!</v>
      </c>
      <c r="U261" t="e">
        <f>IF( Z261="#00ff00", TIMEVALUE('Master Sheet'!D255), "")</f>
        <v>#VALUE!</v>
      </c>
      <c r="W261" t="s">
        <v>4823</v>
      </c>
      <c r="X261" t="s">
        <v>4823</v>
      </c>
      <c r="Y261" t="s">
        <v>4822</v>
      </c>
      <c r="Z261" t="s">
        <v>4822</v>
      </c>
      <c r="AA261" t="s">
        <v>4822</v>
      </c>
    </row>
    <row r="262" spans="1:27" ht="12.75">
      <c r="A262" s="129" t="str">
        <f t="shared" si="0"/>
        <v>Friday</v>
      </c>
      <c r="B262" s="481" t="str">
        <f>IF( W262="#00ff00",'Master Sheet'!A256, B261)</f>
        <v>(2020) Liz Barnez :: 9709880674</v>
      </c>
      <c r="C262" t="str">
        <f t="shared" ref="C262:D262" si="345">IF( NOT( R262 = "" ), TEXT( DATE(YEAR(R262), MONTH(R262), DAY(R262) ), "m/d/yy") &amp; " " &amp; HOUR(R262) &amp; ":" &amp; TEXT( MINUTE(R262), "00"), "")</f>
        <v/>
      </c>
      <c r="D262" t="str">
        <f t="shared" si="345"/>
        <v/>
      </c>
      <c r="E262" t="str">
        <f>IF( AA262="#00ff00", 'Master Sheet'!E256, "" )</f>
        <v xml:space="preserve"> </v>
      </c>
      <c r="F262">
        <f>IF( AND( $A262 &lt;&gt; "", $B262 &lt;&gt; "", $C262 &lt;&gt; "", $D262 &lt;&gt; "", $E262 &lt;&gt; "", ISERROR( MATCH( $E262,'2019 Kevin and Rob Bands to not'!$A:$A, 0 ) ) ), 1, 0 )</f>
        <v>0</v>
      </c>
      <c r="H262" s="479">
        <f t="shared" si="2"/>
        <v>0</v>
      </c>
      <c r="I262" t="str">
        <f>'Master Sheet'!E256</f>
        <v xml:space="preserve"> </v>
      </c>
      <c r="J262" s="481" t="e">
        <f t="array" ref="J262">INDEX( 'Master Sheet'!A400:C$1093, MATCH( I262, 'Master Sheet'!A400:A$1093, 0 ), 2 )</f>
        <v>#N/A</v>
      </c>
      <c r="K262" s="482">
        <f t="shared" si="3"/>
        <v>0</v>
      </c>
      <c r="L262" s="483"/>
      <c r="M262" s="466"/>
      <c r="N262" s="466" t="e">
        <f t="array" ref="N262">INDEX( 'Master Sheet'!A400:C$1093, MATCH( I262, 'Master Sheet'!A400:A$1093, 0 ), 3 )</f>
        <v>#N/A</v>
      </c>
      <c r="O262">
        <f t="shared" si="4"/>
        <v>0</v>
      </c>
      <c r="P262" s="484"/>
      <c r="Q262" s="466"/>
      <c r="R262" s="466" t="str">
        <f t="shared" si="5"/>
        <v/>
      </c>
      <c r="S262" s="466" t="str">
        <f t="shared" si="6"/>
        <v/>
      </c>
      <c r="T262" t="e">
        <f>IF( Y262="#00ff00", TIMEVALUE('Master Sheet'!C256), "")</f>
        <v>#VALUE!</v>
      </c>
      <c r="U262" t="e">
        <f>IF( Z262="#00ff00", TIMEVALUE('Master Sheet'!D256), "")</f>
        <v>#VALUE!</v>
      </c>
      <c r="W262" t="s">
        <v>4823</v>
      </c>
      <c r="X262" t="s">
        <v>4823</v>
      </c>
      <c r="Y262" t="s">
        <v>4822</v>
      </c>
      <c r="Z262" t="s">
        <v>4822</v>
      </c>
      <c r="AA262" t="s">
        <v>4822</v>
      </c>
    </row>
    <row r="263" spans="1:27" ht="12.75">
      <c r="A263" s="129" t="str">
        <f t="shared" si="0"/>
        <v>Friday</v>
      </c>
      <c r="B263" s="481" t="str">
        <f>IF( W263="#00ff00",'Master Sheet'!A258, B262)</f>
        <v>(2020) Liz Barnez :: 9709880674</v>
      </c>
      <c r="C263" t="str">
        <f t="shared" ref="C263:D263" si="346">IF( NOT( R263 = "" ), TEXT( DATE(YEAR(R263), MONTH(R263), DAY(R263) ), "m/d/yy") &amp; " " &amp; HOUR(R263) &amp; ":" &amp; TEXT( MINUTE(R263), "00"), "")</f>
        <v/>
      </c>
      <c r="D263" t="str">
        <f t="shared" si="346"/>
        <v/>
      </c>
      <c r="E263" t="str">
        <f>IF( AA263="#00ff00", 'Master Sheet'!E258, "" )</f>
        <v xml:space="preserve"> </v>
      </c>
      <c r="F263">
        <f>IF( AND( $A263 &lt;&gt; "", $B263 &lt;&gt; "", $C263 &lt;&gt; "", $D263 &lt;&gt; "", $E263 &lt;&gt; "", ISERROR( MATCH( $E263,'2019 Kevin and Rob Bands to not'!$A:$A, 0 ) ) ), 1, 0 )</f>
        <v>0</v>
      </c>
      <c r="H263" s="479">
        <f t="shared" si="2"/>
        <v>0</v>
      </c>
      <c r="I263" t="str">
        <f>'Master Sheet'!E258</f>
        <v xml:space="preserve"> </v>
      </c>
      <c r="J263" s="481" t="e">
        <f t="array" ref="J263">INDEX( 'Master Sheet'!A400:C$1093, MATCH( I263, 'Master Sheet'!A400:A$1093, 0 ), 2 )</f>
        <v>#N/A</v>
      </c>
      <c r="K263" s="482">
        <f t="shared" si="3"/>
        <v>0</v>
      </c>
      <c r="L263" s="483"/>
      <c r="M263" s="466"/>
      <c r="N263" s="466" t="e">
        <f t="array" ref="N263">INDEX( 'Master Sheet'!A400:C$1093, MATCH( I263, 'Master Sheet'!A400:A$1093, 0 ), 3 )</f>
        <v>#N/A</v>
      </c>
      <c r="O263">
        <f t="shared" si="4"/>
        <v>0</v>
      </c>
      <c r="P263" s="484"/>
      <c r="Q263" s="466"/>
      <c r="R263" s="466" t="str">
        <f t="shared" si="5"/>
        <v/>
      </c>
      <c r="S263" s="466" t="str">
        <f t="shared" si="6"/>
        <v/>
      </c>
      <c r="T263" t="e">
        <f>IF( Y263="#00ff00", TIMEVALUE('Master Sheet'!C258), "")</f>
        <v>#VALUE!</v>
      </c>
      <c r="U263" t="e">
        <f>IF( Z263="#00ff00", TIMEVALUE('Master Sheet'!D258), "")</f>
        <v>#VALUE!</v>
      </c>
      <c r="W263" t="s">
        <v>4823</v>
      </c>
      <c r="X263" t="s">
        <v>4823</v>
      </c>
      <c r="Y263" t="s">
        <v>4822</v>
      </c>
      <c r="Z263" t="s">
        <v>4822</v>
      </c>
      <c r="AA263" t="s">
        <v>4822</v>
      </c>
    </row>
    <row r="264" spans="1:27" ht="12.75">
      <c r="A264" s="129" t="str">
        <f t="shared" si="0"/>
        <v>Friday</v>
      </c>
      <c r="B264" s="481" t="str">
        <f>IF( W264="#00ff00",'Master Sheet'!A259, B263)</f>
        <v>(2020) Liz Barnez :: 9709880674</v>
      </c>
      <c r="C264" t="str">
        <f t="shared" ref="C264:D264" si="347">IF( NOT( R264 = "" ), TEXT( DATE(YEAR(R264), MONTH(R264), DAY(R264) ), "m/d/yy") &amp; " " &amp; HOUR(R264) &amp; ":" &amp; TEXT( MINUTE(R264), "00"), "")</f>
        <v/>
      </c>
      <c r="D264" t="str">
        <f t="shared" si="347"/>
        <v/>
      </c>
      <c r="E264">
        <f>IF( AA264="#00ff00", 'Master Sheet'!E259, "" )</f>
        <v>0</v>
      </c>
      <c r="F264">
        <f>IF( AND( $A264 &lt;&gt; "", $B264 &lt;&gt; "", $C264 &lt;&gt; "", $D264 &lt;&gt; "", $E264 &lt;&gt; "", ISERROR( MATCH( $E264,'2019 Kevin and Rob Bands to not'!$A:$A, 0 ) ) ), 1, 0 )</f>
        <v>0</v>
      </c>
      <c r="H264" s="479">
        <f t="shared" si="2"/>
        <v>0</v>
      </c>
      <c r="I264">
        <f>'Master Sheet'!E259</f>
        <v>0</v>
      </c>
      <c r="J264" s="481" t="e">
        <f t="array" ref="J264">INDEX( 'Master Sheet'!A400:C$1093, MATCH( I264, 'Master Sheet'!A400:A$1093, 0 ), 2 )</f>
        <v>#N/A</v>
      </c>
      <c r="K264" s="482">
        <f t="shared" si="3"/>
        <v>0</v>
      </c>
      <c r="L264" s="483"/>
      <c r="M264" s="466"/>
      <c r="N264" s="466" t="e">
        <f t="array" ref="N264">INDEX( 'Master Sheet'!A400:C$1093, MATCH( I264, 'Master Sheet'!A400:A$1093, 0 ), 3 )</f>
        <v>#N/A</v>
      </c>
      <c r="O264">
        <f t="shared" si="4"/>
        <v>0</v>
      </c>
      <c r="P264" s="484"/>
      <c r="Q264" s="466"/>
      <c r="R264" s="466" t="str">
        <f t="shared" si="5"/>
        <v/>
      </c>
      <c r="S264" s="466" t="str">
        <f t="shared" si="6"/>
        <v/>
      </c>
      <c r="T264" t="e">
        <f>IF( Y264="#00ff00", TIMEVALUE('Master Sheet'!C259), "")</f>
        <v>#VALUE!</v>
      </c>
      <c r="U264" t="e">
        <f>IF( Z264="#00ff00", TIMEVALUE('Master Sheet'!D259), "")</f>
        <v>#VALUE!</v>
      </c>
      <c r="W264" t="s">
        <v>4823</v>
      </c>
      <c r="X264" t="s">
        <v>4823</v>
      </c>
      <c r="Y264" t="s">
        <v>4822</v>
      </c>
      <c r="Z264" t="s">
        <v>4822</v>
      </c>
      <c r="AA264" t="s">
        <v>4822</v>
      </c>
    </row>
    <row r="265" spans="1:27" ht="12.75">
      <c r="A265" s="129" t="str">
        <f t="shared" si="0"/>
        <v>Friday</v>
      </c>
      <c r="B265" s="481" t="str">
        <f>IF( W265="#00ff00",'Master Sheet'!A260, B264)</f>
        <v>(2020) Liz Barnez :: 9709880674</v>
      </c>
      <c r="C265" t="str">
        <f t="shared" ref="C265:D265" si="348">IF( NOT( R265 = "" ), TEXT( DATE(YEAR(R265), MONTH(R265), DAY(R265) ), "m/d/yy") &amp; " " &amp; HOUR(R265) &amp; ":" &amp; TEXT( MINUTE(R265), "00"), "")</f>
        <v/>
      </c>
      <c r="D265" t="str">
        <f t="shared" si="348"/>
        <v/>
      </c>
      <c r="E265" t="str">
        <f>IF( AA265="#00ff00", 'Master Sheet'!E260, "" )</f>
        <v/>
      </c>
      <c r="F265">
        <f>IF( AND( $A265 &lt;&gt; "", $B265 &lt;&gt; "", $C265 &lt;&gt; "", $D265 &lt;&gt; "", $E265 &lt;&gt; "", ISERROR( MATCH( $E265,'2019 Kevin and Rob Bands to not'!$A:$A, 0 ) ) ), 1, 0 )</f>
        <v>0</v>
      </c>
      <c r="H265" s="479">
        <f t="shared" si="2"/>
        <v>0</v>
      </c>
      <c r="I265">
        <f>'Master Sheet'!E260</f>
        <v>0</v>
      </c>
      <c r="J265" s="481" t="e">
        <f t="array" ref="J265">INDEX( 'Master Sheet'!A400:C$1093, MATCH( I265, 'Master Sheet'!A400:A$1093, 0 ), 2 )</f>
        <v>#N/A</v>
      </c>
      <c r="K265" s="482">
        <f t="shared" si="3"/>
        <v>0</v>
      </c>
      <c r="L265" s="483"/>
      <c r="M265" s="466"/>
      <c r="N265" s="466" t="e">
        <f t="array" ref="N265">INDEX( 'Master Sheet'!A400:C$1093, MATCH( I265, 'Master Sheet'!A400:A$1093, 0 ), 3 )</f>
        <v>#N/A</v>
      </c>
      <c r="O265">
        <f t="shared" si="4"/>
        <v>0</v>
      </c>
      <c r="P265" s="484"/>
      <c r="Q265" s="466"/>
      <c r="R265" s="466" t="str">
        <f t="shared" si="5"/>
        <v/>
      </c>
      <c r="S265" s="466" t="str">
        <f t="shared" si="6"/>
        <v/>
      </c>
      <c r="T265" t="str">
        <f>IF( Y265="#00ff00", TIMEVALUE('Master Sheet'!C260), "")</f>
        <v/>
      </c>
      <c r="U265" t="str">
        <f>IF( Z265="#00ff00", TIMEVALUE('Master Sheet'!D260), "")</f>
        <v/>
      </c>
      <c r="W265" t="s">
        <v>4823</v>
      </c>
      <c r="X265" t="s">
        <v>4823</v>
      </c>
      <c r="Y265" t="s">
        <v>4823</v>
      </c>
      <c r="Z265" t="s">
        <v>4823</v>
      </c>
      <c r="AA265" t="s">
        <v>4823</v>
      </c>
    </row>
    <row r="266" spans="1:27" ht="12.75">
      <c r="A266" s="129" t="str">
        <f t="shared" si="0"/>
        <v>Friday</v>
      </c>
      <c r="B266" s="481" t="str">
        <f>IF( W266="#00ff00",'Master Sheet'!A261, B265)</f>
        <v>(2020) Liz Barnez :: 9709880674</v>
      </c>
      <c r="C266" t="str">
        <f t="shared" ref="C266:D266" si="349">IF( NOT( R266 = "" ), TEXT( DATE(YEAR(R266), MONTH(R266), DAY(R266) ), "m/d/yy") &amp; " " &amp; HOUR(R266) &amp; ":" &amp; TEXT( MINUTE(R266), "00"), "")</f>
        <v/>
      </c>
      <c r="D266" t="str">
        <f t="shared" si="349"/>
        <v/>
      </c>
      <c r="E266" t="str">
        <f>IF( AA266="#00ff00", 'Master Sheet'!E261, "" )</f>
        <v/>
      </c>
      <c r="F266">
        <f>IF( AND( $A266 &lt;&gt; "", $B266 &lt;&gt; "", $C266 &lt;&gt; "", $D266 &lt;&gt; "", $E266 &lt;&gt; "", ISERROR( MATCH( $E266,'2019 Kevin and Rob Bands to not'!$A:$A, 0 ) ) ), 1, 0 )</f>
        <v>0</v>
      </c>
      <c r="H266" s="479">
        <f t="shared" si="2"/>
        <v>0</v>
      </c>
      <c r="I266" t="str">
        <f>'Master Sheet'!E261</f>
        <v>Bigger draw</v>
      </c>
      <c r="J266" s="481" t="e">
        <f t="array" ref="J266">INDEX( 'Master Sheet'!A400:C$1093, MATCH( I266, 'Master Sheet'!A400:A$1093, 0 ), 2 )</f>
        <v>#N/A</v>
      </c>
      <c r="K266" s="482">
        <f t="shared" si="3"/>
        <v>0</v>
      </c>
      <c r="L266" s="483"/>
      <c r="M266" s="466"/>
      <c r="N266" s="466" t="e">
        <f t="array" ref="N266">INDEX( 'Master Sheet'!A400:C$1093, MATCH( I266, 'Master Sheet'!A400:A$1093, 0 ), 3 )</f>
        <v>#N/A</v>
      </c>
      <c r="O266">
        <f t="shared" si="4"/>
        <v>0</v>
      </c>
      <c r="P266" s="484"/>
      <c r="Q266" s="466"/>
      <c r="R266" s="466" t="str">
        <f t="shared" si="5"/>
        <v/>
      </c>
      <c r="S266" s="466" t="str">
        <f t="shared" si="6"/>
        <v/>
      </c>
      <c r="T266" t="str">
        <f>IF( Y266="#00ff00", TIMEVALUE('Master Sheet'!C261), "")</f>
        <v/>
      </c>
      <c r="U266" t="str">
        <f>IF( Z266="#00ff00", TIMEVALUE('Master Sheet'!D261), "")</f>
        <v/>
      </c>
      <c r="W266" t="s">
        <v>4823</v>
      </c>
      <c r="X266" t="s">
        <v>4823</v>
      </c>
      <c r="Y266" t="s">
        <v>4823</v>
      </c>
      <c r="Z266" t="s">
        <v>4823</v>
      </c>
      <c r="AA266" t="s">
        <v>4823</v>
      </c>
    </row>
    <row r="267" spans="1:27" ht="12.75">
      <c r="A267" s="129" t="str">
        <f t="shared" si="0"/>
        <v>Friday</v>
      </c>
      <c r="B267" s="481" t="str">
        <f>IF( W267="#00ff00",'Master Sheet'!A262, B266)</f>
        <v>(2020) Dave Doc Dougherty :: 970-420-1453</v>
      </c>
      <c r="C267" t="str">
        <f t="shared" ref="C267:D267" si="350">IF( NOT( R267 = "" ), TEXT( DATE(YEAR(R267), MONTH(R267), DAY(R267) ), "m/d/yy") &amp; " " &amp; HOUR(R267) &amp; ":" &amp; TEXT( MINUTE(R267), "00"), "")</f>
        <v/>
      </c>
      <c r="D267" t="str">
        <f t="shared" si="350"/>
        <v/>
      </c>
      <c r="E267" t="str">
        <f>IF( AA267="#00ff00", 'Master Sheet'!E262, "" )</f>
        <v>Deborah Stafford &amp; the State of Affairs</v>
      </c>
      <c r="F267">
        <f>IF( AND( $A267 &lt;&gt; "", $B267 &lt;&gt; "", $C267 &lt;&gt; "", $D267 &lt;&gt; "", $E267 &lt;&gt; "", ISERROR( MATCH( $E267,'2019 Kevin and Rob Bands to not'!$A:$A, 0 ) ) ), 1, 0 )</f>
        <v>0</v>
      </c>
      <c r="H267" s="479">
        <f t="shared" si="2"/>
        <v>0</v>
      </c>
      <c r="I267" t="str">
        <f>'Master Sheet'!E262</f>
        <v>Deborah Stafford &amp; the State of Affairs</v>
      </c>
      <c r="J267" s="481" t="str">
        <f t="array" ref="J267">INDEX( 'Master Sheet'!A400:C$1093, MATCH( I267, 'Master Sheet'!A400:A$1093, 0 ), 2 )</f>
        <v>(2020) Dave Doc Dougherty :: 970-420-1453</v>
      </c>
      <c r="K267" s="482">
        <f t="shared" si="3"/>
        <v>0</v>
      </c>
      <c r="L267" s="483"/>
      <c r="M267" s="466"/>
      <c r="N267" s="466" t="str">
        <f t="array" ref="N267">INDEX( 'Master Sheet'!A400:C$1093, MATCH( I267, 'Master Sheet'!A400:A$1093, 0 ), 3 )</f>
        <v>davedoc1@juno.com</v>
      </c>
      <c r="O267">
        <f t="shared" si="4"/>
        <v>0</v>
      </c>
      <c r="P267" s="484"/>
      <c r="Q267" s="466"/>
      <c r="R267" s="466" t="str">
        <f t="shared" si="5"/>
        <v/>
      </c>
      <c r="S267" s="466" t="str">
        <f t="shared" si="6"/>
        <v/>
      </c>
      <c r="T267" t="e">
        <f>IF( Y267="#00ff00", TIMEVALUE('Master Sheet'!C262), "")</f>
        <v>#VALUE!</v>
      </c>
      <c r="U267" t="e">
        <f>IF( Z267="#00ff00", TIMEVALUE('Master Sheet'!D262), "")</f>
        <v>#VALUE!</v>
      </c>
      <c r="W267" t="s">
        <v>4822</v>
      </c>
      <c r="X267" t="s">
        <v>4822</v>
      </c>
      <c r="Y267" t="s">
        <v>4822</v>
      </c>
      <c r="Z267" t="s">
        <v>4822</v>
      </c>
      <c r="AA267" t="s">
        <v>4822</v>
      </c>
    </row>
    <row r="268" spans="1:27" ht="12.75">
      <c r="A268" s="129" t="str">
        <f t="shared" si="0"/>
        <v>Friday</v>
      </c>
      <c r="B268" s="481" t="str">
        <f>IF( W268="#00ff00",'Master Sheet'!A263, B267)</f>
        <v>(2020) Dave Doc Dougherty :: 970-420-1453</v>
      </c>
      <c r="C268" t="str">
        <f t="shared" ref="C268:D268" si="351">IF( NOT( R268 = "" ), TEXT( DATE(YEAR(R268), MONTH(R268), DAY(R268) ), "m/d/yy") &amp; " " &amp; HOUR(R268) &amp; ":" &amp; TEXT( MINUTE(R268), "00"), "")</f>
        <v/>
      </c>
      <c r="D268" t="str">
        <f t="shared" si="351"/>
        <v/>
      </c>
      <c r="E268" t="str">
        <f>IF( AA268="#00ff00", 'Master Sheet'!E263, "" )</f>
        <v>Soul Revival</v>
      </c>
      <c r="F268">
        <f>IF( AND( $A268 &lt;&gt; "", $B268 &lt;&gt; "", $C268 &lt;&gt; "", $D268 &lt;&gt; "", $E268 &lt;&gt; "", ISERROR( MATCH( $E268,'2019 Kevin and Rob Bands to not'!$A:$A, 0 ) ) ), 1, 0 )</f>
        <v>0</v>
      </c>
      <c r="H268" s="479">
        <f t="shared" si="2"/>
        <v>0</v>
      </c>
      <c r="I268" t="str">
        <f>'Master Sheet'!E263</f>
        <v>Soul Revival</v>
      </c>
      <c r="J268" s="481" t="str">
        <f t="array" ref="J268">INDEX( 'Master Sheet'!A400:C$1093, MATCH( I268, 'Master Sheet'!A400:A$1093, 0 ), 2 )</f>
        <v>(2020) Jennifer Lauren Bowers :: 9709886174</v>
      </c>
      <c r="K268" s="482">
        <f t="shared" si="3"/>
        <v>0</v>
      </c>
      <c r="L268" s="483"/>
      <c r="M268" s="466"/>
      <c r="N268" s="466" t="str">
        <f t="array" ref="N268">INDEX( 'Master Sheet'!A400:C$1093, MATCH( I268, 'Master Sheet'!A400:A$1093, 0 ), 3 )</f>
        <v>Jennifer@focosoul.com</v>
      </c>
      <c r="O268">
        <f t="shared" si="4"/>
        <v>0</v>
      </c>
      <c r="P268" s="484"/>
      <c r="Q268" s="466"/>
      <c r="R268" s="466" t="str">
        <f t="shared" si="5"/>
        <v/>
      </c>
      <c r="S268" s="466" t="str">
        <f t="shared" si="6"/>
        <v/>
      </c>
      <c r="T268" t="e">
        <f>IF( Y268="#00ff00", TIMEVALUE('Master Sheet'!C263), "")</f>
        <v>#VALUE!</v>
      </c>
      <c r="U268" t="e">
        <f>IF( Z268="#00ff00", TIMEVALUE('Master Sheet'!D263), "")</f>
        <v>#VALUE!</v>
      </c>
      <c r="W268" t="s">
        <v>4823</v>
      </c>
      <c r="X268" t="s">
        <v>4823</v>
      </c>
      <c r="Y268" t="s">
        <v>4822</v>
      </c>
      <c r="Z268" t="s">
        <v>4822</v>
      </c>
      <c r="AA268" t="s">
        <v>4822</v>
      </c>
    </row>
    <row r="269" spans="1:27" ht="12.75">
      <c r="A269" s="129" t="str">
        <f t="shared" si="0"/>
        <v>Friday</v>
      </c>
      <c r="B269" s="481" t="str">
        <f>IF( W269="#00ff00",'Master Sheet'!A264, B268)</f>
        <v>(2020) Dave Doc Dougherty :: 970-420-1453</v>
      </c>
      <c r="C269" t="str">
        <f t="shared" ref="C269:D269" si="352">IF( NOT( R269 = "" ), TEXT( DATE(YEAR(R269), MONTH(R269), DAY(R269) ), "m/d/yy") &amp; " " &amp; HOUR(R269) &amp; ":" &amp; TEXT( MINUTE(R269), "00"), "")</f>
        <v/>
      </c>
      <c r="D269" t="str">
        <f t="shared" si="352"/>
        <v/>
      </c>
      <c r="E269" t="str">
        <f>IF( AA269="#00ff00", 'Master Sheet'!E264, "" )</f>
        <v>Lewis Crews and the Swing Nuts</v>
      </c>
      <c r="F269">
        <f>IF( AND( $A269 &lt;&gt; "", $B269 &lt;&gt; "", $C269 &lt;&gt; "", $D269 &lt;&gt; "", $E269 &lt;&gt; "", ISERROR( MATCH( $E269,'2019 Kevin and Rob Bands to not'!$A:$A, 0 ) ) ), 1, 0 )</f>
        <v>0</v>
      </c>
      <c r="H269" s="479">
        <f t="shared" si="2"/>
        <v>0</v>
      </c>
      <c r="I269" t="str">
        <f>'Master Sheet'!E264</f>
        <v>Lewis Crews and the Swing Nuts</v>
      </c>
      <c r="J269" s="481" t="str">
        <f t="array" ref="J269">INDEX( 'Master Sheet'!A400:C$1093, MATCH( I269, 'Master Sheet'!A400:A$1093, 0 ), 2 )</f>
        <v>(2020) Jill Vesty :: 970-430-1079</v>
      </c>
      <c r="K269" s="482">
        <f t="shared" si="3"/>
        <v>0</v>
      </c>
      <c r="L269" s="483"/>
      <c r="M269" s="466"/>
      <c r="N269" s="466" t="str">
        <f t="array" ref="N269">INDEX( 'Master Sheet'!A400:C$1093, MATCH( I269, 'Master Sheet'!A400:A$1093, 0 ), 3 )</f>
        <v>jvesty@hotmail.com</v>
      </c>
      <c r="O269">
        <f t="shared" si="4"/>
        <v>0</v>
      </c>
      <c r="P269" s="484"/>
      <c r="Q269" s="466"/>
      <c r="R269" s="466" t="str">
        <f t="shared" si="5"/>
        <v/>
      </c>
      <c r="S269" s="466" t="str">
        <f t="shared" si="6"/>
        <v/>
      </c>
      <c r="T269" t="e">
        <f>IF( Y269="#00ff00", TIMEVALUE('Master Sheet'!C264), "")</f>
        <v>#VALUE!</v>
      </c>
      <c r="U269" t="e">
        <f>IF( Z269="#00ff00", TIMEVALUE('Master Sheet'!D264), "")</f>
        <v>#VALUE!</v>
      </c>
      <c r="W269" t="s">
        <v>4823</v>
      </c>
      <c r="X269" t="s">
        <v>4823</v>
      </c>
      <c r="Y269" t="s">
        <v>4822</v>
      </c>
      <c r="Z269" t="s">
        <v>4822</v>
      </c>
      <c r="AA269" t="s">
        <v>4822</v>
      </c>
    </row>
    <row r="270" spans="1:27" ht="12.75">
      <c r="A270" s="129" t="str">
        <f t="shared" si="0"/>
        <v>Friday</v>
      </c>
      <c r="B270" s="481" t="str">
        <f>IF( W270="#00ff00",'Master Sheet'!A265, B269)</f>
        <v>(2020) Dave Doc Dougherty :: 970-420-1453</v>
      </c>
      <c r="C270" t="str">
        <f t="shared" ref="C270:D270" si="353">IF( NOT( R270 = "" ), TEXT( DATE(YEAR(R270), MONTH(R270), DAY(R270) ), "m/d/yy") &amp; " " &amp; HOUR(R270) &amp; ":" &amp; TEXT( MINUTE(R270), "00"), "")</f>
        <v/>
      </c>
      <c r="D270" t="str">
        <f t="shared" si="353"/>
        <v/>
      </c>
      <c r="E270">
        <f>IF( AA270="#00ff00", 'Master Sheet'!E265, "" )</f>
        <v>0</v>
      </c>
      <c r="F270">
        <f>IF( AND( $A270 &lt;&gt; "", $B270 &lt;&gt; "", $C270 &lt;&gt; "", $D270 &lt;&gt; "", $E270 &lt;&gt; "", ISERROR( MATCH( $E270,'2019 Kevin and Rob Bands to not'!$A:$A, 0 ) ) ), 1, 0 )</f>
        <v>0</v>
      </c>
      <c r="H270" s="479">
        <f t="shared" si="2"/>
        <v>0</v>
      </c>
      <c r="I270">
        <f>'Master Sheet'!E265</f>
        <v>0</v>
      </c>
      <c r="J270" s="481" t="e">
        <f t="array" ref="J270">INDEX( 'Master Sheet'!A400:C$1093, MATCH( I270, 'Master Sheet'!A400:A$1093, 0 ), 2 )</f>
        <v>#N/A</v>
      </c>
      <c r="K270" s="482">
        <f t="shared" si="3"/>
        <v>0</v>
      </c>
      <c r="L270" s="483"/>
      <c r="M270" s="466"/>
      <c r="N270" s="466" t="e">
        <f t="array" ref="N270">INDEX( 'Master Sheet'!A400:C$1093, MATCH( I270, 'Master Sheet'!A400:A$1093, 0 ), 3 )</f>
        <v>#N/A</v>
      </c>
      <c r="O270">
        <f t="shared" si="4"/>
        <v>0</v>
      </c>
      <c r="P270" s="484"/>
      <c r="Q270" s="466"/>
      <c r="R270" s="466" t="str">
        <f t="shared" si="5"/>
        <v/>
      </c>
      <c r="S270" s="466" t="str">
        <f t="shared" si="6"/>
        <v/>
      </c>
      <c r="T270" t="e">
        <f>IF( Y270="#00ff00", TIMEVALUE('Master Sheet'!C265), "")</f>
        <v>#VALUE!</v>
      </c>
      <c r="U270" t="e">
        <f>IF( Z270="#00ff00", TIMEVALUE('Master Sheet'!D265), "")</f>
        <v>#VALUE!</v>
      </c>
      <c r="W270" t="s">
        <v>4823</v>
      </c>
      <c r="X270" t="s">
        <v>4823</v>
      </c>
      <c r="Y270" t="s">
        <v>4822</v>
      </c>
      <c r="Z270" t="s">
        <v>4822</v>
      </c>
      <c r="AA270" t="s">
        <v>4822</v>
      </c>
    </row>
    <row r="271" spans="1:27" ht="12.75">
      <c r="A271" s="129" t="str">
        <f t="shared" si="0"/>
        <v>Friday</v>
      </c>
      <c r="B271" s="481" t="str">
        <f>IF( W271="#00ff00",'Master Sheet'!A266, B270)</f>
        <v>(2020) Dave Doc Dougherty :: 970-420-1453</v>
      </c>
      <c r="C271" t="str">
        <f t="shared" ref="C271:D271" si="354">IF( NOT( R271 = "" ), TEXT( DATE(YEAR(R271), MONTH(R271), DAY(R271) ), "m/d/yy") &amp; " " &amp; HOUR(R271) &amp; ":" &amp; TEXT( MINUTE(R271), "00"), "")</f>
        <v/>
      </c>
      <c r="D271" t="str">
        <f t="shared" si="354"/>
        <v/>
      </c>
      <c r="E271" t="str">
        <f>IF( AA271="#00ff00", 'Master Sheet'!E266, "" )</f>
        <v/>
      </c>
      <c r="F271">
        <f>IF( AND( $A271 &lt;&gt; "", $B271 &lt;&gt; "", $C271 &lt;&gt; "", $D271 &lt;&gt; "", $E271 &lt;&gt; "", ISERROR( MATCH( $E271,'2019 Kevin and Rob Bands to not'!$A:$A, 0 ) ) ), 1, 0 )</f>
        <v>0</v>
      </c>
      <c r="H271" s="479">
        <f t="shared" si="2"/>
        <v>0</v>
      </c>
      <c r="I271" t="str">
        <f>'Master Sheet'!E266</f>
        <v xml:space="preserve"> </v>
      </c>
      <c r="J271" s="481" t="e">
        <f t="array" ref="J271">INDEX( 'Master Sheet'!A400:C$1093, MATCH( I271, 'Master Sheet'!A400:A$1093, 0 ), 2 )</f>
        <v>#N/A</v>
      </c>
      <c r="K271" s="482">
        <f t="shared" si="3"/>
        <v>0</v>
      </c>
      <c r="L271" s="483"/>
      <c r="M271" s="466"/>
      <c r="N271" s="466" t="e">
        <f t="array" ref="N271">INDEX( 'Master Sheet'!A400:C$1093, MATCH( I271, 'Master Sheet'!A400:A$1093, 0 ), 3 )</f>
        <v>#N/A</v>
      </c>
      <c r="O271">
        <f t="shared" si="4"/>
        <v>0</v>
      </c>
      <c r="P271" s="484"/>
      <c r="Q271" s="466"/>
      <c r="R271" s="466" t="str">
        <f t="shared" si="5"/>
        <v/>
      </c>
      <c r="S271" s="466" t="str">
        <f t="shared" si="6"/>
        <v/>
      </c>
      <c r="T271" t="str">
        <f>IF( Y271="#00ff00", TIMEVALUE('Master Sheet'!C266), "")</f>
        <v/>
      </c>
      <c r="U271" t="str">
        <f>IF( Z271="#00ff00", TIMEVALUE('Master Sheet'!D266), "")</f>
        <v/>
      </c>
      <c r="W271" t="s">
        <v>4823</v>
      </c>
      <c r="X271" t="s">
        <v>4823</v>
      </c>
      <c r="Y271" t="s">
        <v>4823</v>
      </c>
      <c r="Z271" t="s">
        <v>4823</v>
      </c>
      <c r="AA271" t="s">
        <v>4823</v>
      </c>
    </row>
    <row r="272" spans="1:27" ht="12.75">
      <c r="A272" s="129" t="str">
        <f t="shared" si="0"/>
        <v>Friday</v>
      </c>
      <c r="B272" s="481" t="str">
        <f>IF( W272="#00ff00",'Master Sheet'!A284, B271)</f>
        <v>(2020) Dave Doc Dougherty :: 970-420-1453</v>
      </c>
      <c r="C272" t="str">
        <f t="shared" ref="C272:D272" si="355">IF( NOT( R272 = "" ), TEXT( DATE(YEAR(R272), MONTH(R272), DAY(R272) ), "m/d/yy") &amp; " " &amp; HOUR(R272) &amp; ":" &amp; TEXT( MINUTE(R272), "00"), "")</f>
        <v/>
      </c>
      <c r="D272" t="str">
        <f t="shared" si="355"/>
        <v/>
      </c>
      <c r="E272" t="str">
        <f>IF( AA272="#00ff00", 'Master Sheet'!E284, "" )</f>
        <v/>
      </c>
      <c r="F272">
        <f>IF( AND( $A272 &lt;&gt; "", $B272 &lt;&gt; "", $C272 &lt;&gt; "", $D272 &lt;&gt; "", $E272 &lt;&gt; "", ISERROR( MATCH( $E272,'2019 Kevin and Rob Bands to not'!$A:$A, 0 ) ) ), 1, 0 )</f>
        <v>0</v>
      </c>
      <c r="H272" s="479">
        <f t="shared" si="2"/>
        <v>0</v>
      </c>
      <c r="I272">
        <f>'Master Sheet'!E284</f>
        <v>0</v>
      </c>
      <c r="J272" s="481" t="e">
        <f t="array" ref="J272">INDEX( 'Master Sheet'!A400:C$1093, MATCH( I272, 'Master Sheet'!A400:A$1093, 0 ), 2 )</f>
        <v>#N/A</v>
      </c>
      <c r="K272" s="482">
        <f t="shared" si="3"/>
        <v>0</v>
      </c>
      <c r="L272" s="483"/>
      <c r="M272" s="466"/>
      <c r="N272" s="466" t="e">
        <f t="array" ref="N272">INDEX( 'Master Sheet'!A400:C$1093, MATCH( I272, 'Master Sheet'!A400:A$1093, 0 ), 3 )</f>
        <v>#N/A</v>
      </c>
      <c r="O272">
        <f t="shared" si="4"/>
        <v>0</v>
      </c>
      <c r="P272" s="484"/>
      <c r="Q272" s="466"/>
      <c r="R272" s="466" t="str">
        <f t="shared" si="5"/>
        <v/>
      </c>
      <c r="S272" s="466" t="str">
        <f t="shared" si="6"/>
        <v/>
      </c>
      <c r="T272" t="str">
        <f>IF( Y272="#00ff00", TIMEVALUE('Master Sheet'!C284), "")</f>
        <v/>
      </c>
      <c r="U272" t="str">
        <f>IF( Z272="#00ff00", TIMEVALUE('Master Sheet'!D284), "")</f>
        <v/>
      </c>
      <c r="W272" t="s">
        <v>4823</v>
      </c>
      <c r="X272" t="s">
        <v>4823</v>
      </c>
      <c r="Y272" t="s">
        <v>4823</v>
      </c>
      <c r="Z272" t="s">
        <v>4823</v>
      </c>
      <c r="AA272" t="s">
        <v>4823</v>
      </c>
    </row>
    <row r="273" spans="1:27" ht="12.75">
      <c r="A273" s="129" t="str">
        <f t="shared" si="0"/>
        <v>Friday</v>
      </c>
      <c r="B273" s="481" t="e">
        <f>IF( W273="#00ff00",'Master Sheet'!A285, B272)</f>
        <v>#N/A</v>
      </c>
      <c r="C273" t="str">
        <f t="shared" ref="C273:D273" si="356">IF( NOT( R273 = "" ), TEXT( DATE(YEAR(R273), MONTH(R273), DAY(R273) ), "m/d/yy") &amp; " " &amp; HOUR(R273) &amp; ":" &amp; TEXT( MINUTE(R273), "00"), "")</f>
        <v/>
      </c>
      <c r="D273" t="str">
        <f t="shared" si="356"/>
        <v/>
      </c>
      <c r="E273">
        <f>IF( AA273="#00ff00", 'Master Sheet'!E285, "" )</f>
        <v>0</v>
      </c>
      <c r="F273" t="e">
        <f>IF( AND( $A273 &lt;&gt; "", $B273 &lt;&gt; "", $C273 &lt;&gt; "", $D273 &lt;&gt; "", $E273 &lt;&gt; "", ISERROR( MATCH( $E273,'2019 Kevin and Rob Bands to not'!$A:$A, 0 ) ) ), 1, 0 )</f>
        <v>#N/A</v>
      </c>
      <c r="H273" s="479" t="e">
        <f t="shared" si="2"/>
        <v>#N/A</v>
      </c>
      <c r="I273">
        <f>'Master Sheet'!E285</f>
        <v>0</v>
      </c>
      <c r="J273" s="481" t="e">
        <f t="array" ref="J273">INDEX( 'Master Sheet'!A400:C$1093, MATCH( I273, 'Master Sheet'!A400:A$1093, 0 ), 2 )</f>
        <v>#N/A</v>
      </c>
      <c r="K273" s="482" t="e">
        <f t="shared" si="3"/>
        <v>#N/A</v>
      </c>
      <c r="L273" s="483"/>
      <c r="M273" s="466"/>
      <c r="N273" s="466" t="e">
        <f t="array" ref="N273">INDEX( 'Master Sheet'!A400:C$1093, MATCH( I273, 'Master Sheet'!A400:A$1093, 0 ), 3 )</f>
        <v>#N/A</v>
      </c>
      <c r="O273" t="e">
        <f t="shared" si="4"/>
        <v>#N/A</v>
      </c>
      <c r="P273" s="484"/>
      <c r="Q273" s="466"/>
      <c r="R273" s="466" t="str">
        <f t="shared" si="5"/>
        <v/>
      </c>
      <c r="S273" s="466" t="str">
        <f t="shared" si="6"/>
        <v/>
      </c>
      <c r="T273" t="e">
        <f>IF( Y273="#00ff00", TIMEVALUE('Master Sheet'!C285), "")</f>
        <v>#VALUE!</v>
      </c>
      <c r="U273" t="e">
        <f>IF( Z273="#00ff00", TIMEVALUE('Master Sheet'!D285), "")</f>
        <v>#VALUE!</v>
      </c>
      <c r="W273" t="s">
        <v>4822</v>
      </c>
      <c r="X273" t="s">
        <v>4822</v>
      </c>
      <c r="Y273" t="s">
        <v>4822</v>
      </c>
      <c r="Z273" t="s">
        <v>4822</v>
      </c>
      <c r="AA273" t="s">
        <v>4822</v>
      </c>
    </row>
    <row r="274" spans="1:27" ht="12.75">
      <c r="A274" s="129" t="str">
        <f t="shared" si="0"/>
        <v>Friday</v>
      </c>
      <c r="B274" s="481" t="e">
        <f>IF( W274="#00ff00",'Master Sheet'!A286, B273)</f>
        <v>#N/A</v>
      </c>
      <c r="C274" t="str">
        <f t="shared" ref="C274:D274" si="357">IF( NOT( R274 = "" ), TEXT( DATE(YEAR(R274), MONTH(R274), DAY(R274) ), "m/d/yy") &amp; " " &amp; HOUR(R274) &amp; ":" &amp; TEXT( MINUTE(R274), "00"), "")</f>
        <v/>
      </c>
      <c r="D274" t="str">
        <f t="shared" si="357"/>
        <v/>
      </c>
      <c r="E274" t="str">
        <f>IF( AA274="#00ff00", 'Master Sheet'!E286, "" )</f>
        <v>cody</v>
      </c>
      <c r="F274" t="e">
        <f>IF( AND( $A274 &lt;&gt; "", $B274 &lt;&gt; "", $C274 &lt;&gt; "", $D274 &lt;&gt; "", $E274 &lt;&gt; "", ISERROR( MATCH( $E274,'2019 Kevin and Rob Bands to not'!$A:$A, 0 ) ) ), 1, 0 )</f>
        <v>#N/A</v>
      </c>
      <c r="H274" s="479" t="e">
        <f t="shared" si="2"/>
        <v>#N/A</v>
      </c>
      <c r="I274" t="str">
        <f>'Master Sheet'!E286</f>
        <v>cody</v>
      </c>
      <c r="J274" s="481" t="str">
        <f t="array" ref="J274">INDEX( 'Master Sheet'!A400:C$1093, MATCH( I274, 'Master Sheet'!A400:A$1093, 0 ), 2 )</f>
        <v>(2020) Jakob Mueller :: 9706910104</v>
      </c>
      <c r="K274" s="482" t="e">
        <f t="shared" si="3"/>
        <v>#N/A</v>
      </c>
      <c r="L274" s="483"/>
      <c r="M274" s="466"/>
      <c r="N274" s="466" t="str">
        <f t="array" ref="N274">INDEX( 'Master Sheet'!A400:C$1093, MATCH( I274, 'Master Sheet'!A400:A$1093, 0 ), 3 )</f>
        <v>jakobjfmueller@gmail.com</v>
      </c>
      <c r="O274" t="e">
        <f t="shared" si="4"/>
        <v>#N/A</v>
      </c>
      <c r="P274" s="484"/>
      <c r="Q274" s="466"/>
      <c r="R274" s="466" t="str">
        <f t="shared" si="5"/>
        <v/>
      </c>
      <c r="S274" s="466" t="str">
        <f t="shared" si="6"/>
        <v/>
      </c>
      <c r="T274" t="e">
        <f>IF( Y274="#00ff00", TIMEVALUE('Master Sheet'!C286), "")</f>
        <v>#VALUE!</v>
      </c>
      <c r="U274" t="e">
        <f>IF( Z274="#00ff00", TIMEVALUE('Master Sheet'!D286), "")</f>
        <v>#VALUE!</v>
      </c>
      <c r="W274" t="s">
        <v>4823</v>
      </c>
      <c r="X274" t="s">
        <v>4823</v>
      </c>
      <c r="Y274" t="s">
        <v>4822</v>
      </c>
      <c r="Z274" t="s">
        <v>4822</v>
      </c>
      <c r="AA274" t="s">
        <v>4822</v>
      </c>
    </row>
    <row r="275" spans="1:27" ht="12.75">
      <c r="A275" s="129" t="str">
        <f t="shared" si="0"/>
        <v>Friday</v>
      </c>
      <c r="B275" s="481" t="e">
        <f>IF( W275="#00ff00",'Master Sheet'!A287, B274)</f>
        <v>#N/A</v>
      </c>
      <c r="C275" t="str">
        <f t="shared" ref="C275:D275" si="358">IF( NOT( R275 = "" ), TEXT( DATE(YEAR(R275), MONTH(R275), DAY(R275) ), "m/d/yy") &amp; " " &amp; HOUR(R275) &amp; ":" &amp; TEXT( MINUTE(R275), "00"), "")</f>
        <v/>
      </c>
      <c r="D275" t="str">
        <f t="shared" si="358"/>
        <v/>
      </c>
      <c r="E275" t="str">
        <f>IF( AA275="#00ff00", 'Master Sheet'!E287, "" )</f>
        <v>New Mexican</v>
      </c>
      <c r="F275" t="e">
        <f>IF( AND( $A275 &lt;&gt; "", $B275 &lt;&gt; "", $C275 &lt;&gt; "", $D275 &lt;&gt; "", $E275 &lt;&gt; "", ISERROR( MATCH( $E275,'2019 Kevin and Rob Bands to not'!$A:$A, 0 ) ) ), 1, 0 )</f>
        <v>#N/A</v>
      </c>
      <c r="H275" s="479" t="e">
        <f t="shared" si="2"/>
        <v>#N/A</v>
      </c>
      <c r="I275" t="str">
        <f>'Master Sheet'!E287</f>
        <v>New Mexican</v>
      </c>
      <c r="J275" s="481" t="str">
        <f t="array" ref="J275">INDEX( 'Master Sheet'!A400:C$1093, MATCH( I275, 'Master Sheet'!A400:A$1093, 0 ), 2 )</f>
        <v>(2020) Matt Hoffman :: 3039317287</v>
      </c>
      <c r="K275" s="482" t="e">
        <f t="shared" si="3"/>
        <v>#N/A</v>
      </c>
      <c r="L275" s="483"/>
      <c r="M275" s="466"/>
      <c r="N275" s="466" t="str">
        <f t="array" ref="N275">INDEX( 'Master Sheet'!A400:C$1093, MATCH( I275, 'Master Sheet'!A400:A$1093, 0 ), 3 )</f>
        <v>matthoffmanmusic@gmail.com</v>
      </c>
      <c r="O275" t="e">
        <f t="shared" si="4"/>
        <v>#N/A</v>
      </c>
      <c r="P275" s="484"/>
      <c r="Q275" s="466"/>
      <c r="R275" s="466" t="str">
        <f t="shared" si="5"/>
        <v/>
      </c>
      <c r="S275" s="466" t="str">
        <f t="shared" si="6"/>
        <v/>
      </c>
      <c r="T275" t="e">
        <f>IF( Y275="#00ff00", TIMEVALUE('Master Sheet'!C287), "")</f>
        <v>#VALUE!</v>
      </c>
      <c r="U275" t="e">
        <f>IF( Z275="#00ff00", TIMEVALUE('Master Sheet'!D287), "")</f>
        <v>#VALUE!</v>
      </c>
      <c r="W275" t="s">
        <v>4823</v>
      </c>
      <c r="X275" t="s">
        <v>4823</v>
      </c>
      <c r="Y275" t="s">
        <v>4822</v>
      </c>
      <c r="Z275" t="s">
        <v>4822</v>
      </c>
      <c r="AA275" t="s">
        <v>4822</v>
      </c>
    </row>
    <row r="276" spans="1:27" ht="12.75">
      <c r="A276" s="129" t="str">
        <f t="shared" si="0"/>
        <v>Friday</v>
      </c>
      <c r="B276" s="481" t="e">
        <f>IF( W276="#00ff00",'Master Sheet'!A288, B275)</f>
        <v>#N/A</v>
      </c>
      <c r="C276" t="str">
        <f t="shared" ref="C276:D276" si="359">IF( NOT( R276 = "" ), TEXT( DATE(YEAR(R276), MONTH(R276), DAY(R276) ), "m/d/yy") &amp; " " &amp; HOUR(R276) &amp; ":" &amp; TEXT( MINUTE(R276), "00"), "")</f>
        <v/>
      </c>
      <c r="D276" t="str">
        <f t="shared" si="359"/>
        <v/>
      </c>
      <c r="E276" t="str">
        <f>IF( AA276="#00ff00", 'Master Sheet'!E288, "" )</f>
        <v xml:space="preserve"> </v>
      </c>
      <c r="F276" t="e">
        <f>IF( AND( $A276 &lt;&gt; "", $B276 &lt;&gt; "", $C276 &lt;&gt; "", $D276 &lt;&gt; "", $E276 &lt;&gt; "", ISERROR( MATCH( $E276,'2019 Kevin and Rob Bands to not'!$A:$A, 0 ) ) ), 1, 0 )</f>
        <v>#N/A</v>
      </c>
      <c r="H276" s="479" t="e">
        <f t="shared" si="2"/>
        <v>#N/A</v>
      </c>
      <c r="I276" t="str">
        <f>'Master Sheet'!E288</f>
        <v xml:space="preserve"> </v>
      </c>
      <c r="J276" s="481" t="e">
        <f t="array" ref="J276">INDEX( 'Master Sheet'!A400:C$1093, MATCH( I276, 'Master Sheet'!A400:A$1093, 0 ), 2 )</f>
        <v>#N/A</v>
      </c>
      <c r="K276" s="482" t="e">
        <f t="shared" si="3"/>
        <v>#N/A</v>
      </c>
      <c r="L276" s="483"/>
      <c r="M276" s="466"/>
      <c r="N276" s="466" t="e">
        <f t="array" ref="N276">INDEX( 'Master Sheet'!A400:C$1093, MATCH( I276, 'Master Sheet'!A400:A$1093, 0 ), 3 )</f>
        <v>#N/A</v>
      </c>
      <c r="O276" t="e">
        <f t="shared" si="4"/>
        <v>#N/A</v>
      </c>
      <c r="P276" s="484"/>
      <c r="Q276" s="466"/>
      <c r="R276" s="466" t="str">
        <f t="shared" si="5"/>
        <v/>
      </c>
      <c r="S276" s="466" t="str">
        <f t="shared" si="6"/>
        <v/>
      </c>
      <c r="T276" t="e">
        <f>IF( Y276="#00ff00", TIMEVALUE('Master Sheet'!C288), "")</f>
        <v>#VALUE!</v>
      </c>
      <c r="U276" t="e">
        <f>IF( Z276="#00ff00", TIMEVALUE('Master Sheet'!D288), "")</f>
        <v>#VALUE!</v>
      </c>
      <c r="W276" t="s">
        <v>4823</v>
      </c>
      <c r="X276" t="s">
        <v>4823</v>
      </c>
      <c r="Y276" t="s">
        <v>4822</v>
      </c>
      <c r="Z276" t="s">
        <v>4822</v>
      </c>
      <c r="AA276" t="s">
        <v>4822</v>
      </c>
    </row>
    <row r="277" spans="1:27" ht="12.75">
      <c r="A277" s="129" t="str">
        <f t="shared" si="0"/>
        <v>Friday</v>
      </c>
      <c r="B277" s="481" t="e">
        <f>IF( W277="#00ff00",#REF!, B276)</f>
        <v>#N/A</v>
      </c>
      <c r="C277" t="str">
        <f t="shared" ref="C277:D277" si="360">IF( NOT( R277 = "" ), TEXT( DATE(YEAR(R277), MONTH(R277), DAY(R277) ), "m/d/yy") &amp; " " &amp; HOUR(R277) &amp; ":" &amp; TEXT( MINUTE(R277), "00"), "")</f>
        <v/>
      </c>
      <c r="D277" t="str">
        <f t="shared" si="360"/>
        <v/>
      </c>
      <c r="E277" t="str">
        <f>IF( AA277="#00ff00",#REF!, "" )</f>
        <v/>
      </c>
      <c r="F277" t="e">
        <f>IF( AND( $A277 &lt;&gt; "", $B277 &lt;&gt; "", $C277 &lt;&gt; "", $D277 &lt;&gt; "", $E277 &lt;&gt; "", ISERROR( MATCH( $E277,'2019 Kevin and Rob Bands to not'!$A:$A, 0 ) ) ), 1, 0 )</f>
        <v>#N/A</v>
      </c>
      <c r="H277" s="479" t="e">
        <f t="shared" si="2"/>
        <v>#N/A</v>
      </c>
      <c r="I277" t="e">
        <f>#REF!</f>
        <v>#REF!</v>
      </c>
      <c r="J277" s="481" t="e">
        <f t="array" ref="J277">INDEX( 'Master Sheet'!A400:C$1093, MATCH( I277, 'Master Sheet'!A400:A$1093, 0 ), 2 )</f>
        <v>#REF!</v>
      </c>
      <c r="K277" s="482" t="e">
        <f t="shared" si="3"/>
        <v>#N/A</v>
      </c>
      <c r="L277" s="483"/>
      <c r="M277" s="466"/>
      <c r="N277" s="466" t="e">
        <f t="array" ref="N277">INDEX( 'Master Sheet'!A400:C$1093, MATCH( I277, 'Master Sheet'!A400:A$1093, 0 ), 3 )</f>
        <v>#REF!</v>
      </c>
      <c r="O277" t="e">
        <f t="shared" si="4"/>
        <v>#N/A</v>
      </c>
      <c r="P277" s="484"/>
      <c r="Q277" s="466"/>
      <c r="R277" s="466" t="str">
        <f t="shared" si="5"/>
        <v/>
      </c>
      <c r="S277" s="466" t="str">
        <f t="shared" si="6"/>
        <v/>
      </c>
      <c r="T277" t="str">
        <f t="shared" ref="T277:U277" si="361">IF( Y277="#00ff00", TIMEVALUE(#REF!), "")</f>
        <v/>
      </c>
      <c r="U277" t="str">
        <f t="shared" si="361"/>
        <v/>
      </c>
      <c r="W277" t="s">
        <v>4823</v>
      </c>
      <c r="X277" t="s">
        <v>4823</v>
      </c>
      <c r="Y277" t="s">
        <v>4823</v>
      </c>
      <c r="Z277" t="s">
        <v>4823</v>
      </c>
      <c r="AA277" t="s">
        <v>4823</v>
      </c>
    </row>
    <row r="278" spans="1:27" ht="12.75">
      <c r="A278" s="129" t="str">
        <f t="shared" si="0"/>
        <v>Friday</v>
      </c>
      <c r="B278" s="481" t="e">
        <f>IF( W278="#00ff00",'Master Sheet'!A298, B277)</f>
        <v>#N/A</v>
      </c>
      <c r="C278" t="str">
        <f t="shared" ref="C278:D278" si="362">IF( NOT( R278 = "" ), TEXT( DATE(YEAR(R278), MONTH(R278), DAY(R278) ), "m/d/yy") &amp; " " &amp; HOUR(R278) &amp; ":" &amp; TEXT( MINUTE(R278), "00"), "")</f>
        <v/>
      </c>
      <c r="D278" t="str">
        <f t="shared" si="362"/>
        <v/>
      </c>
      <c r="E278" t="str">
        <f>IF( AA278="#00ff00", 'Master Sheet'!E298, "" )</f>
        <v/>
      </c>
      <c r="F278" t="e">
        <f>IF( AND( $A278 &lt;&gt; "", $B278 &lt;&gt; "", $C278 &lt;&gt; "", $D278 &lt;&gt; "", $E278 &lt;&gt; "", ISERROR( MATCH( $E278,'2019 Kevin and Rob Bands to not'!$A:$A, 0 ) ) ), 1, 0 )</f>
        <v>#N/A</v>
      </c>
      <c r="H278" s="479" t="e">
        <f t="shared" si="2"/>
        <v>#N/A</v>
      </c>
      <c r="I278" t="str">
        <f>'Master Sheet'!E298</f>
        <v>medium bands</v>
      </c>
      <c r="J278" s="481" t="e">
        <f t="array" ref="J278">INDEX( 'Master Sheet'!A400:C$1093, MATCH( I278, 'Master Sheet'!A400:A$1093, 0 ), 2 )</f>
        <v>#N/A</v>
      </c>
      <c r="K278" s="482" t="e">
        <f t="shared" si="3"/>
        <v>#N/A</v>
      </c>
      <c r="L278" s="483"/>
      <c r="M278" s="466"/>
      <c r="N278" s="466" t="e">
        <f t="array" ref="N278">INDEX( 'Master Sheet'!A400:C$1093, MATCH( I278, 'Master Sheet'!A400:A$1093, 0 ), 3 )</f>
        <v>#N/A</v>
      </c>
      <c r="O278" t="e">
        <f t="shared" si="4"/>
        <v>#N/A</v>
      </c>
      <c r="P278" s="484"/>
      <c r="Q278" s="466"/>
      <c r="R278" s="466" t="str">
        <f t="shared" si="5"/>
        <v/>
      </c>
      <c r="S278" s="466" t="str">
        <f t="shared" si="6"/>
        <v/>
      </c>
      <c r="T278" t="str">
        <f>IF( Y278="#00ff00", TIMEVALUE('Master Sheet'!C298), "")</f>
        <v/>
      </c>
      <c r="U278" t="str">
        <f>IF( Z278="#00ff00", TIMEVALUE('Master Sheet'!D298), "")</f>
        <v/>
      </c>
      <c r="W278" t="s">
        <v>4823</v>
      </c>
      <c r="X278" t="s">
        <v>4823</v>
      </c>
      <c r="Y278" t="s">
        <v>4823</v>
      </c>
      <c r="Z278" t="s">
        <v>4823</v>
      </c>
      <c r="AA278" t="s">
        <v>4823</v>
      </c>
    </row>
    <row r="279" spans="1:27" ht="12.75">
      <c r="A279" s="129" t="str">
        <f t="shared" si="0"/>
        <v>Friday</v>
      </c>
      <c r="B279" s="481" t="str">
        <f>IF( W279="#00ff00",'Master Sheet'!A299, B278)</f>
        <v>(2020) Hannah Wittmeyer :: 9704811799</v>
      </c>
      <c r="C279" t="str">
        <f t="shared" ref="C279:D279" si="363">IF( NOT( R279 = "" ), TEXT( DATE(YEAR(R279), MONTH(R279), DAY(R279) ), "m/d/yy") &amp; " " &amp; HOUR(R279) &amp; ":" &amp; TEXT( MINUTE(R279), "00"), "")</f>
        <v/>
      </c>
      <c r="D279" t="str">
        <f t="shared" si="363"/>
        <v/>
      </c>
      <c r="E279" t="str">
        <f>IF( AA279="#00ff00", 'Master Sheet'!E299, "" )</f>
        <v>moonmoon</v>
      </c>
      <c r="F279">
        <f>IF( AND( $A279 &lt;&gt; "", $B279 &lt;&gt; "", $C279 &lt;&gt; "", $D279 &lt;&gt; "", $E279 &lt;&gt; "", ISERROR( MATCH( $E279,'2019 Kevin and Rob Bands to not'!$A:$A, 0 ) ) ), 1, 0 )</f>
        <v>0</v>
      </c>
      <c r="H279" s="479">
        <f t="shared" si="2"/>
        <v>0</v>
      </c>
      <c r="I279" t="str">
        <f>'Master Sheet'!E299</f>
        <v>moonmoon</v>
      </c>
      <c r="J279" s="481" t="str">
        <f t="array" ref="J279">INDEX( 'Master Sheet'!A400:C$1093, MATCH( I279, 'Master Sheet'!A400:A$1093, 0 ), 2 )</f>
        <v>(2020) Hannah Wittmeyer :: 9704811799</v>
      </c>
      <c r="K279" s="482">
        <f t="shared" si="3"/>
        <v>0</v>
      </c>
      <c r="L279" s="483"/>
      <c r="M279" s="466"/>
      <c r="N279" s="466" t="str">
        <f t="array" ref="N279">INDEX( 'Master Sheet'!A400:C$1093, MATCH( I279, 'Master Sheet'!A400:A$1093, 0 ), 3 )</f>
        <v>hannahw@bohemianfoundation.org</v>
      </c>
      <c r="O279">
        <f t="shared" si="4"/>
        <v>0</v>
      </c>
      <c r="P279" s="484"/>
      <c r="Q279" s="466"/>
      <c r="R279" s="466" t="str">
        <f t="shared" si="5"/>
        <v/>
      </c>
      <c r="S279" s="466" t="str">
        <f t="shared" si="6"/>
        <v/>
      </c>
      <c r="T279" t="e">
        <f>IF( Y279="#00ff00", TIMEVALUE('Master Sheet'!C299), "")</f>
        <v>#VALUE!</v>
      </c>
      <c r="U279" t="e">
        <f>IF( Z279="#00ff00", TIMEVALUE('Master Sheet'!D299), "")</f>
        <v>#VALUE!</v>
      </c>
      <c r="W279" t="s">
        <v>4822</v>
      </c>
      <c r="X279" t="s">
        <v>4822</v>
      </c>
      <c r="Y279" t="s">
        <v>4822</v>
      </c>
      <c r="Z279" t="s">
        <v>4822</v>
      </c>
      <c r="AA279" t="s">
        <v>4822</v>
      </c>
    </row>
    <row r="280" spans="1:27" ht="12.75">
      <c r="A280" s="129" t="str">
        <f t="shared" si="0"/>
        <v>Friday</v>
      </c>
      <c r="B280" s="481" t="str">
        <f>IF( W280="#00ff00",'Master Sheet'!A300, B279)</f>
        <v>(2020) Hannah Wittmeyer :: 9704811799</v>
      </c>
      <c r="C280" t="str">
        <f t="shared" ref="C280:D280" si="364">IF( NOT( R280 = "" ), TEXT( DATE(YEAR(R280), MONTH(R280), DAY(R280) ), "m/d/yy") &amp; " " &amp; HOUR(R280) &amp; ":" &amp; TEXT( MINUTE(R280), "00"), "")</f>
        <v/>
      </c>
      <c r="D280" t="str">
        <f t="shared" si="364"/>
        <v/>
      </c>
      <c r="E280" t="str">
        <f>IF( AA280="#00ff00", 'Master Sheet'!E300, "" )</f>
        <v>Folk with a Vengeance (FWAV)</v>
      </c>
      <c r="F280">
        <f>IF( AND( $A280 &lt;&gt; "", $B280 &lt;&gt; "", $C280 &lt;&gt; "", $D280 &lt;&gt; "", $E280 &lt;&gt; "", ISERROR( MATCH( $E280,'2019 Kevin and Rob Bands to not'!$A:$A, 0 ) ) ), 1, 0 )</f>
        <v>0</v>
      </c>
      <c r="H280" s="479">
        <f t="shared" si="2"/>
        <v>0</v>
      </c>
      <c r="I280" t="str">
        <f>'Master Sheet'!E300</f>
        <v>Folk with a Vengeance (FWAV)</v>
      </c>
      <c r="J280" s="481" t="str">
        <f t="array" ref="J280">INDEX( 'Master Sheet'!A400:C$1093, MATCH( I280, 'Master Sheet'!A400:A$1093, 0 ), 2 )</f>
        <v>(2020) Liz Means :: 5622986444</v>
      </c>
      <c r="K280" s="482">
        <f t="shared" si="3"/>
        <v>0</v>
      </c>
      <c r="L280" s="483"/>
      <c r="M280" s="466"/>
      <c r="N280" s="466" t="str">
        <f t="array" ref="N280">INDEX( 'Master Sheet'!A400:C$1093, MATCH( I280, 'Master Sheet'!A400:A$1093, 0 ), 3 )</f>
        <v>means.eliza@gmail.com</v>
      </c>
      <c r="O280">
        <f t="shared" si="4"/>
        <v>0</v>
      </c>
      <c r="P280" s="484"/>
      <c r="Q280" s="466"/>
      <c r="R280" s="466" t="str">
        <f t="shared" si="5"/>
        <v/>
      </c>
      <c r="S280" s="466" t="str">
        <f t="shared" si="6"/>
        <v/>
      </c>
      <c r="T280" t="e">
        <f>IF( Y280="#00ff00", TIMEVALUE('Master Sheet'!C300), "")</f>
        <v>#VALUE!</v>
      </c>
      <c r="U280" t="e">
        <f>IF( Z280="#00ff00", TIMEVALUE('Master Sheet'!D300), "")</f>
        <v>#VALUE!</v>
      </c>
      <c r="W280" t="s">
        <v>4823</v>
      </c>
      <c r="X280" t="s">
        <v>4823</v>
      </c>
      <c r="Y280" t="s">
        <v>4822</v>
      </c>
      <c r="Z280" t="s">
        <v>4822</v>
      </c>
      <c r="AA280" t="s">
        <v>4822</v>
      </c>
    </row>
    <row r="281" spans="1:27" ht="12.75">
      <c r="A281" s="129" t="str">
        <f t="shared" si="0"/>
        <v>Friday</v>
      </c>
      <c r="B281" s="481" t="str">
        <f>IF( W281="#00ff00",'Master Sheet'!A301, B280)</f>
        <v>(2020) Hannah Wittmeyer :: 9704811799</v>
      </c>
      <c r="C281" t="str">
        <f t="shared" ref="C281:D281" si="365">IF( NOT( R281 = "" ), TEXT( DATE(YEAR(R281), MONTH(R281), DAY(R281) ), "m/d/yy") &amp; " " &amp; HOUR(R281) &amp; ":" &amp; TEXT( MINUTE(R281), "00"), "")</f>
        <v/>
      </c>
      <c r="D281" t="str">
        <f t="shared" si="365"/>
        <v/>
      </c>
      <c r="E281" t="str">
        <f>IF( AA281="#00ff00", 'Master Sheet'!E301, "" )</f>
        <v>Cactus Cat</v>
      </c>
      <c r="F281">
        <f>IF( AND( $A281 &lt;&gt; "", $B281 &lt;&gt; "", $C281 &lt;&gt; "", $D281 &lt;&gt; "", $E281 &lt;&gt; "", ISERROR( MATCH( $E281,'2019 Kevin and Rob Bands to not'!$A:$A, 0 ) ) ), 1, 0 )</f>
        <v>0</v>
      </c>
      <c r="H281" s="479">
        <f t="shared" si="2"/>
        <v>0</v>
      </c>
      <c r="I281" t="str">
        <f>'Master Sheet'!E301</f>
        <v>Cactus Cat</v>
      </c>
      <c r="J281" s="481" t="str">
        <f t="array" ref="J281">INDEX( 'Master Sheet'!A400:C$1093, MATCH( I281, 'Master Sheet'!A400:A$1093, 0 ), 2 )</f>
        <v>(2020) Aaron Varnell :: 336-817-1122</v>
      </c>
      <c r="K281" s="482">
        <f t="shared" si="3"/>
        <v>0</v>
      </c>
      <c r="L281" s="483"/>
      <c r="M281" s="466"/>
      <c r="N281" s="466" t="str">
        <f t="array" ref="N281">INDEX( 'Master Sheet'!A400:C$1093, MATCH( I281, 'Master Sheet'!A400:A$1093, 0 ), 3 )</f>
        <v>cactuscatband@gmail.com</v>
      </c>
      <c r="O281">
        <f t="shared" si="4"/>
        <v>0</v>
      </c>
      <c r="P281" s="484"/>
      <c r="Q281" s="466"/>
      <c r="R281" s="466" t="str">
        <f t="shared" si="5"/>
        <v/>
      </c>
      <c r="S281" s="466" t="str">
        <f t="shared" si="6"/>
        <v/>
      </c>
      <c r="T281" t="e">
        <f>IF( Y281="#00ff00", TIMEVALUE('Master Sheet'!C301), "")</f>
        <v>#VALUE!</v>
      </c>
      <c r="U281" t="e">
        <f>IF( Z281="#00ff00", TIMEVALUE('Master Sheet'!D301), "")</f>
        <v>#VALUE!</v>
      </c>
      <c r="W281" t="s">
        <v>4823</v>
      </c>
      <c r="X281" t="s">
        <v>4823</v>
      </c>
      <c r="Y281" t="s">
        <v>4822</v>
      </c>
      <c r="Z281" t="s">
        <v>4822</v>
      </c>
      <c r="AA281" t="s">
        <v>4822</v>
      </c>
    </row>
    <row r="282" spans="1:27" ht="12.75">
      <c r="A282" s="129" t="str">
        <f t="shared" si="0"/>
        <v>Friday</v>
      </c>
      <c r="B282" s="481" t="str">
        <f>IF( W282="#00ff00",'Master Sheet'!A302, B281)</f>
        <v>(2020) Hannah Wittmeyer :: 9704811799</v>
      </c>
      <c r="C282" t="str">
        <f t="shared" ref="C282:D282" si="366">IF( NOT( R282 = "" ), TEXT( DATE(YEAR(R282), MONTH(R282), DAY(R282) ), "m/d/yy") &amp; " " &amp; HOUR(R282) &amp; ":" &amp; TEXT( MINUTE(R282), "00"), "")</f>
        <v/>
      </c>
      <c r="D282" t="str">
        <f t="shared" si="366"/>
        <v/>
      </c>
      <c r="E282" t="str">
        <f>IF( AA282="#00ff00", 'Master Sheet'!E302, "" )</f>
        <v>Señorita Sometimes</v>
      </c>
      <c r="F282">
        <f>IF( AND( $A282 &lt;&gt; "", $B282 &lt;&gt; "", $C282 &lt;&gt; "", $D282 &lt;&gt; "", $E282 &lt;&gt; "", ISERROR( MATCH( $E282,'2019 Kevin and Rob Bands to not'!$A:$A, 0 ) ) ), 1, 0 )</f>
        <v>0</v>
      </c>
      <c r="H282" s="479">
        <f t="shared" si="2"/>
        <v>0</v>
      </c>
      <c r="I282" t="str">
        <f>'Master Sheet'!E302</f>
        <v>Señorita Sometimes</v>
      </c>
      <c r="J282" s="481" t="str">
        <f t="array" ref="J282">INDEX( 'Master Sheet'!A400:C$1093, MATCH( I282, 'Master Sheet'!A400:A$1093, 0 ), 2 )</f>
        <v>(2020) Stacy Sevelin :: 9512061618</v>
      </c>
      <c r="K282" s="482">
        <f t="shared" si="3"/>
        <v>0</v>
      </c>
      <c r="L282" s="486" t="s">
        <v>5177</v>
      </c>
      <c r="M282" s="466"/>
      <c r="N282" s="466" t="str">
        <f t="array" ref="N282">INDEX( 'Master Sheet'!A400:C$1093, MATCH( I282, 'Master Sheet'!A400:A$1093, 0 ), 3 )</f>
        <v>stacymsevelin@gmail.com</v>
      </c>
      <c r="O282">
        <f t="shared" si="4"/>
        <v>0</v>
      </c>
      <c r="P282" s="484"/>
      <c r="Q282" s="466"/>
      <c r="R282" s="466" t="str">
        <f t="shared" si="5"/>
        <v/>
      </c>
      <c r="S282" s="466" t="str">
        <f t="shared" si="6"/>
        <v/>
      </c>
      <c r="T282" t="e">
        <f>IF( Y282="#00ff00", TIMEVALUE('Master Sheet'!C302), "")</f>
        <v>#VALUE!</v>
      </c>
      <c r="U282" t="e">
        <f>IF( Z282="#00ff00", TIMEVALUE('Master Sheet'!D302), "")</f>
        <v>#VALUE!</v>
      </c>
      <c r="W282" t="s">
        <v>4823</v>
      </c>
      <c r="X282" t="s">
        <v>4823</v>
      </c>
      <c r="Y282" t="s">
        <v>4822</v>
      </c>
      <c r="Z282" t="s">
        <v>4822</v>
      </c>
      <c r="AA282" t="s">
        <v>4822</v>
      </c>
    </row>
    <row r="283" spans="1:27" ht="12.75">
      <c r="A283" s="129" t="str">
        <f t="shared" si="0"/>
        <v>Friday</v>
      </c>
      <c r="B283" s="481" t="str">
        <f>IF( W283="#00ff00",'Master Sheet'!A303, B282)</f>
        <v>(2020) Hannah Wittmeyer :: 9704811799</v>
      </c>
      <c r="C283" t="str">
        <f t="shared" ref="C283:D283" si="367">IF( NOT( R283 = "" ), TEXT( DATE(YEAR(R283), MONTH(R283), DAY(R283) ), "m/d/yy") &amp; " " &amp; HOUR(R283) &amp; ":" &amp; TEXT( MINUTE(R283), "00"), "")</f>
        <v/>
      </c>
      <c r="D283" t="str">
        <f t="shared" si="367"/>
        <v/>
      </c>
      <c r="E283" t="str">
        <f>IF( AA283="#00ff00", 'Master Sheet'!E303, "" )</f>
        <v xml:space="preserve"> </v>
      </c>
      <c r="F283">
        <f>IF( AND( $A283 &lt;&gt; "", $B283 &lt;&gt; "", $C283 &lt;&gt; "", $D283 &lt;&gt; "", $E283 &lt;&gt; "", ISERROR( MATCH( $E283,'2019 Kevin and Rob Bands to not'!$A:$A, 0 ) ) ), 1, 0 )</f>
        <v>0</v>
      </c>
      <c r="H283" s="479">
        <f t="shared" si="2"/>
        <v>0</v>
      </c>
      <c r="I283" t="str">
        <f>'Master Sheet'!E303</f>
        <v xml:space="preserve"> </v>
      </c>
      <c r="J283" s="481" t="e">
        <f t="array" ref="J283">INDEX( 'Master Sheet'!A400:C$1093, MATCH( I283, 'Master Sheet'!A400:A$1093, 0 ), 2 )</f>
        <v>#N/A</v>
      </c>
      <c r="K283" s="482">
        <f t="shared" si="3"/>
        <v>0</v>
      </c>
      <c r="L283" s="483"/>
      <c r="M283" s="466"/>
      <c r="N283" s="466" t="e">
        <f t="array" ref="N283">INDEX( 'Master Sheet'!A400:C$1093, MATCH( I283, 'Master Sheet'!A400:A$1093, 0 ), 3 )</f>
        <v>#N/A</v>
      </c>
      <c r="O283">
        <f t="shared" si="4"/>
        <v>0</v>
      </c>
      <c r="P283" s="484"/>
      <c r="Q283" s="466"/>
      <c r="R283" s="466" t="str">
        <f t="shared" si="5"/>
        <v/>
      </c>
      <c r="S283" s="466" t="str">
        <f t="shared" si="6"/>
        <v/>
      </c>
      <c r="T283" t="e">
        <f>IF( Y283="#00ff00", TIMEVALUE('Master Sheet'!C303), "")</f>
        <v>#VALUE!</v>
      </c>
      <c r="U283" t="e">
        <f>IF( Z283="#00ff00", TIMEVALUE('Master Sheet'!D303), "")</f>
        <v>#VALUE!</v>
      </c>
      <c r="W283" t="s">
        <v>4823</v>
      </c>
      <c r="X283" t="s">
        <v>4823</v>
      </c>
      <c r="Y283" t="s">
        <v>4822</v>
      </c>
      <c r="Z283" t="s">
        <v>4822</v>
      </c>
      <c r="AA283" t="s">
        <v>4822</v>
      </c>
    </row>
    <row r="284" spans="1:27" ht="12.75">
      <c r="A284" s="129" t="str">
        <f t="shared" si="0"/>
        <v>Friday</v>
      </c>
      <c r="B284" s="481" t="str">
        <f>IF( W284="#00ff00",'Master Sheet'!A304, B283)</f>
        <v>(2020) Hannah Wittmeyer :: 9704811799</v>
      </c>
      <c r="C284" t="str">
        <f t="shared" ref="C284:D284" si="368">IF( NOT( R284 = "" ), TEXT( DATE(YEAR(R284), MONTH(R284), DAY(R284) ), "m/d/yy") &amp; " " &amp; HOUR(R284) &amp; ":" &amp; TEXT( MINUTE(R284), "00"), "")</f>
        <v/>
      </c>
      <c r="D284" t="str">
        <f t="shared" si="368"/>
        <v/>
      </c>
      <c r="E284">
        <f>IF( AA284="#00ff00", 'Master Sheet'!E304, "" )</f>
        <v>0</v>
      </c>
      <c r="F284">
        <f>IF( AND( $A284 &lt;&gt; "", $B284 &lt;&gt; "", $C284 &lt;&gt; "", $D284 &lt;&gt; "", $E284 &lt;&gt; "", ISERROR( MATCH( $E284,'2019 Kevin and Rob Bands to not'!$A:$A, 0 ) ) ), 1, 0 )</f>
        <v>0</v>
      </c>
      <c r="H284" s="479">
        <f t="shared" si="2"/>
        <v>0</v>
      </c>
      <c r="I284">
        <f>'Master Sheet'!E304</f>
        <v>0</v>
      </c>
      <c r="J284" s="481" t="e">
        <f t="array" ref="J284">INDEX( 'Master Sheet'!A400:C$1093, MATCH( I284, 'Master Sheet'!A400:A$1093, 0 ), 2 )</f>
        <v>#N/A</v>
      </c>
      <c r="K284" s="482">
        <f t="shared" si="3"/>
        <v>0</v>
      </c>
      <c r="L284" s="483"/>
      <c r="M284" s="466"/>
      <c r="N284" s="466" t="e">
        <f t="array" ref="N284">INDEX( 'Master Sheet'!A400:C$1093, MATCH( I284, 'Master Sheet'!A400:A$1093, 0 ), 3 )</f>
        <v>#N/A</v>
      </c>
      <c r="O284">
        <f t="shared" si="4"/>
        <v>0</v>
      </c>
      <c r="P284" s="484"/>
      <c r="Q284" s="466"/>
      <c r="R284" s="466" t="str">
        <f t="shared" si="5"/>
        <v/>
      </c>
      <c r="S284" s="466" t="str">
        <f t="shared" si="6"/>
        <v/>
      </c>
      <c r="T284" t="e">
        <f>IF( Y284="#00ff00", TIMEVALUE('Master Sheet'!C304), "")</f>
        <v>#VALUE!</v>
      </c>
      <c r="U284" t="e">
        <f>IF( Z284="#00ff00", TIMEVALUE('Master Sheet'!D304), "")</f>
        <v>#VALUE!</v>
      </c>
      <c r="W284" t="s">
        <v>4823</v>
      </c>
      <c r="X284" t="s">
        <v>4823</v>
      </c>
      <c r="Y284" t="s">
        <v>4822</v>
      </c>
      <c r="Z284" t="s">
        <v>4822</v>
      </c>
      <c r="AA284" t="s">
        <v>4822</v>
      </c>
    </row>
    <row r="285" spans="1:27" ht="12.75">
      <c r="A285" s="129" t="str">
        <f t="shared" si="0"/>
        <v>Friday</v>
      </c>
      <c r="B285" s="481" t="str">
        <f>IF( W285="#00ff00",'Master Sheet'!A305, B284)</f>
        <v>(2020) Hannah Wittmeyer :: 9704811799</v>
      </c>
      <c r="C285" t="str">
        <f t="shared" ref="C285:D285" si="369">IF( NOT( R285 = "" ), TEXT( DATE(YEAR(R285), MONTH(R285), DAY(R285) ), "m/d/yy") &amp; " " &amp; HOUR(R285) &amp; ":" &amp; TEXT( MINUTE(R285), "00"), "")</f>
        <v/>
      </c>
      <c r="D285" t="str">
        <f t="shared" si="369"/>
        <v/>
      </c>
      <c r="E285" t="str">
        <f>IF( AA285="#00ff00", 'Master Sheet'!E305, "" )</f>
        <v/>
      </c>
      <c r="F285">
        <f>IF( AND( $A285 &lt;&gt; "", $B285 &lt;&gt; "", $C285 &lt;&gt; "", $D285 &lt;&gt; "", $E285 &lt;&gt; "", ISERROR( MATCH( $E285,'2019 Kevin and Rob Bands to not'!$A:$A, 0 ) ) ), 1, 0 )</f>
        <v>0</v>
      </c>
      <c r="H285" s="479">
        <f t="shared" si="2"/>
        <v>0</v>
      </c>
      <c r="I285">
        <f>'Master Sheet'!E305</f>
        <v>0</v>
      </c>
      <c r="J285" s="481" t="e">
        <f t="array" ref="J285">INDEX( 'Master Sheet'!A400:C$1093, MATCH( I285, 'Master Sheet'!A400:A$1093, 0 ), 2 )</f>
        <v>#N/A</v>
      </c>
      <c r="K285" s="482">
        <f t="shared" si="3"/>
        <v>0</v>
      </c>
      <c r="L285" s="483"/>
      <c r="M285" s="466"/>
      <c r="N285" s="466" t="e">
        <f t="array" ref="N285">INDEX( 'Master Sheet'!A400:C$1093, MATCH( I285, 'Master Sheet'!A400:A$1093, 0 ), 3 )</f>
        <v>#N/A</v>
      </c>
      <c r="O285">
        <f t="shared" si="4"/>
        <v>0</v>
      </c>
      <c r="P285" s="484"/>
      <c r="Q285" s="466"/>
      <c r="R285" s="466" t="str">
        <f t="shared" si="5"/>
        <v/>
      </c>
      <c r="S285" s="466" t="str">
        <f t="shared" si="6"/>
        <v/>
      </c>
      <c r="T285" t="str">
        <f>IF( Y285="#00ff00", TIMEVALUE('Master Sheet'!C305), "")</f>
        <v/>
      </c>
      <c r="U285" t="str">
        <f>IF( Z285="#00ff00", TIMEVALUE('Master Sheet'!D305), "")</f>
        <v/>
      </c>
      <c r="W285" t="s">
        <v>4823</v>
      </c>
      <c r="X285" t="s">
        <v>4823</v>
      </c>
      <c r="Y285" t="s">
        <v>4823</v>
      </c>
      <c r="Z285" t="s">
        <v>4823</v>
      </c>
      <c r="AA285" t="s">
        <v>4823</v>
      </c>
    </row>
    <row r="286" spans="1:27" ht="12.75">
      <c r="A286" s="129" t="str">
        <f t="shared" si="0"/>
        <v>Friday</v>
      </c>
      <c r="B286" s="481" t="str">
        <f>IF( W286="#00ff00",'Master Sheet'!A306, B285)</f>
        <v>(2020) Hannah Wittmeyer :: 9704811799</v>
      </c>
      <c r="C286" t="str">
        <f t="shared" ref="C286:D286" si="370">IF( NOT( R286 = "" ), TEXT( DATE(YEAR(R286), MONTH(R286), DAY(R286) ), "m/d/yy") &amp; " " &amp; HOUR(R286) &amp; ":" &amp; TEXT( MINUTE(R286), "00"), "")</f>
        <v/>
      </c>
      <c r="D286" t="str">
        <f t="shared" si="370"/>
        <v/>
      </c>
      <c r="E286" t="str">
        <f>IF( AA286="#00ff00", 'Master Sheet'!E306, "" )</f>
        <v/>
      </c>
      <c r="F286">
        <f>IF( AND( $A286 &lt;&gt; "", $B286 &lt;&gt; "", $C286 &lt;&gt; "", $D286 &lt;&gt; "", $E286 &lt;&gt; "", ISERROR( MATCH( $E286,'2019 Kevin and Rob Bands to not'!$A:$A, 0 ) ) ), 1, 0 )</f>
        <v>0</v>
      </c>
      <c r="H286" s="479">
        <f t="shared" si="2"/>
        <v>0</v>
      </c>
      <c r="I286" t="str">
        <f>'Master Sheet'!E306</f>
        <v>harder rock/punk</v>
      </c>
      <c r="J286" s="481" t="e">
        <f t="array" ref="J286">INDEX( 'Master Sheet'!A400:C$1093, MATCH( I286, 'Master Sheet'!A400:A$1093, 0 ), 2 )</f>
        <v>#N/A</v>
      </c>
      <c r="K286" s="482">
        <f t="shared" si="3"/>
        <v>0</v>
      </c>
      <c r="L286" s="483"/>
      <c r="M286" s="466"/>
      <c r="N286" s="466" t="e">
        <f t="array" ref="N286">INDEX( 'Master Sheet'!A400:C$1093, MATCH( I286, 'Master Sheet'!A400:A$1093, 0 ), 3 )</f>
        <v>#N/A</v>
      </c>
      <c r="O286">
        <f t="shared" si="4"/>
        <v>0</v>
      </c>
      <c r="P286" s="484"/>
      <c r="Q286" s="466"/>
      <c r="R286" s="466" t="str">
        <f t="shared" si="5"/>
        <v/>
      </c>
      <c r="S286" s="466" t="str">
        <f t="shared" si="6"/>
        <v/>
      </c>
      <c r="T286" t="str">
        <f>IF( Y286="#00ff00", TIMEVALUE('Master Sheet'!C306), "")</f>
        <v/>
      </c>
      <c r="U286" t="str">
        <f>IF( Z286="#00ff00", TIMEVALUE('Master Sheet'!D306), "")</f>
        <v/>
      </c>
      <c r="W286" t="s">
        <v>4823</v>
      </c>
      <c r="X286" t="s">
        <v>4823</v>
      </c>
      <c r="Y286" t="s">
        <v>4823</v>
      </c>
      <c r="Z286" t="s">
        <v>4823</v>
      </c>
      <c r="AA286" t="s">
        <v>4823</v>
      </c>
    </row>
    <row r="287" spans="1:27" ht="12.75">
      <c r="A287" s="129" t="str">
        <f t="shared" si="0"/>
        <v>Friday</v>
      </c>
      <c r="B287" s="481" t="str">
        <f>IF( W287="#00ff00",'Master Sheet'!A307, B286)</f>
        <v>(2020) Kirsten Lyon :: 269-250-0866</v>
      </c>
      <c r="C287" t="str">
        <f t="shared" ref="C287:D287" si="371">IF( NOT( R287 = "" ), TEXT( DATE(YEAR(R287), MONTH(R287), DAY(R287) ), "m/d/yy") &amp; " " &amp; HOUR(R287) &amp; ":" &amp; TEXT( MINUTE(R287), "00"), "")</f>
        <v/>
      </c>
      <c r="D287" t="str">
        <f t="shared" si="371"/>
        <v/>
      </c>
      <c r="E287" t="str">
        <f>IF( AA287="#00ff00", 'Master Sheet'!E307, "" )</f>
        <v>Kirsten Lyon</v>
      </c>
      <c r="F287">
        <f>IF( AND( $A287 &lt;&gt; "", $B287 &lt;&gt; "", $C287 &lt;&gt; "", $D287 &lt;&gt; "", $E287 &lt;&gt; "", ISERROR( MATCH( $E287,'2019 Kevin and Rob Bands to not'!$A:$A, 0 ) ) ), 1, 0 )</f>
        <v>0</v>
      </c>
      <c r="H287" s="479">
        <f t="shared" si="2"/>
        <v>0</v>
      </c>
      <c r="I287" t="str">
        <f>'Master Sheet'!E307</f>
        <v>Kirsten Lyon</v>
      </c>
      <c r="J287" s="481" t="str">
        <f t="array" ref="J287">INDEX( 'Master Sheet'!A400:C$1093, MATCH( I287, 'Master Sheet'!A400:A$1093, 0 ), 2 )</f>
        <v>(2020) Kirsten Lyon :: 269-250-0866</v>
      </c>
      <c r="K287" s="482">
        <f t="shared" si="3"/>
        <v>0</v>
      </c>
      <c r="L287" s="483"/>
      <c r="M287" s="466"/>
      <c r="N287" s="466" t="str">
        <f t="array" ref="N287">INDEX( 'Master Sheet'!A400:C$1093, MATCH( I287, 'Master Sheet'!A400:A$1093, 0 ), 3 )</f>
        <v>reggabyrd1@yahoo.com</v>
      </c>
      <c r="O287">
        <f t="shared" si="4"/>
        <v>0</v>
      </c>
      <c r="P287" s="484"/>
      <c r="Q287" s="466"/>
      <c r="R287" s="466" t="str">
        <f t="shared" si="5"/>
        <v/>
      </c>
      <c r="S287" s="466" t="str">
        <f t="shared" si="6"/>
        <v/>
      </c>
      <c r="T287" t="e">
        <f>IF( Y287="#00ff00", TIMEVALUE('Master Sheet'!C307), "")</f>
        <v>#VALUE!</v>
      </c>
      <c r="U287" t="e">
        <f>IF( Z287="#00ff00", TIMEVALUE('Master Sheet'!D307), "")</f>
        <v>#VALUE!</v>
      </c>
      <c r="W287" t="s">
        <v>4822</v>
      </c>
      <c r="X287" t="s">
        <v>4822</v>
      </c>
      <c r="Y287" t="s">
        <v>4822</v>
      </c>
      <c r="Z287" t="s">
        <v>4822</v>
      </c>
      <c r="AA287" t="s">
        <v>4822</v>
      </c>
    </row>
    <row r="288" spans="1:27" ht="12.75">
      <c r="A288" s="129" t="str">
        <f t="shared" si="0"/>
        <v>Friday</v>
      </c>
      <c r="B288" s="481" t="str">
        <f>IF( W288="#00ff00",'Master Sheet'!A308, B287)</f>
        <v>(2020) Kirsten Lyon :: 269-250-0866</v>
      </c>
      <c r="C288" t="str">
        <f t="shared" ref="C288:D288" si="372">IF( NOT( R288 = "" ), TEXT( DATE(YEAR(R288), MONTH(R288), DAY(R288) ), "m/d/yy") &amp; " " &amp; HOUR(R288) &amp; ":" &amp; TEXT( MINUTE(R288), "00"), "")</f>
        <v/>
      </c>
      <c r="D288" t="str">
        <f t="shared" si="372"/>
        <v/>
      </c>
      <c r="E288" t="str">
        <f>IF( AA288="#00ff00", 'Master Sheet'!E308, "" )</f>
        <v>Dead Key</v>
      </c>
      <c r="F288">
        <f>IF( AND( $A288 &lt;&gt; "", $B288 &lt;&gt; "", $C288 &lt;&gt; "", $D288 &lt;&gt; "", $E288 &lt;&gt; "", ISERROR( MATCH( $E288,'2019 Kevin and Rob Bands to not'!$A:$A, 0 ) ) ), 1, 0 )</f>
        <v>0</v>
      </c>
      <c r="H288" s="479">
        <f t="shared" si="2"/>
        <v>0</v>
      </c>
      <c r="I288" t="str">
        <f>'Master Sheet'!E308</f>
        <v>Dead Key</v>
      </c>
      <c r="J288" s="481" t="str">
        <f t="array" ref="J288">INDEX( 'Master Sheet'!A400:C$1093, MATCH( I288, 'Master Sheet'!A400:A$1093, 0 ), 2 )</f>
        <v>(2020) Kyle Campbell :: 3039455860</v>
      </c>
      <c r="K288" s="482">
        <f t="shared" si="3"/>
        <v>0</v>
      </c>
      <c r="L288" s="483"/>
      <c r="M288" s="466"/>
      <c r="N288" s="466" t="str">
        <f t="array" ref="N288">INDEX( 'Master Sheet'!A400:C$1093, MATCH( I288, 'Master Sheet'!A400:A$1093, 0 ), 3 )</f>
        <v>kylercamp@yahoo.com</v>
      </c>
      <c r="O288">
        <f t="shared" si="4"/>
        <v>0</v>
      </c>
      <c r="P288" s="484"/>
      <c r="Q288" s="466"/>
      <c r="R288" s="466" t="str">
        <f t="shared" si="5"/>
        <v/>
      </c>
      <c r="S288" s="466" t="str">
        <f t="shared" si="6"/>
        <v/>
      </c>
      <c r="T288" t="e">
        <f>IF( Y288="#00ff00", TIMEVALUE('Master Sheet'!C308), "")</f>
        <v>#VALUE!</v>
      </c>
      <c r="U288" t="e">
        <f>IF( Z288="#00ff00", TIMEVALUE('Master Sheet'!D308), "")</f>
        <v>#VALUE!</v>
      </c>
      <c r="W288" t="s">
        <v>4823</v>
      </c>
      <c r="X288" t="s">
        <v>4823</v>
      </c>
      <c r="Y288" t="s">
        <v>4822</v>
      </c>
      <c r="Z288" t="s">
        <v>4822</v>
      </c>
      <c r="AA288" t="s">
        <v>4822</v>
      </c>
    </row>
    <row r="289" spans="1:27" ht="12.75">
      <c r="A289" s="129" t="str">
        <f t="shared" si="0"/>
        <v>Friday</v>
      </c>
      <c r="B289" s="481" t="str">
        <f>IF( W289="#00ff00",'Master Sheet'!A309, B288)</f>
        <v>(2020) Kirsten Lyon :: 269-250-0866</v>
      </c>
      <c r="C289" t="str">
        <f t="shared" ref="C289:D289" si="373">IF( NOT( R289 = "" ), TEXT( DATE(YEAR(R289), MONTH(R289), DAY(R289) ), "m/d/yy") &amp; " " &amp; HOUR(R289) &amp; ":" &amp; TEXT( MINUTE(R289), "00"), "")</f>
        <v/>
      </c>
      <c r="D289" t="str">
        <f t="shared" si="373"/>
        <v/>
      </c>
      <c r="E289" t="str">
        <f>IF( AA289="#00ff00", 'Master Sheet'!E309, "" )</f>
        <v>Spaceagle</v>
      </c>
      <c r="F289">
        <f>IF( AND( $A289 &lt;&gt; "", $B289 &lt;&gt; "", $C289 &lt;&gt; "", $D289 &lt;&gt; "", $E289 &lt;&gt; "", ISERROR( MATCH( $E289,'2019 Kevin and Rob Bands to not'!$A:$A, 0 ) ) ), 1, 0 )</f>
        <v>0</v>
      </c>
      <c r="H289" s="479">
        <f t="shared" si="2"/>
        <v>0</v>
      </c>
      <c r="I289" t="str">
        <f>'Master Sheet'!E309</f>
        <v>Spaceagle</v>
      </c>
      <c r="J289" s="481" t="str">
        <f t="array" ref="J289">INDEX( 'Master Sheet'!A400:C$1093, MATCH( I289, 'Master Sheet'!A400:A$1093, 0 ), 2 )</f>
        <v>(2020) Chris McCombs :: (970) 231-1992</v>
      </c>
      <c r="K289" s="482">
        <f t="shared" si="3"/>
        <v>0</v>
      </c>
      <c r="L289" s="483"/>
      <c r="M289" s="466"/>
      <c r="N289" s="466" t="str">
        <f t="array" ref="N289">INDEX( 'Master Sheet'!A400:C$1093, MATCH( I289, 'Master Sheet'!A400:A$1093, 0 ), 3 )</f>
        <v>spaceagle16@gmail.com</v>
      </c>
      <c r="O289">
        <f t="shared" si="4"/>
        <v>0</v>
      </c>
      <c r="P289" s="484"/>
      <c r="Q289" s="466"/>
      <c r="R289" s="466" t="str">
        <f t="shared" si="5"/>
        <v/>
      </c>
      <c r="S289" s="466" t="str">
        <f t="shared" si="6"/>
        <v/>
      </c>
      <c r="T289" t="e">
        <f>IF( Y289="#00ff00", TIMEVALUE('Master Sheet'!C309), "")</f>
        <v>#VALUE!</v>
      </c>
      <c r="U289" t="e">
        <f>IF( Z289="#00ff00", TIMEVALUE('Master Sheet'!D309), "")</f>
        <v>#VALUE!</v>
      </c>
      <c r="W289" t="s">
        <v>4823</v>
      </c>
      <c r="X289" t="s">
        <v>4823</v>
      </c>
      <c r="Y289" t="s">
        <v>4822</v>
      </c>
      <c r="Z289" t="s">
        <v>4822</v>
      </c>
      <c r="AA289" t="s">
        <v>4822</v>
      </c>
    </row>
    <row r="290" spans="1:27" ht="12.75">
      <c r="A290" s="129" t="str">
        <f t="shared" si="0"/>
        <v>Friday</v>
      </c>
      <c r="B290" s="481" t="str">
        <f>IF( W290="#00ff00",'Master Sheet'!A310, B289)</f>
        <v>(2020) Kirsten Lyon :: 269-250-0866</v>
      </c>
      <c r="C290" t="str">
        <f t="shared" ref="C290:D290" si="374">IF( NOT( R290 = "" ), TEXT( DATE(YEAR(R290), MONTH(R290), DAY(R290) ), "m/d/yy") &amp; " " &amp; HOUR(R290) &amp; ":" &amp; TEXT( MINUTE(R290), "00"), "")</f>
        <v/>
      </c>
      <c r="D290" t="str">
        <f t="shared" si="374"/>
        <v/>
      </c>
      <c r="E290" t="str">
        <f>IF( AA290="#00ff00", 'Master Sheet'!E310, "" )</f>
        <v>Little Thrills</v>
      </c>
      <c r="F290">
        <f>IF( AND( $A290 &lt;&gt; "", $B290 &lt;&gt; "", $C290 &lt;&gt; "", $D290 &lt;&gt; "", $E290 &lt;&gt; "", ISERROR( MATCH( $E290,'2019 Kevin and Rob Bands to not'!$A:$A, 0 ) ) ), 1, 0 )</f>
        <v>0</v>
      </c>
      <c r="H290" s="479">
        <f t="shared" si="2"/>
        <v>0</v>
      </c>
      <c r="I290" t="str">
        <f>'Master Sheet'!E310</f>
        <v>Little Thrills</v>
      </c>
      <c r="J290" s="481" t="str">
        <f t="array" ref="J290">INDEX( 'Master Sheet'!A400:C$1093, MATCH( I290, 'Master Sheet'!A400:A$1093, 0 ), 2 )</f>
        <v>(2020) Josh Rivera :: 720-276-0847</v>
      </c>
      <c r="K290" s="482">
        <f t="shared" si="3"/>
        <v>0</v>
      </c>
      <c r="L290" s="483"/>
      <c r="M290" s="466"/>
      <c r="N290" s="466" t="str">
        <f t="array" ref="N290">INDEX( 'Master Sheet'!A400:C$1093, MATCH( I290, 'Master Sheet'!A400:A$1093, 0 ), 3 )</f>
        <v>joshua.david.rivera@gmail.com</v>
      </c>
      <c r="O290">
        <f t="shared" si="4"/>
        <v>0</v>
      </c>
      <c r="P290" s="484"/>
      <c r="Q290" s="466"/>
      <c r="R290" s="466" t="str">
        <f t="shared" si="5"/>
        <v/>
      </c>
      <c r="S290" s="466" t="str">
        <f t="shared" si="6"/>
        <v/>
      </c>
      <c r="T290" t="e">
        <f>IF( Y290="#00ff00", TIMEVALUE('Master Sheet'!C310), "")</f>
        <v>#VALUE!</v>
      </c>
      <c r="U290" t="e">
        <f>IF( Z290="#00ff00", TIMEVALUE('Master Sheet'!D310), "")</f>
        <v>#VALUE!</v>
      </c>
      <c r="W290" t="s">
        <v>4823</v>
      </c>
      <c r="X290" t="s">
        <v>4823</v>
      </c>
      <c r="Y290" t="s">
        <v>4822</v>
      </c>
      <c r="Z290" t="s">
        <v>4822</v>
      </c>
      <c r="AA290" t="s">
        <v>4822</v>
      </c>
    </row>
    <row r="291" spans="1:27" ht="12.75">
      <c r="A291" s="129" t="str">
        <f t="shared" si="0"/>
        <v>Friday</v>
      </c>
      <c r="B291" s="481" t="str">
        <f>IF( W291="#00ff00",'Master Sheet'!A311, B290)</f>
        <v>(2020) Kirsten Lyon :: 269-250-0866</v>
      </c>
      <c r="C291" t="str">
        <f t="shared" ref="C291:D291" si="375">IF( NOT( R291 = "" ), TEXT( DATE(YEAR(R291), MONTH(R291), DAY(R291) ), "m/d/yy") &amp; " " &amp; HOUR(R291) &amp; ":" &amp; TEXT( MINUTE(R291), "00"), "")</f>
        <v/>
      </c>
      <c r="D291" t="str">
        <f t="shared" si="375"/>
        <v/>
      </c>
      <c r="E291" t="str">
        <f>IF( AA291="#00ff00", 'Master Sheet'!E311, "" )</f>
        <v>Transient Curse</v>
      </c>
      <c r="F291">
        <f>IF( AND( $A291 &lt;&gt; "", $B291 &lt;&gt; "", $C291 &lt;&gt; "", $D291 &lt;&gt; "", $E291 &lt;&gt; "", ISERROR( MATCH( $E291,'2019 Kevin and Rob Bands to not'!$A:$A, 0 ) ) ), 1, 0 )</f>
        <v>0</v>
      </c>
      <c r="H291" s="479">
        <f t="shared" si="2"/>
        <v>0</v>
      </c>
      <c r="I291" t="str">
        <f>'Master Sheet'!E311</f>
        <v>Transient Curse</v>
      </c>
      <c r="J291" s="481" t="str">
        <f t="array" ref="J291">INDEX( 'Master Sheet'!A400:C$1093, MATCH( I291, 'Master Sheet'!A400:A$1093, 0 ), 2 )</f>
        <v>(2020) Aaron Nye :: 970-619-1790</v>
      </c>
      <c r="K291" s="482">
        <f t="shared" si="3"/>
        <v>0</v>
      </c>
      <c r="L291" s="483"/>
      <c r="M291" s="466"/>
      <c r="N291" s="466" t="str">
        <f t="array" ref="N291">INDEX( 'Master Sheet'!A400:C$1093, MATCH( I291, 'Master Sheet'!A400:A$1093, 0 ), 3 )</f>
        <v>ajnye@hotmail.com</v>
      </c>
      <c r="O291">
        <f t="shared" si="4"/>
        <v>0</v>
      </c>
      <c r="P291" s="484"/>
      <c r="Q291" s="466"/>
      <c r="R291" s="466" t="str">
        <f t="shared" si="5"/>
        <v/>
      </c>
      <c r="S291" s="466" t="str">
        <f t="shared" si="6"/>
        <v/>
      </c>
      <c r="T291" t="e">
        <f>IF( Y291="#00ff00", TIMEVALUE('Master Sheet'!C311), "")</f>
        <v>#VALUE!</v>
      </c>
      <c r="U291" t="e">
        <f>IF( Z291="#00ff00", TIMEVALUE('Master Sheet'!D311), "")</f>
        <v>#VALUE!</v>
      </c>
      <c r="W291" t="s">
        <v>4823</v>
      </c>
      <c r="X291" t="s">
        <v>4823</v>
      </c>
      <c r="Y291" t="s">
        <v>4822</v>
      </c>
      <c r="Z291" t="s">
        <v>4822</v>
      </c>
      <c r="AA291" t="s">
        <v>4822</v>
      </c>
    </row>
    <row r="292" spans="1:27" ht="12.75">
      <c r="A292" s="129" t="str">
        <f t="shared" si="0"/>
        <v>Friday</v>
      </c>
      <c r="B292" s="481" t="str">
        <f>IF( W292="#00ff00",'Master Sheet'!A312, B291)</f>
        <v>(2020) Kirsten Lyon :: 269-250-0866</v>
      </c>
      <c r="C292" t="str">
        <f t="shared" ref="C292:D292" si="376">IF( NOT( R292 = "" ), TEXT( DATE(YEAR(R292), MONTH(R292), DAY(R292) ), "m/d/yy") &amp; " " &amp; HOUR(R292) &amp; ":" &amp; TEXT( MINUTE(R292), "00"), "")</f>
        <v/>
      </c>
      <c r="D292" t="str">
        <f t="shared" si="376"/>
        <v/>
      </c>
      <c r="E292" t="str">
        <f>IF( AA292="#00ff00", 'Master Sheet'!E312, "" )</f>
        <v>Autumn Burn</v>
      </c>
      <c r="F292">
        <f>IF( AND( $A292 &lt;&gt; "", $B292 &lt;&gt; "", $C292 &lt;&gt; "", $D292 &lt;&gt; "", $E292 &lt;&gt; "", ISERROR( MATCH( $E292,'2019 Kevin and Rob Bands to not'!$A:$A, 0 ) ) ), 1, 0 )</f>
        <v>0</v>
      </c>
      <c r="H292" s="479">
        <f t="shared" si="2"/>
        <v>0</v>
      </c>
      <c r="I292" t="str">
        <f>'Master Sheet'!E312</f>
        <v>Autumn Burn</v>
      </c>
      <c r="J292" s="481" t="str">
        <f t="array" ref="J292">INDEX( 'Master Sheet'!A400:C$1093, MATCH( I292, 'Master Sheet'!A400:A$1093, 0 ), 2 )</f>
        <v>(2020) Eric Romero :: 970-401-1839</v>
      </c>
      <c r="K292" s="482">
        <f t="shared" si="3"/>
        <v>0</v>
      </c>
      <c r="L292" s="483"/>
      <c r="M292" s="466"/>
      <c r="N292" s="466" t="str">
        <f t="array" ref="N292">INDEX( 'Master Sheet'!A400:C$1093, MATCH( I292, 'Master Sheet'!A400:A$1093, 0 ), 3 )</f>
        <v>autumnburnrock@gmail.com</v>
      </c>
      <c r="O292">
        <f t="shared" si="4"/>
        <v>0</v>
      </c>
      <c r="P292" s="484"/>
      <c r="Q292" s="466"/>
      <c r="R292" s="466" t="str">
        <f t="shared" si="5"/>
        <v/>
      </c>
      <c r="S292" s="466" t="str">
        <f t="shared" si="6"/>
        <v/>
      </c>
      <c r="T292" t="e">
        <f>IF( Y292="#00ff00", TIMEVALUE('Master Sheet'!C312), "")</f>
        <v>#VALUE!</v>
      </c>
      <c r="U292" t="e">
        <f>IF( Z292="#00ff00", TIMEVALUE('Master Sheet'!D312), "")</f>
        <v>#VALUE!</v>
      </c>
      <c r="W292" t="s">
        <v>4823</v>
      </c>
      <c r="X292" t="s">
        <v>4823</v>
      </c>
      <c r="Y292" t="s">
        <v>4822</v>
      </c>
      <c r="Z292" t="s">
        <v>4822</v>
      </c>
      <c r="AA292" t="s">
        <v>4822</v>
      </c>
    </row>
    <row r="293" spans="1:27" ht="12.75">
      <c r="A293" s="129" t="str">
        <f t="shared" si="0"/>
        <v>Friday</v>
      </c>
      <c r="B293" s="481" t="str">
        <f>IF( W293="#00ff00",'Master Sheet'!A313, B292)</f>
        <v>(2020) Kirsten Lyon :: 269-250-0866</v>
      </c>
      <c r="C293" t="str">
        <f t="shared" ref="C293:D293" si="377">IF( NOT( R293 = "" ), TEXT( DATE(YEAR(R293), MONTH(R293), DAY(R293) ), "m/d/yy") &amp; " " &amp; HOUR(R293) &amp; ":" &amp; TEXT( MINUTE(R293), "00"), "")</f>
        <v/>
      </c>
      <c r="D293" t="str">
        <f t="shared" si="377"/>
        <v/>
      </c>
      <c r="E293">
        <f>IF( AA293="#00ff00", 'Master Sheet'!E313, "" )</f>
        <v>0</v>
      </c>
      <c r="F293">
        <f>IF( AND( $A293 &lt;&gt; "", $B293 &lt;&gt; "", $C293 &lt;&gt; "", $D293 &lt;&gt; "", $E293 &lt;&gt; "", ISERROR( MATCH( $E293,'2019 Kevin and Rob Bands to not'!$A:$A, 0 ) ) ), 1, 0 )</f>
        <v>0</v>
      </c>
      <c r="H293" s="479">
        <f t="shared" si="2"/>
        <v>0</v>
      </c>
      <c r="I293">
        <f>'Master Sheet'!E313</f>
        <v>0</v>
      </c>
      <c r="J293" s="481" t="e">
        <f t="array" ref="J293">INDEX( 'Master Sheet'!A400:C$1093, MATCH( I293, 'Master Sheet'!A400:A$1093, 0 ), 2 )</f>
        <v>#N/A</v>
      </c>
      <c r="K293" s="482">
        <f t="shared" si="3"/>
        <v>0</v>
      </c>
      <c r="L293" s="483"/>
      <c r="M293" s="466"/>
      <c r="N293" s="466" t="e">
        <f t="array" ref="N293">INDEX( 'Master Sheet'!A400:C$1093, MATCH( I293, 'Master Sheet'!A400:A$1093, 0 ), 3 )</f>
        <v>#N/A</v>
      </c>
      <c r="O293">
        <f t="shared" si="4"/>
        <v>0</v>
      </c>
      <c r="P293" s="484"/>
      <c r="Q293" s="466"/>
      <c r="R293" s="466" t="str">
        <f t="shared" si="5"/>
        <v/>
      </c>
      <c r="S293" s="466" t="str">
        <f t="shared" si="6"/>
        <v/>
      </c>
      <c r="T293" t="e">
        <f>IF( Y293="#00ff00", TIMEVALUE('Master Sheet'!C313), "")</f>
        <v>#VALUE!</v>
      </c>
      <c r="U293" t="e">
        <f>IF( Z293="#00ff00", TIMEVALUE('Master Sheet'!D313), "")</f>
        <v>#VALUE!</v>
      </c>
      <c r="W293" t="s">
        <v>4823</v>
      </c>
      <c r="X293" t="s">
        <v>4823</v>
      </c>
      <c r="Y293" t="s">
        <v>4822</v>
      </c>
      <c r="Z293" t="s">
        <v>4822</v>
      </c>
      <c r="AA293" t="s">
        <v>4822</v>
      </c>
    </row>
    <row r="294" spans="1:27" ht="12.75">
      <c r="A294" s="129" t="str">
        <f t="shared" si="0"/>
        <v>Friday</v>
      </c>
      <c r="B294" s="481" t="str">
        <f>IF( W294="#00ff00",'Master Sheet'!A314, B293)</f>
        <v>(2020) Kirsten Lyon :: 269-250-0866</v>
      </c>
      <c r="C294" t="str">
        <f t="shared" ref="C294:D294" si="378">IF( NOT( R294 = "" ), TEXT( DATE(YEAR(R294), MONTH(R294), DAY(R294) ), "m/d/yy") &amp; " " &amp; HOUR(R294) &amp; ":" &amp; TEXT( MINUTE(R294), "00"), "")</f>
        <v/>
      </c>
      <c r="D294" t="str">
        <f t="shared" si="378"/>
        <v/>
      </c>
      <c r="E294" t="str">
        <f>IF( AA294="#00ff00", 'Master Sheet'!E314, "" )</f>
        <v/>
      </c>
      <c r="F294">
        <f>IF( AND( $A294 &lt;&gt; "", $B294 &lt;&gt; "", $C294 &lt;&gt; "", $D294 &lt;&gt; "", $E294 &lt;&gt; "", ISERROR( MATCH( $E294,'2019 Kevin and Rob Bands to not'!$A:$A, 0 ) ) ), 1, 0 )</f>
        <v>0</v>
      </c>
      <c r="H294" s="479">
        <f t="shared" si="2"/>
        <v>0</v>
      </c>
      <c r="I294">
        <f>'Master Sheet'!E314</f>
        <v>0</v>
      </c>
      <c r="J294" s="481" t="e">
        <f t="array" ref="J294">INDEX( 'Master Sheet'!A400:C$1093, MATCH( I294, 'Master Sheet'!A400:A$1093, 0 ), 2 )</f>
        <v>#N/A</v>
      </c>
      <c r="K294" s="482">
        <f t="shared" si="3"/>
        <v>0</v>
      </c>
      <c r="L294" s="483"/>
      <c r="M294" s="466"/>
      <c r="N294" s="466" t="e">
        <f t="array" ref="N294">INDEX( 'Master Sheet'!A400:C$1093, MATCH( I294, 'Master Sheet'!A400:A$1093, 0 ), 3 )</f>
        <v>#N/A</v>
      </c>
      <c r="O294">
        <f t="shared" si="4"/>
        <v>0</v>
      </c>
      <c r="P294" s="484"/>
      <c r="Q294" s="466"/>
      <c r="R294" s="466" t="str">
        <f t="shared" si="5"/>
        <v/>
      </c>
      <c r="S294" s="466" t="str">
        <f t="shared" si="6"/>
        <v/>
      </c>
      <c r="T294" t="str">
        <f>IF( Y294="#00ff00", TIMEVALUE('Master Sheet'!C314), "")</f>
        <v/>
      </c>
      <c r="U294" t="str">
        <f>IF( Z294="#00ff00", TIMEVALUE('Master Sheet'!D314), "")</f>
        <v/>
      </c>
      <c r="W294" t="s">
        <v>4823</v>
      </c>
      <c r="X294" t="s">
        <v>4823</v>
      </c>
      <c r="Y294" t="s">
        <v>4823</v>
      </c>
      <c r="Z294" t="s">
        <v>4823</v>
      </c>
      <c r="AA294" t="s">
        <v>4823</v>
      </c>
    </row>
    <row r="295" spans="1:27" ht="12.75">
      <c r="A295" s="129" t="str">
        <f t="shared" si="0"/>
        <v>Friday</v>
      </c>
      <c r="B295" s="481" t="str">
        <f>IF( W295="#00ff00",'Master Sheet'!A315, B294)</f>
        <v>(2020) Kirsten Lyon :: 269-250-0866</v>
      </c>
      <c r="C295" t="str">
        <f t="shared" ref="C295:D295" si="379">IF( NOT( R295 = "" ), TEXT( DATE(YEAR(R295), MONTH(R295), DAY(R295) ), "m/d/yy") &amp; " " &amp; HOUR(R295) &amp; ":" &amp; TEXT( MINUTE(R295), "00"), "")</f>
        <v/>
      </c>
      <c r="D295" t="str">
        <f t="shared" si="379"/>
        <v/>
      </c>
      <c r="E295" t="str">
        <f>IF( AA295="#00ff00", 'Master Sheet'!E315, "" )</f>
        <v/>
      </c>
      <c r="F295">
        <f>IF( AND( $A295 &lt;&gt; "", $B295 &lt;&gt; "", $C295 &lt;&gt; "", $D295 &lt;&gt; "", $E295 &lt;&gt; "", ISERROR( MATCH( $E295,'2019 Kevin and Rob Bands to not'!$A:$A, 0 ) ) ), 1, 0 )</f>
        <v>0</v>
      </c>
      <c r="H295" s="479">
        <f t="shared" si="2"/>
        <v>0</v>
      </c>
      <c r="I295" t="str">
        <f>'Master Sheet'!E315</f>
        <v>mix and covers - medium</v>
      </c>
      <c r="J295" s="481" t="e">
        <f t="array" ref="J295">INDEX( 'Master Sheet'!A400:C$1093, MATCH( I295, 'Master Sheet'!A400:A$1093, 0 ), 2 )</f>
        <v>#N/A</v>
      </c>
      <c r="K295" s="482">
        <f t="shared" si="3"/>
        <v>0</v>
      </c>
      <c r="L295" s="483"/>
      <c r="M295" s="466"/>
      <c r="N295" s="466" t="e">
        <f t="array" ref="N295">INDEX( 'Master Sheet'!A400:C$1093, MATCH( I295, 'Master Sheet'!A400:A$1093, 0 ), 3 )</f>
        <v>#N/A</v>
      </c>
      <c r="O295">
        <f t="shared" si="4"/>
        <v>0</v>
      </c>
      <c r="P295" s="484"/>
      <c r="Q295" s="466"/>
      <c r="R295" s="466" t="str">
        <f t="shared" si="5"/>
        <v/>
      </c>
      <c r="S295" s="466" t="str">
        <f t="shared" si="6"/>
        <v/>
      </c>
      <c r="T295" t="str">
        <f>IF( Y295="#00ff00", TIMEVALUE('Master Sheet'!C315), "")</f>
        <v/>
      </c>
      <c r="U295" t="str">
        <f>IF( Z295="#00ff00", TIMEVALUE('Master Sheet'!D315), "")</f>
        <v/>
      </c>
      <c r="W295" t="s">
        <v>4823</v>
      </c>
      <c r="X295" t="s">
        <v>4823</v>
      </c>
      <c r="Y295" t="s">
        <v>4823</v>
      </c>
      <c r="Z295" t="s">
        <v>4823</v>
      </c>
      <c r="AA295" t="s">
        <v>4823</v>
      </c>
    </row>
    <row r="296" spans="1:27" ht="12.75">
      <c r="A296" s="129" t="str">
        <f t="shared" si="0"/>
        <v>Friday</v>
      </c>
      <c r="B296" s="481" t="str">
        <f>IF( W296="#00ff00",'Master Sheet'!A316, B295)</f>
        <v>(2020) Rich Thornton :: 3035245991</v>
      </c>
      <c r="C296" t="str">
        <f t="shared" ref="C296:D296" si="380">IF( NOT( R296 = "" ), TEXT( DATE(YEAR(R296), MONTH(R296), DAY(R296) ), "m/d/yy") &amp; " " &amp; HOUR(R296) &amp; ":" &amp; TEXT( MINUTE(R296), "00"), "")</f>
        <v/>
      </c>
      <c r="D296" t="str">
        <f t="shared" si="380"/>
        <v/>
      </c>
      <c r="E296" t="str">
        <f>IF( AA296="#00ff00", 'Master Sheet'!E316, "" )</f>
        <v>Magnolia String Band</v>
      </c>
      <c r="F296">
        <f>IF( AND( $A296 &lt;&gt; "", $B296 &lt;&gt; "", $C296 &lt;&gt; "", $D296 &lt;&gt; "", $E296 &lt;&gt; "", ISERROR( MATCH( $E296,'2019 Kevin and Rob Bands to not'!$A:$A, 0 ) ) ), 1, 0 )</f>
        <v>0</v>
      </c>
      <c r="H296" s="479">
        <f t="shared" si="2"/>
        <v>0</v>
      </c>
      <c r="I296" t="str">
        <f>'Master Sheet'!E316</f>
        <v>Magnolia String Band</v>
      </c>
      <c r="J296" s="481" t="str">
        <f t="array" ref="J296">INDEX( 'Master Sheet'!A400:C$1093, MATCH( I296, 'Master Sheet'!A400:A$1093, 0 ), 2 )</f>
        <v>(2020) Rich Thornton :: 3035245991</v>
      </c>
      <c r="K296" s="482">
        <f t="shared" si="3"/>
        <v>0</v>
      </c>
      <c r="L296" s="483"/>
      <c r="M296" s="466"/>
      <c r="N296" s="466" t="str">
        <f t="array" ref="N296">INDEX( 'Master Sheet'!A400:C$1093, MATCH( I296, 'Master Sheet'!A400:A$1093, 0 ), 3 )</f>
        <v>RichInFTC@gmail.com</v>
      </c>
      <c r="O296">
        <f t="shared" si="4"/>
        <v>0</v>
      </c>
      <c r="P296" s="484"/>
      <c r="Q296" s="466"/>
      <c r="R296" s="466" t="str">
        <f t="shared" si="5"/>
        <v/>
      </c>
      <c r="S296" s="466" t="str">
        <f t="shared" si="6"/>
        <v/>
      </c>
      <c r="T296" t="e">
        <f>IF( Y296="#00ff00", TIMEVALUE('Master Sheet'!C316), "")</f>
        <v>#VALUE!</v>
      </c>
      <c r="U296" t="e">
        <f>IF( Z296="#00ff00", TIMEVALUE('Master Sheet'!D316), "")</f>
        <v>#VALUE!</v>
      </c>
      <c r="W296" t="s">
        <v>4822</v>
      </c>
      <c r="X296" t="s">
        <v>4822</v>
      </c>
      <c r="Y296" t="s">
        <v>4822</v>
      </c>
      <c r="Z296" t="s">
        <v>4822</v>
      </c>
      <c r="AA296" t="s">
        <v>4822</v>
      </c>
    </row>
    <row r="297" spans="1:27" ht="12.75">
      <c r="A297" s="129" t="str">
        <f t="shared" si="0"/>
        <v>Friday</v>
      </c>
      <c r="B297" s="481" t="str">
        <f>IF( W297="#00ff00",'Master Sheet'!A317, B296)</f>
        <v>(2020) Rich Thornton :: 3035245991</v>
      </c>
      <c r="C297" t="str">
        <f t="shared" ref="C297:D297" si="381">IF( NOT( R297 = "" ), TEXT( DATE(YEAR(R297), MONTH(R297), DAY(R297) ), "m/d/yy") &amp; " " &amp; HOUR(R297) &amp; ":" &amp; TEXT( MINUTE(R297), "00"), "")</f>
        <v/>
      </c>
      <c r="D297" t="str">
        <f t="shared" si="381"/>
        <v/>
      </c>
      <c r="E297" t="str">
        <f>IF( AA297="#00ff00", 'Master Sheet'!E317, "" )</f>
        <v>Cool Hand Juke</v>
      </c>
      <c r="F297">
        <f>IF( AND( $A297 &lt;&gt; "", $B297 &lt;&gt; "", $C297 &lt;&gt; "", $D297 &lt;&gt; "", $E297 &lt;&gt; "", ISERROR( MATCH( $E297,'2019 Kevin and Rob Bands to not'!$A:$A, 0 ) ) ), 1, 0 )</f>
        <v>0</v>
      </c>
      <c r="H297" s="479">
        <f t="shared" si="2"/>
        <v>0</v>
      </c>
      <c r="I297" t="str">
        <f>'Master Sheet'!E317</f>
        <v>Cool Hand Juke</v>
      </c>
      <c r="J297" s="481" t="str">
        <f t="array" ref="J297">INDEX( 'Master Sheet'!A400:C$1093, MATCH( I297, 'Master Sheet'!A400:A$1093, 0 ), 2 )</f>
        <v>(2020) Carson Block :: 9706737475</v>
      </c>
      <c r="K297" s="482">
        <f t="shared" si="3"/>
        <v>0</v>
      </c>
      <c r="L297" s="483"/>
      <c r="M297" s="466"/>
      <c r="N297" s="466" t="str">
        <f t="array" ref="N297">INDEX( 'Master Sheet'!A400:C$1093, MATCH( I297, 'Master Sheet'!A400:A$1093, 0 ), 3 )</f>
        <v>librarylandtech@gmail.com</v>
      </c>
      <c r="O297">
        <f t="shared" si="4"/>
        <v>0</v>
      </c>
      <c r="P297" s="484"/>
      <c r="Q297" s="466"/>
      <c r="R297" s="466" t="str">
        <f t="shared" si="5"/>
        <v/>
      </c>
      <c r="S297" s="466" t="str">
        <f t="shared" si="6"/>
        <v/>
      </c>
      <c r="T297" t="e">
        <f>IF( Y297="#00ff00", TIMEVALUE('Master Sheet'!C317), "")</f>
        <v>#VALUE!</v>
      </c>
      <c r="U297" t="e">
        <f>IF( Z297="#00ff00", TIMEVALUE('Master Sheet'!D317), "")</f>
        <v>#VALUE!</v>
      </c>
      <c r="W297" t="s">
        <v>4823</v>
      </c>
      <c r="X297" t="s">
        <v>4823</v>
      </c>
      <c r="Y297" t="s">
        <v>4822</v>
      </c>
      <c r="Z297" t="s">
        <v>4822</v>
      </c>
      <c r="AA297" t="s">
        <v>4822</v>
      </c>
    </row>
    <row r="298" spans="1:27" ht="12.75">
      <c r="A298" s="129" t="str">
        <f t="shared" si="0"/>
        <v>Friday</v>
      </c>
      <c r="B298" s="481" t="str">
        <f>IF( W298="#00ff00",'Master Sheet'!A318, B297)</f>
        <v>(2020) Rich Thornton :: 3035245991</v>
      </c>
      <c r="C298" t="str">
        <f t="shared" ref="C298:D298" si="382">IF( NOT( R298 = "" ), TEXT( DATE(YEAR(R298), MONTH(R298), DAY(R298) ), "m/d/yy") &amp; " " &amp; HOUR(R298) &amp; ":" &amp; TEXT( MINUTE(R298), "00"), "")</f>
        <v/>
      </c>
      <c r="D298" t="str">
        <f t="shared" si="382"/>
        <v/>
      </c>
      <c r="E298" t="str">
        <f>IF( AA298="#00ff00", 'Master Sheet'!E318, "" )</f>
        <v>New Ben Franklins</v>
      </c>
      <c r="F298">
        <f>IF( AND( $A298 &lt;&gt; "", $B298 &lt;&gt; "", $C298 &lt;&gt; "", $D298 &lt;&gt; "", $E298 &lt;&gt; "", ISERROR( MATCH( $E298,'2019 Kevin and Rob Bands to not'!$A:$A, 0 ) ) ), 1, 0 )</f>
        <v>0</v>
      </c>
      <c r="H298" s="479">
        <f t="shared" si="2"/>
        <v>0</v>
      </c>
      <c r="I298" t="str">
        <f>'Master Sheet'!E318</f>
        <v>New Ben Franklins</v>
      </c>
      <c r="J298" s="481" t="str">
        <f t="array" ref="J298">INDEX( 'Master Sheet'!A400:C$1093, MATCH( I298, 'Master Sheet'!A400:A$1093, 0 ), 2 )</f>
        <v>(2020) David DeVoe :: 3036693698</v>
      </c>
      <c r="K298" s="482">
        <f t="shared" si="3"/>
        <v>0</v>
      </c>
      <c r="L298" s="483"/>
      <c r="M298" s="466"/>
      <c r="N298" s="466" t="str">
        <f t="array" ref="N298">INDEX( 'Master Sheet'!A400:C$1093, MATCH( I298, 'Master Sheet'!A400:A$1093, 0 ), 3 )</f>
        <v>newbenfranklins@gmail.com</v>
      </c>
      <c r="O298">
        <f t="shared" si="4"/>
        <v>0</v>
      </c>
      <c r="P298" s="484"/>
      <c r="Q298" s="466"/>
      <c r="R298" s="466" t="str">
        <f t="shared" si="5"/>
        <v/>
      </c>
      <c r="S298" s="466" t="str">
        <f t="shared" si="6"/>
        <v/>
      </c>
      <c r="T298" t="e">
        <f>IF( Y298="#00ff00", TIMEVALUE('Master Sheet'!C318), "")</f>
        <v>#VALUE!</v>
      </c>
      <c r="U298" t="e">
        <f>IF( Z298="#00ff00", TIMEVALUE('Master Sheet'!D318), "")</f>
        <v>#VALUE!</v>
      </c>
      <c r="W298" t="s">
        <v>4823</v>
      </c>
      <c r="X298" t="s">
        <v>4823</v>
      </c>
      <c r="Y298" t="s">
        <v>4822</v>
      </c>
      <c r="Z298" t="s">
        <v>4822</v>
      </c>
      <c r="AA298" t="s">
        <v>4822</v>
      </c>
    </row>
    <row r="299" spans="1:27" ht="12.75">
      <c r="A299" s="129" t="str">
        <f t="shared" si="0"/>
        <v>Friday</v>
      </c>
      <c r="B299" s="481" t="str">
        <f>IF( W299="#00ff00",'Master Sheet'!A319, B298)</f>
        <v>(2020) Rich Thornton :: 3035245991</v>
      </c>
      <c r="C299" t="str">
        <f t="shared" ref="C299:D299" si="383">IF( NOT( R299 = "" ), TEXT( DATE(YEAR(R299), MONTH(R299), DAY(R299) ), "m/d/yy") &amp; " " &amp; HOUR(R299) &amp; ":" &amp; TEXT( MINUTE(R299), "00"), "")</f>
        <v/>
      </c>
      <c r="D299" t="str">
        <f t="shared" si="383"/>
        <v/>
      </c>
      <c r="E299" t="str">
        <f>IF( AA299="#00ff00", 'Master Sheet'!E319, "" )</f>
        <v>Amy and the Peace Pipes</v>
      </c>
      <c r="F299">
        <f>IF( AND( $A299 &lt;&gt; "", $B299 &lt;&gt; "", $C299 &lt;&gt; "", $D299 &lt;&gt; "", $E299 &lt;&gt; "", ISERROR( MATCH( $E299,'2019 Kevin and Rob Bands to not'!$A:$A, 0 ) ) ), 1, 0 )</f>
        <v>0</v>
      </c>
      <c r="H299" s="479">
        <f t="shared" si="2"/>
        <v>0</v>
      </c>
      <c r="I299" t="str">
        <f>'Master Sheet'!E319</f>
        <v>Amy and the Peace Pipes</v>
      </c>
      <c r="J299" s="481" t="str">
        <f t="array" ref="J299">INDEX( 'Master Sheet'!A400:C$1093, MATCH( I299, 'Master Sheet'!A400:A$1093, 0 ), 2 )</f>
        <v>(2020) Jeromey Balderrama :: 970.372.0738</v>
      </c>
      <c r="K299" s="482">
        <f t="shared" si="3"/>
        <v>0</v>
      </c>
      <c r="L299" s="483"/>
      <c r="M299" s="466"/>
      <c r="N299" s="466" t="str">
        <f t="array" ref="N299">INDEX( 'Master Sheet'!A400:C$1093, MATCH( I299, 'Master Sheet'!A400:A$1093, 0 ), 3 )</f>
        <v>hi@amyandthepeacepipes.com</v>
      </c>
      <c r="O299">
        <f t="shared" si="4"/>
        <v>0</v>
      </c>
      <c r="P299" s="484"/>
      <c r="Q299" s="466"/>
      <c r="R299" s="466" t="str">
        <f t="shared" si="5"/>
        <v/>
      </c>
      <c r="S299" s="466" t="str">
        <f t="shared" si="6"/>
        <v/>
      </c>
      <c r="T299" t="e">
        <f>IF( Y299="#00ff00", TIMEVALUE('Master Sheet'!C319), "")</f>
        <v>#VALUE!</v>
      </c>
      <c r="U299" t="e">
        <f>IF( Z299="#00ff00", TIMEVALUE('Master Sheet'!D319), "")</f>
        <v>#VALUE!</v>
      </c>
      <c r="W299" t="s">
        <v>4823</v>
      </c>
      <c r="X299" t="s">
        <v>4823</v>
      </c>
      <c r="Y299" t="s">
        <v>4822</v>
      </c>
      <c r="Z299" t="s">
        <v>4822</v>
      </c>
      <c r="AA299" t="s">
        <v>4822</v>
      </c>
    </row>
    <row r="300" spans="1:27" ht="12.75">
      <c r="A300" s="129" t="str">
        <f t="shared" si="0"/>
        <v>Friday</v>
      </c>
      <c r="B300" s="481" t="str">
        <f>IF( W300="#00ff00",'Master Sheet'!A320, B299)</f>
        <v>(2020) Rich Thornton :: 3035245991</v>
      </c>
      <c r="C300" t="str">
        <f t="shared" ref="C300:D300" si="384">IF( NOT( R300 = "" ), TEXT( DATE(YEAR(R300), MONTH(R300), DAY(R300) ), "m/d/yy") &amp; " " &amp; HOUR(R300) &amp; ":" &amp; TEXT( MINUTE(R300), "00"), "")</f>
        <v/>
      </c>
      <c r="D300" t="str">
        <f t="shared" si="384"/>
        <v/>
      </c>
      <c r="E300">
        <f>IF( AA300="#00ff00", 'Master Sheet'!E320, "" )</f>
        <v>0</v>
      </c>
      <c r="F300">
        <f>IF( AND( $A300 &lt;&gt; "", $B300 &lt;&gt; "", $C300 &lt;&gt; "", $D300 &lt;&gt; "", $E300 &lt;&gt; "", ISERROR( MATCH( $E300,'2019 Kevin and Rob Bands to not'!$A:$A, 0 ) ) ), 1, 0 )</f>
        <v>0</v>
      </c>
      <c r="H300" s="479">
        <f t="shared" si="2"/>
        <v>0</v>
      </c>
      <c r="I300">
        <f>'Master Sheet'!E320</f>
        <v>0</v>
      </c>
      <c r="J300" s="481" t="e">
        <f t="array" ref="J300">INDEX( 'Master Sheet'!A400:C$1093, MATCH( I300, 'Master Sheet'!A400:A$1093, 0 ), 2 )</f>
        <v>#N/A</v>
      </c>
      <c r="K300" s="482">
        <f t="shared" si="3"/>
        <v>0</v>
      </c>
      <c r="L300" s="483"/>
      <c r="M300" s="466"/>
      <c r="N300" s="466" t="e">
        <f t="array" ref="N300">INDEX( 'Master Sheet'!A400:C$1093, MATCH( I300, 'Master Sheet'!A400:A$1093, 0 ), 3 )</f>
        <v>#N/A</v>
      </c>
      <c r="O300">
        <f t="shared" si="4"/>
        <v>0</v>
      </c>
      <c r="P300" s="484"/>
      <c r="Q300" s="466"/>
      <c r="R300" s="466" t="str">
        <f t="shared" si="5"/>
        <v/>
      </c>
      <c r="S300" s="466" t="str">
        <f t="shared" si="6"/>
        <v/>
      </c>
      <c r="T300" t="e">
        <f>IF( Y300="#00ff00", TIMEVALUE('Master Sheet'!C320), "")</f>
        <v>#VALUE!</v>
      </c>
      <c r="U300" t="e">
        <f>IF( Z300="#00ff00", TIMEVALUE('Master Sheet'!D320), "")</f>
        <v>#VALUE!</v>
      </c>
      <c r="W300" t="s">
        <v>4823</v>
      </c>
      <c r="X300" t="s">
        <v>4823</v>
      </c>
      <c r="Y300" t="s">
        <v>4822</v>
      </c>
      <c r="Z300" t="s">
        <v>4822</v>
      </c>
      <c r="AA300" t="s">
        <v>4822</v>
      </c>
    </row>
    <row r="301" spans="1:27" ht="12.75">
      <c r="A301" s="129" t="str">
        <f t="shared" si="0"/>
        <v>Friday</v>
      </c>
      <c r="B301" s="481" t="str">
        <f>IF( W301="#00ff00",'Master Sheet'!A321, B300)</f>
        <v>(2020) Rich Thornton :: 3035245991</v>
      </c>
      <c r="C301" t="str">
        <f t="shared" ref="C301:D301" si="385">IF( NOT( R301 = "" ), TEXT( DATE(YEAR(R301), MONTH(R301), DAY(R301) ), "m/d/yy") &amp; " " &amp; HOUR(R301) &amp; ":" &amp; TEXT( MINUTE(R301), "00"), "")</f>
        <v/>
      </c>
      <c r="D301" t="str">
        <f t="shared" si="385"/>
        <v/>
      </c>
      <c r="E301">
        <f>IF( AA301="#00ff00", 'Master Sheet'!E321, "" )</f>
        <v>0</v>
      </c>
      <c r="F301">
        <f>IF( AND( $A301 &lt;&gt; "", $B301 &lt;&gt; "", $C301 &lt;&gt; "", $D301 &lt;&gt; "", $E301 &lt;&gt; "", ISERROR( MATCH( $E301,'2019 Kevin and Rob Bands to not'!$A:$A, 0 ) ) ), 1, 0 )</f>
        <v>0</v>
      </c>
      <c r="H301" s="479">
        <f t="shared" si="2"/>
        <v>0</v>
      </c>
      <c r="I301">
        <f>'Master Sheet'!E321</f>
        <v>0</v>
      </c>
      <c r="J301" s="481" t="e">
        <f t="array" ref="J301">INDEX( 'Master Sheet'!A400:C$1093, MATCH( I301, 'Master Sheet'!A400:A$1093, 0 ), 2 )</f>
        <v>#N/A</v>
      </c>
      <c r="K301" s="482">
        <f t="shared" si="3"/>
        <v>0</v>
      </c>
      <c r="L301" s="483"/>
      <c r="M301" s="466"/>
      <c r="N301" s="466" t="e">
        <f t="array" ref="N301">INDEX( 'Master Sheet'!A400:C$1093, MATCH( I301, 'Master Sheet'!A400:A$1093, 0 ), 3 )</f>
        <v>#N/A</v>
      </c>
      <c r="O301">
        <f t="shared" si="4"/>
        <v>0</v>
      </c>
      <c r="P301" s="484"/>
      <c r="Q301" s="466"/>
      <c r="R301" s="466" t="str">
        <f t="shared" si="5"/>
        <v/>
      </c>
      <c r="S301" s="466" t="str">
        <f t="shared" si="6"/>
        <v/>
      </c>
      <c r="T301" t="e">
        <f>IF( Y301="#00ff00", TIMEVALUE('Master Sheet'!C321), "")</f>
        <v>#VALUE!</v>
      </c>
      <c r="U301" t="e">
        <f>IF( Z301="#00ff00", TIMEVALUE('Master Sheet'!D321), "")</f>
        <v>#VALUE!</v>
      </c>
      <c r="W301" t="s">
        <v>4823</v>
      </c>
      <c r="X301" t="s">
        <v>4823</v>
      </c>
      <c r="Y301" t="s">
        <v>4822</v>
      </c>
      <c r="Z301" t="s">
        <v>4822</v>
      </c>
      <c r="AA301" t="s">
        <v>4822</v>
      </c>
    </row>
    <row r="302" spans="1:27" ht="12.75">
      <c r="A302" s="129" t="str">
        <f t="shared" si="0"/>
        <v>Friday</v>
      </c>
      <c r="B302" s="481" t="str">
        <f>IF( W302="#00ff00",'Master Sheet'!A322, B301)</f>
        <v>(2020) Rich Thornton :: 3035245991</v>
      </c>
      <c r="C302" t="str">
        <f t="shared" ref="C302:D302" si="386">IF( NOT( R302 = "" ), TEXT( DATE(YEAR(R302), MONTH(R302), DAY(R302) ), "m/d/yy") &amp; " " &amp; HOUR(R302) &amp; ":" &amp; TEXT( MINUTE(R302), "00"), "")</f>
        <v/>
      </c>
      <c r="D302" t="str">
        <f t="shared" si="386"/>
        <v/>
      </c>
      <c r="E302" t="str">
        <f>IF( AA302="#00ff00", 'Master Sheet'!E322, "" )</f>
        <v/>
      </c>
      <c r="F302">
        <f>IF( AND( $A302 &lt;&gt; "", $B302 &lt;&gt; "", $C302 &lt;&gt; "", $D302 &lt;&gt; "", $E302 &lt;&gt; "", ISERROR( MATCH( $E302,'2019 Kevin and Rob Bands to not'!$A:$A, 0 ) ) ), 1, 0 )</f>
        <v>0</v>
      </c>
      <c r="H302" s="479">
        <f t="shared" si="2"/>
        <v>0</v>
      </c>
      <c r="I302">
        <f>'Master Sheet'!E322</f>
        <v>0</v>
      </c>
      <c r="J302" s="481" t="e">
        <f t="array" ref="J302">INDEX( 'Master Sheet'!A400:C$1093, MATCH( I302, 'Master Sheet'!A400:A$1093, 0 ), 2 )</f>
        <v>#N/A</v>
      </c>
      <c r="K302" s="482">
        <f t="shared" si="3"/>
        <v>0</v>
      </c>
      <c r="L302" s="483"/>
      <c r="M302" s="466"/>
      <c r="N302" s="466" t="e">
        <f t="array" ref="N302">INDEX( 'Master Sheet'!A400:C$1093, MATCH( I302, 'Master Sheet'!A400:A$1093, 0 ), 3 )</f>
        <v>#N/A</v>
      </c>
      <c r="O302">
        <f t="shared" si="4"/>
        <v>0</v>
      </c>
      <c r="P302" s="484"/>
      <c r="Q302" s="466"/>
      <c r="R302" s="466" t="str">
        <f t="shared" si="5"/>
        <v/>
      </c>
      <c r="S302" s="466" t="str">
        <f t="shared" si="6"/>
        <v/>
      </c>
      <c r="T302" t="str">
        <f>IF( Y302="#00ff00", TIMEVALUE('Master Sheet'!C322), "")</f>
        <v/>
      </c>
      <c r="U302" t="str">
        <f>IF( Z302="#00ff00", TIMEVALUE('Master Sheet'!D322), "")</f>
        <v/>
      </c>
      <c r="W302" t="s">
        <v>4823</v>
      </c>
      <c r="X302" t="s">
        <v>4823</v>
      </c>
      <c r="Y302" t="s">
        <v>4823</v>
      </c>
      <c r="Z302" t="s">
        <v>4823</v>
      </c>
      <c r="AA302" t="s">
        <v>4823</v>
      </c>
    </row>
    <row r="303" spans="1:27" ht="12.75">
      <c r="A303" s="129" t="str">
        <f t="shared" si="0"/>
        <v>Friday</v>
      </c>
      <c r="B303" s="481" t="str">
        <f>IF( W303="#00ff00",'Master Sheet'!A323, B302)</f>
        <v>(2020) Rich Thornton :: 3035245991</v>
      </c>
      <c r="C303" t="str">
        <f t="shared" ref="C303:D303" si="387">IF( NOT( R303 = "" ), TEXT( DATE(YEAR(R303), MONTH(R303), DAY(R303) ), "m/d/yy") &amp; " " &amp; HOUR(R303) &amp; ":" &amp; TEXT( MINUTE(R303), "00"), "")</f>
        <v/>
      </c>
      <c r="D303" t="str">
        <f t="shared" si="387"/>
        <v/>
      </c>
      <c r="E303" t="str">
        <f>IF( AA303="#00ff00", 'Master Sheet'!E323, "" )</f>
        <v/>
      </c>
      <c r="F303">
        <f>IF( AND( $A303 &lt;&gt; "", $B303 &lt;&gt; "", $C303 &lt;&gt; "", $D303 &lt;&gt; "", $E303 &lt;&gt; "", ISERROR( MATCH( $E303,'2019 Kevin and Rob Bands to not'!$A:$A, 0 ) ) ), 1, 0 )</f>
        <v>0</v>
      </c>
      <c r="H303" s="479">
        <f t="shared" si="2"/>
        <v>0</v>
      </c>
      <c r="I303" t="str">
        <f>'Master Sheet'!E323</f>
        <v>medium size</v>
      </c>
      <c r="J303" s="481" t="e">
        <f t="array" ref="J303">INDEX( 'Master Sheet'!A400:C$1093, MATCH( I303, 'Master Sheet'!A400:A$1093, 0 ), 2 )</f>
        <v>#N/A</v>
      </c>
      <c r="K303" s="482">
        <f t="shared" si="3"/>
        <v>0</v>
      </c>
      <c r="L303" s="483"/>
      <c r="M303" s="466"/>
      <c r="N303" s="466" t="e">
        <f t="array" ref="N303">INDEX( 'Master Sheet'!A400:C$1093, MATCH( I303, 'Master Sheet'!A400:A$1093, 0 ), 3 )</f>
        <v>#N/A</v>
      </c>
      <c r="O303">
        <f t="shared" si="4"/>
        <v>0</v>
      </c>
      <c r="P303" s="484"/>
      <c r="Q303" s="466"/>
      <c r="R303" s="466" t="str">
        <f t="shared" si="5"/>
        <v/>
      </c>
      <c r="S303" s="466" t="str">
        <f t="shared" si="6"/>
        <v/>
      </c>
      <c r="T303" t="str">
        <f>IF( Y303="#00ff00", TIMEVALUE('Master Sheet'!C323), "")</f>
        <v/>
      </c>
      <c r="U303" t="str">
        <f>IF( Z303="#00ff00", TIMEVALUE('Master Sheet'!D323), "")</f>
        <v/>
      </c>
      <c r="W303" t="s">
        <v>4823</v>
      </c>
      <c r="X303" t="s">
        <v>4823</v>
      </c>
      <c r="Y303" t="s">
        <v>4823</v>
      </c>
      <c r="Z303" t="s">
        <v>4823</v>
      </c>
      <c r="AA303" t="s">
        <v>4823</v>
      </c>
    </row>
    <row r="304" spans="1:27" ht="12.75">
      <c r="A304" s="129" t="str">
        <f t="shared" si="0"/>
        <v>Friday</v>
      </c>
      <c r="B304" s="481" t="str">
        <f>IF( W304="#00ff00",'Master Sheet'!A324, B303)</f>
        <v>(2020) Monique Ford :: (575)942-3322</v>
      </c>
      <c r="C304" t="str">
        <f t="shared" ref="C304:D304" si="388">IF( NOT( R304 = "" ), TEXT( DATE(YEAR(R304), MONTH(R304), DAY(R304) ), "m/d/yy") &amp; " " &amp; HOUR(R304) &amp; ":" &amp; TEXT( MINUTE(R304), "00"), "")</f>
        <v/>
      </c>
      <c r="D304" t="str">
        <f t="shared" si="388"/>
        <v/>
      </c>
      <c r="E304" t="str">
        <f>IF( AA304="#00ff00", 'Master Sheet'!E324, "" )</f>
        <v>Titonic</v>
      </c>
      <c r="F304">
        <f>IF( AND( $A304 &lt;&gt; "", $B304 &lt;&gt; "", $C304 &lt;&gt; "", $D304 &lt;&gt; "", $E304 &lt;&gt; "", ISERROR( MATCH( $E304,'2019 Kevin and Rob Bands to not'!$A:$A, 0 ) ) ), 1, 0 )</f>
        <v>0</v>
      </c>
      <c r="H304" s="479">
        <f t="shared" si="2"/>
        <v>0</v>
      </c>
      <c r="I304" t="str">
        <f>'Master Sheet'!E324</f>
        <v>Titonic</v>
      </c>
      <c r="J304" s="481" t="str">
        <f t="array" ref="J304">INDEX( 'Master Sheet'!A400:C$1093, MATCH( I304, 'Master Sheet'!A400:A$1093, 0 ), 2 )</f>
        <v>(2020) Monique Ford :: (575)942-3322</v>
      </c>
      <c r="K304" s="482">
        <f t="shared" si="3"/>
        <v>0</v>
      </c>
      <c r="L304" s="483"/>
      <c r="M304" s="466"/>
      <c r="N304" s="466" t="str">
        <f t="array" ref="N304">INDEX( 'Master Sheet'!A400:C$1093, MATCH( I304, 'Master Sheet'!A400:A$1093, 0 ), 3 )</f>
        <v>monique.ford16@hotmail.com</v>
      </c>
      <c r="O304">
        <f t="shared" si="4"/>
        <v>0</v>
      </c>
      <c r="P304" s="484"/>
      <c r="Q304" s="466"/>
      <c r="R304" s="466" t="str">
        <f t="shared" si="5"/>
        <v/>
      </c>
      <c r="S304" s="466" t="str">
        <f t="shared" si="6"/>
        <v/>
      </c>
      <c r="T304" t="e">
        <f>IF( Y304="#00ff00", TIMEVALUE('Master Sheet'!C324), "")</f>
        <v>#VALUE!</v>
      </c>
      <c r="U304" t="e">
        <f>IF( Z304="#00ff00", TIMEVALUE('Master Sheet'!D324), "")</f>
        <v>#VALUE!</v>
      </c>
      <c r="W304" t="s">
        <v>4822</v>
      </c>
      <c r="X304" t="s">
        <v>4822</v>
      </c>
      <c r="Y304" t="s">
        <v>4822</v>
      </c>
      <c r="Z304" t="s">
        <v>4822</v>
      </c>
      <c r="AA304" t="s">
        <v>4822</v>
      </c>
    </row>
    <row r="305" spans="1:27" ht="12.75">
      <c r="A305" s="129" t="str">
        <f t="shared" si="0"/>
        <v>Friday</v>
      </c>
      <c r="B305" s="481" t="str">
        <f>IF( W305="#00ff00",'Master Sheet'!A325, B304)</f>
        <v>(2020) Monique Ford :: (575)942-3322</v>
      </c>
      <c r="C305" t="str">
        <f t="shared" ref="C305:D305" si="389">IF( NOT( R305 = "" ), TEXT( DATE(YEAR(R305), MONTH(R305), DAY(R305) ), "m/d/yy") &amp; " " &amp; HOUR(R305) &amp; ":" &amp; TEXT( MINUTE(R305), "00"), "")</f>
        <v/>
      </c>
      <c r="D305" t="str">
        <f t="shared" si="389"/>
        <v/>
      </c>
      <c r="E305" t="str">
        <f>IF( AA305="#00ff00", 'Master Sheet'!E325, "" )</f>
        <v>Funky Business</v>
      </c>
      <c r="F305">
        <f>IF( AND( $A305 &lt;&gt; "", $B305 &lt;&gt; "", $C305 &lt;&gt; "", $D305 &lt;&gt; "", $E305 &lt;&gt; "", ISERROR( MATCH( $E305,'2019 Kevin and Rob Bands to not'!$A:$A, 0 ) ) ), 1, 0 )</f>
        <v>0</v>
      </c>
      <c r="H305" s="479">
        <f t="shared" si="2"/>
        <v>0</v>
      </c>
      <c r="I305" t="str">
        <f>'Master Sheet'!E325</f>
        <v>Funky Business</v>
      </c>
      <c r="J305" s="481" t="str">
        <f t="array" ref="J305">INDEX( 'Master Sheet'!A400:C$1093, MATCH( I305, 'Master Sheet'!A400:A$1093, 0 ), 2 )</f>
        <v>(2020) Marc Kray :: 9706859692</v>
      </c>
      <c r="K305" s="482">
        <f t="shared" si="3"/>
        <v>0</v>
      </c>
      <c r="L305" s="483"/>
      <c r="M305" s="466"/>
      <c r="N305" s="466" t="str">
        <f t="array" ref="N305">INDEX( 'Master Sheet'!A400:C$1093, MATCH( I305, 'Master Sheet'!A400:A$1093, 0 ), 3 )</f>
        <v>funkybusinessco@gmail.com</v>
      </c>
      <c r="O305">
        <f t="shared" si="4"/>
        <v>0</v>
      </c>
      <c r="P305" s="484"/>
      <c r="Q305" s="466"/>
      <c r="R305" s="466" t="str">
        <f t="shared" si="5"/>
        <v/>
      </c>
      <c r="S305" s="466" t="str">
        <f t="shared" si="6"/>
        <v/>
      </c>
      <c r="T305" t="e">
        <f>IF( Y305="#00ff00", TIMEVALUE('Master Sheet'!C325), "")</f>
        <v>#VALUE!</v>
      </c>
      <c r="U305" t="e">
        <f>IF( Z305="#00ff00", TIMEVALUE('Master Sheet'!D325), "")</f>
        <v>#VALUE!</v>
      </c>
      <c r="W305" t="s">
        <v>4823</v>
      </c>
      <c r="X305" t="s">
        <v>4823</v>
      </c>
      <c r="Y305" t="s">
        <v>4822</v>
      </c>
      <c r="Z305" t="s">
        <v>4822</v>
      </c>
      <c r="AA305" t="s">
        <v>4822</v>
      </c>
    </row>
    <row r="306" spans="1:27" ht="12.75">
      <c r="A306" s="129" t="str">
        <f t="shared" si="0"/>
        <v>Friday</v>
      </c>
      <c r="B306" s="481" t="str">
        <f>IF( W306="#00ff00",'Master Sheet'!A326, B305)</f>
        <v>(2020) Monique Ford :: (575)942-3322</v>
      </c>
      <c r="C306" t="str">
        <f t="shared" ref="C306:D306" si="390">IF( NOT( R306 = "" ), TEXT( DATE(YEAR(R306), MONTH(R306), DAY(R306) ), "m/d/yy") &amp; " " &amp; HOUR(R306) &amp; ":" &amp; TEXT( MINUTE(R306), "00"), "")</f>
        <v/>
      </c>
      <c r="D306" t="str">
        <f t="shared" si="390"/>
        <v/>
      </c>
      <c r="E306" t="str">
        <f>IF( AA306="#00ff00", 'Master Sheet'!E326, "" )</f>
        <v>Peaches Embry and Rhythm Train</v>
      </c>
      <c r="F306">
        <f>IF( AND( $A306 &lt;&gt; "", $B306 &lt;&gt; "", $C306 &lt;&gt; "", $D306 &lt;&gt; "", $E306 &lt;&gt; "", ISERROR( MATCH( $E306,'2019 Kevin and Rob Bands to not'!$A:$A, 0 ) ) ), 1, 0 )</f>
        <v>0</v>
      </c>
      <c r="H306" s="479">
        <f t="shared" si="2"/>
        <v>0</v>
      </c>
      <c r="I306" t="str">
        <f>'Master Sheet'!E326</f>
        <v>Peaches Embry and Rhythm Train</v>
      </c>
      <c r="J306" s="481" t="str">
        <f t="array" ref="J306">INDEX( 'Master Sheet'!A400:C$1093, MATCH( I306, 'Master Sheet'!A400:A$1093, 0 ), 2 )</f>
        <v>(2020) Valerie Peaches Embry :: 970 391 2414</v>
      </c>
      <c r="K306" s="482">
        <f t="shared" si="3"/>
        <v>0</v>
      </c>
      <c r="L306" s="483"/>
      <c r="M306" s="466"/>
      <c r="N306" s="466" t="str">
        <f t="array" ref="N306">INDEX( 'Master Sheet'!A400:C$1093, MATCH( I306, 'Master Sheet'!A400:A$1093, 0 ), 3 )</f>
        <v>peachesembry@gmail.com</v>
      </c>
      <c r="O306">
        <f t="shared" si="4"/>
        <v>0</v>
      </c>
      <c r="P306" s="484"/>
      <c r="Q306" s="466"/>
      <c r="R306" s="466" t="str">
        <f t="shared" si="5"/>
        <v/>
      </c>
      <c r="S306" s="466" t="str">
        <f t="shared" si="6"/>
        <v/>
      </c>
      <c r="T306" t="e">
        <f>IF( Y306="#00ff00", TIMEVALUE('Master Sheet'!C326), "")</f>
        <v>#VALUE!</v>
      </c>
      <c r="U306" t="e">
        <f>IF( Z306="#00ff00", TIMEVALUE('Master Sheet'!D326), "")</f>
        <v>#VALUE!</v>
      </c>
      <c r="W306" t="s">
        <v>4823</v>
      </c>
      <c r="X306" t="s">
        <v>4823</v>
      </c>
      <c r="Y306" t="s">
        <v>4822</v>
      </c>
      <c r="Z306" t="s">
        <v>4822</v>
      </c>
      <c r="AA306" t="s">
        <v>4822</v>
      </c>
    </row>
    <row r="307" spans="1:27" ht="12.75">
      <c r="A307" s="129" t="str">
        <f t="shared" si="0"/>
        <v>Friday</v>
      </c>
      <c r="B307" s="481" t="str">
        <f>IF( W307="#00ff00",'Master Sheet'!A327, B306)</f>
        <v>(2020) Monique Ford :: (575)942-3322</v>
      </c>
      <c r="C307" t="str">
        <f t="shared" ref="C307:D307" si="391">IF( NOT( R307 = "" ), TEXT( DATE(YEAR(R307), MONTH(R307), DAY(R307) ), "m/d/yy") &amp; " " &amp; HOUR(R307) &amp; ":" &amp; TEXT( MINUTE(R307), "00"), "")</f>
        <v/>
      </c>
      <c r="D307" t="str">
        <f t="shared" si="391"/>
        <v/>
      </c>
      <c r="E307" t="str">
        <f>IF( AA307="#00ff00", 'Master Sheet'!E327, "" )</f>
        <v>Boogie Mammoth</v>
      </c>
      <c r="F307">
        <f>IF( AND( $A307 &lt;&gt; "", $B307 &lt;&gt; "", $C307 &lt;&gt; "", $D307 &lt;&gt; "", $E307 &lt;&gt; "", ISERROR( MATCH( $E307,'2019 Kevin and Rob Bands to not'!$A:$A, 0 ) ) ), 1, 0 )</f>
        <v>0</v>
      </c>
      <c r="H307" s="479">
        <f t="shared" si="2"/>
        <v>0</v>
      </c>
      <c r="I307" t="str">
        <f>'Master Sheet'!E327</f>
        <v>Boogie Mammoth</v>
      </c>
      <c r="J307" s="481" t="str">
        <f t="array" ref="J307">INDEX( 'Master Sheet'!A400:C$1093, MATCH( I307, 'Master Sheet'!A400:A$1093, 0 ), 2 )</f>
        <v>(2020) Zach Catarelli :: 802-258-8844</v>
      </c>
      <c r="K307" s="482">
        <f t="shared" si="3"/>
        <v>0</v>
      </c>
      <c r="L307" s="483"/>
      <c r="M307" s="466"/>
      <c r="N307" s="466" t="str">
        <f t="array" ref="N307">INDEX( 'Master Sheet'!A400:C$1093, MATCH( I307, 'Master Sheet'!A400:A$1093, 0 ), 3 )</f>
        <v>zcatarelli@gmail.com</v>
      </c>
      <c r="O307">
        <f t="shared" si="4"/>
        <v>0</v>
      </c>
      <c r="P307" s="484"/>
      <c r="Q307" s="466"/>
      <c r="R307" s="466" t="str">
        <f t="shared" si="5"/>
        <v/>
      </c>
      <c r="S307" s="466" t="str">
        <f t="shared" si="6"/>
        <v/>
      </c>
      <c r="T307" t="e">
        <f>IF( Y307="#00ff00", TIMEVALUE('Master Sheet'!C327), "")</f>
        <v>#VALUE!</v>
      </c>
      <c r="U307" t="e">
        <f>IF( Z307="#00ff00", TIMEVALUE('Master Sheet'!D327), "")</f>
        <v>#VALUE!</v>
      </c>
      <c r="W307" t="s">
        <v>4823</v>
      </c>
      <c r="X307" t="s">
        <v>4823</v>
      </c>
      <c r="Y307" t="s">
        <v>4822</v>
      </c>
      <c r="Z307" t="s">
        <v>4822</v>
      </c>
      <c r="AA307" t="s">
        <v>4822</v>
      </c>
    </row>
    <row r="308" spans="1:27" ht="12.75">
      <c r="A308" s="129" t="str">
        <f t="shared" si="0"/>
        <v>Friday</v>
      </c>
      <c r="B308" s="481" t="str">
        <f>IF( W308="#00ff00",'Master Sheet'!A328, B307)</f>
        <v>(2020) Monique Ford :: (575)942-3322</v>
      </c>
      <c r="C308" t="str">
        <f t="shared" ref="C308:D308" si="392">IF( NOT( R308 = "" ), TEXT( DATE(YEAR(R308), MONTH(R308), DAY(R308) ), "m/d/yy") &amp; " " &amp; HOUR(R308) &amp; ":" &amp; TEXT( MINUTE(R308), "00"), "")</f>
        <v/>
      </c>
      <c r="D308" t="str">
        <f t="shared" si="392"/>
        <v/>
      </c>
      <c r="E308" t="str">
        <f>IF( AA308="#00ff00", 'Master Sheet'!E328, "" )</f>
        <v>Modern Suspects</v>
      </c>
      <c r="F308">
        <f>IF( AND( $A308 &lt;&gt; "", $B308 &lt;&gt; "", $C308 &lt;&gt; "", $D308 &lt;&gt; "", $E308 &lt;&gt; "", ISERROR( MATCH( $E308,'2019 Kevin and Rob Bands to not'!$A:$A, 0 ) ) ), 1, 0 )</f>
        <v>0</v>
      </c>
      <c r="H308" s="479">
        <f t="shared" si="2"/>
        <v>0</v>
      </c>
      <c r="I308" t="str">
        <f>'Master Sheet'!E328</f>
        <v>Modern Suspects</v>
      </c>
      <c r="J308" s="481" t="str">
        <f t="array" ref="J308">INDEX( 'Master Sheet'!A400:C$1093, MATCH( I308, 'Master Sheet'!A400:A$1093, 0 ), 2 )</f>
        <v>(2020) Tyler Frees :: 765-617-7512</v>
      </c>
      <c r="K308" s="482">
        <f t="shared" si="3"/>
        <v>0</v>
      </c>
      <c r="L308" s="483"/>
      <c r="M308" s="466"/>
      <c r="N308" s="466" t="str">
        <f t="array" ref="N308">INDEX( 'Master Sheet'!A400:C$1093, MATCH( I308, 'Master Sheet'!A400:A$1093, 0 ), 3 )</f>
        <v>modernsuspects@gmail.com</v>
      </c>
      <c r="O308">
        <f t="shared" si="4"/>
        <v>0</v>
      </c>
      <c r="P308" s="484"/>
      <c r="Q308" s="466"/>
      <c r="R308" s="466" t="str">
        <f t="shared" si="5"/>
        <v/>
      </c>
      <c r="S308" s="466" t="str">
        <f t="shared" si="6"/>
        <v/>
      </c>
      <c r="T308" t="e">
        <f>IF( Y308="#00ff00", TIMEVALUE('Master Sheet'!C328), "")</f>
        <v>#VALUE!</v>
      </c>
      <c r="U308" t="e">
        <f>IF( Z308="#00ff00", TIMEVALUE('Master Sheet'!D328), "")</f>
        <v>#VALUE!</v>
      </c>
      <c r="W308" t="s">
        <v>4823</v>
      </c>
      <c r="X308" t="s">
        <v>4823</v>
      </c>
      <c r="Y308" t="s">
        <v>4822</v>
      </c>
      <c r="Z308" t="s">
        <v>4822</v>
      </c>
      <c r="AA308" t="s">
        <v>4822</v>
      </c>
    </row>
    <row r="309" spans="1:27" ht="12.75">
      <c r="A309" s="129" t="str">
        <f t="shared" si="0"/>
        <v>Friday</v>
      </c>
      <c r="B309" s="481" t="str">
        <f>IF( W309="#00ff00",'Master Sheet'!A329, B308)</f>
        <v>(2020) Monique Ford :: (575)942-3322</v>
      </c>
      <c r="C309" t="str">
        <f t="shared" ref="C309:D309" si="393">IF( NOT( R309 = "" ), TEXT( DATE(YEAR(R309), MONTH(R309), DAY(R309) ), "m/d/yy") &amp; " " &amp; HOUR(R309) &amp; ":" &amp; TEXT( MINUTE(R309), "00"), "")</f>
        <v/>
      </c>
      <c r="D309" t="str">
        <f t="shared" si="393"/>
        <v/>
      </c>
      <c r="E309" t="str">
        <f>IF( AA309="#00ff00", 'Master Sheet'!E329, "" )</f>
        <v>Moves at Midnight</v>
      </c>
      <c r="F309">
        <f>IF( AND( $A309 &lt;&gt; "", $B309 &lt;&gt; "", $C309 &lt;&gt; "", $D309 &lt;&gt; "", $E309 &lt;&gt; "", ISERROR( MATCH( $E309,'2019 Kevin and Rob Bands to not'!$A:$A, 0 ) ) ), 1, 0 )</f>
        <v>0</v>
      </c>
      <c r="H309" s="479">
        <f t="shared" si="2"/>
        <v>0</v>
      </c>
      <c r="I309" t="str">
        <f>'Master Sheet'!E329</f>
        <v>Moves at Midnight</v>
      </c>
      <c r="J309" s="481" t="str">
        <f t="array" ref="J309">INDEX( 'Master Sheet'!A400:C$1093, MATCH( I309, 'Master Sheet'!A400:A$1093, 0 ), 2 )</f>
        <v>(2020) Evan Daldegan :: 3039192484</v>
      </c>
      <c r="K309" s="482">
        <f t="shared" si="3"/>
        <v>0</v>
      </c>
      <c r="L309" s="483"/>
      <c r="M309" s="466"/>
      <c r="N309" s="466" t="str">
        <f t="array" ref="N309">INDEX( 'Master Sheet'!A400:C$1093, MATCH( I309, 'Master Sheet'!A400:A$1093, 0 ), 3 )</f>
        <v>Movesatmidnightmusic@gmail.com</v>
      </c>
      <c r="O309">
        <f t="shared" si="4"/>
        <v>0</v>
      </c>
      <c r="P309" s="484"/>
      <c r="Q309" s="466"/>
      <c r="R309" s="466" t="str">
        <f t="shared" si="5"/>
        <v/>
      </c>
      <c r="S309" s="466" t="str">
        <f t="shared" si="6"/>
        <v/>
      </c>
      <c r="T309" t="e">
        <f>IF( Y309="#00ff00", TIMEVALUE('Master Sheet'!C329), "")</f>
        <v>#VALUE!</v>
      </c>
      <c r="U309" t="e">
        <f>IF( Z309="#00ff00", TIMEVALUE('Master Sheet'!D329), "")</f>
        <v>#VALUE!</v>
      </c>
      <c r="W309" t="s">
        <v>4823</v>
      </c>
      <c r="X309" t="s">
        <v>4823</v>
      </c>
      <c r="Y309" t="s">
        <v>4822</v>
      </c>
      <c r="Z309" t="s">
        <v>4822</v>
      </c>
      <c r="AA309" t="s">
        <v>4822</v>
      </c>
    </row>
    <row r="310" spans="1:27" ht="12.75">
      <c r="A310" s="129" t="str">
        <f t="shared" si="0"/>
        <v>Friday</v>
      </c>
      <c r="B310" s="481" t="str">
        <f>IF( W310="#00ff00",'Master Sheet'!A330, B309)</f>
        <v>(2020) Monique Ford :: (575)942-3322</v>
      </c>
      <c r="C310" t="str">
        <f t="shared" ref="C310:D310" si="394">IF( NOT( R310 = "" ), TEXT( DATE(YEAR(R310), MONTH(R310), DAY(R310) ), "m/d/yy") &amp; " " &amp; HOUR(R310) &amp; ":" &amp; TEXT( MINUTE(R310), "00"), "")</f>
        <v/>
      </c>
      <c r="D310" t="str">
        <f t="shared" si="394"/>
        <v/>
      </c>
      <c r="E310" t="e">
        <f>IF( AA310="#00ff00",#REF!, "" )</f>
        <v>#REF!</v>
      </c>
      <c r="F310" t="e">
        <f>IF( AND( $A310 &lt;&gt; "", $B310 &lt;&gt; "", $C310 &lt;&gt; "", $D310 &lt;&gt; "", $E310 &lt;&gt; "", ISERROR( MATCH( $E310,'2019 Kevin and Rob Bands to not'!$A:$A, 0 ) ) ), 1, 0 )</f>
        <v>#REF!</v>
      </c>
      <c r="H310" s="479" t="e">
        <f t="shared" si="2"/>
        <v>#REF!</v>
      </c>
      <c r="I310" t="e">
        <f>#REF!</f>
        <v>#REF!</v>
      </c>
      <c r="J310" s="481" t="e">
        <f t="array" ref="J310">INDEX( 'Master Sheet'!A400:C$1093, MATCH( I310, 'Master Sheet'!A400:A$1093, 0 ), 2 )</f>
        <v>#REF!</v>
      </c>
      <c r="K310" s="482" t="e">
        <f t="shared" si="3"/>
        <v>#REF!</v>
      </c>
      <c r="L310" s="483"/>
      <c r="M310" s="466"/>
      <c r="N310" s="466" t="e">
        <f t="array" ref="N310">INDEX( 'Master Sheet'!A400:C$1093, MATCH( I310, 'Master Sheet'!A400:A$1093, 0 ), 3 )</f>
        <v>#REF!</v>
      </c>
      <c r="O310" t="e">
        <f t="shared" si="4"/>
        <v>#REF!</v>
      </c>
      <c r="P310" s="484"/>
      <c r="Q310" s="466"/>
      <c r="R310" s="466" t="str">
        <f t="shared" si="5"/>
        <v/>
      </c>
      <c r="S310" s="466" t="str">
        <f t="shared" si="6"/>
        <v/>
      </c>
      <c r="T310" t="e">
        <f>IF( Y310="#00ff00", TIMEVALUE('Master Sheet'!C330), "")</f>
        <v>#VALUE!</v>
      </c>
      <c r="U310" t="e">
        <f>IF( Z310="#00ff00", TIMEVALUE('Master Sheet'!D330), "")</f>
        <v>#VALUE!</v>
      </c>
      <c r="W310" t="s">
        <v>4823</v>
      </c>
      <c r="X310" t="s">
        <v>4823</v>
      </c>
      <c r="Y310" t="s">
        <v>4822</v>
      </c>
      <c r="Z310" t="s">
        <v>4822</v>
      </c>
      <c r="AA310" t="s">
        <v>4822</v>
      </c>
    </row>
    <row r="311" spans="1:27" ht="12.75">
      <c r="A311" s="129" t="str">
        <f t="shared" si="0"/>
        <v>Friday</v>
      </c>
      <c r="B311" s="481" t="str">
        <f>IF( W311="#00ff00",'Master Sheet'!A331, B310)</f>
        <v>(2020) Monique Ford :: (575)942-3322</v>
      </c>
      <c r="C311" t="str">
        <f t="shared" ref="C311:D311" si="395">IF( NOT( R311 = "" ), TEXT( DATE(YEAR(R311), MONTH(R311), DAY(R311) ), "m/d/yy") &amp; " " &amp; HOUR(R311) &amp; ":" &amp; TEXT( MINUTE(R311), "00"), "")</f>
        <v/>
      </c>
      <c r="D311" t="str">
        <f t="shared" si="395"/>
        <v/>
      </c>
      <c r="E311" t="str">
        <f>IF( AA311="#00ff00", 'Master Sheet'!E331, "" )</f>
        <v/>
      </c>
      <c r="F311">
        <f>IF( AND( $A311 &lt;&gt; "", $B311 &lt;&gt; "", $C311 &lt;&gt; "", $D311 &lt;&gt; "", $E311 &lt;&gt; "", ISERROR( MATCH( $E311,'2019 Kevin and Rob Bands to not'!$A:$A, 0 ) ) ), 1, 0 )</f>
        <v>0</v>
      </c>
      <c r="H311" s="479">
        <f t="shared" si="2"/>
        <v>0</v>
      </c>
      <c r="I311">
        <f>'Master Sheet'!E331</f>
        <v>0</v>
      </c>
      <c r="J311" s="481" t="e">
        <f t="array" ref="J311">INDEX( 'Master Sheet'!A400:C$1093, MATCH( I311, 'Master Sheet'!A400:A$1093, 0 ), 2 )</f>
        <v>#N/A</v>
      </c>
      <c r="K311" s="482">
        <f t="shared" si="3"/>
        <v>0</v>
      </c>
      <c r="L311" s="483"/>
      <c r="M311" s="466"/>
      <c r="N311" s="466" t="e">
        <f t="array" ref="N311">INDEX( 'Master Sheet'!A400:C$1093, MATCH( I311, 'Master Sheet'!A400:A$1093, 0 ), 3 )</f>
        <v>#N/A</v>
      </c>
      <c r="O311">
        <f t="shared" si="4"/>
        <v>0</v>
      </c>
      <c r="P311" s="484"/>
      <c r="Q311" s="466"/>
      <c r="R311" s="466" t="str">
        <f t="shared" si="5"/>
        <v/>
      </c>
      <c r="S311" s="466" t="str">
        <f t="shared" si="6"/>
        <v/>
      </c>
      <c r="T311" t="str">
        <f>IF( Y311="#00ff00", TIMEVALUE('Master Sheet'!C331), "")</f>
        <v/>
      </c>
      <c r="U311" t="str">
        <f>IF( Z311="#00ff00", TIMEVALUE('Master Sheet'!D331), "")</f>
        <v/>
      </c>
      <c r="W311" t="s">
        <v>4823</v>
      </c>
      <c r="X311" t="s">
        <v>4823</v>
      </c>
      <c r="Y311" t="s">
        <v>4823</v>
      </c>
      <c r="Z311" t="s">
        <v>4823</v>
      </c>
      <c r="AA311" t="s">
        <v>4823</v>
      </c>
    </row>
    <row r="312" spans="1:27" ht="12.75">
      <c r="A312" s="129" t="str">
        <f t="shared" si="0"/>
        <v>Friday</v>
      </c>
      <c r="B312" s="481" t="str">
        <f>IF( W312="#00ff00",'Master Sheet'!A332, B311)</f>
        <v>(2020) Monique Ford :: (575)942-3322</v>
      </c>
      <c r="C312" t="str">
        <f t="shared" ref="C312:D312" si="396">IF( NOT( R312 = "" ), TEXT( DATE(YEAR(R312), MONTH(R312), DAY(R312) ), "m/d/yy") &amp; " " &amp; HOUR(R312) &amp; ":" &amp; TEXT( MINUTE(R312), "00"), "")</f>
        <v/>
      </c>
      <c r="D312" t="str">
        <f t="shared" si="396"/>
        <v/>
      </c>
      <c r="E312" t="str">
        <f>IF( AA312="#00ff00", 'Master Sheet'!E332, "" )</f>
        <v/>
      </c>
      <c r="F312">
        <f>IF( AND( $A312 &lt;&gt; "", $B312 &lt;&gt; "", $C312 &lt;&gt; "", $D312 &lt;&gt; "", $E312 &lt;&gt; "", ISERROR( MATCH( $E312,'2019 Kevin and Rob Bands to not'!$A:$A, 0 ) ) ), 1, 0 )</f>
        <v>0</v>
      </c>
      <c r="H312" s="479">
        <f t="shared" si="2"/>
        <v>0</v>
      </c>
      <c r="I312">
        <f>'Master Sheet'!E332</f>
        <v>0</v>
      </c>
      <c r="J312" s="481" t="e">
        <f t="array" ref="J312">INDEX( 'Master Sheet'!A400:C$1093, MATCH( I312, 'Master Sheet'!A400:A$1093, 0 ), 2 )</f>
        <v>#N/A</v>
      </c>
      <c r="K312" s="482">
        <f t="shared" si="3"/>
        <v>0</v>
      </c>
      <c r="L312" s="483"/>
      <c r="M312" s="466"/>
      <c r="N312" s="466" t="e">
        <f t="array" ref="N312">INDEX( 'Master Sheet'!A400:C$1093, MATCH( I312, 'Master Sheet'!A400:A$1093, 0 ), 3 )</f>
        <v>#N/A</v>
      </c>
      <c r="O312">
        <f t="shared" si="4"/>
        <v>0</v>
      </c>
      <c r="P312" s="484"/>
      <c r="Q312" s="466"/>
      <c r="R312" s="466" t="str">
        <f t="shared" si="5"/>
        <v/>
      </c>
      <c r="S312" s="466" t="str">
        <f t="shared" si="6"/>
        <v/>
      </c>
      <c r="T312" t="str">
        <f>IF( Y312="#00ff00", TIMEVALUE('Master Sheet'!C332), "")</f>
        <v/>
      </c>
      <c r="U312" t="str">
        <f>IF( Z312="#00ff00", TIMEVALUE('Master Sheet'!D332), "")</f>
        <v/>
      </c>
      <c r="W312" t="s">
        <v>4823</v>
      </c>
      <c r="X312" t="s">
        <v>4823</v>
      </c>
      <c r="Y312" t="s">
        <v>4823</v>
      </c>
      <c r="Z312" t="s">
        <v>4823</v>
      </c>
      <c r="AA312" t="s">
        <v>4823</v>
      </c>
    </row>
    <row r="313" spans="1:27" ht="12.75">
      <c r="A313" s="129" t="str">
        <f t="shared" si="0"/>
        <v>Friday</v>
      </c>
      <c r="B313" s="481" t="str">
        <f>IF( W313="#00ff00",#REF!, B312)</f>
        <v>(2020) Monique Ford :: (575)942-3322</v>
      </c>
      <c r="C313" t="str">
        <f t="shared" ref="C313:D313" si="397">IF( NOT( R313 = "" ), TEXT( DATE(YEAR(R313), MONTH(R313), DAY(R313) ), "m/d/yy") &amp; " " &amp; HOUR(R313) &amp; ":" &amp; TEXT( MINUTE(R313), "00"), "")</f>
        <v/>
      </c>
      <c r="D313" t="str">
        <f t="shared" si="397"/>
        <v/>
      </c>
      <c r="E313" t="str">
        <f>IF( AA313="#00ff00",#REF!, "" )</f>
        <v/>
      </c>
      <c r="F313">
        <f>IF( AND( $A313 &lt;&gt; "", $B313 &lt;&gt; "", $C313 &lt;&gt; "", $D313 &lt;&gt; "", $E313 &lt;&gt; "", ISERROR( MATCH( $E313,'2019 Kevin and Rob Bands to not'!$A:$A, 0 ) ) ), 1, 0 )</f>
        <v>0</v>
      </c>
      <c r="H313" s="479" t="e">
        <f t="shared" si="2"/>
        <v>#REF!</v>
      </c>
      <c r="I313" t="e">
        <f>#REF!</f>
        <v>#REF!</v>
      </c>
      <c r="J313" s="481" t="e">
        <f t="array" ref="J313">INDEX( 'Master Sheet'!A400:C$1093, MATCH( I313, 'Master Sheet'!A400:A$1093, 0 ), 2 )</f>
        <v>#REF!</v>
      </c>
      <c r="K313" s="482" t="e">
        <f t="shared" si="3"/>
        <v>#REF!</v>
      </c>
      <c r="L313" s="483"/>
      <c r="M313" s="466"/>
      <c r="N313" s="466" t="e">
        <f t="array" ref="N313">INDEX( 'Master Sheet'!A400:C$1093, MATCH( I313, 'Master Sheet'!A400:A$1093, 0 ), 3 )</f>
        <v>#REF!</v>
      </c>
      <c r="O313" t="e">
        <f t="shared" si="4"/>
        <v>#REF!</v>
      </c>
      <c r="P313" s="484"/>
      <c r="Q313" s="466"/>
      <c r="R313" s="466" t="str">
        <f t="shared" si="5"/>
        <v/>
      </c>
      <c r="S313" s="466" t="str">
        <f t="shared" si="6"/>
        <v/>
      </c>
      <c r="T313" t="str">
        <f t="shared" ref="T313:U313" si="398">IF( Y313="#00ff00", TIMEVALUE(#REF!), "")</f>
        <v/>
      </c>
      <c r="U313" t="str">
        <f t="shared" si="398"/>
        <v/>
      </c>
      <c r="W313" t="s">
        <v>4823</v>
      </c>
      <c r="X313" t="s">
        <v>4823</v>
      </c>
      <c r="Y313" t="s">
        <v>4823</v>
      </c>
      <c r="Z313" t="s">
        <v>4823</v>
      </c>
      <c r="AA313" t="s">
        <v>4823</v>
      </c>
    </row>
    <row r="314" spans="1:27" ht="12.75">
      <c r="A314" s="129" t="str">
        <f t="shared" si="0"/>
        <v>Friday</v>
      </c>
      <c r="B314" s="481" t="str">
        <f>IF( W314="#00ff00",'Master Sheet'!A333, B313)</f>
        <v>(2020) Monique Ford :: (575)942-3322</v>
      </c>
      <c r="C314" t="str">
        <f t="shared" ref="C314:D314" si="399">IF( NOT( R314 = "" ), TEXT( DATE(YEAR(R314), MONTH(R314), DAY(R314) ), "m/d/yy") &amp; " " &amp; HOUR(R314) &amp; ":" &amp; TEXT( MINUTE(R314), "00"), "")</f>
        <v/>
      </c>
      <c r="D314" t="str">
        <f t="shared" si="399"/>
        <v/>
      </c>
      <c r="E314" t="str">
        <f>IF( AA314="#00ff00", 'Master Sheet'!E333, "" )</f>
        <v/>
      </c>
      <c r="F314">
        <f>IF( AND( $A314 &lt;&gt; "", $B314 &lt;&gt; "", $C314 &lt;&gt; "", $D314 &lt;&gt; "", $E314 &lt;&gt; "", ISERROR( MATCH( $E314,'2019 Kevin and Rob Bands to not'!$A:$A, 0 ) ) ), 1, 0 )</f>
        <v>0</v>
      </c>
      <c r="H314" s="479">
        <f t="shared" si="2"/>
        <v>0</v>
      </c>
      <c r="I314">
        <f>'Master Sheet'!E333</f>
        <v>0</v>
      </c>
      <c r="J314" s="481" t="e">
        <f t="array" ref="J314">INDEX( 'Master Sheet'!A400:C$1093, MATCH( I314, 'Master Sheet'!A400:A$1093, 0 ), 2 )</f>
        <v>#N/A</v>
      </c>
      <c r="K314" s="482">
        <f t="shared" si="3"/>
        <v>0</v>
      </c>
      <c r="L314" s="483"/>
      <c r="M314" s="466"/>
      <c r="N314" s="466" t="e">
        <f t="array" ref="N314">INDEX( 'Master Sheet'!A400:C$1093, MATCH( I314, 'Master Sheet'!A400:A$1093, 0 ), 3 )</f>
        <v>#N/A</v>
      </c>
      <c r="O314">
        <f t="shared" si="4"/>
        <v>0</v>
      </c>
      <c r="P314" s="484"/>
      <c r="Q314" s="466"/>
      <c r="R314" s="466" t="str">
        <f t="shared" si="5"/>
        <v/>
      </c>
      <c r="S314" s="466" t="str">
        <f t="shared" si="6"/>
        <v/>
      </c>
      <c r="T314" t="str">
        <f>IF( Y314="#00ff00", TIMEVALUE('Master Sheet'!C333), "")</f>
        <v/>
      </c>
      <c r="U314" t="str">
        <f>IF( Z314="#00ff00", TIMEVALUE('Master Sheet'!D333), "")</f>
        <v/>
      </c>
      <c r="W314" t="s">
        <v>4823</v>
      </c>
      <c r="X314" t="s">
        <v>4823</v>
      </c>
      <c r="Y314" t="s">
        <v>4823</v>
      </c>
      <c r="Z314" t="s">
        <v>4823</v>
      </c>
      <c r="AA314" t="s">
        <v>4823</v>
      </c>
    </row>
    <row r="315" spans="1:27" ht="12.75">
      <c r="A315" s="129" t="str">
        <f t="shared" si="0"/>
        <v>Friday</v>
      </c>
      <c r="B315" s="481" t="str">
        <f>IF( W315="#00ff00",'Master Sheet'!A334, B314)</f>
        <v>(2020) Monique Ford :: (575)942-3322</v>
      </c>
      <c r="C315" t="str">
        <f t="shared" ref="C315:D315" si="400">IF( NOT( R315 = "" ), TEXT( DATE(YEAR(R315), MONTH(R315), DAY(R315) ), "m/d/yy") &amp; " " &amp; HOUR(R315) &amp; ":" &amp; TEXT( MINUTE(R315), "00"), "")</f>
        <v/>
      </c>
      <c r="D315" t="str">
        <f t="shared" si="400"/>
        <v/>
      </c>
      <c r="E315" t="str">
        <f>IF( AA315="#00ff00", 'Master Sheet'!E334, "" )</f>
        <v/>
      </c>
      <c r="F315">
        <f>IF( AND( $A315 &lt;&gt; "", $B315 &lt;&gt; "", $C315 &lt;&gt; "", $D315 &lt;&gt; "", $E315 &lt;&gt; "", ISERROR( MATCH( $E315,'2019 Kevin and Rob Bands to not'!$A:$A, 0 ) ) ), 1, 0 )</f>
        <v>0</v>
      </c>
      <c r="H315" s="479">
        <f t="shared" si="2"/>
        <v>0</v>
      </c>
      <c r="I315" t="str">
        <f>'Master Sheet'!E334</f>
        <v xml:space="preserve"> backline</v>
      </c>
      <c r="J315" s="481" t="e">
        <f t="array" ref="J315">INDEX( 'Master Sheet'!A400:C$1093, MATCH( I315, 'Master Sheet'!A400:A$1093, 0 ), 2 )</f>
        <v>#N/A</v>
      </c>
      <c r="K315" s="482">
        <f t="shared" si="3"/>
        <v>0</v>
      </c>
      <c r="L315" s="483"/>
      <c r="M315" s="466"/>
      <c r="N315" s="466" t="e">
        <f t="array" ref="N315">INDEX( 'Master Sheet'!A400:C$1093, MATCH( I315, 'Master Sheet'!A400:A$1093, 0 ), 3 )</f>
        <v>#N/A</v>
      </c>
      <c r="O315">
        <f t="shared" si="4"/>
        <v>0</v>
      </c>
      <c r="P315" s="484"/>
      <c r="Q315" s="466"/>
      <c r="R315" s="466" t="str">
        <f t="shared" si="5"/>
        <v/>
      </c>
      <c r="S315" s="466" t="str">
        <f t="shared" si="6"/>
        <v/>
      </c>
      <c r="T315" t="str">
        <f>IF( Y315="#00ff00", TIMEVALUE('Master Sheet'!C334), "")</f>
        <v/>
      </c>
      <c r="U315" t="str">
        <f>IF( Z315="#00ff00", TIMEVALUE('Master Sheet'!D334), "")</f>
        <v/>
      </c>
      <c r="W315" t="s">
        <v>4823</v>
      </c>
      <c r="X315" t="s">
        <v>4823</v>
      </c>
      <c r="Y315" t="s">
        <v>4823</v>
      </c>
      <c r="Z315" t="s">
        <v>4823</v>
      </c>
      <c r="AA315" t="s">
        <v>4823</v>
      </c>
    </row>
    <row r="316" spans="1:27" ht="12.75">
      <c r="A316" s="129" t="str">
        <f t="shared" si="0"/>
        <v>Friday</v>
      </c>
      <c r="B316" s="481" t="e">
        <f>IF( W316="#00ff00",'Master Sheet'!A335, B315)</f>
        <v>#N/A</v>
      </c>
      <c r="C316" t="str">
        <f t="shared" ref="C316:D316" si="401">IF( NOT( R316 = "" ), TEXT( DATE(YEAR(R316), MONTH(R316), DAY(R316) ), "m/d/yy") &amp; " " &amp; HOUR(R316) &amp; ":" &amp; TEXT( MINUTE(R316), "00"), "")</f>
        <v/>
      </c>
      <c r="D316" t="str">
        <f t="shared" si="401"/>
        <v/>
      </c>
      <c r="E316" t="str">
        <f>IF( AA316="#00ff00", 'Master Sheet'!E335, "" )</f>
        <v xml:space="preserve"> </v>
      </c>
      <c r="F316" t="e">
        <f>IF( AND( $A316 &lt;&gt; "", $B316 &lt;&gt; "", $C316 &lt;&gt; "", $D316 &lt;&gt; "", $E316 &lt;&gt; "", ISERROR( MATCH( $E316,'2019 Kevin and Rob Bands to not'!$A:$A, 0 ) ) ), 1, 0 )</f>
        <v>#N/A</v>
      </c>
      <c r="H316" s="479" t="e">
        <f t="shared" si="2"/>
        <v>#N/A</v>
      </c>
      <c r="I316" t="str">
        <f>'Master Sheet'!E335</f>
        <v xml:space="preserve"> </v>
      </c>
      <c r="J316" s="481" t="e">
        <f t="array" ref="J316">INDEX( 'Master Sheet'!A400:C$1093, MATCH( I316, 'Master Sheet'!A400:A$1093, 0 ), 2 )</f>
        <v>#N/A</v>
      </c>
      <c r="K316" s="482" t="e">
        <f t="shared" si="3"/>
        <v>#N/A</v>
      </c>
      <c r="L316" s="483"/>
      <c r="M316" s="466"/>
      <c r="N316" s="466" t="e">
        <f t="array" ref="N316">INDEX( 'Master Sheet'!A400:C$1093, MATCH( I316, 'Master Sheet'!A400:A$1093, 0 ), 3 )</f>
        <v>#N/A</v>
      </c>
      <c r="O316" t="e">
        <f t="shared" si="4"/>
        <v>#N/A</v>
      </c>
      <c r="P316" s="484"/>
      <c r="Q316" s="466"/>
      <c r="R316" s="466" t="str">
        <f t="shared" si="5"/>
        <v/>
      </c>
      <c r="S316" s="466" t="str">
        <f t="shared" si="6"/>
        <v/>
      </c>
      <c r="T316" t="e">
        <f>IF( Y316="#00ff00", TIMEVALUE('Master Sheet'!C335), "")</f>
        <v>#VALUE!</v>
      </c>
      <c r="U316" t="e">
        <f>IF( Z316="#00ff00", TIMEVALUE('Master Sheet'!D335), "")</f>
        <v>#VALUE!</v>
      </c>
      <c r="W316" t="s">
        <v>4822</v>
      </c>
      <c r="X316" t="s">
        <v>4822</v>
      </c>
      <c r="Y316" t="s">
        <v>4822</v>
      </c>
      <c r="Z316" t="s">
        <v>4822</v>
      </c>
      <c r="AA316" t="s">
        <v>4822</v>
      </c>
    </row>
    <row r="317" spans="1:27" ht="12.75">
      <c r="A317" s="129" t="str">
        <f t="shared" si="0"/>
        <v>Friday</v>
      </c>
      <c r="B317" s="481" t="e">
        <f>IF( W317="#00ff00",'Master Sheet'!A336, B316)</f>
        <v>#N/A</v>
      </c>
      <c r="C317" t="str">
        <f t="shared" ref="C317:D317" si="402">IF( NOT( R317 = "" ), TEXT( DATE(YEAR(R317), MONTH(R317), DAY(R317) ), "m/d/yy") &amp; " " &amp; HOUR(R317) &amp; ":" &amp; TEXT( MINUTE(R317), "00"), "")</f>
        <v/>
      </c>
      <c r="D317" t="str">
        <f t="shared" si="402"/>
        <v/>
      </c>
      <c r="E317" t="str">
        <f>IF( AA317="#00ff00", 'Master Sheet'!E336, "" )</f>
        <v/>
      </c>
      <c r="F317" t="e">
        <f>IF( AND( $A317 &lt;&gt; "", $B317 &lt;&gt; "", $C317 &lt;&gt; "", $D317 &lt;&gt; "", $E317 &lt;&gt; "", ISERROR( MATCH( $E317,'2019 Kevin and Rob Bands to not'!$A:$A, 0 ) ) ), 1, 0 )</f>
        <v>#N/A</v>
      </c>
      <c r="H317" s="479" t="e">
        <f t="shared" si="2"/>
        <v>#N/A</v>
      </c>
      <c r="I317" t="str">
        <f>'Master Sheet'!E336</f>
        <v>MAMA LENNY AND THE REMEDY</v>
      </c>
      <c r="J317" s="481" t="str">
        <f t="array" ref="J317">INDEX( 'Master Sheet'!A400:C$1093, MATCH( I317, 'Master Sheet'!A400:A$1093, 0 ), 2 )</f>
        <v>(2020) Crip Erickson :: 970-988-5634</v>
      </c>
      <c r="K317" s="482" t="e">
        <f t="shared" si="3"/>
        <v>#N/A</v>
      </c>
      <c r="L317" s="486" t="s">
        <v>5213</v>
      </c>
      <c r="M317" s="466"/>
      <c r="N317" s="466" t="str">
        <f t="array" ref="N317">INDEX( 'Master Sheet'!A400:C$1093, MATCH( I317, 'Master Sheet'!A400:A$1093, 0 ), 3 )</f>
        <v>cripsta@gmail.com</v>
      </c>
      <c r="O317" t="e">
        <f t="shared" si="4"/>
        <v>#N/A</v>
      </c>
      <c r="P317" s="484"/>
      <c r="Q317" s="466"/>
      <c r="R317" s="466" t="str">
        <f t="shared" si="5"/>
        <v/>
      </c>
      <c r="S317" s="466" t="str">
        <f t="shared" si="6"/>
        <v/>
      </c>
      <c r="T317" t="str">
        <f>IF( Y317="#00ff00", TIMEVALUE('Master Sheet'!C336), "")</f>
        <v/>
      </c>
      <c r="U317" t="str">
        <f>IF( Z317="#00ff00", TIMEVALUE('Master Sheet'!D336), "")</f>
        <v/>
      </c>
      <c r="W317" t="s">
        <v>4837</v>
      </c>
      <c r="X317" t="s">
        <v>4837</v>
      </c>
      <c r="Y317" t="s">
        <v>4837</v>
      </c>
      <c r="Z317" t="s">
        <v>4837</v>
      </c>
      <c r="AA317" t="s">
        <v>4837</v>
      </c>
    </row>
    <row r="318" spans="1:27" ht="12.75">
      <c r="A318" s="129" t="str">
        <f t="shared" si="0"/>
        <v>Friday</v>
      </c>
      <c r="B318" s="481" t="e">
        <f>IF( W318="#00ff00",'Master Sheet'!A337, B317)</f>
        <v>#N/A</v>
      </c>
      <c r="C318" t="str">
        <f t="shared" ref="C318:D318" si="403">IF( NOT( R318 = "" ), TEXT( DATE(YEAR(R318), MONTH(R318), DAY(R318) ), "m/d/yy") &amp; " " &amp; HOUR(R318) &amp; ":" &amp; TEXT( MINUTE(R318), "00"), "")</f>
        <v/>
      </c>
      <c r="D318" t="str">
        <f t="shared" si="403"/>
        <v/>
      </c>
      <c r="E318" t="str">
        <f>IF( AA318="#00ff00", 'Master Sheet'!E337, "" )</f>
        <v>Musketeer Gripweed</v>
      </c>
      <c r="F318" t="e">
        <f>IF( AND( $A318 &lt;&gt; "", $B318 &lt;&gt; "", $C318 &lt;&gt; "", $D318 &lt;&gt; "", $E318 &lt;&gt; "", ISERROR( MATCH( $E318,'2019 Kevin and Rob Bands to not'!$A:$A, 0 ) ) ), 1, 0 )</f>
        <v>#N/A</v>
      </c>
      <c r="H318" s="479" t="e">
        <f t="shared" si="2"/>
        <v>#N/A</v>
      </c>
      <c r="I318" t="str">
        <f>'Master Sheet'!E337</f>
        <v>Musketeer Gripweed</v>
      </c>
      <c r="J318" s="481" t="str">
        <f t="array" ref="J318">INDEX( 'Master Sheet'!A400:C$1093, MATCH( I318, 'Master Sheet'!A400:A$1093, 0 ), 2 )</f>
        <v>(2020) Lance Ruby :: 4358300871</v>
      </c>
      <c r="K318" s="482" t="e">
        <f t="shared" si="3"/>
        <v>#N/A</v>
      </c>
      <c r="L318" s="483"/>
      <c r="M318" s="466"/>
      <c r="N318" s="466" t="str">
        <f t="array" ref="N318">INDEX( 'Master Sheet'!A400:C$1093, MATCH( I318, 'Master Sheet'!A400:A$1093, 0 ), 3 )</f>
        <v>lancerubystudios@gmail.com</v>
      </c>
      <c r="O318" t="e">
        <f t="shared" si="4"/>
        <v>#N/A</v>
      </c>
      <c r="P318" s="484"/>
      <c r="Q318" s="466"/>
      <c r="R318" s="466" t="str">
        <f t="shared" si="5"/>
        <v/>
      </c>
      <c r="S318" s="466" t="str">
        <f t="shared" si="6"/>
        <v/>
      </c>
      <c r="T318" t="e">
        <f>IF( Y318="#00ff00", TIMEVALUE('Master Sheet'!C337), "")</f>
        <v>#VALUE!</v>
      </c>
      <c r="U318" t="e">
        <f>IF( Z318="#00ff00", TIMEVALUE('Master Sheet'!D337), "")</f>
        <v>#VALUE!</v>
      </c>
      <c r="W318" t="s">
        <v>4823</v>
      </c>
      <c r="X318" t="s">
        <v>4823</v>
      </c>
      <c r="Y318" t="s">
        <v>4822</v>
      </c>
      <c r="Z318" t="s">
        <v>4822</v>
      </c>
      <c r="AA318" t="s">
        <v>4822</v>
      </c>
    </row>
    <row r="319" spans="1:27" ht="12.75">
      <c r="A319" s="129" t="str">
        <f t="shared" si="0"/>
        <v>Friday</v>
      </c>
      <c r="B319" s="481" t="e">
        <f>IF( W319="#00ff00",'Master Sheet'!A338, B318)</f>
        <v>#N/A</v>
      </c>
      <c r="C319" t="str">
        <f t="shared" ref="C319:D319" si="404">IF( NOT( R319 = "" ), TEXT( DATE(YEAR(R319), MONTH(R319), DAY(R319) ), "m/d/yy") &amp; " " &amp; HOUR(R319) &amp; ":" &amp; TEXT( MINUTE(R319), "00"), "")</f>
        <v/>
      </c>
      <c r="D319" t="str">
        <f t="shared" si="404"/>
        <v/>
      </c>
      <c r="E319" t="str">
        <f>IF( AA319="#00ff00", 'Master Sheet'!E338, "" )</f>
        <v>Bonnie &amp; the Clydes</v>
      </c>
      <c r="F319" t="e">
        <f>IF( AND( $A319 &lt;&gt; "", $B319 &lt;&gt; "", $C319 &lt;&gt; "", $D319 &lt;&gt; "", $E319 &lt;&gt; "", ISERROR( MATCH( $E319,'2019 Kevin and Rob Bands to not'!$A:$A, 0 ) ) ), 1, 0 )</f>
        <v>#N/A</v>
      </c>
      <c r="H319" s="479" t="e">
        <f t="shared" si="2"/>
        <v>#N/A</v>
      </c>
      <c r="I319" t="str">
        <f>'Master Sheet'!E338</f>
        <v>Bonnie &amp; the Clydes</v>
      </c>
      <c r="J319" s="481" t="str">
        <f t="array" ref="J319">INDEX( 'Master Sheet'!A400:C$1093, MATCH( I319, 'Master Sheet'!A400:A$1093, 0 ), 2 )</f>
        <v>(2020) Bonnie Sims :: 970.744.1339</v>
      </c>
      <c r="K319" s="482" t="e">
        <f t="shared" si="3"/>
        <v>#N/A</v>
      </c>
      <c r="L319" s="483"/>
      <c r="M319" s="466"/>
      <c r="N319" s="466" t="str">
        <f t="array" ref="N319">INDEX( 'Master Sheet'!A400:C$1093, MATCH( I319, 'Master Sheet'!A400:A$1093, 0 ), 3 )</f>
        <v>bonnieandherclydes@gmail.com</v>
      </c>
      <c r="O319" t="e">
        <f t="shared" si="4"/>
        <v>#N/A</v>
      </c>
      <c r="P319" s="484"/>
      <c r="Q319" s="466"/>
      <c r="R319" s="466" t="str">
        <f t="shared" si="5"/>
        <v/>
      </c>
      <c r="S319" s="466" t="str">
        <f t="shared" si="6"/>
        <v/>
      </c>
      <c r="T319" t="e">
        <f>IF( Y319="#00ff00", TIMEVALUE('Master Sheet'!C338), "")</f>
        <v>#VALUE!</v>
      </c>
      <c r="U319" t="e">
        <f>IF( Z319="#00ff00", TIMEVALUE('Master Sheet'!D338), "")</f>
        <v>#VALUE!</v>
      </c>
      <c r="W319" t="s">
        <v>4823</v>
      </c>
      <c r="X319" t="s">
        <v>4823</v>
      </c>
      <c r="Y319" t="s">
        <v>4822</v>
      </c>
      <c r="Z319" t="s">
        <v>4822</v>
      </c>
      <c r="AA319" t="s">
        <v>4822</v>
      </c>
    </row>
    <row r="320" spans="1:27" ht="12.75">
      <c r="A320" s="129" t="str">
        <f t="shared" si="0"/>
        <v>Friday</v>
      </c>
      <c r="B320" s="481" t="e">
        <f>IF( W320="#00ff00",'Master Sheet'!A339, B319)</f>
        <v>#N/A</v>
      </c>
      <c r="C320" t="str">
        <f t="shared" ref="C320:D320" si="405">IF( NOT( R320 = "" ), TEXT( DATE(YEAR(R320), MONTH(R320), DAY(R320) ), "m/d/yy") &amp; " " &amp; HOUR(R320) &amp; ":" &amp; TEXT( MINUTE(R320), "00"), "")</f>
        <v/>
      </c>
      <c r="D320" t="str">
        <f t="shared" si="405"/>
        <v/>
      </c>
      <c r="E320" t="str">
        <f>IF( AA320="#00ff00", 'Master Sheet'!E339, "" )</f>
        <v>Kerry Pastine and the Crime Scene</v>
      </c>
      <c r="F320" t="e">
        <f>IF( AND( $A320 &lt;&gt; "", $B320 &lt;&gt; "", $C320 &lt;&gt; "", $D320 &lt;&gt; "", $E320 &lt;&gt; "", ISERROR( MATCH( $E320,'2019 Kevin and Rob Bands to not'!$A:$A, 0 ) ) ), 1, 0 )</f>
        <v>#N/A</v>
      </c>
      <c r="H320" s="479" t="e">
        <f t="shared" si="2"/>
        <v>#N/A</v>
      </c>
      <c r="I320" t="str">
        <f>'Master Sheet'!E339</f>
        <v>Kerry Pastine and the Crime Scene</v>
      </c>
      <c r="J320" s="481" t="str">
        <f t="array" ref="J320">INDEX( 'Master Sheet'!A400:C$1093, MATCH( I320, 'Master Sheet'!A400:A$1093, 0 ), 2 )</f>
        <v>(2020) Kerry Pastine :: 720-220-9825</v>
      </c>
      <c r="K320" s="482" t="e">
        <f t="shared" si="3"/>
        <v>#N/A</v>
      </c>
      <c r="L320" s="483"/>
      <c r="M320" s="466"/>
      <c r="N320" s="466" t="str">
        <f t="array" ref="N320">INDEX( 'Master Sheet'!A400:C$1093, MATCH( I320, 'Master Sheet'!A400:A$1093, 0 ), 3 )</f>
        <v>thecrimesceneband@gmail.com</v>
      </c>
      <c r="O320" t="e">
        <f t="shared" si="4"/>
        <v>#N/A</v>
      </c>
      <c r="P320" s="484"/>
      <c r="Q320" s="466"/>
      <c r="R320" s="466" t="str">
        <f t="shared" si="5"/>
        <v/>
      </c>
      <c r="S320" s="466" t="str">
        <f t="shared" si="6"/>
        <v/>
      </c>
      <c r="T320" t="e">
        <f>IF( Y320="#00ff00", TIMEVALUE('Master Sheet'!C339), "")</f>
        <v>#VALUE!</v>
      </c>
      <c r="U320" t="e">
        <f>IF( Z320="#00ff00", TIMEVALUE('Master Sheet'!D339), "")</f>
        <v>#VALUE!</v>
      </c>
      <c r="W320" t="s">
        <v>4823</v>
      </c>
      <c r="X320" t="s">
        <v>4823</v>
      </c>
      <c r="Y320" t="s">
        <v>4822</v>
      </c>
      <c r="Z320" t="s">
        <v>4822</v>
      </c>
      <c r="AA320" t="s">
        <v>4822</v>
      </c>
    </row>
    <row r="321" spans="1:27" ht="12.75">
      <c r="A321" s="129" t="str">
        <f t="shared" si="0"/>
        <v>Friday</v>
      </c>
      <c r="B321" s="481" t="e">
        <f>IF( W321="#00ff00",'Master Sheet'!A340, B320)</f>
        <v>#N/A</v>
      </c>
      <c r="C321" t="str">
        <f t="shared" ref="C321:D321" si="406">IF( NOT( R321 = "" ), TEXT( DATE(YEAR(R321), MONTH(R321), DAY(R321) ), "m/d/yy") &amp; " " &amp; HOUR(R321) &amp; ":" &amp; TEXT( MINUTE(R321), "00"), "")</f>
        <v/>
      </c>
      <c r="D321" t="str">
        <f t="shared" si="406"/>
        <v/>
      </c>
      <c r="E321" t="str">
        <f>IF( AA321="#00ff00", 'Master Sheet'!E340, "" )</f>
        <v>The Movers &amp; Shakers</v>
      </c>
      <c r="F321" t="e">
        <f>IF( AND( $A321 &lt;&gt; "", $B321 &lt;&gt; "", $C321 &lt;&gt; "", $D321 &lt;&gt; "", $E321 &lt;&gt; "", ISERROR( MATCH( $E321,'2019 Kevin and Rob Bands to not'!$A:$A, 0 ) ) ), 1, 0 )</f>
        <v>#N/A</v>
      </c>
      <c r="H321" s="479" t="e">
        <f t="shared" si="2"/>
        <v>#N/A</v>
      </c>
      <c r="I321" t="str">
        <f>'Master Sheet'!E340</f>
        <v>The Movers &amp; Shakers</v>
      </c>
      <c r="J321" s="481" t="e">
        <f t="array" ref="J321">INDEX( 'Master Sheet'!A400:C$1093, MATCH( I321, 'Master Sheet'!A400:A$1093, 0 ), 2 )</f>
        <v>#N/A</v>
      </c>
      <c r="K321" s="482" t="e">
        <f t="shared" si="3"/>
        <v>#N/A</v>
      </c>
      <c r="L321" s="483"/>
      <c r="M321" s="466"/>
      <c r="N321" s="466" t="e">
        <f t="array" ref="N321">INDEX( 'Master Sheet'!A400:C$1093, MATCH( I321, 'Master Sheet'!A400:A$1093, 0 ), 3 )</f>
        <v>#N/A</v>
      </c>
      <c r="O321" t="e">
        <f t="shared" si="4"/>
        <v>#N/A</v>
      </c>
      <c r="P321" s="484"/>
      <c r="Q321" s="466"/>
      <c r="R321" s="466" t="str">
        <f t="shared" si="5"/>
        <v/>
      </c>
      <c r="S321" s="466" t="str">
        <f t="shared" si="6"/>
        <v/>
      </c>
      <c r="T321" t="e">
        <f>IF( Y321="#00ff00", TIMEVALUE('Master Sheet'!C340), "")</f>
        <v>#VALUE!</v>
      </c>
      <c r="U321" t="e">
        <f>IF( Z321="#00ff00", TIMEVALUE('Master Sheet'!D340), "")</f>
        <v>#VALUE!</v>
      </c>
      <c r="W321" t="s">
        <v>4823</v>
      </c>
      <c r="X321" t="s">
        <v>4823</v>
      </c>
      <c r="Y321" t="s">
        <v>4822</v>
      </c>
      <c r="Z321" t="s">
        <v>4822</v>
      </c>
      <c r="AA321" t="s">
        <v>4822</v>
      </c>
    </row>
    <row r="322" spans="1:27" ht="12.75">
      <c r="A322" s="129" t="str">
        <f t="shared" si="0"/>
        <v>Friday</v>
      </c>
      <c r="B322" s="481" t="e">
        <f>IF( W322="#00ff00",'Master Sheet'!A341, B321)</f>
        <v>#N/A</v>
      </c>
      <c r="C322" t="str">
        <f t="shared" ref="C322:D322" si="407">IF( NOT( R322 = "" ), TEXT( DATE(YEAR(R322), MONTH(R322), DAY(R322) ), "m/d/yy") &amp; " " &amp; HOUR(R322) &amp; ":" &amp; TEXT( MINUTE(R322), "00"), "")</f>
        <v/>
      </c>
      <c r="D322" t="str">
        <f t="shared" si="407"/>
        <v/>
      </c>
      <c r="E322">
        <f>IF( AA322="#00ff00", 'Master Sheet'!E341, "" )</f>
        <v>0</v>
      </c>
      <c r="F322" t="e">
        <f>IF( AND( $A322 &lt;&gt; "", $B322 &lt;&gt; "", $C322 &lt;&gt; "", $D322 &lt;&gt; "", $E322 &lt;&gt; "", ISERROR( MATCH( $E322,'2019 Kevin and Rob Bands to not'!$A:$A, 0 ) ) ), 1, 0 )</f>
        <v>#N/A</v>
      </c>
      <c r="H322" s="479" t="e">
        <f t="shared" si="2"/>
        <v>#N/A</v>
      </c>
      <c r="I322">
        <f>'Master Sheet'!E341</f>
        <v>0</v>
      </c>
      <c r="J322" s="481" t="e">
        <f t="array" ref="J322">INDEX( 'Master Sheet'!A400:C$1093, MATCH( I322, 'Master Sheet'!A400:A$1093, 0 ), 2 )</f>
        <v>#N/A</v>
      </c>
      <c r="K322" s="482" t="e">
        <f t="shared" si="3"/>
        <v>#N/A</v>
      </c>
      <c r="L322" s="483"/>
      <c r="M322" s="466"/>
      <c r="N322" s="466" t="e">
        <f t="array" ref="N322">INDEX( 'Master Sheet'!A400:C$1093, MATCH( I322, 'Master Sheet'!A400:A$1093, 0 ), 3 )</f>
        <v>#N/A</v>
      </c>
      <c r="O322" t="e">
        <f t="shared" si="4"/>
        <v>#N/A</v>
      </c>
      <c r="P322" s="484"/>
      <c r="Q322" s="466"/>
      <c r="R322" s="466" t="str">
        <f t="shared" si="5"/>
        <v/>
      </c>
      <c r="S322" s="466" t="str">
        <f t="shared" si="6"/>
        <v/>
      </c>
      <c r="T322" t="e">
        <f>IF( Y322="#00ff00", TIMEVALUE('Master Sheet'!C341), "")</f>
        <v>#VALUE!</v>
      </c>
      <c r="U322" t="e">
        <f>IF( Z322="#00ff00", TIMEVALUE('Master Sheet'!D341), "")</f>
        <v>#VALUE!</v>
      </c>
      <c r="W322" t="s">
        <v>4823</v>
      </c>
      <c r="X322" t="s">
        <v>4823</v>
      </c>
      <c r="Y322" t="s">
        <v>4822</v>
      </c>
      <c r="Z322" t="s">
        <v>4822</v>
      </c>
      <c r="AA322" t="s">
        <v>4822</v>
      </c>
    </row>
    <row r="323" spans="1:27" ht="12.75">
      <c r="A323" s="129" t="str">
        <f t="shared" si="0"/>
        <v>Friday</v>
      </c>
      <c r="B323" s="481" t="e">
        <f>IF( W323="#00ff00",'Master Sheet'!A342, B322)</f>
        <v>#N/A</v>
      </c>
      <c r="C323" t="str">
        <f t="shared" ref="C323:D323" si="408">IF( NOT( R323 = "" ), TEXT( DATE(YEAR(R323), MONTH(R323), DAY(R323) ), "m/d/yy") &amp; " " &amp; HOUR(R323) &amp; ":" &amp; TEXT( MINUTE(R323), "00"), "")</f>
        <v/>
      </c>
      <c r="D323" t="str">
        <f t="shared" si="408"/>
        <v/>
      </c>
      <c r="E323" t="str">
        <f>IF( AA323="#00ff00", 'Master Sheet'!E342, "" )</f>
        <v/>
      </c>
      <c r="F323" t="e">
        <f>IF( AND( $A323 &lt;&gt; "", $B323 &lt;&gt; "", $C323 &lt;&gt; "", $D323 &lt;&gt; "", $E323 &lt;&gt; "", ISERROR( MATCH( $E323,'2019 Kevin and Rob Bands to not'!$A:$A, 0 ) ) ), 1, 0 )</f>
        <v>#N/A</v>
      </c>
      <c r="H323" s="479" t="e">
        <f t="shared" si="2"/>
        <v>#N/A</v>
      </c>
      <c r="I323">
        <f>'Master Sheet'!E342</f>
        <v>0</v>
      </c>
      <c r="J323" s="481" t="e">
        <f t="array" ref="J323">INDEX( 'Master Sheet'!A400:C$1093, MATCH( I323, 'Master Sheet'!A400:A$1093, 0 ), 2 )</f>
        <v>#N/A</v>
      </c>
      <c r="K323" s="482" t="e">
        <f t="shared" si="3"/>
        <v>#N/A</v>
      </c>
      <c r="L323" s="483"/>
      <c r="M323" s="466"/>
      <c r="N323" s="466" t="e">
        <f t="array" ref="N323">INDEX( 'Master Sheet'!A400:C$1093, MATCH( I323, 'Master Sheet'!A400:A$1093, 0 ), 3 )</f>
        <v>#N/A</v>
      </c>
      <c r="O323" t="e">
        <f t="shared" si="4"/>
        <v>#N/A</v>
      </c>
      <c r="P323" s="484"/>
      <c r="Q323" s="466"/>
      <c r="R323" s="466" t="str">
        <f t="shared" si="5"/>
        <v/>
      </c>
      <c r="S323" s="466" t="str">
        <f t="shared" si="6"/>
        <v/>
      </c>
      <c r="T323" t="str">
        <f>IF( Y323="#00ff00", TIMEVALUE('Master Sheet'!C342), "")</f>
        <v/>
      </c>
      <c r="U323" t="str">
        <f>IF( Z323="#00ff00", TIMEVALUE('Master Sheet'!D342), "")</f>
        <v/>
      </c>
      <c r="W323" t="s">
        <v>4823</v>
      </c>
      <c r="X323" t="s">
        <v>4823</v>
      </c>
      <c r="Y323" t="s">
        <v>4823</v>
      </c>
      <c r="Z323" t="s">
        <v>4823</v>
      </c>
      <c r="AA323" t="s">
        <v>4823</v>
      </c>
    </row>
    <row r="324" spans="1:27" ht="12.75">
      <c r="A324" s="129" t="str">
        <f t="shared" si="0"/>
        <v>Friday</v>
      </c>
      <c r="B324" s="481" t="e">
        <f>IF( W324="#00ff00",'Master Sheet'!A343, B323)</f>
        <v>#N/A</v>
      </c>
      <c r="C324" t="str">
        <f t="shared" ref="C324:D324" si="409">IF( NOT( R324 = "" ), TEXT( DATE(YEAR(R324), MONTH(R324), DAY(R324) ), "m/d/yy") &amp; " " &amp; HOUR(R324) &amp; ":" &amp; TEXT( MINUTE(R324), "00"), "")</f>
        <v/>
      </c>
      <c r="D324" t="str">
        <f t="shared" si="409"/>
        <v/>
      </c>
      <c r="E324" t="str">
        <f>IF( AA324="#00ff00", 'Master Sheet'!E343, "" )</f>
        <v/>
      </c>
      <c r="F324" t="e">
        <f>IF( AND( $A324 &lt;&gt; "", $B324 &lt;&gt; "", $C324 &lt;&gt; "", $D324 &lt;&gt; "", $E324 &lt;&gt; "", ISERROR( MATCH( $E324,'2019 Kevin and Rob Bands to not'!$A:$A, 0 ) ) ), 1, 0 )</f>
        <v>#N/A</v>
      </c>
      <c r="H324" s="479" t="e">
        <f t="shared" si="2"/>
        <v>#N/A</v>
      </c>
      <c r="I324" t="str">
        <f>'Master Sheet'!E343</f>
        <v>harder</v>
      </c>
      <c r="J324" s="481" t="e">
        <f t="array" ref="J324">INDEX( 'Master Sheet'!A400:C$1093, MATCH( I324, 'Master Sheet'!A400:A$1093, 0 ), 2 )</f>
        <v>#N/A</v>
      </c>
      <c r="K324" s="482" t="e">
        <f t="shared" si="3"/>
        <v>#N/A</v>
      </c>
      <c r="L324" s="483"/>
      <c r="M324" s="466"/>
      <c r="N324" s="466" t="e">
        <f t="array" ref="N324">INDEX( 'Master Sheet'!A400:C$1093, MATCH( I324, 'Master Sheet'!A400:A$1093, 0 ), 3 )</f>
        <v>#N/A</v>
      </c>
      <c r="O324" t="e">
        <f t="shared" si="4"/>
        <v>#N/A</v>
      </c>
      <c r="P324" s="484"/>
      <c r="Q324" s="466"/>
      <c r="R324" s="466" t="str">
        <f t="shared" si="5"/>
        <v/>
      </c>
      <c r="S324" s="466" t="str">
        <f t="shared" si="6"/>
        <v/>
      </c>
      <c r="T324" t="str">
        <f>IF( Y324="#00ff00", TIMEVALUE('Master Sheet'!C343), "")</f>
        <v/>
      </c>
      <c r="U324" t="str">
        <f>IF( Z324="#00ff00", TIMEVALUE('Master Sheet'!D343), "")</f>
        <v/>
      </c>
      <c r="W324" t="s">
        <v>4823</v>
      </c>
      <c r="X324" t="s">
        <v>4823</v>
      </c>
      <c r="Y324" t="s">
        <v>4823</v>
      </c>
      <c r="Z324" t="s">
        <v>4823</v>
      </c>
      <c r="AA324" t="s">
        <v>4823</v>
      </c>
    </row>
    <row r="325" spans="1:27" ht="12.75">
      <c r="A325" s="129" t="str">
        <f t="shared" si="0"/>
        <v>Friday</v>
      </c>
      <c r="B325" s="481" t="str">
        <f>IF( W325="#00ff00",'Master Sheet'!A344, B324)</f>
        <v>(2020) Alan Hlavacek :: 970-310-1276</v>
      </c>
      <c r="C325" t="str">
        <f t="shared" ref="C325:D325" si="410">IF( NOT( R325 = "" ), TEXT( DATE(YEAR(R325), MONTH(R325), DAY(R325) ), "m/d/yy") &amp; " " &amp; HOUR(R325) &amp; ":" &amp; TEXT( MINUTE(R325), "00"), "")</f>
        <v/>
      </c>
      <c r="D325" t="str">
        <f t="shared" si="410"/>
        <v/>
      </c>
      <c r="E325" t="str">
        <f>IF( AA325="#00ff00", 'Master Sheet'!E344, "" )</f>
        <v>Copper Teeth</v>
      </c>
      <c r="F325">
        <f>IF( AND( $A325 &lt;&gt; "", $B325 &lt;&gt; "", $C325 &lt;&gt; "", $D325 &lt;&gt; "", $E325 &lt;&gt; "", ISERROR( MATCH( $E325,'2019 Kevin and Rob Bands to not'!$A:$A, 0 ) ) ), 1, 0 )</f>
        <v>0</v>
      </c>
      <c r="H325" s="479">
        <f t="shared" si="2"/>
        <v>0</v>
      </c>
      <c r="I325" t="str">
        <f>'Master Sheet'!E344</f>
        <v>Copper Teeth</v>
      </c>
      <c r="J325" s="481" t="str">
        <f t="array" ref="J325">INDEX( 'Master Sheet'!A400:C$1093, MATCH( I325, 'Master Sheet'!A400:A$1093, 0 ), 2 )</f>
        <v>(2020) Alan Hlavacek :: 970-310-1276</v>
      </c>
      <c r="K325" s="482">
        <f t="shared" si="3"/>
        <v>0</v>
      </c>
      <c r="L325" s="483"/>
      <c r="M325" s="466"/>
      <c r="N325" s="466" t="str">
        <f t="array" ref="N325">INDEX( 'Master Sheet'!A400:C$1093, MATCH( I325, 'Master Sheet'!A400:A$1093, 0 ), 3 )</f>
        <v>Alanhlavacek@gmail.com</v>
      </c>
      <c r="O325">
        <f t="shared" si="4"/>
        <v>0</v>
      </c>
      <c r="P325" s="484"/>
      <c r="Q325" s="466"/>
      <c r="R325" s="466" t="str">
        <f t="shared" si="5"/>
        <v/>
      </c>
      <c r="S325" s="466" t="str">
        <f t="shared" si="6"/>
        <v/>
      </c>
      <c r="T325" t="e">
        <f>IF( Y325="#00ff00", TIMEVALUE('Master Sheet'!C344), "")</f>
        <v>#VALUE!</v>
      </c>
      <c r="U325" t="e">
        <f>IF( Z325="#00ff00", TIMEVALUE('Master Sheet'!D344), "")</f>
        <v>#VALUE!</v>
      </c>
      <c r="W325" t="s">
        <v>4822</v>
      </c>
      <c r="X325" t="s">
        <v>4822</v>
      </c>
      <c r="Y325" t="s">
        <v>4822</v>
      </c>
      <c r="Z325" t="s">
        <v>4822</v>
      </c>
      <c r="AA325" t="s">
        <v>4822</v>
      </c>
    </row>
    <row r="326" spans="1:27" ht="12.75">
      <c r="A326" s="129" t="str">
        <f t="shared" si="0"/>
        <v>Friday</v>
      </c>
      <c r="B326" s="481" t="str">
        <f>IF( W326="#00ff00",'Master Sheet'!A345, B325)</f>
        <v>(2020) Alan Hlavacek :: 970-310-1276</v>
      </c>
      <c r="C326" t="str">
        <f t="shared" ref="C326:D326" si="411">IF( NOT( R326 = "" ), TEXT( DATE(YEAR(R326), MONTH(R326), DAY(R326) ), "m/d/yy") &amp; " " &amp; HOUR(R326) &amp; ":" &amp; TEXT( MINUTE(R326), "00"), "")</f>
        <v/>
      </c>
      <c r="D326" t="str">
        <f t="shared" si="411"/>
        <v/>
      </c>
      <c r="E326" t="str">
        <f>IF( AA326="#00ff00", 'Master Sheet'!E345, "" )</f>
        <v>Spliff Tank</v>
      </c>
      <c r="F326">
        <f>IF( AND( $A326 &lt;&gt; "", $B326 &lt;&gt; "", $C326 &lt;&gt; "", $D326 &lt;&gt; "", $E326 &lt;&gt; "", ISERROR( MATCH( $E326,'2019 Kevin and Rob Bands to not'!$A:$A, 0 ) ) ), 1, 0 )</f>
        <v>0</v>
      </c>
      <c r="H326" s="479">
        <f t="shared" si="2"/>
        <v>0</v>
      </c>
      <c r="I326" t="str">
        <f>'Master Sheet'!E345</f>
        <v>Spliff Tank</v>
      </c>
      <c r="J326" s="481" t="str">
        <f t="array" ref="J326">INDEX( 'Master Sheet'!A400:C$1093, MATCH( I326, 'Master Sheet'!A400:A$1093, 0 ), 2 )</f>
        <v>(2020) Jack Moffett :: 9524843442</v>
      </c>
      <c r="K326" s="482">
        <f t="shared" si="3"/>
        <v>0</v>
      </c>
      <c r="L326" s="483"/>
      <c r="M326" s="466"/>
      <c r="N326" s="466" t="str">
        <f t="array" ref="N326">INDEX( 'Master Sheet'!A400:C$1093, MATCH( I326, 'Master Sheet'!A400:A$1093, 0 ), 3 )</f>
        <v>thesplifftank@gmail.com</v>
      </c>
      <c r="O326">
        <f t="shared" si="4"/>
        <v>0</v>
      </c>
      <c r="P326" s="484"/>
      <c r="Q326" s="466"/>
      <c r="R326" s="466" t="str">
        <f t="shared" si="5"/>
        <v/>
      </c>
      <c r="S326" s="466" t="str">
        <f t="shared" si="6"/>
        <v/>
      </c>
      <c r="T326" t="e">
        <f>IF( Y326="#00ff00", TIMEVALUE('Master Sheet'!C345), "")</f>
        <v>#VALUE!</v>
      </c>
      <c r="U326" t="e">
        <f>IF( Z326="#00ff00", TIMEVALUE('Master Sheet'!D345), "")</f>
        <v>#VALUE!</v>
      </c>
      <c r="W326" t="s">
        <v>4823</v>
      </c>
      <c r="X326" t="s">
        <v>4823</v>
      </c>
      <c r="Y326" t="s">
        <v>4822</v>
      </c>
      <c r="Z326" t="s">
        <v>4822</v>
      </c>
      <c r="AA326" t="s">
        <v>4822</v>
      </c>
    </row>
    <row r="327" spans="1:27" ht="12.75">
      <c r="A327" s="129" t="str">
        <f t="shared" si="0"/>
        <v>Friday</v>
      </c>
      <c r="B327" s="481" t="str">
        <f>IF( W327="#00ff00",'Master Sheet'!A346, B326)</f>
        <v>(2020) Alan Hlavacek :: 970-310-1276</v>
      </c>
      <c r="C327" t="str">
        <f t="shared" ref="C327:D327" si="412">IF( NOT( R327 = "" ), TEXT( DATE(YEAR(R327), MONTH(R327), DAY(R327) ), "m/d/yy") &amp; " " &amp; HOUR(R327) &amp; ":" &amp; TEXT( MINUTE(R327), "00"), "")</f>
        <v/>
      </c>
      <c r="D327" t="str">
        <f t="shared" si="412"/>
        <v/>
      </c>
      <c r="E327" t="str">
        <f>IF( AA327="#00ff00", 'Master Sheet'!E346, "" )</f>
        <v>HOSS</v>
      </c>
      <c r="F327">
        <f>IF( AND( $A327 &lt;&gt; "", $B327 &lt;&gt; "", $C327 &lt;&gt; "", $D327 &lt;&gt; "", $E327 &lt;&gt; "", ISERROR( MATCH( $E327,'2019 Kevin and Rob Bands to not'!$A:$A, 0 ) ) ), 1, 0 )</f>
        <v>0</v>
      </c>
      <c r="H327" s="479">
        <f t="shared" si="2"/>
        <v>0</v>
      </c>
      <c r="I327" t="str">
        <f>'Master Sheet'!E346</f>
        <v>HOSS</v>
      </c>
      <c r="J327" s="481" t="str">
        <f t="array" ref="J327">INDEX( 'Master Sheet'!A400:C$1093, MATCH( I327, 'Master Sheet'!A400:A$1093, 0 ), 2 )</f>
        <v>(2020) Tommy Ray Kleyn :: 970-219-6323</v>
      </c>
      <c r="K327" s="482">
        <f t="shared" si="3"/>
        <v>0</v>
      </c>
      <c r="L327" s="483"/>
      <c r="M327" s="466"/>
      <c r="N327" s="466" t="str">
        <f t="array" ref="N327">INDEX( 'Master Sheet'!A400:C$1093, MATCH( I327, 'Master Sheet'!A400:A$1093, 0 ), 3 )</f>
        <v>tommyray666@hotmail.com</v>
      </c>
      <c r="O327">
        <f t="shared" si="4"/>
        <v>0</v>
      </c>
      <c r="P327" s="484"/>
      <c r="Q327" s="466"/>
      <c r="R327" s="466" t="str">
        <f t="shared" si="5"/>
        <v/>
      </c>
      <c r="S327" s="466" t="str">
        <f t="shared" si="6"/>
        <v/>
      </c>
      <c r="T327" t="e">
        <f>IF( Y327="#00ff00", TIMEVALUE('Master Sheet'!C346), "")</f>
        <v>#VALUE!</v>
      </c>
      <c r="U327" t="e">
        <f>IF( Z327="#00ff00", TIMEVALUE('Master Sheet'!D346), "")</f>
        <v>#VALUE!</v>
      </c>
      <c r="W327" t="s">
        <v>4823</v>
      </c>
      <c r="X327" t="s">
        <v>4823</v>
      </c>
      <c r="Y327" t="s">
        <v>4822</v>
      </c>
      <c r="Z327" t="s">
        <v>4822</v>
      </c>
      <c r="AA327" t="s">
        <v>4822</v>
      </c>
    </row>
    <row r="328" spans="1:27" ht="12.75">
      <c r="A328" s="129" t="str">
        <f t="shared" si="0"/>
        <v>Friday</v>
      </c>
      <c r="B328" s="481" t="str">
        <f>IF( W328="#00ff00",'Master Sheet'!A347, B327)</f>
        <v>(2020) Alan Hlavacek :: 970-310-1276</v>
      </c>
      <c r="C328" t="str">
        <f t="shared" ref="C328:D328" si="413">IF( NOT( R328 = "" ), TEXT( DATE(YEAR(R328), MONTH(R328), DAY(R328) ), "m/d/yy") &amp; " " &amp; HOUR(R328) &amp; ":" &amp; TEXT( MINUTE(R328), "00"), "")</f>
        <v/>
      </c>
      <c r="D328" t="str">
        <f t="shared" si="413"/>
        <v/>
      </c>
      <c r="E328" t="str">
        <f>IF( AA328="#00ff00", 'Master Sheet'!E347, "" )</f>
        <v>The Leshen</v>
      </c>
      <c r="F328">
        <f>IF( AND( $A328 &lt;&gt; "", $B328 &lt;&gt; "", $C328 &lt;&gt; "", $D328 &lt;&gt; "", $E328 &lt;&gt; "", ISERROR( MATCH( $E328,'2019 Kevin and Rob Bands to not'!$A:$A, 0 ) ) ), 1, 0 )</f>
        <v>0</v>
      </c>
      <c r="H328" s="479">
        <f t="shared" si="2"/>
        <v>0</v>
      </c>
      <c r="I328" t="str">
        <f>'Master Sheet'!E347</f>
        <v>The Leshen</v>
      </c>
      <c r="J328" s="481" t="str">
        <f t="array" ref="J328">INDEX( 'Master Sheet'!A400:C$1093, MATCH( I328, 'Master Sheet'!A400:A$1093, 0 ), 2 )</f>
        <v>(2020) Myke Fedyk :: 2069404904</v>
      </c>
      <c r="K328" s="482">
        <f t="shared" si="3"/>
        <v>0</v>
      </c>
      <c r="L328" s="483"/>
      <c r="M328" s="466"/>
      <c r="N328" s="466" t="str">
        <f t="array" ref="N328">INDEX( 'Master Sheet'!A400:C$1093, MATCH( I328, 'Master Sheet'!A400:A$1093, 0 ), 3 )</f>
        <v>info@theleshen.com</v>
      </c>
      <c r="O328">
        <f t="shared" si="4"/>
        <v>0</v>
      </c>
      <c r="P328" s="484"/>
      <c r="Q328" s="466"/>
      <c r="R328" s="466" t="str">
        <f t="shared" si="5"/>
        <v/>
      </c>
      <c r="S328" s="466" t="str">
        <f t="shared" si="6"/>
        <v/>
      </c>
      <c r="T328" t="e">
        <f>IF( Y328="#00ff00", TIMEVALUE('Master Sheet'!C347), "")</f>
        <v>#VALUE!</v>
      </c>
      <c r="U328" t="e">
        <f>IF( Z328="#00ff00", TIMEVALUE('Master Sheet'!D347), "")</f>
        <v>#VALUE!</v>
      </c>
      <c r="W328" t="s">
        <v>4823</v>
      </c>
      <c r="X328" t="s">
        <v>4823</v>
      </c>
      <c r="Y328" t="s">
        <v>4822</v>
      </c>
      <c r="Z328" t="s">
        <v>4822</v>
      </c>
      <c r="AA328" t="s">
        <v>4822</v>
      </c>
    </row>
    <row r="329" spans="1:27" ht="12.75">
      <c r="A329" s="129" t="str">
        <f t="shared" si="0"/>
        <v>Friday</v>
      </c>
      <c r="B329" s="481" t="str">
        <f>IF( W329="#00ff00",'Master Sheet'!A348, B328)</f>
        <v>(2020) Alan Hlavacek :: 970-310-1276</v>
      </c>
      <c r="C329" t="str">
        <f t="shared" ref="C329:D329" si="414">IF( NOT( R329 = "" ), TEXT( DATE(YEAR(R329), MONTH(R329), DAY(R329) ), "m/d/yy") &amp; " " &amp; HOUR(R329) &amp; ":" &amp; TEXT( MINUTE(R329), "00"), "")</f>
        <v/>
      </c>
      <c r="D329" t="str">
        <f t="shared" si="414"/>
        <v/>
      </c>
      <c r="E329" t="str">
        <f>IF( AA329="#00ff00", 'Master Sheet'!E348, "" )</f>
        <v>Los Toms</v>
      </c>
      <c r="F329">
        <f>IF( AND( $A329 &lt;&gt; "", $B329 &lt;&gt; "", $C329 &lt;&gt; "", $D329 &lt;&gt; "", $E329 &lt;&gt; "", ISERROR( MATCH( $E329,'2019 Kevin and Rob Bands to not'!$A:$A, 0 ) ) ), 1, 0 )</f>
        <v>0</v>
      </c>
      <c r="H329" s="479">
        <f t="shared" si="2"/>
        <v>0</v>
      </c>
      <c r="I329" t="str">
        <f>'Master Sheet'!E348</f>
        <v>Los Toms</v>
      </c>
      <c r="J329" s="481" t="str">
        <f t="array" ref="J329">INDEX( 'Master Sheet'!A400:C$1093, MATCH( I329, 'Master Sheet'!A400:A$1093, 0 ), 2 )</f>
        <v>(2020) Nately Dorlac :: 5137281481</v>
      </c>
      <c r="K329" s="482">
        <f t="shared" si="3"/>
        <v>0</v>
      </c>
      <c r="L329" s="483"/>
      <c r="M329" s="466"/>
      <c r="N329" s="466" t="str">
        <f t="array" ref="N329">INDEX( 'Master Sheet'!A400:C$1093, MATCH( I329, 'Master Sheet'!A400:A$1093, 0 ), 3 )</f>
        <v>lostoms69@gmail.com</v>
      </c>
      <c r="O329">
        <f t="shared" si="4"/>
        <v>0</v>
      </c>
      <c r="P329" s="484"/>
      <c r="Q329" s="466"/>
      <c r="R329" s="466" t="str">
        <f t="shared" si="5"/>
        <v/>
      </c>
      <c r="S329" s="466" t="str">
        <f t="shared" si="6"/>
        <v/>
      </c>
      <c r="T329" t="e">
        <f>IF( Y329="#00ff00", TIMEVALUE('Master Sheet'!C348), "")</f>
        <v>#VALUE!</v>
      </c>
      <c r="U329" t="e">
        <f>IF( Z329="#00ff00", TIMEVALUE('Master Sheet'!D348), "")</f>
        <v>#VALUE!</v>
      </c>
      <c r="W329" t="s">
        <v>4823</v>
      </c>
      <c r="X329" t="s">
        <v>4823</v>
      </c>
      <c r="Y329" t="s">
        <v>4822</v>
      </c>
      <c r="Z329" t="s">
        <v>4822</v>
      </c>
      <c r="AA329" t="s">
        <v>4822</v>
      </c>
    </row>
    <row r="330" spans="1:27" ht="12.75">
      <c r="A330" s="129" t="str">
        <f t="shared" si="0"/>
        <v>Friday</v>
      </c>
      <c r="B330" s="481" t="str">
        <f>IF( W330="#00ff00",'Master Sheet'!A349, B329)</f>
        <v>(2020) Alan Hlavacek :: 970-310-1276</v>
      </c>
      <c r="C330" t="str">
        <f t="shared" ref="C330:D330" si="415">IF( NOT( R330 = "" ), TEXT( DATE(YEAR(R330), MONTH(R330), DAY(R330) ), "m/d/yy") &amp; " " &amp; HOUR(R330) &amp; ":" &amp; TEXT( MINUTE(R330), "00"), "")</f>
        <v/>
      </c>
      <c r="D330" t="str">
        <f t="shared" si="415"/>
        <v/>
      </c>
      <c r="E330" t="str">
        <f>IF( AA330="#00ff00", 'Master Sheet'!E349, "" )</f>
        <v>Triton</v>
      </c>
      <c r="F330">
        <f>IF( AND( $A330 &lt;&gt; "", $B330 &lt;&gt; "", $C330 &lt;&gt; "", $D330 &lt;&gt; "", $E330 &lt;&gt; "", ISERROR( MATCH( $E330,'2019 Kevin and Rob Bands to not'!$A:$A, 0 ) ) ), 1, 0 )</f>
        <v>0</v>
      </c>
      <c r="H330" s="479">
        <f t="shared" si="2"/>
        <v>0</v>
      </c>
      <c r="I330" t="str">
        <f>'Master Sheet'!E349</f>
        <v>Triton</v>
      </c>
      <c r="J330" s="481" t="str">
        <f t="array" ref="J330">INDEX( 'Master Sheet'!A400:C$1093, MATCH( I330, 'Master Sheet'!A400:A$1093, 0 ), 2 )</f>
        <v>(2020) Nic Federle :: 9704249635</v>
      </c>
      <c r="K330" s="482">
        <f t="shared" si="3"/>
        <v>0</v>
      </c>
      <c r="L330" s="483"/>
      <c r="M330" s="466"/>
      <c r="N330" s="466" t="str">
        <f t="array" ref="N330">INDEX( 'Master Sheet'!A400:C$1093, MATCH( I330, 'Master Sheet'!A400:A$1093, 0 ), 3 )</f>
        <v>nicholas.federle@gmail.com</v>
      </c>
      <c r="O330">
        <f t="shared" si="4"/>
        <v>0</v>
      </c>
      <c r="P330" s="484"/>
      <c r="Q330" s="466"/>
      <c r="R330" s="466" t="str">
        <f t="shared" si="5"/>
        <v/>
      </c>
      <c r="S330" s="466" t="str">
        <f t="shared" si="6"/>
        <v/>
      </c>
      <c r="T330" t="e">
        <f>IF( Y330="#00ff00", TIMEVALUE('Master Sheet'!C349), "")</f>
        <v>#VALUE!</v>
      </c>
      <c r="U330" t="e">
        <f>IF( Z330="#00ff00", TIMEVALUE('Master Sheet'!D349), "")</f>
        <v>#VALUE!</v>
      </c>
      <c r="W330" t="s">
        <v>4823</v>
      </c>
      <c r="X330" t="s">
        <v>4823</v>
      </c>
      <c r="Y330" t="s">
        <v>4822</v>
      </c>
      <c r="Z330" t="s">
        <v>4822</v>
      </c>
      <c r="AA330" t="s">
        <v>4822</v>
      </c>
    </row>
    <row r="331" spans="1:27" ht="12.75">
      <c r="A331" s="129" t="str">
        <f t="shared" si="0"/>
        <v>Friday</v>
      </c>
      <c r="B331" s="481" t="str">
        <f>IF( W331="#00ff00",'Master Sheet'!A350, B330)</f>
        <v>(2020) Alan Hlavacek :: 970-310-1276</v>
      </c>
      <c r="C331" t="str">
        <f t="shared" ref="C331:D331" si="416">IF( NOT( R331 = "" ), TEXT( DATE(YEAR(R331), MONTH(R331), DAY(R331) ), "m/d/yy") &amp; " " &amp; HOUR(R331) &amp; ":" &amp; TEXT( MINUTE(R331), "00"), "")</f>
        <v/>
      </c>
      <c r="D331" t="str">
        <f t="shared" si="416"/>
        <v/>
      </c>
      <c r="E331">
        <f>IF( AA331="#00ff00", 'Master Sheet'!E350, "" )</f>
        <v>0</v>
      </c>
      <c r="F331">
        <f>IF( AND( $A331 &lt;&gt; "", $B331 &lt;&gt; "", $C331 &lt;&gt; "", $D331 &lt;&gt; "", $E331 &lt;&gt; "", ISERROR( MATCH( $E331,'2019 Kevin and Rob Bands to not'!$A:$A, 0 ) ) ), 1, 0 )</f>
        <v>0</v>
      </c>
      <c r="H331" s="479">
        <f t="shared" si="2"/>
        <v>0</v>
      </c>
      <c r="I331">
        <f>'Master Sheet'!E350</f>
        <v>0</v>
      </c>
      <c r="J331" s="481" t="e">
        <f t="array" ref="J331">INDEX( 'Master Sheet'!A400:C$1093, MATCH( I331, 'Master Sheet'!A400:A$1093, 0 ), 2 )</f>
        <v>#N/A</v>
      </c>
      <c r="K331" s="482">
        <f t="shared" si="3"/>
        <v>0</v>
      </c>
      <c r="L331" s="483"/>
      <c r="M331" s="466"/>
      <c r="N331" s="466" t="e">
        <f t="array" ref="N331">INDEX( 'Master Sheet'!A400:C$1093, MATCH( I331, 'Master Sheet'!A400:A$1093, 0 ), 3 )</f>
        <v>#N/A</v>
      </c>
      <c r="O331">
        <f t="shared" si="4"/>
        <v>0</v>
      </c>
      <c r="P331" s="484"/>
      <c r="Q331" s="466"/>
      <c r="R331" s="466" t="str">
        <f t="shared" si="5"/>
        <v/>
      </c>
      <c r="S331" s="466" t="str">
        <f t="shared" si="6"/>
        <v/>
      </c>
      <c r="T331" t="e">
        <f>IF( Y331="#00ff00", TIMEVALUE('Master Sheet'!C350), "")</f>
        <v>#VALUE!</v>
      </c>
      <c r="U331" t="e">
        <f>IF( Z331="#00ff00", TIMEVALUE('Master Sheet'!D350), "")</f>
        <v>#VALUE!</v>
      </c>
      <c r="W331" t="s">
        <v>4823</v>
      </c>
      <c r="X331" t="s">
        <v>4823</v>
      </c>
      <c r="Y331" t="s">
        <v>4822</v>
      </c>
      <c r="Z331" t="s">
        <v>4822</v>
      </c>
      <c r="AA331" t="s">
        <v>4822</v>
      </c>
    </row>
    <row r="332" spans="1:27" ht="12.75">
      <c r="A332" s="129" t="str">
        <f t="shared" si="0"/>
        <v>Friday</v>
      </c>
      <c r="B332" s="481" t="str">
        <f>IF( W332="#00ff00",'Master Sheet'!A351, B331)</f>
        <v>(2020) Alan Hlavacek :: 970-310-1276</v>
      </c>
      <c r="C332" t="str">
        <f t="shared" ref="C332:D332" si="417">IF( NOT( R332 = "" ), TEXT( DATE(YEAR(R332), MONTH(R332), DAY(R332) ), "m/d/yy") &amp; " " &amp; HOUR(R332) &amp; ":" &amp; TEXT( MINUTE(R332), "00"), "")</f>
        <v/>
      </c>
      <c r="D332" t="str">
        <f t="shared" si="417"/>
        <v/>
      </c>
      <c r="E332" t="str">
        <f>IF( AA332="#00ff00", 'Master Sheet'!E351, "" )</f>
        <v/>
      </c>
      <c r="F332">
        <f>IF( AND( $A332 &lt;&gt; "", $B332 &lt;&gt; "", $C332 &lt;&gt; "", $D332 &lt;&gt; "", $E332 &lt;&gt; "", ISERROR( MATCH( $E332,'2019 Kevin and Rob Bands to not'!$A:$A, 0 ) ) ), 1, 0 )</f>
        <v>0</v>
      </c>
      <c r="H332" s="479">
        <f t="shared" si="2"/>
        <v>0</v>
      </c>
      <c r="I332">
        <f>'Master Sheet'!E351</f>
        <v>0</v>
      </c>
      <c r="J332" s="481" t="e">
        <f t="array" ref="J332">INDEX( 'Master Sheet'!A400:C$1093, MATCH( I332, 'Master Sheet'!A400:A$1093, 0 ), 2 )</f>
        <v>#N/A</v>
      </c>
      <c r="K332" s="482">
        <f t="shared" si="3"/>
        <v>0</v>
      </c>
      <c r="L332" s="483"/>
      <c r="M332" s="466"/>
      <c r="N332" s="466" t="e">
        <f t="array" ref="N332">INDEX( 'Master Sheet'!A400:C$1093, MATCH( I332, 'Master Sheet'!A400:A$1093, 0 ), 3 )</f>
        <v>#N/A</v>
      </c>
      <c r="O332">
        <f t="shared" si="4"/>
        <v>0</v>
      </c>
      <c r="P332" s="484"/>
      <c r="Q332" s="466"/>
      <c r="R332" s="466" t="str">
        <f t="shared" si="5"/>
        <v/>
      </c>
      <c r="S332" s="466" t="str">
        <f t="shared" si="6"/>
        <v/>
      </c>
      <c r="T332" t="str">
        <f>IF( Y332="#00ff00", TIMEVALUE('Master Sheet'!C351), "")</f>
        <v/>
      </c>
      <c r="U332" t="str">
        <f>IF( Z332="#00ff00", TIMEVALUE('Master Sheet'!D351), "")</f>
        <v/>
      </c>
      <c r="W332" t="s">
        <v>4823</v>
      </c>
      <c r="X332" t="s">
        <v>4823</v>
      </c>
      <c r="Y332" t="s">
        <v>4823</v>
      </c>
      <c r="Z332" t="s">
        <v>4823</v>
      </c>
      <c r="AA332" t="s">
        <v>4823</v>
      </c>
    </row>
    <row r="333" spans="1:27" ht="12.75">
      <c r="A333" s="129" t="str">
        <f t="shared" si="0"/>
        <v>Friday</v>
      </c>
      <c r="B333" s="481" t="str">
        <f>IF( W333="#00ff00",'Master Sheet'!A352, B332)</f>
        <v>(2020) Alan Hlavacek :: 970-310-1276</v>
      </c>
      <c r="C333" t="str">
        <f t="shared" ref="C333:D333" si="418">IF( NOT( R333 = "" ), TEXT( DATE(YEAR(R333), MONTH(R333), DAY(R333) ), "m/d/yy") &amp; " " &amp; HOUR(R333) &amp; ":" &amp; TEXT( MINUTE(R333), "00"), "")</f>
        <v/>
      </c>
      <c r="D333" t="str">
        <f t="shared" si="418"/>
        <v/>
      </c>
      <c r="E333" t="str">
        <f>IF( AA333="#00ff00", 'Master Sheet'!E352, "" )</f>
        <v/>
      </c>
      <c r="F333">
        <f>IF( AND( $A333 &lt;&gt; "", $B333 &lt;&gt; "", $C333 &lt;&gt; "", $D333 &lt;&gt; "", $E333 &lt;&gt; "", ISERROR( MATCH( $E333,'2019 Kevin and Rob Bands to not'!$A:$A, 0 ) ) ), 1, 0 )</f>
        <v>0</v>
      </c>
      <c r="H333" s="479">
        <f t="shared" si="2"/>
        <v>0</v>
      </c>
      <c r="I333" t="str">
        <f>'Master Sheet'!E352</f>
        <v>acoustic/americana</v>
      </c>
      <c r="J333" s="481" t="e">
        <f t="array" ref="J333">INDEX( 'Master Sheet'!A400:C$1093, MATCH( I333, 'Master Sheet'!A400:A$1093, 0 ), 2 )</f>
        <v>#N/A</v>
      </c>
      <c r="K333" s="482">
        <f t="shared" si="3"/>
        <v>0</v>
      </c>
      <c r="L333" s="483"/>
      <c r="M333" s="466"/>
      <c r="N333" s="466" t="e">
        <f t="array" ref="N333">INDEX( 'Master Sheet'!A400:C$1093, MATCH( I333, 'Master Sheet'!A400:A$1093, 0 ), 3 )</f>
        <v>#N/A</v>
      </c>
      <c r="O333">
        <f t="shared" si="4"/>
        <v>0</v>
      </c>
      <c r="P333" s="484"/>
      <c r="Q333" s="466"/>
      <c r="R333" s="466" t="str">
        <f t="shared" si="5"/>
        <v/>
      </c>
      <c r="S333" s="466" t="str">
        <f t="shared" si="6"/>
        <v/>
      </c>
      <c r="T333" t="str">
        <f>IF( Y333="#00ff00", TIMEVALUE('Master Sheet'!C352), "")</f>
        <v/>
      </c>
      <c r="U333" t="str">
        <f>IF( Z333="#00ff00", TIMEVALUE('Master Sheet'!D352), "")</f>
        <v/>
      </c>
      <c r="W333" t="s">
        <v>4823</v>
      </c>
      <c r="X333" t="s">
        <v>4823</v>
      </c>
      <c r="Y333" t="s">
        <v>4823</v>
      </c>
      <c r="Z333" t="s">
        <v>4823</v>
      </c>
      <c r="AA333" t="s">
        <v>4823</v>
      </c>
    </row>
    <row r="334" spans="1:27" ht="12.75">
      <c r="A334" s="129" t="str">
        <f t="shared" si="0"/>
        <v>Friday</v>
      </c>
      <c r="B334" s="481" t="str">
        <f>IF( W334="#00ff00",'Master Sheet'!A354, B333)</f>
        <v>(2020) brandon harris :: 9727049034</v>
      </c>
      <c r="C334" t="str">
        <f t="shared" ref="C334:D334" si="419">IF( NOT( R334 = "" ), TEXT( DATE(YEAR(R334), MONTH(R334), DAY(R334) ), "m/d/yy") &amp; " " &amp; HOUR(R334) &amp; ":" &amp; TEXT( MINUTE(R334), "00"), "")</f>
        <v/>
      </c>
      <c r="D334" t="str">
        <f t="shared" si="419"/>
        <v/>
      </c>
      <c r="E334" t="str">
        <f>IF( AA334="#00ff00", 'Master Sheet'!E354, "" )</f>
        <v>Meat and Potatoes</v>
      </c>
      <c r="F334">
        <f>IF( AND( $A334 &lt;&gt; "", $B334 &lt;&gt; "", $C334 &lt;&gt; "", $D334 &lt;&gt; "", $E334 &lt;&gt; "", ISERROR( MATCH( $E334,'2019 Kevin and Rob Bands to not'!$A:$A, 0 ) ) ), 1, 0 )</f>
        <v>0</v>
      </c>
      <c r="H334" s="479">
        <f t="shared" si="2"/>
        <v>0</v>
      </c>
      <c r="I334" t="str">
        <f>'Master Sheet'!E354</f>
        <v>Meat and Potatoes</v>
      </c>
      <c r="J334" s="481" t="str">
        <f t="array" ref="J334">INDEX( 'Master Sheet'!A400:C$1093, MATCH( I334, 'Master Sheet'!A400:A$1093, 0 ), 2 )</f>
        <v>(2020) brandon harris :: 9727049034</v>
      </c>
      <c r="K334" s="482">
        <f t="shared" si="3"/>
        <v>0</v>
      </c>
      <c r="L334" s="483"/>
      <c r="M334" s="466"/>
      <c r="N334" s="466" t="str">
        <f t="array" ref="N334">INDEX( 'Master Sheet'!A400:C$1093, MATCH( I334, 'Master Sheet'!A400:A$1093, 0 ), 3 )</f>
        <v>brandoninstrumentalist@gmail.com</v>
      </c>
      <c r="O334">
        <f t="shared" si="4"/>
        <v>0</v>
      </c>
      <c r="P334" s="484"/>
      <c r="Q334" s="466"/>
      <c r="R334" s="466" t="str">
        <f t="shared" si="5"/>
        <v/>
      </c>
      <c r="S334" s="466" t="str">
        <f t="shared" si="6"/>
        <v/>
      </c>
      <c r="T334" t="e">
        <f>IF( Y334="#00ff00", TIMEVALUE('Master Sheet'!C354), "")</f>
        <v>#VALUE!</v>
      </c>
      <c r="U334" t="e">
        <f>IF( Z334="#00ff00", TIMEVALUE('Master Sheet'!D354), "")</f>
        <v>#VALUE!</v>
      </c>
      <c r="W334" t="s">
        <v>4822</v>
      </c>
      <c r="X334" t="s">
        <v>4822</v>
      </c>
      <c r="Y334" t="s">
        <v>4822</v>
      </c>
      <c r="Z334" t="s">
        <v>4822</v>
      </c>
      <c r="AA334" t="s">
        <v>4822</v>
      </c>
    </row>
    <row r="335" spans="1:27" ht="12.75">
      <c r="A335" s="129" t="str">
        <f t="shared" si="0"/>
        <v>Friday</v>
      </c>
      <c r="B335" s="481" t="str">
        <f>IF( W335="#00ff00",'Master Sheet'!A355, B334)</f>
        <v>(2020) brandon harris :: 9727049034</v>
      </c>
      <c r="C335" t="str">
        <f t="shared" ref="C335:D335" si="420">IF( NOT( R335 = "" ), TEXT( DATE(YEAR(R335), MONTH(R335), DAY(R335) ), "m/d/yy") &amp; " " &amp; HOUR(R335) &amp; ":" &amp; TEXT( MINUTE(R335), "00"), "")</f>
        <v/>
      </c>
      <c r="D335" t="str">
        <f t="shared" si="420"/>
        <v/>
      </c>
      <c r="E335" t="str">
        <f>IF( AA335="#00ff00", 'Master Sheet'!E355, "" )</f>
        <v>Taylor Shae</v>
      </c>
      <c r="F335">
        <f>IF( AND( $A335 &lt;&gt; "", $B335 &lt;&gt; "", $C335 &lt;&gt; "", $D335 &lt;&gt; "", $E335 &lt;&gt; "", ISERROR( MATCH( $E335,'2019 Kevin and Rob Bands to not'!$A:$A, 0 ) ) ), 1, 0 )</f>
        <v>0</v>
      </c>
      <c r="H335" s="479">
        <f t="shared" si="2"/>
        <v>0</v>
      </c>
      <c r="I335" t="str">
        <f>'Master Sheet'!E355</f>
        <v>Taylor Shae</v>
      </c>
      <c r="J335" s="481" t="str">
        <f t="array" ref="J335">INDEX( 'Master Sheet'!A400:C$1093, MATCH( I335, 'Master Sheet'!A400:A$1093, 0 ), 2 )</f>
        <v>(2020) Taylor Shae :: 720-552-0803</v>
      </c>
      <c r="K335" s="482">
        <f t="shared" si="3"/>
        <v>0</v>
      </c>
      <c r="L335" s="483"/>
      <c r="M335" s="466"/>
      <c r="N335" s="466" t="str">
        <f t="array" ref="N335">INDEX( 'Master Sheet'!A400:C$1093, MATCH( I335, 'Master Sheet'!A400:A$1093, 0 ), 3 )</f>
        <v>tshaemusic@gmail.com</v>
      </c>
      <c r="O335">
        <f t="shared" si="4"/>
        <v>0</v>
      </c>
      <c r="P335" s="484"/>
      <c r="Q335" s="466"/>
      <c r="R335" s="466" t="str">
        <f t="shared" si="5"/>
        <v/>
      </c>
      <c r="S335" s="466" t="str">
        <f t="shared" si="6"/>
        <v/>
      </c>
      <c r="T335" t="e">
        <f>IF( Y335="#00ff00", TIMEVALUE('Master Sheet'!C355), "")</f>
        <v>#VALUE!</v>
      </c>
      <c r="U335" t="e">
        <f>IF( Z335="#00ff00", TIMEVALUE('Master Sheet'!D355), "")</f>
        <v>#VALUE!</v>
      </c>
      <c r="W335" t="s">
        <v>4823</v>
      </c>
      <c r="X335" t="s">
        <v>4823</v>
      </c>
      <c r="Y335" t="s">
        <v>4822</v>
      </c>
      <c r="Z335" t="s">
        <v>4822</v>
      </c>
      <c r="AA335" t="s">
        <v>4822</v>
      </c>
    </row>
    <row r="336" spans="1:27" ht="12.75">
      <c r="A336" s="129" t="str">
        <f t="shared" si="0"/>
        <v>Friday</v>
      </c>
      <c r="B336" s="481" t="str">
        <f>IF( W336="#00ff00",'Master Sheet'!A356, B335)</f>
        <v>(2020) brandon harris :: 9727049034</v>
      </c>
      <c r="C336" t="str">
        <f t="shared" ref="C336:D336" si="421">IF( NOT( R336 = "" ), TEXT( DATE(YEAR(R336), MONTH(R336), DAY(R336) ), "m/d/yy") &amp; " " &amp; HOUR(R336) &amp; ":" &amp; TEXT( MINUTE(R336), "00"), "")</f>
        <v/>
      </c>
      <c r="D336" t="str">
        <f t="shared" si="421"/>
        <v/>
      </c>
      <c r="E336" t="str">
        <f>IF( AA336="#00ff00", 'Master Sheet'!E356, "" )</f>
        <v>Comedy</v>
      </c>
      <c r="F336">
        <f>IF( AND( $A336 &lt;&gt; "", $B336 &lt;&gt; "", $C336 &lt;&gt; "", $D336 &lt;&gt; "", $E336 &lt;&gt; "", ISERROR( MATCH( $E336,'2019 Kevin and Rob Bands to not'!$A:$A, 0 ) ) ), 1, 0 )</f>
        <v>0</v>
      </c>
      <c r="H336" s="479">
        <f t="shared" si="2"/>
        <v>0</v>
      </c>
      <c r="I336" t="str">
        <f>'Master Sheet'!E356</f>
        <v>Comedy</v>
      </c>
      <c r="J336" s="481" t="e">
        <f t="array" ref="J336">INDEX( 'Master Sheet'!A400:C$1093, MATCH( I336, 'Master Sheet'!A400:A$1093, 0 ), 2 )</f>
        <v>#N/A</v>
      </c>
      <c r="K336" s="482">
        <f t="shared" si="3"/>
        <v>0</v>
      </c>
      <c r="L336" s="486" t="s">
        <v>5231</v>
      </c>
      <c r="M336" s="466"/>
      <c r="N336" s="466" t="e">
        <f t="array" ref="N336">INDEX( 'Master Sheet'!A400:C$1093, MATCH( I336, 'Master Sheet'!A400:A$1093, 0 ), 3 )</f>
        <v>#N/A</v>
      </c>
      <c r="O336">
        <f t="shared" si="4"/>
        <v>0</v>
      </c>
      <c r="P336" s="484"/>
      <c r="Q336" s="466"/>
      <c r="R336" s="466" t="str">
        <f t="shared" si="5"/>
        <v/>
      </c>
      <c r="S336" s="466" t="str">
        <f t="shared" si="6"/>
        <v/>
      </c>
      <c r="T336" t="e">
        <f>IF( Y336="#00ff00", TIMEVALUE('Master Sheet'!C356), "")</f>
        <v>#VALUE!</v>
      </c>
      <c r="U336" t="e">
        <f>IF( Z336="#00ff00", TIMEVALUE('Master Sheet'!D356), "")</f>
        <v>#VALUE!</v>
      </c>
      <c r="W336" t="s">
        <v>4823</v>
      </c>
      <c r="X336" t="s">
        <v>4823</v>
      </c>
      <c r="Y336" t="s">
        <v>4822</v>
      </c>
      <c r="Z336" t="s">
        <v>4822</v>
      </c>
      <c r="AA336" t="s">
        <v>4822</v>
      </c>
    </row>
    <row r="337" spans="1:27" ht="12.75">
      <c r="A337" s="129" t="str">
        <f t="shared" si="0"/>
        <v>Friday</v>
      </c>
      <c r="B337" s="481" t="str">
        <f>IF( W337="#00ff00",'Master Sheet'!A357, B336)</f>
        <v>(2020) brandon harris :: 9727049034</v>
      </c>
      <c r="C337" t="str">
        <f t="shared" ref="C337:D337" si="422">IF( NOT( R337 = "" ), TEXT( DATE(YEAR(R337), MONTH(R337), DAY(R337) ), "m/d/yy") &amp; " " &amp; HOUR(R337) &amp; ":" &amp; TEXT( MINUTE(R337), "00"), "")</f>
        <v/>
      </c>
      <c r="D337" t="str">
        <f t="shared" si="422"/>
        <v/>
      </c>
      <c r="E337" t="str">
        <f>IF( AA337="#00ff00", 'Master Sheet'!E357, "" )</f>
        <v>Oh Like WOW</v>
      </c>
      <c r="F337">
        <f>IF( AND( $A337 &lt;&gt; "", $B337 &lt;&gt; "", $C337 &lt;&gt; "", $D337 &lt;&gt; "", $E337 &lt;&gt; "", ISERROR( MATCH( $E337,'2019 Kevin and Rob Bands to not'!$A:$A, 0 ) ) ), 1, 0 )</f>
        <v>0</v>
      </c>
      <c r="H337" s="479">
        <f t="shared" si="2"/>
        <v>0</v>
      </c>
      <c r="I337" t="str">
        <f>'Master Sheet'!E357</f>
        <v>Oh Like WOW</v>
      </c>
      <c r="J337" s="481" t="str">
        <f t="array" ref="J337">INDEX( 'Master Sheet'!A400:C$1093, MATCH( I337, 'Master Sheet'!A400:A$1093, 0 ), 2 )</f>
        <v>(2020) Emrys Hanley :: 415-609-8414</v>
      </c>
      <c r="K337" s="482">
        <f t="shared" si="3"/>
        <v>0</v>
      </c>
      <c r="L337" s="483"/>
      <c r="M337" s="466"/>
      <c r="N337" s="466" t="str">
        <f t="array" ref="N337">INDEX( 'Master Sheet'!A400:C$1093, MATCH( I337, 'Master Sheet'!A400:A$1093, 0 ), 3 )</f>
        <v>ohlikewowmusic@gmail.com</v>
      </c>
      <c r="O337">
        <f t="shared" si="4"/>
        <v>0</v>
      </c>
      <c r="P337" s="484"/>
      <c r="Q337" s="466"/>
      <c r="R337" s="466" t="str">
        <f t="shared" si="5"/>
        <v/>
      </c>
      <c r="S337" s="466" t="str">
        <f t="shared" si="6"/>
        <v/>
      </c>
      <c r="T337" t="e">
        <f>IF( Y337="#00ff00", TIMEVALUE('Master Sheet'!C357), "")</f>
        <v>#VALUE!</v>
      </c>
      <c r="U337" t="e">
        <f>IF( Z337="#00ff00", TIMEVALUE('Master Sheet'!D357), "")</f>
        <v>#VALUE!</v>
      </c>
      <c r="W337" t="s">
        <v>4823</v>
      </c>
      <c r="X337" t="s">
        <v>4823</v>
      </c>
      <c r="Y337" t="s">
        <v>4822</v>
      </c>
      <c r="Z337" t="s">
        <v>4822</v>
      </c>
      <c r="AA337" t="s">
        <v>4822</v>
      </c>
    </row>
    <row r="338" spans="1:27" ht="12.75">
      <c r="A338" s="129" t="str">
        <f t="shared" si="0"/>
        <v>Friday</v>
      </c>
      <c r="B338" s="481" t="str">
        <f>IF( W338="#00ff00",'Master Sheet'!A358, B337)</f>
        <v>(2020) brandon harris :: 9727049034</v>
      </c>
      <c r="C338" t="str">
        <f t="shared" ref="C338:D338" si="423">IF( NOT( R338 = "" ), TEXT( DATE(YEAR(R338), MONTH(R338), DAY(R338) ), "m/d/yy") &amp; " " &amp; HOUR(R338) &amp; ":" &amp; TEXT( MINUTE(R338), "00"), "")</f>
        <v/>
      </c>
      <c r="D338" t="str">
        <f t="shared" si="423"/>
        <v/>
      </c>
      <c r="E338" t="str">
        <f>IF( AA338="#00ff00", 'Master Sheet'!E358, "" )</f>
        <v>Hot Fruit</v>
      </c>
      <c r="F338">
        <f>IF( AND( $A338 &lt;&gt; "", $B338 &lt;&gt; "", $C338 &lt;&gt; "", $D338 &lt;&gt; "", $E338 &lt;&gt; "", ISERROR( MATCH( $E338,'2019 Kevin and Rob Bands to not'!$A:$A, 0 ) ) ), 1, 0 )</f>
        <v>0</v>
      </c>
      <c r="H338" s="479">
        <f t="shared" si="2"/>
        <v>0</v>
      </c>
      <c r="I338" t="str">
        <f>'Master Sheet'!E358</f>
        <v>Hot Fruit</v>
      </c>
      <c r="J338" s="481" t="str">
        <f t="array" ref="J338">INDEX( 'Master Sheet'!A400:C$1093, MATCH( I338, 'Master Sheet'!A400:A$1093, 0 ), 2 )</f>
        <v>(2020) Nicholas Fahey :: 970-214-2010</v>
      </c>
      <c r="K338" s="482">
        <f t="shared" si="3"/>
        <v>0</v>
      </c>
      <c r="L338" s="483"/>
      <c r="M338" s="466"/>
      <c r="N338" s="466" t="str">
        <f t="array" ref="N338">INDEX( 'Master Sheet'!A400:C$1093, MATCH( I338, 'Master Sheet'!A400:A$1093, 0 ), 3 )</f>
        <v>nbf419@hotmail.com</v>
      </c>
      <c r="O338">
        <f t="shared" si="4"/>
        <v>0</v>
      </c>
      <c r="P338" s="484"/>
      <c r="Q338" s="466"/>
      <c r="R338" s="466" t="str">
        <f t="shared" si="5"/>
        <v/>
      </c>
      <c r="S338" s="466" t="str">
        <f t="shared" si="6"/>
        <v/>
      </c>
      <c r="T338" t="e">
        <f>IF( Y338="#00ff00", TIMEVALUE('Master Sheet'!C358), "")</f>
        <v>#VALUE!</v>
      </c>
      <c r="U338" t="e">
        <f>IF( Z338="#00ff00", TIMEVALUE('Master Sheet'!D358), "")</f>
        <v>#VALUE!</v>
      </c>
      <c r="W338" t="s">
        <v>4823</v>
      </c>
      <c r="X338" t="s">
        <v>4823</v>
      </c>
      <c r="Y338" t="s">
        <v>4822</v>
      </c>
      <c r="Z338" t="s">
        <v>4822</v>
      </c>
      <c r="AA338" t="s">
        <v>4822</v>
      </c>
    </row>
    <row r="339" spans="1:27" ht="12.75">
      <c r="A339" s="129" t="str">
        <f t="shared" si="0"/>
        <v>Friday</v>
      </c>
      <c r="B339" s="481" t="str">
        <f>IF( W339="#00ff00",'Master Sheet'!A359, B338)</f>
        <v>(2020) brandon harris :: 9727049034</v>
      </c>
      <c r="C339" t="str">
        <f t="shared" ref="C339:D339" si="424">IF( NOT( R339 = "" ), TEXT( DATE(YEAR(R339), MONTH(R339), DAY(R339) ), "m/d/yy") &amp; " " &amp; HOUR(R339) &amp; ":" &amp; TEXT( MINUTE(R339), "00"), "")</f>
        <v/>
      </c>
      <c r="D339" t="str">
        <f t="shared" si="424"/>
        <v/>
      </c>
      <c r="E339" t="str">
        <f>IF( AA339="#00ff00", 'Master Sheet'!E359, "" )</f>
        <v xml:space="preserve"> </v>
      </c>
      <c r="F339">
        <f>IF( AND( $A339 &lt;&gt; "", $B339 &lt;&gt; "", $C339 &lt;&gt; "", $D339 &lt;&gt; "", $E339 &lt;&gt; "", ISERROR( MATCH( $E339,'2019 Kevin and Rob Bands to not'!$A:$A, 0 ) ) ), 1, 0 )</f>
        <v>0</v>
      </c>
      <c r="H339" s="479">
        <f t="shared" si="2"/>
        <v>0</v>
      </c>
      <c r="I339" t="str">
        <f>'Master Sheet'!E359</f>
        <v xml:space="preserve"> </v>
      </c>
      <c r="J339" s="481" t="e">
        <f t="array" ref="J339">INDEX( 'Master Sheet'!A400:C$1093, MATCH( I339, 'Master Sheet'!A400:A$1093, 0 ), 2 )</f>
        <v>#N/A</v>
      </c>
      <c r="K339" s="482">
        <f t="shared" si="3"/>
        <v>0</v>
      </c>
      <c r="L339" s="483"/>
      <c r="M339" s="466"/>
      <c r="N339" s="466" t="e">
        <f t="array" ref="N339">INDEX( 'Master Sheet'!A400:C$1093, MATCH( I339, 'Master Sheet'!A400:A$1093, 0 ), 3 )</f>
        <v>#N/A</v>
      </c>
      <c r="O339">
        <f t="shared" si="4"/>
        <v>0</v>
      </c>
      <c r="P339" s="484"/>
      <c r="Q339" s="466"/>
      <c r="R339" s="466" t="str">
        <f t="shared" si="5"/>
        <v/>
      </c>
      <c r="S339" s="466" t="str">
        <f t="shared" si="6"/>
        <v/>
      </c>
      <c r="T339" t="e">
        <f>IF( Y339="#00ff00", TIMEVALUE('Master Sheet'!C359), "")</f>
        <v>#VALUE!</v>
      </c>
      <c r="U339" t="e">
        <f>IF( Z339="#00ff00", TIMEVALUE('Master Sheet'!D359), "")</f>
        <v>#VALUE!</v>
      </c>
      <c r="W339" t="s">
        <v>4823</v>
      </c>
      <c r="X339" t="s">
        <v>4823</v>
      </c>
      <c r="Y339" t="s">
        <v>4822</v>
      </c>
      <c r="Z339" t="s">
        <v>4822</v>
      </c>
      <c r="AA339" t="s">
        <v>4822</v>
      </c>
    </row>
    <row r="340" spans="1:27" ht="12.75">
      <c r="A340" s="129" t="str">
        <f t="shared" si="0"/>
        <v>Friday</v>
      </c>
      <c r="B340" s="481" t="str">
        <f>IF( W340="#00ff00",'Master Sheet'!A360, B339)</f>
        <v>(2020) brandon harris :: 9727049034</v>
      </c>
      <c r="C340" t="str">
        <f t="shared" ref="C340:D340" si="425">IF( NOT( R340 = "" ), TEXT( DATE(YEAR(R340), MONTH(R340), DAY(R340) ), "m/d/yy") &amp; " " &amp; HOUR(R340) &amp; ":" &amp; TEXT( MINUTE(R340), "00"), "")</f>
        <v/>
      </c>
      <c r="D340" t="str">
        <f t="shared" si="425"/>
        <v/>
      </c>
      <c r="E340" t="str">
        <f>IF( AA340="#00ff00", 'Master Sheet'!E360, "" )</f>
        <v/>
      </c>
      <c r="F340">
        <f>IF( AND( $A340 &lt;&gt; "", $B340 &lt;&gt; "", $C340 &lt;&gt; "", $D340 &lt;&gt; "", $E340 &lt;&gt; "", ISERROR( MATCH( $E340,'2019 Kevin and Rob Bands to not'!$A:$A, 0 ) ) ), 1, 0 )</f>
        <v>0</v>
      </c>
      <c r="H340" s="479">
        <f t="shared" si="2"/>
        <v>0</v>
      </c>
      <c r="I340">
        <f>'Master Sheet'!E360</f>
        <v>0</v>
      </c>
      <c r="J340" s="481" t="e">
        <f t="array" ref="J340">INDEX( 'Master Sheet'!A400:C$1093, MATCH( I340, 'Master Sheet'!A400:A$1093, 0 ), 2 )</f>
        <v>#N/A</v>
      </c>
      <c r="K340" s="482">
        <f t="shared" si="3"/>
        <v>0</v>
      </c>
      <c r="L340" s="483"/>
      <c r="M340" s="466"/>
      <c r="N340" s="466" t="e">
        <f t="array" ref="N340">INDEX( 'Master Sheet'!A400:C$1093, MATCH( I340, 'Master Sheet'!A400:A$1093, 0 ), 3 )</f>
        <v>#N/A</v>
      </c>
      <c r="O340">
        <f t="shared" si="4"/>
        <v>0</v>
      </c>
      <c r="P340" s="484"/>
      <c r="Q340" s="466"/>
      <c r="R340" s="466" t="str">
        <f t="shared" si="5"/>
        <v/>
      </c>
      <c r="S340" s="466" t="str">
        <f t="shared" si="6"/>
        <v/>
      </c>
      <c r="T340" t="str">
        <f>IF( Y340="#00ff00", TIMEVALUE('Master Sheet'!C360), "")</f>
        <v/>
      </c>
      <c r="U340" t="str">
        <f>IF( Z340="#00ff00", TIMEVALUE('Master Sheet'!D360), "")</f>
        <v/>
      </c>
      <c r="W340" t="s">
        <v>4823</v>
      </c>
      <c r="X340" t="s">
        <v>4823</v>
      </c>
      <c r="Y340" t="s">
        <v>4823</v>
      </c>
      <c r="Z340" t="s">
        <v>4823</v>
      </c>
      <c r="AA340" t="s">
        <v>4823</v>
      </c>
    </row>
    <row r="341" spans="1:27" ht="12.75">
      <c r="A341" s="129" t="str">
        <f t="shared" si="0"/>
        <v>Friday</v>
      </c>
      <c r="B341" s="481" t="str">
        <f>IF( W341="#00ff00",'Master Sheet'!A361, B340)</f>
        <v>(2020) brandon harris :: 9727049034</v>
      </c>
      <c r="C341" t="str">
        <f t="shared" ref="C341:D341" si="426">IF( NOT( R341 = "" ), TEXT( DATE(YEAR(R341), MONTH(R341), DAY(R341) ), "m/d/yy") &amp; " " &amp; HOUR(R341) &amp; ":" &amp; TEXT( MINUTE(R341), "00"), "")</f>
        <v/>
      </c>
      <c r="D341" t="str">
        <f t="shared" si="426"/>
        <v/>
      </c>
      <c r="E341" t="str">
        <f>IF( AA341="#00ff00", 'Master Sheet'!E361, "" )</f>
        <v/>
      </c>
      <c r="F341">
        <f>IF( AND( $A341 &lt;&gt; "", $B341 &lt;&gt; "", $C341 &lt;&gt; "", $D341 &lt;&gt; "", $E341 &lt;&gt; "", ISERROR( MATCH( $E341,'2019 Kevin and Rob Bands to not'!$A:$A, 0 ) ) ), 1, 0 )</f>
        <v>0</v>
      </c>
      <c r="H341" s="479">
        <f t="shared" si="2"/>
        <v>0</v>
      </c>
      <c r="I341">
        <f>'Master Sheet'!E361</f>
        <v>0</v>
      </c>
      <c r="J341" s="481" t="e">
        <f t="array" ref="J341">INDEX( 'Master Sheet'!A400:C$1093, MATCH( I341, 'Master Sheet'!A400:A$1093, 0 ), 2 )</f>
        <v>#N/A</v>
      </c>
      <c r="K341" s="482">
        <f t="shared" si="3"/>
        <v>0</v>
      </c>
      <c r="L341" s="483"/>
      <c r="M341" s="466"/>
      <c r="N341" s="466" t="e">
        <f t="array" ref="N341">INDEX( 'Master Sheet'!A400:C$1093, MATCH( I341, 'Master Sheet'!A400:A$1093, 0 ), 3 )</f>
        <v>#N/A</v>
      </c>
      <c r="O341">
        <f t="shared" si="4"/>
        <v>0</v>
      </c>
      <c r="P341" s="484"/>
      <c r="Q341" s="466"/>
      <c r="R341" s="466" t="str">
        <f t="shared" si="5"/>
        <v/>
      </c>
      <c r="S341" s="466" t="str">
        <f t="shared" si="6"/>
        <v/>
      </c>
      <c r="T341" t="str">
        <f>IF( Y341="#00ff00", TIMEVALUE('Master Sheet'!C361), "")</f>
        <v/>
      </c>
      <c r="U341" t="str">
        <f>IF( Z341="#00ff00", TIMEVALUE('Master Sheet'!D361), "")</f>
        <v/>
      </c>
      <c r="W341" t="s">
        <v>4823</v>
      </c>
      <c r="X341" t="s">
        <v>4823</v>
      </c>
      <c r="Y341" t="s">
        <v>4823</v>
      </c>
      <c r="Z341" t="s">
        <v>4823</v>
      </c>
      <c r="AA341" t="s">
        <v>4823</v>
      </c>
    </row>
    <row r="342" spans="1:27" ht="12.75">
      <c r="A342" s="129" t="str">
        <f t="shared" si="0"/>
        <v>Friday</v>
      </c>
      <c r="B342" s="481" t="str">
        <f>IF( W342="#00ff00",'Master Sheet'!A362, B341)</f>
        <v>(2020) brandon harris :: 9727049034</v>
      </c>
      <c r="C342" t="str">
        <f t="shared" ref="C342:D342" si="427">IF( NOT( R342 = "" ), TEXT( DATE(YEAR(R342), MONTH(R342), DAY(R342) ), "m/d/yy") &amp; " " &amp; HOUR(R342) &amp; ":" &amp; TEXT( MINUTE(R342), "00"), "")</f>
        <v/>
      </c>
      <c r="D342" t="str">
        <f t="shared" si="427"/>
        <v/>
      </c>
      <c r="E342" t="str">
        <f>IF( AA342="#00ff00", 'Master Sheet'!E362, "" )</f>
        <v/>
      </c>
      <c r="F342">
        <f>IF( AND( $A342 &lt;&gt; "", $B342 &lt;&gt; "", $C342 &lt;&gt; "", $D342 &lt;&gt; "", $E342 &lt;&gt; "", ISERROR( MATCH( $E342,'2019 Kevin and Rob Bands to not'!$A:$A, 0 ) ) ), 1, 0 )</f>
        <v>0</v>
      </c>
      <c r="H342" s="479">
        <f t="shared" si="2"/>
        <v>0</v>
      </c>
      <c r="I342">
        <f>'Master Sheet'!E362</f>
        <v>0</v>
      </c>
      <c r="J342" s="481" t="e">
        <f t="array" ref="J342">INDEX( 'Master Sheet'!A400:C$1093, MATCH( I342, 'Master Sheet'!A400:A$1093, 0 ), 2 )</f>
        <v>#N/A</v>
      </c>
      <c r="K342" s="482">
        <f t="shared" si="3"/>
        <v>0</v>
      </c>
      <c r="L342" s="483"/>
      <c r="M342" s="466"/>
      <c r="N342" s="466" t="e">
        <f t="array" ref="N342">INDEX( 'Master Sheet'!A400:C$1093, MATCH( I342, 'Master Sheet'!A400:A$1093, 0 ), 3 )</f>
        <v>#N/A</v>
      </c>
      <c r="O342">
        <f t="shared" si="4"/>
        <v>0</v>
      </c>
      <c r="P342" s="484"/>
      <c r="Q342" s="466"/>
      <c r="R342" s="466" t="str">
        <f t="shared" si="5"/>
        <v/>
      </c>
      <c r="S342" s="466" t="str">
        <f t="shared" si="6"/>
        <v/>
      </c>
      <c r="T342" t="str">
        <f>IF( Y342="#00ff00", TIMEVALUE('Master Sheet'!C362), "")</f>
        <v/>
      </c>
      <c r="U342" t="str">
        <f>IF( Z342="#00ff00", TIMEVALUE('Master Sheet'!D362), "")</f>
        <v/>
      </c>
      <c r="W342" t="s">
        <v>4823</v>
      </c>
      <c r="X342" t="s">
        <v>4823</v>
      </c>
      <c r="Y342" t="s">
        <v>4823</v>
      </c>
      <c r="Z342" t="s">
        <v>4823</v>
      </c>
      <c r="AA342" t="s">
        <v>4823</v>
      </c>
    </row>
    <row r="343" spans="1:27" ht="12.75">
      <c r="A343" s="129" t="str">
        <f t="shared" si="0"/>
        <v>Friday</v>
      </c>
      <c r="B343" s="481" t="str">
        <f>IF( W343="#00ff00",'Master Sheet'!A363, B342)</f>
        <v>(2020) brandon harris :: 9727049034</v>
      </c>
      <c r="C343" t="str">
        <f t="shared" ref="C343:D343" si="428">IF( NOT( R343 = "" ), TEXT( DATE(YEAR(R343), MONTH(R343), DAY(R343) ), "m/d/yy") &amp; " " &amp; HOUR(R343) &amp; ":" &amp; TEXT( MINUTE(R343), "00"), "")</f>
        <v/>
      </c>
      <c r="D343" t="str">
        <f t="shared" si="428"/>
        <v/>
      </c>
      <c r="E343" t="str">
        <f>IF( AA343="#00ff00", 'Master Sheet'!E363, "" )</f>
        <v/>
      </c>
      <c r="F343">
        <f>IF( AND( $A343 &lt;&gt; "", $B343 &lt;&gt; "", $C343 &lt;&gt; "", $D343 &lt;&gt; "", $E343 &lt;&gt; "", ISERROR( MATCH( $E343,'2019 Kevin and Rob Bands to not'!$A:$A, 0 ) ) ), 1, 0 )</f>
        <v>0</v>
      </c>
      <c r="H343" s="479">
        <f t="shared" si="2"/>
        <v>0</v>
      </c>
      <c r="I343" t="str">
        <f>'Master Sheet'!E363</f>
        <v xml:space="preserve">Total Bands (Shows): </v>
      </c>
      <c r="J343" s="481" t="e">
        <f t="array" ref="J343">INDEX( 'Master Sheet'!A400:C$1093, MATCH( I343, 'Master Sheet'!A400:A$1093, 0 ), 2 )</f>
        <v>#N/A</v>
      </c>
      <c r="K343" s="482">
        <f t="shared" si="3"/>
        <v>0</v>
      </c>
      <c r="L343" s="483"/>
      <c r="M343" s="466"/>
      <c r="N343" s="466" t="e">
        <f t="array" ref="N343">INDEX( 'Master Sheet'!A400:C$1093, MATCH( I343, 'Master Sheet'!A400:A$1093, 0 ), 3 )</f>
        <v>#N/A</v>
      </c>
      <c r="O343">
        <f t="shared" si="4"/>
        <v>0</v>
      </c>
      <c r="P343" s="484"/>
      <c r="Q343" s="466"/>
      <c r="R343" s="466" t="str">
        <f t="shared" si="5"/>
        <v/>
      </c>
      <c r="S343" s="466" t="str">
        <f t="shared" si="6"/>
        <v/>
      </c>
      <c r="T343" t="str">
        <f>IF( Y343="#00ff00", TIMEVALUE('Master Sheet'!C363), "")</f>
        <v/>
      </c>
      <c r="U343" t="str">
        <f>IF( Z343="#00ff00", TIMEVALUE('Master Sheet'!D363), "")</f>
        <v/>
      </c>
      <c r="W343" t="s">
        <v>4823</v>
      </c>
      <c r="X343" t="s">
        <v>4823</v>
      </c>
      <c r="Y343" t="s">
        <v>4823</v>
      </c>
      <c r="Z343" t="s">
        <v>4823</v>
      </c>
      <c r="AA343" t="s">
        <v>4823</v>
      </c>
    </row>
    <row r="344" spans="1:27" ht="12.75">
      <c r="A344" s="129" t="str">
        <f t="shared" si="0"/>
        <v>Friday</v>
      </c>
      <c r="B344" s="481" t="str">
        <f>IF( W344="#00ff00",'Master Sheet'!A364, B343)</f>
        <v>(2020) brandon harris :: 9727049034</v>
      </c>
      <c r="C344" t="str">
        <f t="shared" ref="C344:D344" si="429">IF( NOT( R344 = "" ), TEXT( DATE(YEAR(R344), MONTH(R344), DAY(R344) ), "m/d/yy") &amp; " " &amp; HOUR(R344) &amp; ":" &amp; TEXT( MINUTE(R344), "00"), "")</f>
        <v/>
      </c>
      <c r="D344" t="str">
        <f t="shared" si="429"/>
        <v/>
      </c>
      <c r="E344" t="str">
        <f>IF( AA344="#00ff00", 'Master Sheet'!E364, "" )</f>
        <v/>
      </c>
      <c r="F344">
        <f>IF( AND( $A344 &lt;&gt; "", $B344 &lt;&gt; "", $C344 &lt;&gt; "", $D344 &lt;&gt; "", $E344 &lt;&gt; "", ISERROR( MATCH( $E344,'2019 Kevin and Rob Bands to not'!$A:$A, 0 ) ) ), 1, 0 )</f>
        <v>0</v>
      </c>
      <c r="H344" s="479">
        <f t="shared" si="2"/>
        <v>0</v>
      </c>
      <c r="I344">
        <f>'Master Sheet'!E364</f>
        <v>0</v>
      </c>
      <c r="J344" s="481" t="e">
        <f t="array" ref="J344">INDEX( 'Master Sheet'!A400:C$1093, MATCH( I344, 'Master Sheet'!A400:A$1093, 0 ), 2 )</f>
        <v>#N/A</v>
      </c>
      <c r="K344" s="482">
        <f t="shared" si="3"/>
        <v>0</v>
      </c>
      <c r="L344" s="483"/>
      <c r="M344" s="466"/>
      <c r="N344" s="466" t="e">
        <f t="array" ref="N344">INDEX( 'Master Sheet'!A400:C$1093, MATCH( I344, 'Master Sheet'!A400:A$1093, 0 ), 3 )</f>
        <v>#N/A</v>
      </c>
      <c r="O344">
        <f t="shared" si="4"/>
        <v>0</v>
      </c>
      <c r="P344" s="484"/>
      <c r="Q344" s="466"/>
      <c r="R344" s="466" t="str">
        <f t="shared" si="5"/>
        <v/>
      </c>
      <c r="S344" s="466" t="str">
        <f t="shared" si="6"/>
        <v/>
      </c>
      <c r="T344" t="str">
        <f>IF( Y344="#00ff00", TIMEVALUE('Master Sheet'!C364), "")</f>
        <v/>
      </c>
      <c r="U344" t="str">
        <f>IF( Z344="#00ff00", TIMEVALUE('Master Sheet'!D364), "")</f>
        <v/>
      </c>
      <c r="W344" t="s">
        <v>4823</v>
      </c>
      <c r="X344" t="s">
        <v>4823</v>
      </c>
      <c r="Y344" t="s">
        <v>4823</v>
      </c>
      <c r="Z344" t="s">
        <v>4823</v>
      </c>
      <c r="AA344" t="s">
        <v>4823</v>
      </c>
    </row>
    <row r="345" spans="1:27" ht="12.75">
      <c r="A345" s="129" t="str">
        <f t="shared" si="0"/>
        <v>Friday</v>
      </c>
      <c r="B345" s="481" t="str">
        <f>IF( W345="#00ff00",'Master Sheet'!A365, B344)</f>
        <v>(2020) brandon harris :: 9727049034</v>
      </c>
      <c r="C345" t="str">
        <f t="shared" ref="C345:D345" si="430">IF( NOT( R345 = "" ), TEXT( DATE(YEAR(R345), MONTH(R345), DAY(R345) ), "m/d/yy") &amp; " " &amp; HOUR(R345) &amp; ":" &amp; TEXT( MINUTE(R345), "00"), "")</f>
        <v/>
      </c>
      <c r="D345" t="str">
        <f t="shared" si="430"/>
        <v/>
      </c>
      <c r="E345" t="str">
        <f>IF( AA345="#00ff00", 'Master Sheet'!E365, "" )</f>
        <v/>
      </c>
      <c r="F345">
        <f>IF( AND( $A345 &lt;&gt; "", $B345 &lt;&gt; "", $C345 &lt;&gt; "", $D345 &lt;&gt; "", $E345 &lt;&gt; "", ISERROR( MATCH( $E345,'2019 Kevin and Rob Bands to not'!$A:$A, 0 ) ) ), 1, 0 )</f>
        <v>0</v>
      </c>
      <c r="H345" s="479">
        <f t="shared" si="2"/>
        <v>0</v>
      </c>
      <c r="I345">
        <f>'Master Sheet'!E365</f>
        <v>0</v>
      </c>
      <c r="J345" s="481" t="e">
        <f t="array" ref="J345">INDEX( 'Master Sheet'!A400:C$1093, MATCH( I345, 'Master Sheet'!A400:A$1093, 0 ), 2 )</f>
        <v>#N/A</v>
      </c>
      <c r="K345" s="482">
        <f t="shared" si="3"/>
        <v>0</v>
      </c>
      <c r="L345" s="483"/>
      <c r="M345" s="466"/>
      <c r="N345" s="466" t="e">
        <f t="array" ref="N345">INDEX( 'Master Sheet'!A400:C$1093, MATCH( I345, 'Master Sheet'!A400:A$1093, 0 ), 3 )</f>
        <v>#N/A</v>
      </c>
      <c r="O345">
        <f t="shared" si="4"/>
        <v>0</v>
      </c>
      <c r="P345" s="484"/>
      <c r="Q345" s="466"/>
      <c r="R345" s="466" t="str">
        <f t="shared" si="5"/>
        <v/>
      </c>
      <c r="S345" s="466" t="str">
        <f t="shared" si="6"/>
        <v/>
      </c>
      <c r="T345" t="str">
        <f>IF( Y345="#00ff00", TIMEVALUE('Master Sheet'!C365), "")</f>
        <v/>
      </c>
      <c r="U345" t="str">
        <f>IF( Z345="#00ff00", TIMEVALUE('Master Sheet'!D365), "")</f>
        <v/>
      </c>
      <c r="W345" t="s">
        <v>4823</v>
      </c>
      <c r="X345" t="s">
        <v>4823</v>
      </c>
      <c r="Y345" t="s">
        <v>4823</v>
      </c>
      <c r="Z345" t="s">
        <v>4823</v>
      </c>
      <c r="AA345" t="s">
        <v>4823</v>
      </c>
    </row>
    <row r="346" spans="1:27" ht="12.75">
      <c r="A346" s="129" t="str">
        <f t="shared" si="0"/>
        <v>Friday</v>
      </c>
      <c r="B346" s="481" t="str">
        <f>IF( W346="#00ff00",'Master Sheet'!A366, B345)</f>
        <v>(2020) brandon harris :: 9727049034</v>
      </c>
      <c r="C346" t="str">
        <f t="shared" ref="C346:D346" si="431">IF( NOT( R346 = "" ), TEXT( DATE(YEAR(R346), MONTH(R346), DAY(R346) ), "m/d/yy") &amp; " " &amp; HOUR(R346) &amp; ":" &amp; TEXT( MINUTE(R346), "00"), "")</f>
        <v/>
      </c>
      <c r="D346" t="str">
        <f t="shared" si="431"/>
        <v/>
      </c>
      <c r="E346" t="str">
        <f>IF( AA346="#00ff00", 'Master Sheet'!E366, "" )</f>
        <v/>
      </c>
      <c r="F346">
        <f>IF( AND( $A346 &lt;&gt; "", $B346 &lt;&gt; "", $C346 &lt;&gt; "", $D346 &lt;&gt; "", $E346 &lt;&gt; "", ISERROR( MATCH( $E346,'2019 Kevin and Rob Bands to not'!$A:$A, 0 ) ) ), 1, 0 )</f>
        <v>0</v>
      </c>
      <c r="H346" s="479">
        <f t="shared" si="2"/>
        <v>0</v>
      </c>
      <c r="I346" t="str">
        <f>'Master Sheet'!E366</f>
        <v xml:space="preserve"> </v>
      </c>
      <c r="J346" s="481" t="e">
        <f t="array" ref="J346">INDEX( 'Master Sheet'!A400:C$1093, MATCH( I346, 'Master Sheet'!A400:A$1093, 0 ), 2 )</f>
        <v>#N/A</v>
      </c>
      <c r="K346" s="482">
        <f t="shared" si="3"/>
        <v>0</v>
      </c>
      <c r="L346" s="483"/>
      <c r="M346" s="466"/>
      <c r="N346" s="466" t="e">
        <f t="array" ref="N346">INDEX( 'Master Sheet'!A400:C$1093, MATCH( I346, 'Master Sheet'!A400:A$1093, 0 ), 3 )</f>
        <v>#N/A</v>
      </c>
      <c r="O346">
        <f t="shared" si="4"/>
        <v>0</v>
      </c>
      <c r="P346" s="484"/>
      <c r="Q346" s="466"/>
      <c r="R346" s="466" t="str">
        <f t="shared" si="5"/>
        <v/>
      </c>
      <c r="S346" s="466" t="str">
        <f t="shared" si="6"/>
        <v/>
      </c>
      <c r="T346" t="str">
        <f>IF( Y346="#00ff00", TIMEVALUE('Master Sheet'!C366), "")</f>
        <v/>
      </c>
      <c r="U346" t="str">
        <f>IF( Z346="#00ff00", TIMEVALUE('Master Sheet'!D366), "")</f>
        <v/>
      </c>
      <c r="W346" t="s">
        <v>4823</v>
      </c>
      <c r="X346" t="s">
        <v>4823</v>
      </c>
      <c r="Y346" t="s">
        <v>4823</v>
      </c>
      <c r="Z346" t="s">
        <v>4823</v>
      </c>
      <c r="AA346" t="s">
        <v>4823</v>
      </c>
    </row>
    <row r="347" spans="1:27" ht="12.75">
      <c r="A347" s="129" t="str">
        <f t="shared" si="0"/>
        <v>Friday</v>
      </c>
      <c r="B347" s="481" t="str">
        <f>IF( W347="#00ff00",#REF!, B346)</f>
        <v>(2020) brandon harris :: 9727049034</v>
      </c>
      <c r="C347" t="str">
        <f t="shared" ref="C347:D347" si="432">IF( NOT( R347 = "" ), TEXT( DATE(YEAR(R347), MONTH(R347), DAY(R347) ), "m/d/yy") &amp; " " &amp; HOUR(R347) &amp; ":" &amp; TEXT( MINUTE(R347), "00"), "")</f>
        <v/>
      </c>
      <c r="D347" t="str">
        <f t="shared" si="432"/>
        <v/>
      </c>
      <c r="E347" t="str">
        <f>IF( AA347="#00ff00",#REF!, "" )</f>
        <v/>
      </c>
      <c r="F347">
        <f>IF( AND( $A347 &lt;&gt; "", $B347 &lt;&gt; "", $C347 &lt;&gt; "", $D347 &lt;&gt; "", $E347 &lt;&gt; "", ISERROR( MATCH( $E347,'2019 Kevin and Rob Bands to not'!$A:$A, 0 ) ) ), 1, 0 )</f>
        <v>0</v>
      </c>
      <c r="H347" s="479" t="e">
        <f t="shared" si="2"/>
        <v>#REF!</v>
      </c>
      <c r="I347" t="e">
        <f>#REF!</f>
        <v>#REF!</v>
      </c>
      <c r="J347" s="481" t="e">
        <f t="array" ref="J347">INDEX( 'Master Sheet'!A400:C$1093, MATCH( I347, 'Master Sheet'!A400:A$1093, 0 ), 2 )</f>
        <v>#REF!</v>
      </c>
      <c r="K347" s="482" t="e">
        <f t="shared" si="3"/>
        <v>#REF!</v>
      </c>
      <c r="L347" s="483"/>
      <c r="M347" s="466"/>
      <c r="N347" s="466" t="e">
        <f t="array" ref="N347">INDEX( 'Master Sheet'!A400:C$1093, MATCH( I347, 'Master Sheet'!A400:A$1093, 0 ), 3 )</f>
        <v>#REF!</v>
      </c>
      <c r="O347" t="e">
        <f t="shared" si="4"/>
        <v>#REF!</v>
      </c>
      <c r="P347" s="484"/>
      <c r="Q347" s="466"/>
      <c r="R347" s="466" t="str">
        <f t="shared" si="5"/>
        <v/>
      </c>
      <c r="S347" s="466" t="str">
        <f t="shared" si="6"/>
        <v/>
      </c>
      <c r="T347" t="str">
        <f t="shared" ref="T347:U347" si="433">IF( Y347="#00ff00", TIMEVALUE(#REF!), "")</f>
        <v/>
      </c>
      <c r="U347" t="str">
        <f t="shared" si="433"/>
        <v/>
      </c>
      <c r="W347" t="s">
        <v>4823</v>
      </c>
      <c r="X347" t="s">
        <v>4823</v>
      </c>
      <c r="Y347" t="s">
        <v>4823</v>
      </c>
      <c r="Z347" t="s">
        <v>4823</v>
      </c>
      <c r="AA347" t="s">
        <v>4823</v>
      </c>
    </row>
    <row r="348" spans="1:27" ht="12.75">
      <c r="A348" s="129" t="str">
        <f t="shared" si="0"/>
        <v>Friday</v>
      </c>
      <c r="B348" s="481" t="str">
        <f>IF( W348="#00ff00",'Master Sheet'!A367, B347)</f>
        <v>(2020) brandon harris :: 9727049034</v>
      </c>
      <c r="C348" t="str">
        <f t="shared" ref="C348:D348" si="434">IF( NOT( R348 = "" ), TEXT( DATE(YEAR(R348), MONTH(R348), DAY(R348) ), "m/d/yy") &amp; " " &amp; HOUR(R348) &amp; ":" &amp; TEXT( MINUTE(R348), "00"), "")</f>
        <v/>
      </c>
      <c r="D348" t="str">
        <f t="shared" si="434"/>
        <v/>
      </c>
      <c r="E348" t="str">
        <f>IF( AA348="#00ff00", 'Master Sheet'!E367, "" )</f>
        <v/>
      </c>
      <c r="F348">
        <f>IF( AND( $A348 &lt;&gt; "", $B348 &lt;&gt; "", $C348 &lt;&gt; "", $D348 &lt;&gt; "", $E348 &lt;&gt; "", ISERROR( MATCH( $E348,'2019 Kevin and Rob Bands to not'!$A:$A, 0 ) ) ), 1, 0 )</f>
        <v>0</v>
      </c>
      <c r="H348" s="479">
        <f t="shared" si="2"/>
        <v>0</v>
      </c>
      <c r="I348" t="str">
        <f>'Master Sheet'!E367</f>
        <v xml:space="preserve"> </v>
      </c>
      <c r="J348" s="481" t="e">
        <f t="array" ref="J348">INDEX( 'Master Sheet'!A400:C$1093, MATCH( I348, 'Master Sheet'!A400:A$1093, 0 ), 2 )</f>
        <v>#N/A</v>
      </c>
      <c r="K348" s="482">
        <f t="shared" si="3"/>
        <v>0</v>
      </c>
      <c r="L348" s="483"/>
      <c r="M348" s="466"/>
      <c r="N348" s="466" t="e">
        <f t="array" ref="N348">INDEX( 'Master Sheet'!A400:C$1093, MATCH( I348, 'Master Sheet'!A400:A$1093, 0 ), 3 )</f>
        <v>#N/A</v>
      </c>
      <c r="O348">
        <f t="shared" si="4"/>
        <v>0</v>
      </c>
      <c r="P348" s="484"/>
      <c r="Q348" s="466"/>
      <c r="R348" s="466" t="str">
        <f t="shared" si="5"/>
        <v/>
      </c>
      <c r="S348" s="466" t="str">
        <f t="shared" si="6"/>
        <v/>
      </c>
      <c r="T348" t="str">
        <f>IF( Y348="#00ff00", TIMEVALUE('Master Sheet'!C367), "")</f>
        <v/>
      </c>
      <c r="U348" t="str">
        <f>IF( Z348="#00ff00", TIMEVALUE('Master Sheet'!D367), "")</f>
        <v/>
      </c>
      <c r="W348" t="s">
        <v>5242</v>
      </c>
      <c r="X348" t="s">
        <v>4823</v>
      </c>
      <c r="Y348" t="s">
        <v>4823</v>
      </c>
      <c r="Z348" t="s">
        <v>4823</v>
      </c>
      <c r="AA348" t="s">
        <v>4823</v>
      </c>
    </row>
    <row r="349" spans="1:27" ht="12.75">
      <c r="A349" s="129" t="str">
        <f t="shared" si="0"/>
        <v>Friday</v>
      </c>
      <c r="B349" s="481" t="str">
        <f>IF( W349="#00ff00",'Master Sheet'!A368, B348)</f>
        <v>(2020) brandon harris :: 9727049034</v>
      </c>
      <c r="C349" t="str">
        <f t="shared" ref="C349:D349" si="435">IF( NOT( R349 = "" ), TEXT( DATE(YEAR(R349), MONTH(R349), DAY(R349) ), "m/d/yy") &amp; " " &amp; HOUR(R349) &amp; ":" &amp; TEXT( MINUTE(R349), "00"), "")</f>
        <v/>
      </c>
      <c r="D349" t="str">
        <f t="shared" si="435"/>
        <v/>
      </c>
      <c r="E349" t="str">
        <f>IF( AA349="#00ff00", 'Master Sheet'!E368, "" )</f>
        <v/>
      </c>
      <c r="F349">
        <f>IF( AND( $A349 &lt;&gt; "", $B349 &lt;&gt; "", $C349 &lt;&gt; "", $D349 &lt;&gt; "", $E349 &lt;&gt; "", ISERROR( MATCH( $E349,'2019 Kevin and Rob Bands to not'!$A:$A, 0 ) ) ), 1, 0 )</f>
        <v>0</v>
      </c>
      <c r="H349" s="479">
        <f t="shared" si="2"/>
        <v>0</v>
      </c>
      <c r="I349">
        <f>'Master Sheet'!E368</f>
        <v>0</v>
      </c>
      <c r="J349" s="481" t="e">
        <f t="array" ref="J349">INDEX( 'Master Sheet'!A400:C$1093, MATCH( I349, 'Master Sheet'!A400:A$1093, 0 ), 2 )</f>
        <v>#N/A</v>
      </c>
      <c r="K349" s="482">
        <f t="shared" si="3"/>
        <v>0</v>
      </c>
      <c r="L349" s="483"/>
      <c r="M349" s="466"/>
      <c r="N349" s="466" t="e">
        <f t="array" ref="N349">INDEX( 'Master Sheet'!A400:C$1093, MATCH( I349, 'Master Sheet'!A400:A$1093, 0 ), 3 )</f>
        <v>#N/A</v>
      </c>
      <c r="O349">
        <f t="shared" si="4"/>
        <v>0</v>
      </c>
      <c r="P349" s="484"/>
      <c r="Q349" s="466"/>
      <c r="R349" s="466" t="str">
        <f t="shared" si="5"/>
        <v/>
      </c>
      <c r="S349" s="466" t="str">
        <f t="shared" si="6"/>
        <v/>
      </c>
      <c r="T349" t="str">
        <f>IF( Y349="#00ff00", TIMEVALUE('Master Sheet'!C368), "")</f>
        <v/>
      </c>
      <c r="U349" t="str">
        <f>IF( Z349="#00ff00", TIMEVALUE('Master Sheet'!D368), "")</f>
        <v/>
      </c>
      <c r="W349" t="s">
        <v>5242</v>
      </c>
      <c r="X349" t="s">
        <v>4823</v>
      </c>
      <c r="Y349" t="s">
        <v>4823</v>
      </c>
      <c r="Z349" t="s">
        <v>4823</v>
      </c>
      <c r="AA349" t="s">
        <v>4823</v>
      </c>
    </row>
    <row r="350" spans="1:27" ht="12.75">
      <c r="A350" s="129" t="str">
        <f t="shared" si="0"/>
        <v>Friday</v>
      </c>
      <c r="B350" s="481" t="str">
        <f t="shared" ref="B350:B365" si="436">IF( W350="#00ff00",#REF!, B349)</f>
        <v>(2020) brandon harris :: 9727049034</v>
      </c>
      <c r="C350" t="str">
        <f t="shared" ref="C350:D350" si="437">IF( NOT( R350 = "" ), TEXT( DATE(YEAR(R350), MONTH(R350), DAY(R350) ), "m/d/yy") &amp; " " &amp; HOUR(R350) &amp; ":" &amp; TEXT( MINUTE(R350), "00"), "")</f>
        <v/>
      </c>
      <c r="D350" t="str">
        <f t="shared" si="437"/>
        <v/>
      </c>
      <c r="E350" t="str">
        <f t="shared" ref="E350:E365" si="438">IF( AA350="#00ff00",#REF!, "" )</f>
        <v/>
      </c>
      <c r="F350">
        <f>IF( AND( $A350 &lt;&gt; "", $B350 &lt;&gt; "", $C350 &lt;&gt; "", $D350 &lt;&gt; "", $E350 &lt;&gt; "", ISERROR( MATCH( $E350,'2019 Kevin and Rob Bands to not'!$A:$A, 0 ) ) ), 1, 0 )</f>
        <v>0</v>
      </c>
      <c r="H350" s="479" t="e">
        <f t="shared" si="2"/>
        <v>#REF!</v>
      </c>
      <c r="I350" t="e">
        <f t="shared" ref="I350:I365" si="439">#REF!</f>
        <v>#REF!</v>
      </c>
      <c r="J350" s="481" t="e">
        <f t="array" ref="J350">INDEX( 'Master Sheet'!A400:C$1093, MATCH( I350, 'Master Sheet'!A400:A$1093, 0 ), 2 )</f>
        <v>#REF!</v>
      </c>
      <c r="K350" s="482" t="e">
        <f t="shared" si="3"/>
        <v>#REF!</v>
      </c>
      <c r="L350" s="483"/>
      <c r="M350" s="466"/>
      <c r="N350" s="466" t="e">
        <f t="array" ref="N350">INDEX( 'Master Sheet'!A400:C$1093, MATCH( I350, 'Master Sheet'!A400:A$1093, 0 ), 3 )</f>
        <v>#REF!</v>
      </c>
      <c r="O350" t="e">
        <f t="shared" si="4"/>
        <v>#REF!</v>
      </c>
      <c r="P350" s="484"/>
      <c r="Q350" s="466"/>
      <c r="R350" s="466" t="str">
        <f t="shared" si="5"/>
        <v/>
      </c>
      <c r="S350" s="466" t="str">
        <f t="shared" si="6"/>
        <v/>
      </c>
      <c r="T350" t="str">
        <f t="shared" ref="T350:U350" si="440">IF( Y350="#00ff00", TIMEVALUE(#REF!), "")</f>
        <v/>
      </c>
      <c r="U350" t="str">
        <f t="shared" si="440"/>
        <v/>
      </c>
      <c r="W350" t="s">
        <v>4823</v>
      </c>
      <c r="X350" t="s">
        <v>4823</v>
      </c>
      <c r="Y350" t="s">
        <v>4823</v>
      </c>
      <c r="Z350" t="s">
        <v>4823</v>
      </c>
      <c r="AA350" t="s">
        <v>4823</v>
      </c>
    </row>
    <row r="351" spans="1:27" ht="12.75">
      <c r="A351" s="129" t="str">
        <f t="shared" si="0"/>
        <v>Friday</v>
      </c>
      <c r="B351" s="481" t="str">
        <f t="shared" si="436"/>
        <v>(2020) brandon harris :: 9727049034</v>
      </c>
      <c r="C351" t="str">
        <f t="shared" ref="C351:D351" si="441">IF( NOT( R351 = "" ), TEXT( DATE(YEAR(R351), MONTH(R351), DAY(R351) ), "m/d/yy") &amp; " " &amp; HOUR(R351) &amp; ":" &amp; TEXT( MINUTE(R351), "00"), "")</f>
        <v/>
      </c>
      <c r="D351" t="str">
        <f t="shared" si="441"/>
        <v/>
      </c>
      <c r="E351" t="str">
        <f t="shared" si="438"/>
        <v/>
      </c>
      <c r="F351">
        <f>IF( AND( $A351 &lt;&gt; "", $B351 &lt;&gt; "", $C351 &lt;&gt; "", $D351 &lt;&gt; "", $E351 &lt;&gt; "", ISERROR( MATCH( $E351,'2019 Kevin and Rob Bands to not'!$A:$A, 0 ) ) ), 1, 0 )</f>
        <v>0</v>
      </c>
      <c r="H351" s="479" t="e">
        <f t="shared" si="2"/>
        <v>#REF!</v>
      </c>
      <c r="I351" t="e">
        <f t="shared" si="439"/>
        <v>#REF!</v>
      </c>
      <c r="J351" s="481" t="e">
        <f t="array" ref="J351">INDEX( 'Master Sheet'!A400:C$1093, MATCH( I351, 'Master Sheet'!A400:A$1093, 0 ), 2 )</f>
        <v>#REF!</v>
      </c>
      <c r="K351" s="482" t="e">
        <f t="shared" si="3"/>
        <v>#REF!</v>
      </c>
      <c r="L351" s="483"/>
      <c r="M351" s="466"/>
      <c r="N351" s="466" t="e">
        <f t="array" ref="N351">INDEX( 'Master Sheet'!A400:C$1093, MATCH( I351, 'Master Sheet'!A400:A$1093, 0 ), 3 )</f>
        <v>#REF!</v>
      </c>
      <c r="O351" t="e">
        <f t="shared" si="4"/>
        <v>#REF!</v>
      </c>
      <c r="P351" s="484"/>
      <c r="Q351" s="466"/>
      <c r="R351" s="466" t="str">
        <f t="shared" si="5"/>
        <v/>
      </c>
      <c r="S351" s="466" t="str">
        <f t="shared" si="6"/>
        <v/>
      </c>
      <c r="T351" t="str">
        <f t="shared" ref="T351:U351" si="442">IF( Y351="#00ff00", TIMEVALUE(#REF!), "")</f>
        <v/>
      </c>
      <c r="U351" t="str">
        <f t="shared" si="442"/>
        <v/>
      </c>
      <c r="W351" t="s">
        <v>4823</v>
      </c>
      <c r="X351" t="s">
        <v>4823</v>
      </c>
      <c r="Y351" t="s">
        <v>4823</v>
      </c>
      <c r="Z351" t="s">
        <v>4823</v>
      </c>
      <c r="AA351" t="s">
        <v>4823</v>
      </c>
    </row>
    <row r="352" spans="1:27" ht="12.75">
      <c r="A352" s="129" t="str">
        <f t="shared" si="0"/>
        <v>Friday</v>
      </c>
      <c r="B352" s="481" t="str">
        <f t="shared" si="436"/>
        <v>(2020) brandon harris :: 9727049034</v>
      </c>
      <c r="C352" t="str">
        <f t="shared" ref="C352:D352" si="443">IF( NOT( R352 = "" ), TEXT( DATE(YEAR(R352), MONTH(R352), DAY(R352) ), "m/d/yy") &amp; " " &amp; HOUR(R352) &amp; ":" &amp; TEXT( MINUTE(R352), "00"), "")</f>
        <v/>
      </c>
      <c r="D352" t="str">
        <f t="shared" si="443"/>
        <v/>
      </c>
      <c r="E352" t="str">
        <f t="shared" si="438"/>
        <v/>
      </c>
      <c r="F352">
        <f>IF( AND( $A352 &lt;&gt; "", $B352 &lt;&gt; "", $C352 &lt;&gt; "", $D352 &lt;&gt; "", $E352 &lt;&gt; "", ISERROR( MATCH( $E352,'2019 Kevin and Rob Bands to not'!$A:$A, 0 ) ) ), 1, 0 )</f>
        <v>0</v>
      </c>
      <c r="H352" s="479" t="e">
        <f t="shared" si="2"/>
        <v>#REF!</v>
      </c>
      <c r="I352" t="e">
        <f t="shared" si="439"/>
        <v>#REF!</v>
      </c>
      <c r="J352" s="481" t="e">
        <f t="array" ref="J352">INDEX( 'Master Sheet'!A400:C$1093, MATCH( I352, 'Master Sheet'!A400:A$1093, 0 ), 2 )</f>
        <v>#REF!</v>
      </c>
      <c r="K352" s="482" t="e">
        <f t="shared" si="3"/>
        <v>#REF!</v>
      </c>
      <c r="L352" s="483"/>
      <c r="M352" s="466"/>
      <c r="N352" s="466" t="e">
        <f t="array" ref="N352">INDEX( 'Master Sheet'!A400:C$1093, MATCH( I352, 'Master Sheet'!A400:A$1093, 0 ), 3 )</f>
        <v>#REF!</v>
      </c>
      <c r="O352" t="e">
        <f t="shared" si="4"/>
        <v>#REF!</v>
      </c>
      <c r="P352" s="484"/>
      <c r="Q352" s="466"/>
      <c r="R352" s="466" t="str">
        <f t="shared" si="5"/>
        <v/>
      </c>
      <c r="S352" s="466" t="str">
        <f t="shared" si="6"/>
        <v/>
      </c>
      <c r="T352" t="str">
        <f t="shared" ref="T352:U352" si="444">IF( Y352="#00ff00", TIMEVALUE(#REF!), "")</f>
        <v/>
      </c>
      <c r="U352" t="str">
        <f t="shared" si="444"/>
        <v/>
      </c>
      <c r="W352" t="s">
        <v>4823</v>
      </c>
      <c r="X352" t="s">
        <v>4823</v>
      </c>
      <c r="Y352" t="s">
        <v>4823</v>
      </c>
      <c r="Z352" t="s">
        <v>4823</v>
      </c>
      <c r="AA352" t="s">
        <v>4823</v>
      </c>
    </row>
    <row r="353" spans="1:27" ht="12.75">
      <c r="A353" s="129" t="str">
        <f t="shared" si="0"/>
        <v>Friday</v>
      </c>
      <c r="B353" s="481" t="str">
        <f t="shared" si="436"/>
        <v>(2020) brandon harris :: 9727049034</v>
      </c>
      <c r="C353" t="str">
        <f t="shared" ref="C353:D353" si="445">IF( NOT( R353 = "" ), TEXT( DATE(YEAR(R353), MONTH(R353), DAY(R353) ), "m/d/yy") &amp; " " &amp; HOUR(R353) &amp; ":" &amp; TEXT( MINUTE(R353), "00"), "")</f>
        <v/>
      </c>
      <c r="D353" t="str">
        <f t="shared" si="445"/>
        <v/>
      </c>
      <c r="E353" t="str">
        <f t="shared" si="438"/>
        <v/>
      </c>
      <c r="F353">
        <f>IF( AND( $A353 &lt;&gt; "", $B353 &lt;&gt; "", $C353 &lt;&gt; "", $D353 &lt;&gt; "", $E353 &lt;&gt; "", ISERROR( MATCH( $E353,'2019 Kevin and Rob Bands to not'!$A:$A, 0 ) ) ), 1, 0 )</f>
        <v>0</v>
      </c>
      <c r="H353" s="479" t="e">
        <f t="shared" si="2"/>
        <v>#REF!</v>
      </c>
      <c r="I353" t="e">
        <f t="shared" si="439"/>
        <v>#REF!</v>
      </c>
      <c r="J353" s="481" t="e">
        <f t="array" ref="J353">INDEX( 'Master Sheet'!A400:C$1093, MATCH( I353, 'Master Sheet'!A400:A$1093, 0 ), 2 )</f>
        <v>#REF!</v>
      </c>
      <c r="K353" s="482" t="e">
        <f t="shared" si="3"/>
        <v>#REF!</v>
      </c>
      <c r="L353" s="483"/>
      <c r="M353" s="466"/>
      <c r="N353" s="466" t="e">
        <f t="array" ref="N353">INDEX( 'Master Sheet'!A400:C$1093, MATCH( I353, 'Master Sheet'!A400:A$1093, 0 ), 3 )</f>
        <v>#REF!</v>
      </c>
      <c r="O353" t="e">
        <f t="shared" si="4"/>
        <v>#REF!</v>
      </c>
      <c r="P353" s="484"/>
      <c r="Q353" s="466"/>
      <c r="R353" s="466" t="str">
        <f t="shared" si="5"/>
        <v/>
      </c>
      <c r="S353" s="466" t="str">
        <f t="shared" si="6"/>
        <v/>
      </c>
      <c r="T353" t="str">
        <f t="shared" ref="T353:U353" si="446">IF( Y353="#00ff00", TIMEVALUE(#REF!), "")</f>
        <v/>
      </c>
      <c r="U353" t="str">
        <f t="shared" si="446"/>
        <v/>
      </c>
      <c r="W353" t="s">
        <v>4823</v>
      </c>
      <c r="X353" t="s">
        <v>4823</v>
      </c>
      <c r="Y353" t="s">
        <v>4823</v>
      </c>
      <c r="Z353" t="s">
        <v>4823</v>
      </c>
      <c r="AA353" t="s">
        <v>4823</v>
      </c>
    </row>
    <row r="354" spans="1:27" ht="12.75">
      <c r="A354" s="129" t="str">
        <f t="shared" si="0"/>
        <v>Friday</v>
      </c>
      <c r="B354" s="481" t="str">
        <f t="shared" si="436"/>
        <v>(2020) brandon harris :: 9727049034</v>
      </c>
      <c r="C354" t="str">
        <f t="shared" ref="C354:D354" si="447">IF( NOT( R354 = "" ), TEXT( DATE(YEAR(R354), MONTH(R354), DAY(R354) ), "m/d/yy") &amp; " " &amp; HOUR(R354) &amp; ":" &amp; TEXT( MINUTE(R354), "00"), "")</f>
        <v/>
      </c>
      <c r="D354" t="str">
        <f t="shared" si="447"/>
        <v/>
      </c>
      <c r="E354" t="str">
        <f t="shared" si="438"/>
        <v/>
      </c>
      <c r="F354">
        <f>IF( AND( $A354 &lt;&gt; "", $B354 &lt;&gt; "", $C354 &lt;&gt; "", $D354 &lt;&gt; "", $E354 &lt;&gt; "", ISERROR( MATCH( $E354,'2019 Kevin and Rob Bands to not'!$A:$A, 0 ) ) ), 1, 0 )</f>
        <v>0</v>
      </c>
      <c r="H354" s="479" t="e">
        <f t="shared" si="2"/>
        <v>#REF!</v>
      </c>
      <c r="I354" t="e">
        <f t="shared" si="439"/>
        <v>#REF!</v>
      </c>
      <c r="J354" s="481" t="e">
        <f t="array" ref="J354">INDEX( 'Master Sheet'!A400:C$1093, MATCH( I354, 'Master Sheet'!A400:A$1093, 0 ), 2 )</f>
        <v>#REF!</v>
      </c>
      <c r="K354" s="482" t="e">
        <f t="shared" si="3"/>
        <v>#REF!</v>
      </c>
      <c r="L354" s="483"/>
      <c r="M354" s="466"/>
      <c r="N354" s="466" t="e">
        <f t="array" ref="N354">INDEX( 'Master Sheet'!A400:C$1093, MATCH( I354, 'Master Sheet'!A400:A$1093, 0 ), 3 )</f>
        <v>#REF!</v>
      </c>
      <c r="O354" t="e">
        <f t="shared" si="4"/>
        <v>#REF!</v>
      </c>
      <c r="P354" s="484"/>
      <c r="Q354" s="466"/>
      <c r="R354" s="466" t="str">
        <f t="shared" si="5"/>
        <v/>
      </c>
      <c r="S354" s="466" t="str">
        <f t="shared" si="6"/>
        <v/>
      </c>
      <c r="T354" t="str">
        <f t="shared" ref="T354:U354" si="448">IF( Y354="#00ff00", TIMEVALUE(#REF!), "")</f>
        <v/>
      </c>
      <c r="U354" t="str">
        <f t="shared" si="448"/>
        <v/>
      </c>
      <c r="W354" t="s">
        <v>5242</v>
      </c>
      <c r="X354" t="s">
        <v>4823</v>
      </c>
      <c r="Y354" t="s">
        <v>4823</v>
      </c>
      <c r="Z354" t="s">
        <v>4823</v>
      </c>
      <c r="AA354" t="s">
        <v>4823</v>
      </c>
    </row>
    <row r="355" spans="1:27" ht="12.75">
      <c r="A355" s="129" t="str">
        <f t="shared" si="0"/>
        <v>Friday</v>
      </c>
      <c r="B355" s="481" t="str">
        <f t="shared" si="436"/>
        <v>(2020) brandon harris :: 9727049034</v>
      </c>
      <c r="C355" t="str">
        <f t="shared" ref="C355:D355" si="449">IF( NOT( R355 = "" ), TEXT( DATE(YEAR(R355), MONTH(R355), DAY(R355) ), "m/d/yy") &amp; " " &amp; HOUR(R355) &amp; ":" &amp; TEXT( MINUTE(R355), "00"), "")</f>
        <v/>
      </c>
      <c r="D355" t="str">
        <f t="shared" si="449"/>
        <v/>
      </c>
      <c r="E355" t="str">
        <f t="shared" si="438"/>
        <v/>
      </c>
      <c r="F355">
        <f>IF( AND( $A355 &lt;&gt; "", $B355 &lt;&gt; "", $C355 &lt;&gt; "", $D355 &lt;&gt; "", $E355 &lt;&gt; "", ISERROR( MATCH( $E355,'2019 Kevin and Rob Bands to not'!$A:$A, 0 ) ) ), 1, 0 )</f>
        <v>0</v>
      </c>
      <c r="H355" s="479" t="e">
        <f t="shared" si="2"/>
        <v>#REF!</v>
      </c>
      <c r="I355" t="e">
        <f t="shared" si="439"/>
        <v>#REF!</v>
      </c>
      <c r="J355" s="481" t="e">
        <f t="array" ref="J355">INDEX( 'Master Sheet'!A400:C$1093, MATCH( I355, 'Master Sheet'!A400:A$1093, 0 ), 2 )</f>
        <v>#REF!</v>
      </c>
      <c r="K355" s="482" t="e">
        <f t="shared" si="3"/>
        <v>#REF!</v>
      </c>
      <c r="L355" s="483"/>
      <c r="M355" s="466"/>
      <c r="N355" s="466" t="e">
        <f t="array" ref="N355">INDEX( 'Master Sheet'!A400:C$1093, MATCH( I355, 'Master Sheet'!A400:A$1093, 0 ), 3 )</f>
        <v>#REF!</v>
      </c>
      <c r="O355" t="e">
        <f t="shared" si="4"/>
        <v>#REF!</v>
      </c>
      <c r="P355" s="484"/>
      <c r="Q355" s="466"/>
      <c r="R355" s="466" t="str">
        <f t="shared" si="5"/>
        <v/>
      </c>
      <c r="S355" s="466" t="str">
        <f t="shared" si="6"/>
        <v/>
      </c>
      <c r="T355" t="str">
        <f t="shared" ref="T355:U355" si="450">IF( Y355="#00ff00", TIMEVALUE(#REF!), "")</f>
        <v/>
      </c>
      <c r="U355" t="str">
        <f t="shared" si="450"/>
        <v/>
      </c>
      <c r="W355" t="s">
        <v>5242</v>
      </c>
      <c r="X355" t="s">
        <v>4823</v>
      </c>
      <c r="Y355" t="s">
        <v>4823</v>
      </c>
      <c r="Z355" t="s">
        <v>4823</v>
      </c>
      <c r="AA355" t="s">
        <v>4823</v>
      </c>
    </row>
    <row r="356" spans="1:27" ht="12.75">
      <c r="A356" s="129" t="str">
        <f t="shared" si="0"/>
        <v>Friday</v>
      </c>
      <c r="B356" s="481" t="str">
        <f t="shared" si="436"/>
        <v>(2020) brandon harris :: 9727049034</v>
      </c>
      <c r="C356" t="str">
        <f t="shared" ref="C356:D356" si="451">IF( NOT( R356 = "" ), TEXT( DATE(YEAR(R356), MONTH(R356), DAY(R356) ), "m/d/yy") &amp; " " &amp; HOUR(R356) &amp; ":" &amp; TEXT( MINUTE(R356), "00"), "")</f>
        <v/>
      </c>
      <c r="D356" t="str">
        <f t="shared" si="451"/>
        <v/>
      </c>
      <c r="E356" t="str">
        <f t="shared" si="438"/>
        <v/>
      </c>
      <c r="F356">
        <f>IF( AND( $A356 &lt;&gt; "", $B356 &lt;&gt; "", $C356 &lt;&gt; "", $D356 &lt;&gt; "", $E356 &lt;&gt; "", ISERROR( MATCH( $E356,'2019 Kevin and Rob Bands to not'!$A:$A, 0 ) ) ), 1, 0 )</f>
        <v>0</v>
      </c>
      <c r="H356" s="479" t="e">
        <f t="shared" si="2"/>
        <v>#REF!</v>
      </c>
      <c r="I356" t="e">
        <f t="shared" si="439"/>
        <v>#REF!</v>
      </c>
      <c r="J356" s="481" t="e">
        <f t="array" ref="J356">INDEX( 'Master Sheet'!A400:C$1093, MATCH( I356, 'Master Sheet'!A400:A$1093, 0 ), 2 )</f>
        <v>#REF!</v>
      </c>
      <c r="K356" s="482" t="e">
        <f t="shared" si="3"/>
        <v>#REF!</v>
      </c>
      <c r="L356" s="483"/>
      <c r="M356" s="466"/>
      <c r="N356" s="466" t="e">
        <f t="array" ref="N356">INDEX( 'Master Sheet'!A400:C$1093, MATCH( I356, 'Master Sheet'!A400:A$1093, 0 ), 3 )</f>
        <v>#REF!</v>
      </c>
      <c r="O356" t="e">
        <f t="shared" si="4"/>
        <v>#REF!</v>
      </c>
      <c r="P356" s="484"/>
      <c r="Q356" s="466"/>
      <c r="R356" s="466" t="str">
        <f t="shared" si="5"/>
        <v/>
      </c>
      <c r="S356" s="466" t="str">
        <f t="shared" si="6"/>
        <v/>
      </c>
      <c r="T356" t="str">
        <f t="shared" ref="T356:U356" si="452">IF( Y356="#00ff00", TIMEVALUE(#REF!), "")</f>
        <v/>
      </c>
      <c r="U356" t="str">
        <f t="shared" si="452"/>
        <v/>
      </c>
      <c r="W356" t="s">
        <v>5242</v>
      </c>
      <c r="X356" t="s">
        <v>4823</v>
      </c>
      <c r="Y356" t="s">
        <v>4823</v>
      </c>
      <c r="Z356" t="s">
        <v>4823</v>
      </c>
      <c r="AA356" t="s">
        <v>4823</v>
      </c>
    </row>
    <row r="357" spans="1:27" ht="12.75">
      <c r="A357" s="129" t="str">
        <f t="shared" si="0"/>
        <v>Friday</v>
      </c>
      <c r="B357" s="481" t="str">
        <f t="shared" si="436"/>
        <v>(2020) brandon harris :: 9727049034</v>
      </c>
      <c r="C357" t="str">
        <f t="shared" ref="C357:D357" si="453">IF( NOT( R357 = "" ), TEXT( DATE(YEAR(R357), MONTH(R357), DAY(R357) ), "m/d/yy") &amp; " " &amp; HOUR(R357) &amp; ":" &amp; TEXT( MINUTE(R357), "00"), "")</f>
        <v/>
      </c>
      <c r="D357" t="str">
        <f t="shared" si="453"/>
        <v/>
      </c>
      <c r="E357" t="str">
        <f t="shared" si="438"/>
        <v/>
      </c>
      <c r="F357">
        <f>IF( AND( $A357 &lt;&gt; "", $B357 &lt;&gt; "", $C357 &lt;&gt; "", $D357 &lt;&gt; "", $E357 &lt;&gt; "", ISERROR( MATCH( $E357,'2019 Kevin and Rob Bands to not'!$A:$A, 0 ) ) ), 1, 0 )</f>
        <v>0</v>
      </c>
      <c r="H357" s="479" t="e">
        <f t="shared" si="2"/>
        <v>#REF!</v>
      </c>
      <c r="I357" t="e">
        <f t="shared" si="439"/>
        <v>#REF!</v>
      </c>
      <c r="J357" s="481" t="e">
        <f t="array" ref="J357">INDEX( 'Master Sheet'!A400:C$1093, MATCH( I357, 'Master Sheet'!A400:A$1093, 0 ), 2 )</f>
        <v>#REF!</v>
      </c>
      <c r="K357" s="482" t="e">
        <f t="shared" si="3"/>
        <v>#REF!</v>
      </c>
      <c r="L357" s="483"/>
      <c r="M357" s="466"/>
      <c r="N357" s="466" t="e">
        <f t="array" ref="N357">INDEX( 'Master Sheet'!A400:C$1093, MATCH( I357, 'Master Sheet'!A400:A$1093, 0 ), 3 )</f>
        <v>#REF!</v>
      </c>
      <c r="O357" t="e">
        <f t="shared" si="4"/>
        <v>#REF!</v>
      </c>
      <c r="P357" s="484"/>
      <c r="Q357" s="466"/>
      <c r="R357" s="466" t="str">
        <f t="shared" si="5"/>
        <v/>
      </c>
      <c r="S357" s="466" t="str">
        <f t="shared" si="6"/>
        <v/>
      </c>
      <c r="T357" t="str">
        <f t="shared" ref="T357:U357" si="454">IF( Y357="#00ff00", TIMEVALUE(#REF!), "")</f>
        <v/>
      </c>
      <c r="U357" t="str">
        <f t="shared" si="454"/>
        <v/>
      </c>
      <c r="W357" t="s">
        <v>5242</v>
      </c>
      <c r="X357" t="s">
        <v>4823</v>
      </c>
      <c r="Y357" t="s">
        <v>4823</v>
      </c>
      <c r="Z357" t="s">
        <v>4823</v>
      </c>
      <c r="AA357" t="s">
        <v>4823</v>
      </c>
    </row>
    <row r="358" spans="1:27" ht="12.75">
      <c r="A358" s="129" t="str">
        <f t="shared" si="0"/>
        <v>Friday</v>
      </c>
      <c r="B358" s="481" t="str">
        <f t="shared" si="436"/>
        <v>(2020) brandon harris :: 9727049034</v>
      </c>
      <c r="C358" t="str">
        <f t="shared" ref="C358:D358" si="455">IF( NOT( R358 = "" ), TEXT( DATE(YEAR(R358), MONTH(R358), DAY(R358) ), "m/d/yy") &amp; " " &amp; HOUR(R358) &amp; ":" &amp; TEXT( MINUTE(R358), "00"), "")</f>
        <v/>
      </c>
      <c r="D358" t="str">
        <f t="shared" si="455"/>
        <v/>
      </c>
      <c r="E358" t="str">
        <f t="shared" si="438"/>
        <v/>
      </c>
      <c r="F358">
        <f>IF( AND( $A358 &lt;&gt; "", $B358 &lt;&gt; "", $C358 &lt;&gt; "", $D358 &lt;&gt; "", $E358 &lt;&gt; "", ISERROR( MATCH( $E358,'2019 Kevin and Rob Bands to not'!$A:$A, 0 ) ) ), 1, 0 )</f>
        <v>0</v>
      </c>
      <c r="H358" s="479" t="e">
        <f t="shared" si="2"/>
        <v>#REF!</v>
      </c>
      <c r="I358" t="e">
        <f t="shared" si="439"/>
        <v>#REF!</v>
      </c>
      <c r="J358" s="481" t="e">
        <f t="array" ref="J358">INDEX( 'Master Sheet'!A400:C$1093, MATCH( I358, 'Master Sheet'!A400:A$1093, 0 ), 2 )</f>
        <v>#REF!</v>
      </c>
      <c r="K358" s="482" t="e">
        <f t="shared" si="3"/>
        <v>#REF!</v>
      </c>
      <c r="L358" s="483"/>
      <c r="M358" s="466"/>
      <c r="N358" s="466" t="e">
        <f t="array" ref="N358">INDEX( 'Master Sheet'!A400:C$1093, MATCH( I358, 'Master Sheet'!A400:A$1093, 0 ), 3 )</f>
        <v>#REF!</v>
      </c>
      <c r="O358" t="e">
        <f t="shared" si="4"/>
        <v>#REF!</v>
      </c>
      <c r="P358" s="484"/>
      <c r="Q358" s="466"/>
      <c r="R358" s="466" t="str">
        <f t="shared" si="5"/>
        <v/>
      </c>
      <c r="S358" s="466" t="str">
        <f t="shared" si="6"/>
        <v/>
      </c>
      <c r="T358" t="str">
        <f t="shared" ref="T358:U358" si="456">IF( Y358="#00ff00", TIMEVALUE(#REF!), "")</f>
        <v/>
      </c>
      <c r="U358" t="str">
        <f t="shared" si="456"/>
        <v/>
      </c>
      <c r="W358" t="s">
        <v>5242</v>
      </c>
      <c r="X358" t="s">
        <v>4823</v>
      </c>
      <c r="Y358" t="s">
        <v>4823</v>
      </c>
      <c r="Z358" t="s">
        <v>4823</v>
      </c>
      <c r="AA358" t="s">
        <v>4823</v>
      </c>
    </row>
    <row r="359" spans="1:27" ht="12.75">
      <c r="A359" s="129" t="str">
        <f t="shared" si="0"/>
        <v>Friday</v>
      </c>
      <c r="B359" s="481" t="str">
        <f t="shared" si="436"/>
        <v>(2020) brandon harris :: 9727049034</v>
      </c>
      <c r="C359" t="str">
        <f t="shared" ref="C359:D359" si="457">IF( NOT( R359 = "" ), TEXT( DATE(YEAR(R359), MONTH(R359), DAY(R359) ), "m/d/yy") &amp; " " &amp; HOUR(R359) &amp; ":" &amp; TEXT( MINUTE(R359), "00"), "")</f>
        <v/>
      </c>
      <c r="D359" t="str">
        <f t="shared" si="457"/>
        <v/>
      </c>
      <c r="E359" t="str">
        <f t="shared" si="438"/>
        <v/>
      </c>
      <c r="F359">
        <f>IF( AND( $A359 &lt;&gt; "", $B359 &lt;&gt; "", $C359 &lt;&gt; "", $D359 &lt;&gt; "", $E359 &lt;&gt; "", ISERROR( MATCH( $E359,'2019 Kevin and Rob Bands to not'!$A:$A, 0 ) ) ), 1, 0 )</f>
        <v>0</v>
      </c>
      <c r="H359" s="479" t="e">
        <f t="shared" si="2"/>
        <v>#REF!</v>
      </c>
      <c r="I359" t="e">
        <f t="shared" si="439"/>
        <v>#REF!</v>
      </c>
      <c r="J359" s="481" t="e">
        <f t="array" ref="J359">INDEX( 'Master Sheet'!A400:C$1093, MATCH( I359, 'Master Sheet'!A400:A$1093, 0 ), 2 )</f>
        <v>#REF!</v>
      </c>
      <c r="K359" s="482" t="e">
        <f t="shared" si="3"/>
        <v>#REF!</v>
      </c>
      <c r="L359" s="483"/>
      <c r="M359" s="466"/>
      <c r="N359" s="466" t="e">
        <f t="array" ref="N359">INDEX( 'Master Sheet'!A400:C$1093, MATCH( I359, 'Master Sheet'!A400:A$1093, 0 ), 3 )</f>
        <v>#REF!</v>
      </c>
      <c r="O359" t="e">
        <f t="shared" si="4"/>
        <v>#REF!</v>
      </c>
      <c r="P359" s="484"/>
      <c r="Q359" s="466"/>
      <c r="R359" s="466" t="str">
        <f t="shared" si="5"/>
        <v/>
      </c>
      <c r="S359" s="466" t="str">
        <f t="shared" si="6"/>
        <v/>
      </c>
      <c r="T359" t="str">
        <f t="shared" ref="T359:U359" si="458">IF( Y359="#00ff00", TIMEVALUE(#REF!), "")</f>
        <v/>
      </c>
      <c r="U359" t="str">
        <f t="shared" si="458"/>
        <v/>
      </c>
      <c r="W359" t="s">
        <v>5242</v>
      </c>
      <c r="X359" t="s">
        <v>4823</v>
      </c>
      <c r="Y359" t="s">
        <v>4823</v>
      </c>
      <c r="Z359" t="s">
        <v>4823</v>
      </c>
      <c r="AA359" t="s">
        <v>4823</v>
      </c>
    </row>
    <row r="360" spans="1:27" ht="12.75">
      <c r="A360" s="129" t="str">
        <f t="shared" si="0"/>
        <v>Friday</v>
      </c>
      <c r="B360" s="481" t="str">
        <f t="shared" si="436"/>
        <v>(2020) brandon harris :: 9727049034</v>
      </c>
      <c r="C360" t="str">
        <f t="shared" ref="C360:D360" si="459">IF( NOT( R360 = "" ), TEXT( DATE(YEAR(R360), MONTH(R360), DAY(R360) ), "m/d/yy") &amp; " " &amp; HOUR(R360) &amp; ":" &amp; TEXT( MINUTE(R360), "00"), "")</f>
        <v/>
      </c>
      <c r="D360" t="str">
        <f t="shared" si="459"/>
        <v/>
      </c>
      <c r="E360" t="str">
        <f t="shared" si="438"/>
        <v/>
      </c>
      <c r="F360">
        <f>IF( AND( $A360 &lt;&gt; "", $B360 &lt;&gt; "", $C360 &lt;&gt; "", $D360 &lt;&gt; "", $E360 &lt;&gt; "", ISERROR( MATCH( $E360,'2019 Kevin and Rob Bands to not'!$A:$A, 0 ) ) ), 1, 0 )</f>
        <v>0</v>
      </c>
      <c r="H360" s="479" t="e">
        <f t="shared" si="2"/>
        <v>#REF!</v>
      </c>
      <c r="I360" t="e">
        <f t="shared" si="439"/>
        <v>#REF!</v>
      </c>
      <c r="J360" s="481" t="e">
        <f t="array" ref="J360">INDEX( 'Master Sheet'!A400:C$1093, MATCH( I360, 'Master Sheet'!A400:A$1093, 0 ), 2 )</f>
        <v>#REF!</v>
      </c>
      <c r="K360" s="482" t="e">
        <f t="shared" si="3"/>
        <v>#REF!</v>
      </c>
      <c r="L360" s="483"/>
      <c r="M360" s="466"/>
      <c r="N360" s="466" t="e">
        <f t="array" ref="N360">INDEX( 'Master Sheet'!A400:C$1093, MATCH( I360, 'Master Sheet'!A400:A$1093, 0 ), 3 )</f>
        <v>#REF!</v>
      </c>
      <c r="O360" t="e">
        <f t="shared" si="4"/>
        <v>#REF!</v>
      </c>
      <c r="P360" s="484"/>
      <c r="Q360" s="466"/>
      <c r="R360" s="466" t="str">
        <f t="shared" si="5"/>
        <v/>
      </c>
      <c r="S360" s="466" t="str">
        <f t="shared" si="6"/>
        <v/>
      </c>
      <c r="T360" t="str">
        <f t="shared" ref="T360:U360" si="460">IF( Y360="#00ff00", TIMEVALUE(#REF!), "")</f>
        <v/>
      </c>
      <c r="U360" t="str">
        <f t="shared" si="460"/>
        <v/>
      </c>
      <c r="W360" t="s">
        <v>5242</v>
      </c>
      <c r="X360" t="s">
        <v>4823</v>
      </c>
      <c r="Y360" t="s">
        <v>4823</v>
      </c>
      <c r="Z360" t="s">
        <v>4823</v>
      </c>
      <c r="AA360" t="s">
        <v>4823</v>
      </c>
    </row>
    <row r="361" spans="1:27" ht="12.75">
      <c r="A361" s="129" t="str">
        <f t="shared" si="0"/>
        <v>Friday</v>
      </c>
      <c r="B361" s="481" t="str">
        <f t="shared" si="436"/>
        <v>(2020) brandon harris :: 9727049034</v>
      </c>
      <c r="C361" t="str">
        <f t="shared" ref="C361:D361" si="461">IF( NOT( R361 = "" ), TEXT( DATE(YEAR(R361), MONTH(R361), DAY(R361) ), "m/d/yy") &amp; " " &amp; HOUR(R361) &amp; ":" &amp; TEXT( MINUTE(R361), "00"), "")</f>
        <v/>
      </c>
      <c r="D361" t="str">
        <f t="shared" si="461"/>
        <v/>
      </c>
      <c r="E361" t="str">
        <f t="shared" si="438"/>
        <v/>
      </c>
      <c r="F361">
        <f>IF( AND( $A361 &lt;&gt; "", $B361 &lt;&gt; "", $C361 &lt;&gt; "", $D361 &lt;&gt; "", $E361 &lt;&gt; "", ISERROR( MATCH( $E361,'2019 Kevin and Rob Bands to not'!$A:$A, 0 ) ) ), 1, 0 )</f>
        <v>0</v>
      </c>
      <c r="H361" s="479" t="e">
        <f t="shared" si="2"/>
        <v>#REF!</v>
      </c>
      <c r="I361" t="e">
        <f t="shared" si="439"/>
        <v>#REF!</v>
      </c>
      <c r="J361" s="481" t="e">
        <f t="array" ref="J361">INDEX( 'Master Sheet'!A400:C$1093, MATCH( I361, 'Master Sheet'!A400:A$1093, 0 ), 2 )</f>
        <v>#REF!</v>
      </c>
      <c r="K361" s="482" t="e">
        <f t="shared" si="3"/>
        <v>#REF!</v>
      </c>
      <c r="L361" s="483"/>
      <c r="M361" s="466"/>
      <c r="N361" s="466" t="e">
        <f t="array" ref="N361">INDEX( 'Master Sheet'!A400:C$1093, MATCH( I361, 'Master Sheet'!A400:A$1093, 0 ), 3 )</f>
        <v>#REF!</v>
      </c>
      <c r="O361" t="e">
        <f t="shared" si="4"/>
        <v>#REF!</v>
      </c>
      <c r="P361" s="484"/>
      <c r="Q361" s="466"/>
      <c r="R361" s="466" t="str">
        <f t="shared" si="5"/>
        <v/>
      </c>
      <c r="S361" s="466" t="str">
        <f t="shared" si="6"/>
        <v/>
      </c>
      <c r="T361" t="str">
        <f t="shared" ref="T361:U361" si="462">IF( Y361="#00ff00", TIMEVALUE(#REF!), "")</f>
        <v/>
      </c>
      <c r="U361" t="str">
        <f t="shared" si="462"/>
        <v/>
      </c>
      <c r="W361" t="s">
        <v>5242</v>
      </c>
      <c r="X361" t="s">
        <v>4823</v>
      </c>
      <c r="Y361" t="s">
        <v>4823</v>
      </c>
      <c r="Z361" t="s">
        <v>4823</v>
      </c>
      <c r="AA361" t="s">
        <v>4823</v>
      </c>
    </row>
    <row r="362" spans="1:27" ht="12.75">
      <c r="A362" s="129" t="str">
        <f t="shared" si="0"/>
        <v>Friday</v>
      </c>
      <c r="B362" s="481" t="str">
        <f t="shared" si="436"/>
        <v>(2020) brandon harris :: 9727049034</v>
      </c>
      <c r="C362" t="str">
        <f t="shared" ref="C362:D362" si="463">IF( NOT( R362 = "" ), TEXT( DATE(YEAR(R362), MONTH(R362), DAY(R362) ), "m/d/yy") &amp; " " &amp; HOUR(R362) &amp; ":" &amp; TEXT( MINUTE(R362), "00"), "")</f>
        <v/>
      </c>
      <c r="D362" t="str">
        <f t="shared" si="463"/>
        <v/>
      </c>
      <c r="E362" t="str">
        <f t="shared" si="438"/>
        <v/>
      </c>
      <c r="F362">
        <f>IF( AND( $A362 &lt;&gt; "", $B362 &lt;&gt; "", $C362 &lt;&gt; "", $D362 &lt;&gt; "", $E362 &lt;&gt; "", ISERROR( MATCH( $E362,'2019 Kevin and Rob Bands to not'!$A:$A, 0 ) ) ), 1, 0 )</f>
        <v>0</v>
      </c>
      <c r="H362" s="479" t="e">
        <f t="shared" si="2"/>
        <v>#REF!</v>
      </c>
      <c r="I362" t="e">
        <f t="shared" si="439"/>
        <v>#REF!</v>
      </c>
      <c r="J362" s="481" t="e">
        <f t="array" ref="J362">INDEX( 'Master Sheet'!A400:C$1093, MATCH( I362, 'Master Sheet'!A400:A$1093, 0 ), 2 )</f>
        <v>#REF!</v>
      </c>
      <c r="K362" s="482" t="e">
        <f t="shared" si="3"/>
        <v>#REF!</v>
      </c>
      <c r="L362" s="483"/>
      <c r="M362" s="466"/>
      <c r="N362" s="466" t="e">
        <f t="array" ref="N362">INDEX( 'Master Sheet'!A400:C$1093, MATCH( I362, 'Master Sheet'!A400:A$1093, 0 ), 3 )</f>
        <v>#REF!</v>
      </c>
      <c r="O362" t="e">
        <f t="shared" si="4"/>
        <v>#REF!</v>
      </c>
      <c r="P362" s="484"/>
      <c r="Q362" s="466"/>
      <c r="R362" s="466" t="str">
        <f t="shared" si="5"/>
        <v/>
      </c>
      <c r="S362" s="466" t="str">
        <f t="shared" si="6"/>
        <v/>
      </c>
      <c r="T362" t="str">
        <f t="shared" ref="T362:U362" si="464">IF( Y362="#00ff00", TIMEVALUE(#REF!), "")</f>
        <v/>
      </c>
      <c r="U362" t="str">
        <f t="shared" si="464"/>
        <v/>
      </c>
      <c r="W362" t="s">
        <v>5242</v>
      </c>
      <c r="X362" t="s">
        <v>4823</v>
      </c>
      <c r="Y362" t="s">
        <v>4823</v>
      </c>
      <c r="Z362" t="s">
        <v>4823</v>
      </c>
      <c r="AA362" t="s">
        <v>4823</v>
      </c>
    </row>
    <row r="363" spans="1:27" ht="12.75">
      <c r="A363" s="129" t="str">
        <f t="shared" si="0"/>
        <v>Friday</v>
      </c>
      <c r="B363" s="481" t="str">
        <f t="shared" si="436"/>
        <v>(2020) brandon harris :: 9727049034</v>
      </c>
      <c r="C363" t="str">
        <f t="shared" ref="C363:D363" si="465">IF( NOT( R363 = "" ), TEXT( DATE(YEAR(R363), MONTH(R363), DAY(R363) ), "m/d/yy") &amp; " " &amp; HOUR(R363) &amp; ":" &amp; TEXT( MINUTE(R363), "00"), "")</f>
        <v/>
      </c>
      <c r="D363" t="str">
        <f t="shared" si="465"/>
        <v/>
      </c>
      <c r="E363" t="str">
        <f t="shared" si="438"/>
        <v/>
      </c>
      <c r="F363">
        <f>IF( AND( $A363 &lt;&gt; "", $B363 &lt;&gt; "", $C363 &lt;&gt; "", $D363 &lt;&gt; "", $E363 &lt;&gt; "", ISERROR( MATCH( $E363,'2019 Kevin and Rob Bands to not'!$A:$A, 0 ) ) ), 1, 0 )</f>
        <v>0</v>
      </c>
      <c r="H363" s="479" t="e">
        <f t="shared" si="2"/>
        <v>#REF!</v>
      </c>
      <c r="I363" t="e">
        <f t="shared" si="439"/>
        <v>#REF!</v>
      </c>
      <c r="J363" s="481" t="e">
        <f t="array" ref="J363">INDEX( 'Master Sheet'!A400:C$1093, MATCH( I363, 'Master Sheet'!A400:A$1093, 0 ), 2 )</f>
        <v>#REF!</v>
      </c>
      <c r="K363" s="482" t="e">
        <f t="shared" si="3"/>
        <v>#REF!</v>
      </c>
      <c r="L363" s="483"/>
      <c r="M363" s="466"/>
      <c r="N363" s="466" t="e">
        <f t="array" ref="N363">INDEX( 'Master Sheet'!A400:C$1093, MATCH( I363, 'Master Sheet'!A400:A$1093, 0 ), 3 )</f>
        <v>#REF!</v>
      </c>
      <c r="O363" t="e">
        <f t="shared" si="4"/>
        <v>#REF!</v>
      </c>
      <c r="P363" s="484"/>
      <c r="Q363" s="466"/>
      <c r="R363" s="466" t="str">
        <f t="shared" si="5"/>
        <v/>
      </c>
      <c r="S363" s="466" t="str">
        <f t="shared" si="6"/>
        <v/>
      </c>
      <c r="T363" t="str">
        <f t="shared" ref="T363:U363" si="466">IF( Y363="#00ff00", TIMEVALUE(#REF!), "")</f>
        <v/>
      </c>
      <c r="U363" t="str">
        <f t="shared" si="466"/>
        <v/>
      </c>
      <c r="W363" t="s">
        <v>4823</v>
      </c>
      <c r="X363" t="s">
        <v>4823</v>
      </c>
      <c r="Y363" t="s">
        <v>4823</v>
      </c>
      <c r="Z363" t="s">
        <v>4823</v>
      </c>
      <c r="AA363" t="s">
        <v>4823</v>
      </c>
    </row>
    <row r="364" spans="1:27" ht="12.75">
      <c r="A364" s="129" t="str">
        <f t="shared" si="0"/>
        <v>Friday</v>
      </c>
      <c r="B364" s="481" t="str">
        <f t="shared" si="436"/>
        <v>(2020) brandon harris :: 9727049034</v>
      </c>
      <c r="C364" t="str">
        <f t="shared" ref="C364:D364" si="467">IF( NOT( R364 = "" ), TEXT( DATE(YEAR(R364), MONTH(R364), DAY(R364) ), "m/d/yy") &amp; " " &amp; HOUR(R364) &amp; ":" &amp; TEXT( MINUTE(R364), "00"), "")</f>
        <v/>
      </c>
      <c r="D364" t="str">
        <f t="shared" si="467"/>
        <v/>
      </c>
      <c r="E364" t="str">
        <f t="shared" si="438"/>
        <v/>
      </c>
      <c r="F364">
        <f>IF( AND( $A364 &lt;&gt; "", $B364 &lt;&gt; "", $C364 &lt;&gt; "", $D364 &lt;&gt; "", $E364 &lt;&gt; "", ISERROR( MATCH( $E364,'2019 Kevin and Rob Bands to not'!$A:$A, 0 ) ) ), 1, 0 )</f>
        <v>0</v>
      </c>
      <c r="H364" s="479" t="e">
        <f t="shared" si="2"/>
        <v>#REF!</v>
      </c>
      <c r="I364" t="e">
        <f t="shared" si="439"/>
        <v>#REF!</v>
      </c>
      <c r="J364" s="481" t="e">
        <f t="array" ref="J364">INDEX( 'Master Sheet'!A400:C$1093, MATCH( I364, 'Master Sheet'!A400:A$1093, 0 ), 2 )</f>
        <v>#REF!</v>
      </c>
      <c r="K364" s="482" t="e">
        <f t="shared" si="3"/>
        <v>#REF!</v>
      </c>
      <c r="L364" s="483"/>
      <c r="M364" s="466"/>
      <c r="N364" s="466" t="e">
        <f t="array" ref="N364">INDEX( 'Master Sheet'!A400:C$1093, MATCH( I364, 'Master Sheet'!A400:A$1093, 0 ), 3 )</f>
        <v>#REF!</v>
      </c>
      <c r="O364" t="e">
        <f t="shared" si="4"/>
        <v>#REF!</v>
      </c>
      <c r="P364" s="484"/>
      <c r="Q364" s="466"/>
      <c r="R364" s="466" t="str">
        <f t="shared" si="5"/>
        <v/>
      </c>
      <c r="S364" s="466" t="str">
        <f t="shared" si="6"/>
        <v/>
      </c>
      <c r="T364" t="str">
        <f t="shared" ref="T364:U364" si="468">IF( Y364="#00ff00", TIMEVALUE(#REF!), "")</f>
        <v/>
      </c>
      <c r="U364" t="str">
        <f t="shared" si="468"/>
        <v/>
      </c>
      <c r="W364" t="s">
        <v>4823</v>
      </c>
      <c r="X364" t="s">
        <v>4823</v>
      </c>
      <c r="Y364" t="s">
        <v>4823</v>
      </c>
      <c r="Z364" t="s">
        <v>4823</v>
      </c>
      <c r="AA364" t="s">
        <v>4823</v>
      </c>
    </row>
    <row r="365" spans="1:27" ht="12.75">
      <c r="A365" s="129" t="str">
        <f t="shared" si="0"/>
        <v>Friday</v>
      </c>
      <c r="B365" s="481" t="str">
        <f t="shared" si="436"/>
        <v>(2020) brandon harris :: 9727049034</v>
      </c>
      <c r="C365" t="str">
        <f t="shared" ref="C365:D365" si="469">IF( NOT( R365 = "" ), TEXT( DATE(YEAR(R365), MONTH(R365), DAY(R365) ), "m/d/yy") &amp; " " &amp; HOUR(R365) &amp; ":" &amp; TEXT( MINUTE(R365), "00"), "")</f>
        <v/>
      </c>
      <c r="D365" t="str">
        <f t="shared" si="469"/>
        <v/>
      </c>
      <c r="E365" t="str">
        <f t="shared" si="438"/>
        <v/>
      </c>
      <c r="F365">
        <f>IF( AND( $A365 &lt;&gt; "", $B365 &lt;&gt; "", $C365 &lt;&gt; "", $D365 &lt;&gt; "", $E365 &lt;&gt; "", ISERROR( MATCH( $E365,'2019 Kevin and Rob Bands to not'!$A:$A, 0 ) ) ), 1, 0 )</f>
        <v>0</v>
      </c>
      <c r="H365" s="479" t="e">
        <f t="shared" si="2"/>
        <v>#REF!</v>
      </c>
      <c r="I365" t="e">
        <f t="shared" si="439"/>
        <v>#REF!</v>
      </c>
      <c r="J365" s="481" t="e">
        <f t="array" ref="J365">INDEX( 'Master Sheet'!A400:C$1093, MATCH( I365, 'Master Sheet'!A400:A$1093, 0 ), 2 )</f>
        <v>#REF!</v>
      </c>
      <c r="K365" s="482" t="e">
        <f t="shared" si="3"/>
        <v>#REF!</v>
      </c>
      <c r="L365" s="483"/>
      <c r="M365" s="466"/>
      <c r="N365" s="466" t="e">
        <f t="array" ref="N365">INDEX( 'Master Sheet'!A400:C$1093, MATCH( I365, 'Master Sheet'!A400:A$1093, 0 ), 3 )</f>
        <v>#REF!</v>
      </c>
      <c r="O365" t="e">
        <f t="shared" si="4"/>
        <v>#REF!</v>
      </c>
      <c r="P365" s="484"/>
      <c r="Q365" s="466"/>
      <c r="R365" s="466" t="str">
        <f t="shared" si="5"/>
        <v/>
      </c>
      <c r="S365" s="466" t="str">
        <f t="shared" si="6"/>
        <v/>
      </c>
      <c r="T365" t="str">
        <f t="shared" ref="T365:U365" si="470">IF( Y365="#00ff00", TIMEVALUE(#REF!), "")</f>
        <v/>
      </c>
      <c r="U365" t="str">
        <f t="shared" si="470"/>
        <v/>
      </c>
      <c r="W365" t="s">
        <v>4823</v>
      </c>
      <c r="X365" t="s">
        <v>4823</v>
      </c>
      <c r="Y365" t="s">
        <v>4823</v>
      </c>
      <c r="Z365" t="s">
        <v>4823</v>
      </c>
      <c r="AA365" t="s">
        <v>4823</v>
      </c>
    </row>
    <row r="366" spans="1:27" ht="12.75">
      <c r="A366" s="129" t="str">
        <f t="shared" si="0"/>
        <v>Friday</v>
      </c>
      <c r="B366" s="481" t="str">
        <f>IF( W366="#00ff00",'Master Sheet'!A369, B365)</f>
        <v>(2020) brandon harris :: 9727049034</v>
      </c>
      <c r="C366" t="str">
        <f t="shared" ref="C366:D366" si="471">IF( NOT( R366 = "" ), TEXT( DATE(YEAR(R366), MONTH(R366), DAY(R366) ), "m/d/yy") &amp; " " &amp; HOUR(R366) &amp; ":" &amp; TEXT( MINUTE(R366), "00"), "")</f>
        <v/>
      </c>
      <c r="D366" t="str">
        <f t="shared" si="471"/>
        <v/>
      </c>
      <c r="E366" t="str">
        <f>IF( AA366="#00ff00", 'Master Sheet'!E369, "" )</f>
        <v/>
      </c>
      <c r="F366">
        <f>IF( AND( $A366 &lt;&gt; "", $B366 &lt;&gt; "", $C366 &lt;&gt; "", $D366 &lt;&gt; "", $E366 &lt;&gt; "", ISERROR( MATCH( $E366,'2019 Kevin and Rob Bands to not'!$A:$A, 0 ) ) ), 1, 0 )</f>
        <v>0</v>
      </c>
      <c r="H366" s="479">
        <f t="shared" si="2"/>
        <v>0</v>
      </c>
      <c r="I366">
        <f>'Master Sheet'!E369</f>
        <v>0</v>
      </c>
      <c r="J366" s="481" t="e">
        <f t="array" ref="J366">INDEX( 'Master Sheet'!A400:C$1093, MATCH( I366, 'Master Sheet'!A400:A$1093, 0 ), 2 )</f>
        <v>#N/A</v>
      </c>
      <c r="K366" s="482">
        <f t="shared" si="3"/>
        <v>0</v>
      </c>
      <c r="L366" s="483"/>
      <c r="M366" s="466"/>
      <c r="N366" s="466" t="e">
        <f t="array" ref="N366">INDEX( 'Master Sheet'!A400:C$1093, MATCH( I366, 'Master Sheet'!A400:A$1093, 0 ), 3 )</f>
        <v>#N/A</v>
      </c>
      <c r="O366">
        <f t="shared" si="4"/>
        <v>0</v>
      </c>
      <c r="P366" s="484"/>
      <c r="Q366" s="466"/>
      <c r="R366" s="466" t="str">
        <f t="shared" si="5"/>
        <v/>
      </c>
      <c r="S366" s="466" t="str">
        <f t="shared" si="6"/>
        <v/>
      </c>
      <c r="T366" t="str">
        <f>IF( Y366="#00ff00", TIMEVALUE('Master Sheet'!C369), "")</f>
        <v/>
      </c>
      <c r="U366" t="str">
        <f>IF( Z366="#00ff00", TIMEVALUE('Master Sheet'!D369), "")</f>
        <v/>
      </c>
      <c r="W366" t="s">
        <v>4823</v>
      </c>
      <c r="X366" t="s">
        <v>4823</v>
      </c>
      <c r="Y366" t="s">
        <v>4823</v>
      </c>
      <c r="Z366" t="s">
        <v>4823</v>
      </c>
      <c r="AA366" t="s">
        <v>4823</v>
      </c>
    </row>
    <row r="367" spans="1:27" ht="12.75">
      <c r="A367" s="129" t="str">
        <f t="shared" si="0"/>
        <v>Friday</v>
      </c>
      <c r="B367" s="481" t="str">
        <f>IF( W367="#00ff00",'Master Sheet'!A370, B366)</f>
        <v>(2020) brandon harris :: 9727049034</v>
      </c>
      <c r="C367" t="str">
        <f t="shared" ref="C367:D367" si="472">IF( NOT( R367 = "" ), TEXT( DATE(YEAR(R367), MONTH(R367), DAY(R367) ), "m/d/yy") &amp; " " &amp; HOUR(R367) &amp; ":" &amp; TEXT( MINUTE(R367), "00"), "")</f>
        <v/>
      </c>
      <c r="D367" t="str">
        <f t="shared" si="472"/>
        <v/>
      </c>
      <c r="E367" t="str">
        <f>IF( AA367="#00ff00", 'Master Sheet'!E370, "" )</f>
        <v/>
      </c>
      <c r="F367">
        <f>IF( AND( $A367 &lt;&gt; "", $B367 &lt;&gt; "", $C367 &lt;&gt; "", $D367 &lt;&gt; "", $E367 &lt;&gt; "", ISERROR( MATCH( $E367,'2019 Kevin and Rob Bands to not'!$A:$A, 0 ) ) ), 1, 0 )</f>
        <v>0</v>
      </c>
      <c r="H367" s="479">
        <f t="shared" si="2"/>
        <v>0</v>
      </c>
      <c r="I367">
        <f>'Master Sheet'!E370</f>
        <v>0</v>
      </c>
      <c r="J367" s="481" t="e">
        <f t="array" ref="J367">INDEX( 'Master Sheet'!A400:C$1093, MATCH( I367, 'Master Sheet'!A400:A$1093, 0 ), 2 )</f>
        <v>#N/A</v>
      </c>
      <c r="K367" s="482">
        <f t="shared" si="3"/>
        <v>0</v>
      </c>
      <c r="L367" s="483"/>
      <c r="M367" s="466"/>
      <c r="N367" s="466" t="e">
        <f t="array" ref="N367">INDEX( 'Master Sheet'!A400:C$1093, MATCH( I367, 'Master Sheet'!A400:A$1093, 0 ), 3 )</f>
        <v>#N/A</v>
      </c>
      <c r="O367">
        <f t="shared" si="4"/>
        <v>0</v>
      </c>
      <c r="P367" s="484"/>
      <c r="Q367" s="466"/>
      <c r="R367" s="466" t="str">
        <f t="shared" si="5"/>
        <v/>
      </c>
      <c r="S367" s="466" t="str">
        <f t="shared" si="6"/>
        <v/>
      </c>
      <c r="T367" t="str">
        <f>IF( Y367="#00ff00", TIMEVALUE('Master Sheet'!C370), "")</f>
        <v/>
      </c>
      <c r="U367" t="str">
        <f>IF( Z367="#00ff00", TIMEVALUE('Master Sheet'!D370), "")</f>
        <v/>
      </c>
      <c r="W367" t="s">
        <v>4823</v>
      </c>
      <c r="X367" t="s">
        <v>4823</v>
      </c>
      <c r="Y367" t="s">
        <v>4823</v>
      </c>
      <c r="Z367" t="s">
        <v>4823</v>
      </c>
      <c r="AA367" t="s">
        <v>4823</v>
      </c>
    </row>
    <row r="368" spans="1:27" ht="12.75">
      <c r="A368" s="129" t="str">
        <f t="shared" si="0"/>
        <v>Friday</v>
      </c>
      <c r="B368" s="481" t="str">
        <f>IF( W368="#00ff00",'Master Sheet'!A371, B367)</f>
        <v>(2020) brandon harris :: 9727049034</v>
      </c>
      <c r="C368" t="str">
        <f t="shared" ref="C368:D368" si="473">IF( NOT( R368 = "" ), TEXT( DATE(YEAR(R368), MONTH(R368), DAY(R368) ), "m/d/yy") &amp; " " &amp; HOUR(R368) &amp; ":" &amp; TEXT( MINUTE(R368), "00"), "")</f>
        <v/>
      </c>
      <c r="D368" t="str">
        <f t="shared" si="473"/>
        <v/>
      </c>
      <c r="E368" t="str">
        <f>IF( AA368="#00ff00", 'Master Sheet'!E371, "" )</f>
        <v/>
      </c>
      <c r="F368">
        <f>IF( AND( $A368 &lt;&gt; "", $B368 &lt;&gt; "", $C368 &lt;&gt; "", $D368 &lt;&gt; "", $E368 &lt;&gt; "", ISERROR( MATCH( $E368,'2019 Kevin and Rob Bands to not'!$A:$A, 0 ) ) ), 1, 0 )</f>
        <v>0</v>
      </c>
      <c r="H368" s="479">
        <f t="shared" si="2"/>
        <v>0</v>
      </c>
      <c r="I368">
        <f>'Master Sheet'!E371</f>
        <v>0</v>
      </c>
      <c r="J368" s="481" t="e">
        <f t="array" ref="J368">INDEX( 'Master Sheet'!A400:C$1093, MATCH( I368, 'Master Sheet'!A400:A$1093, 0 ), 2 )</f>
        <v>#N/A</v>
      </c>
      <c r="K368" s="482">
        <f t="shared" si="3"/>
        <v>0</v>
      </c>
      <c r="L368" s="483"/>
      <c r="M368" s="466"/>
      <c r="N368" s="466" t="e">
        <f t="array" ref="N368">INDEX( 'Master Sheet'!A400:C$1093, MATCH( I368, 'Master Sheet'!A400:A$1093, 0 ), 3 )</f>
        <v>#N/A</v>
      </c>
      <c r="O368">
        <f t="shared" si="4"/>
        <v>0</v>
      </c>
      <c r="P368" s="484"/>
      <c r="Q368" s="466"/>
      <c r="R368" s="466" t="str">
        <f t="shared" si="5"/>
        <v/>
      </c>
      <c r="S368" s="466" t="str">
        <f t="shared" si="6"/>
        <v/>
      </c>
      <c r="T368" t="str">
        <f>IF( Y368="#00ff00", TIMEVALUE('Master Sheet'!C371), "")</f>
        <v/>
      </c>
      <c r="U368" t="str">
        <f>IF( Z368="#00ff00", TIMEVALUE('Master Sheet'!D371), "")</f>
        <v/>
      </c>
      <c r="W368" t="s">
        <v>4823</v>
      </c>
      <c r="X368" t="s">
        <v>4823</v>
      </c>
      <c r="Y368" t="s">
        <v>4823</v>
      </c>
      <c r="Z368" t="s">
        <v>4823</v>
      </c>
      <c r="AA368" t="s">
        <v>4823</v>
      </c>
    </row>
    <row r="369" spans="1:27" ht="12.75">
      <c r="A369" s="129" t="str">
        <f t="shared" si="0"/>
        <v>Friday</v>
      </c>
      <c r="B369" s="481" t="str">
        <f>IF( W369="#00ff00",'Master Sheet'!A372, B368)</f>
        <v>(2020) brandon harris :: 9727049034</v>
      </c>
      <c r="C369" t="str">
        <f t="shared" ref="C369:D369" si="474">IF( NOT( R369 = "" ), TEXT( DATE(YEAR(R369), MONTH(R369), DAY(R369) ), "m/d/yy") &amp; " " &amp; HOUR(R369) &amp; ":" &amp; TEXT( MINUTE(R369), "00"), "")</f>
        <v/>
      </c>
      <c r="D369" t="str">
        <f t="shared" si="474"/>
        <v/>
      </c>
      <c r="E369" t="str">
        <f>IF( AA369="#00ff00", 'Master Sheet'!E372, "" )</f>
        <v/>
      </c>
      <c r="F369">
        <f>IF( AND( $A369 &lt;&gt; "", $B369 &lt;&gt; "", $C369 &lt;&gt; "", $D369 &lt;&gt; "", $E369 &lt;&gt; "", ISERROR( MATCH( $E369,'2019 Kevin and Rob Bands to not'!$A:$A, 0 ) ) ), 1, 0 )</f>
        <v>0</v>
      </c>
      <c r="H369" s="479">
        <f t="shared" si="2"/>
        <v>0</v>
      </c>
      <c r="I369">
        <f>'Master Sheet'!E372</f>
        <v>0</v>
      </c>
      <c r="J369" s="481" t="e">
        <f t="array" ref="J369">INDEX( 'Master Sheet'!A400:C$1093, MATCH( I369, 'Master Sheet'!A400:A$1093, 0 ), 2 )</f>
        <v>#N/A</v>
      </c>
      <c r="K369" s="482">
        <f t="shared" si="3"/>
        <v>0</v>
      </c>
      <c r="L369" s="483"/>
      <c r="M369" s="466"/>
      <c r="N369" s="466" t="e">
        <f t="array" ref="N369">INDEX( 'Master Sheet'!A400:C$1093, MATCH( I369, 'Master Sheet'!A400:A$1093, 0 ), 3 )</f>
        <v>#N/A</v>
      </c>
      <c r="O369">
        <f t="shared" si="4"/>
        <v>0</v>
      </c>
      <c r="P369" s="484"/>
      <c r="Q369" s="466"/>
      <c r="R369" s="466" t="str">
        <f t="shared" si="5"/>
        <v/>
      </c>
      <c r="S369" s="466" t="str">
        <f t="shared" si="6"/>
        <v/>
      </c>
      <c r="T369" t="str">
        <f>IF( Y369="#00ff00", TIMEVALUE('Master Sheet'!C372), "")</f>
        <v/>
      </c>
      <c r="U369" t="str">
        <f>IF( Z369="#00ff00", TIMEVALUE('Master Sheet'!D372), "")</f>
        <v/>
      </c>
      <c r="W369" t="s">
        <v>4823</v>
      </c>
      <c r="X369" t="s">
        <v>4823</v>
      </c>
      <c r="Y369" t="s">
        <v>4823</v>
      </c>
      <c r="Z369" t="s">
        <v>4823</v>
      </c>
      <c r="AA369" t="s">
        <v>4823</v>
      </c>
    </row>
    <row r="370" spans="1:27" ht="12.75">
      <c r="A370" s="129" t="str">
        <f t="shared" si="0"/>
        <v>Friday</v>
      </c>
      <c r="B370" s="481" t="str">
        <f>IF( W370="#00ff00",'Master Sheet'!A373, B369)</f>
        <v>(2020) brandon harris :: 9727049034</v>
      </c>
      <c r="C370" t="str">
        <f t="shared" ref="C370:D370" si="475">IF( NOT( R370 = "" ), TEXT( DATE(YEAR(R370), MONTH(R370), DAY(R370) ), "m/d/yy") &amp; " " &amp; HOUR(R370) &amp; ":" &amp; TEXT( MINUTE(R370), "00"), "")</f>
        <v/>
      </c>
      <c r="D370" t="str">
        <f t="shared" si="475"/>
        <v/>
      </c>
      <c r="E370" t="str">
        <f>IF( AA370="#00ff00", 'Master Sheet'!E373, "" )</f>
        <v/>
      </c>
      <c r="F370">
        <f>IF( AND( $A370 &lt;&gt; "", $B370 &lt;&gt; "", $C370 &lt;&gt; "", $D370 &lt;&gt; "", $E370 &lt;&gt; "", ISERROR( MATCH( $E370,'2019 Kevin and Rob Bands to not'!$A:$A, 0 ) ) ), 1, 0 )</f>
        <v>0</v>
      </c>
      <c r="H370" s="479">
        <f t="shared" si="2"/>
        <v>0</v>
      </c>
      <c r="I370">
        <f>'Master Sheet'!E373</f>
        <v>0</v>
      </c>
      <c r="J370" s="481" t="e">
        <f t="array" ref="J370">INDEX( 'Master Sheet'!A400:C$1093, MATCH( I370, 'Master Sheet'!A400:A$1093, 0 ), 2 )</f>
        <v>#N/A</v>
      </c>
      <c r="K370" s="482">
        <f t="shared" si="3"/>
        <v>0</v>
      </c>
      <c r="L370" s="483"/>
      <c r="M370" s="466"/>
      <c r="N370" s="466" t="e">
        <f t="array" ref="N370">INDEX( 'Master Sheet'!A400:C$1093, MATCH( I370, 'Master Sheet'!A400:A$1093, 0 ), 3 )</f>
        <v>#N/A</v>
      </c>
      <c r="O370">
        <f t="shared" si="4"/>
        <v>0</v>
      </c>
      <c r="P370" s="484"/>
      <c r="Q370" s="466"/>
      <c r="R370" s="466" t="str">
        <f t="shared" si="5"/>
        <v/>
      </c>
      <c r="S370" s="466" t="str">
        <f t="shared" si="6"/>
        <v/>
      </c>
      <c r="T370" t="str">
        <f>IF( Y370="#00ff00", TIMEVALUE('Master Sheet'!C373), "")</f>
        <v/>
      </c>
      <c r="U370" t="str">
        <f>IF( Z370="#00ff00", TIMEVALUE('Master Sheet'!D373), "")</f>
        <v/>
      </c>
      <c r="W370" t="s">
        <v>4823</v>
      </c>
      <c r="X370" t="s">
        <v>4823</v>
      </c>
      <c r="Y370" t="s">
        <v>4823</v>
      </c>
      <c r="Z370" t="s">
        <v>4823</v>
      </c>
      <c r="AA370" t="s">
        <v>4823</v>
      </c>
    </row>
    <row r="371" spans="1:27" ht="12.75">
      <c r="A371" s="129" t="str">
        <f t="shared" si="0"/>
        <v>Friday</v>
      </c>
      <c r="B371" s="481" t="str">
        <f>IF( W371="#00ff00",'Master Sheet'!A374, B370)</f>
        <v>(2020) brandon harris :: 9727049034</v>
      </c>
      <c r="C371" t="str">
        <f t="shared" ref="C371:D371" si="476">IF( NOT( R371 = "" ), TEXT( DATE(YEAR(R371), MONTH(R371), DAY(R371) ), "m/d/yy") &amp; " " &amp; HOUR(R371) &amp; ":" &amp; TEXT( MINUTE(R371), "00"), "")</f>
        <v/>
      </c>
      <c r="D371" t="str">
        <f t="shared" si="476"/>
        <v/>
      </c>
      <c r="E371" t="str">
        <f>IF( AA371="#00ff00", 'Master Sheet'!E374, "" )</f>
        <v/>
      </c>
      <c r="F371">
        <f>IF( AND( $A371 &lt;&gt; "", $B371 &lt;&gt; "", $C371 &lt;&gt; "", $D371 &lt;&gt; "", $E371 &lt;&gt; "", ISERROR( MATCH( $E371,'2019 Kevin and Rob Bands to not'!$A:$A, 0 ) ) ), 1, 0 )</f>
        <v>0</v>
      </c>
      <c r="H371" s="479">
        <f t="shared" si="2"/>
        <v>0</v>
      </c>
      <c r="I371">
        <f>'Master Sheet'!E374</f>
        <v>0</v>
      </c>
      <c r="J371" s="481" t="e">
        <f t="array" ref="J371">INDEX( 'Master Sheet'!A400:C$1093, MATCH( I371, 'Master Sheet'!A400:A$1093, 0 ), 2 )</f>
        <v>#N/A</v>
      </c>
      <c r="K371" s="482">
        <f t="shared" si="3"/>
        <v>0</v>
      </c>
      <c r="L371" s="483"/>
      <c r="M371" s="466"/>
      <c r="N371" s="466" t="e">
        <f t="array" ref="N371">INDEX( 'Master Sheet'!A400:C$1093, MATCH( I371, 'Master Sheet'!A400:A$1093, 0 ), 3 )</f>
        <v>#N/A</v>
      </c>
      <c r="O371">
        <f t="shared" si="4"/>
        <v>0</v>
      </c>
      <c r="P371" s="484"/>
      <c r="Q371" s="466"/>
      <c r="R371" s="466" t="str">
        <f t="shared" si="5"/>
        <v/>
      </c>
      <c r="S371" s="466" t="str">
        <f t="shared" si="6"/>
        <v/>
      </c>
      <c r="T371" t="str">
        <f>IF( Y371="#00ff00", TIMEVALUE('Master Sheet'!C374), "")</f>
        <v/>
      </c>
      <c r="U371" t="str">
        <f>IF( Z371="#00ff00", TIMEVALUE('Master Sheet'!D374), "")</f>
        <v/>
      </c>
      <c r="W371" t="s">
        <v>4823</v>
      </c>
      <c r="X371" t="s">
        <v>4823</v>
      </c>
      <c r="Y371" t="s">
        <v>4823</v>
      </c>
      <c r="Z371" t="s">
        <v>4823</v>
      </c>
      <c r="AA371" t="s">
        <v>4823</v>
      </c>
    </row>
    <row r="372" spans="1:27" ht="12.75">
      <c r="A372" s="129" t="str">
        <f t="shared" si="0"/>
        <v>Friday</v>
      </c>
      <c r="B372" s="481" t="str">
        <f>IF( W372="#00ff00",'Master Sheet'!A375, B371)</f>
        <v>(2020) brandon harris :: 9727049034</v>
      </c>
      <c r="C372" t="str">
        <f t="shared" ref="C372:D372" si="477">IF( NOT( R372 = "" ), TEXT( DATE(YEAR(R372), MONTH(R372), DAY(R372) ), "m/d/yy") &amp; " " &amp; HOUR(R372) &amp; ":" &amp; TEXT( MINUTE(R372), "00"), "")</f>
        <v/>
      </c>
      <c r="D372" t="str">
        <f t="shared" si="477"/>
        <v/>
      </c>
      <c r="E372" t="str">
        <f>IF( AA372="#00ff00", 'Master Sheet'!E375, "" )</f>
        <v/>
      </c>
      <c r="F372">
        <f>IF( AND( $A372 &lt;&gt; "", $B372 &lt;&gt; "", $C372 &lt;&gt; "", $D372 &lt;&gt; "", $E372 &lt;&gt; "", ISERROR( MATCH( $E372,'2019 Kevin and Rob Bands to not'!$A:$A, 0 ) ) ), 1, 0 )</f>
        <v>0</v>
      </c>
      <c r="H372" s="479">
        <f t="shared" si="2"/>
        <v>0</v>
      </c>
      <c r="I372">
        <f>'Master Sheet'!E375</f>
        <v>0</v>
      </c>
      <c r="J372" s="481" t="e">
        <f t="array" ref="J372">INDEX( 'Master Sheet'!A400:C$1093, MATCH( I372, 'Master Sheet'!A400:A$1093, 0 ), 2 )</f>
        <v>#N/A</v>
      </c>
      <c r="K372" s="482">
        <f t="shared" si="3"/>
        <v>0</v>
      </c>
      <c r="L372" s="483"/>
      <c r="M372" s="466"/>
      <c r="N372" s="466" t="e">
        <f t="array" ref="N372">INDEX( 'Master Sheet'!A400:C$1093, MATCH( I372, 'Master Sheet'!A400:A$1093, 0 ), 3 )</f>
        <v>#N/A</v>
      </c>
      <c r="O372">
        <f t="shared" si="4"/>
        <v>0</v>
      </c>
      <c r="P372" s="484"/>
      <c r="Q372" s="466"/>
      <c r="R372" s="466" t="str">
        <f t="shared" si="5"/>
        <v/>
      </c>
      <c r="S372" s="466" t="str">
        <f t="shared" si="6"/>
        <v/>
      </c>
      <c r="T372" t="str">
        <f>IF( Y372="#00ff00", TIMEVALUE('Master Sheet'!C375), "")</f>
        <v/>
      </c>
      <c r="U372" t="str">
        <f>IF( Z372="#00ff00", TIMEVALUE('Master Sheet'!D375), "")</f>
        <v/>
      </c>
      <c r="W372" t="s">
        <v>4823</v>
      </c>
      <c r="X372" t="s">
        <v>4823</v>
      </c>
      <c r="Y372" t="s">
        <v>4823</v>
      </c>
      <c r="Z372" t="s">
        <v>4823</v>
      </c>
      <c r="AA372" t="s">
        <v>4823</v>
      </c>
    </row>
    <row r="373" spans="1:27" ht="12.75">
      <c r="A373" s="129" t="str">
        <f t="shared" si="0"/>
        <v>Friday</v>
      </c>
      <c r="B373" s="481" t="str">
        <f>IF( W373="#00ff00",'Master Sheet'!A376, B372)</f>
        <v>(2020) brandon harris :: 9727049034</v>
      </c>
      <c r="C373" t="str">
        <f t="shared" ref="C373:D373" si="478">IF( NOT( R373 = "" ), TEXT( DATE(YEAR(R373), MONTH(R373), DAY(R373) ), "m/d/yy") &amp; " " &amp; HOUR(R373) &amp; ":" &amp; TEXT( MINUTE(R373), "00"), "")</f>
        <v/>
      </c>
      <c r="D373" t="str">
        <f t="shared" si="478"/>
        <v/>
      </c>
      <c r="E373" t="str">
        <f>IF( AA373="#00ff00", 'Master Sheet'!E376, "" )</f>
        <v/>
      </c>
      <c r="F373">
        <f>IF( AND( $A373 &lt;&gt; "", $B373 &lt;&gt; "", $C373 &lt;&gt; "", $D373 &lt;&gt; "", $E373 &lt;&gt; "", ISERROR( MATCH( $E373,'2019 Kevin and Rob Bands to not'!$A:$A, 0 ) ) ), 1, 0 )</f>
        <v>0</v>
      </c>
      <c r="H373" s="479">
        <f t="shared" si="2"/>
        <v>0</v>
      </c>
      <c r="I373">
        <f>'Master Sheet'!E376</f>
        <v>0</v>
      </c>
      <c r="J373" s="481" t="e">
        <f t="array" ref="J373">INDEX( 'Master Sheet'!A400:C$1093, MATCH( I373, 'Master Sheet'!A400:A$1093, 0 ), 2 )</f>
        <v>#N/A</v>
      </c>
      <c r="K373" s="482">
        <f t="shared" si="3"/>
        <v>0</v>
      </c>
      <c r="L373" s="483"/>
      <c r="M373" s="466"/>
      <c r="N373" s="466" t="e">
        <f t="array" ref="N373">INDEX( 'Master Sheet'!A400:C$1093, MATCH( I373, 'Master Sheet'!A400:A$1093, 0 ), 3 )</f>
        <v>#N/A</v>
      </c>
      <c r="O373">
        <f t="shared" si="4"/>
        <v>0</v>
      </c>
      <c r="P373" s="484"/>
      <c r="Q373" s="466"/>
      <c r="R373" s="466" t="str">
        <f t="shared" si="5"/>
        <v/>
      </c>
      <c r="S373" s="466" t="str">
        <f t="shared" si="6"/>
        <v/>
      </c>
      <c r="T373" t="str">
        <f>IF( Y373="#00ff00", TIMEVALUE('Master Sheet'!C376), "")</f>
        <v/>
      </c>
      <c r="U373" t="str">
        <f>IF( Z373="#00ff00", TIMEVALUE('Master Sheet'!D376), "")</f>
        <v/>
      </c>
      <c r="W373" t="s">
        <v>4823</v>
      </c>
      <c r="X373" t="s">
        <v>4823</v>
      </c>
      <c r="Y373" t="s">
        <v>4823</v>
      </c>
      <c r="Z373" t="s">
        <v>4823</v>
      </c>
      <c r="AA373" t="s">
        <v>4823</v>
      </c>
    </row>
    <row r="374" spans="1:27" ht="12.75">
      <c r="A374" s="129" t="str">
        <f t="shared" si="0"/>
        <v>Friday</v>
      </c>
      <c r="B374" s="481" t="str">
        <f>IF( W374="#00ff00",'Master Sheet'!A377, B373)</f>
        <v>(2020) brandon harris :: 9727049034</v>
      </c>
      <c r="C374" t="str">
        <f t="shared" ref="C374:D374" si="479">IF( NOT( R374 = "" ), TEXT( DATE(YEAR(R374), MONTH(R374), DAY(R374) ), "m/d/yy") &amp; " " &amp; HOUR(R374) &amp; ":" &amp; TEXT( MINUTE(R374), "00"), "")</f>
        <v/>
      </c>
      <c r="D374" t="str">
        <f t="shared" si="479"/>
        <v/>
      </c>
      <c r="E374" t="str">
        <f>IF( AA374="#00ff00", 'Master Sheet'!E377, "" )</f>
        <v/>
      </c>
      <c r="F374">
        <f>IF( AND( $A374 &lt;&gt; "", $B374 &lt;&gt; "", $C374 &lt;&gt; "", $D374 &lt;&gt; "", $E374 &lt;&gt; "", ISERROR( MATCH( $E374,'2019 Kevin and Rob Bands to not'!$A:$A, 0 ) ) ), 1, 0 )</f>
        <v>0</v>
      </c>
      <c r="H374" s="479">
        <f t="shared" si="2"/>
        <v>0</v>
      </c>
      <c r="I374">
        <f>'Master Sheet'!E377</f>
        <v>0</v>
      </c>
      <c r="J374" s="481" t="e">
        <f t="array" ref="J374">INDEX( 'Master Sheet'!A400:C$1093, MATCH( I374, 'Master Sheet'!A400:A$1093, 0 ), 2 )</f>
        <v>#N/A</v>
      </c>
      <c r="K374" s="482">
        <f t="shared" si="3"/>
        <v>0</v>
      </c>
      <c r="L374" s="483"/>
      <c r="M374" s="466"/>
      <c r="N374" s="466" t="e">
        <f t="array" ref="N374">INDEX( 'Master Sheet'!A400:C$1093, MATCH( I374, 'Master Sheet'!A400:A$1093, 0 ), 3 )</f>
        <v>#N/A</v>
      </c>
      <c r="O374">
        <f t="shared" si="4"/>
        <v>0</v>
      </c>
      <c r="P374" s="484"/>
      <c r="Q374" s="466"/>
      <c r="R374" s="466" t="str">
        <f t="shared" si="5"/>
        <v/>
      </c>
      <c r="S374" s="466" t="str">
        <f t="shared" si="6"/>
        <v/>
      </c>
      <c r="T374" t="str">
        <f>IF( Y374="#00ff00", TIMEVALUE('Master Sheet'!C377), "")</f>
        <v/>
      </c>
      <c r="U374" t="str">
        <f>IF( Z374="#00ff00", TIMEVALUE('Master Sheet'!D377), "")</f>
        <v/>
      </c>
      <c r="W374" t="s">
        <v>4823</v>
      </c>
      <c r="X374" t="s">
        <v>4823</v>
      </c>
      <c r="Y374" t="s">
        <v>4823</v>
      </c>
      <c r="Z374" t="s">
        <v>4823</v>
      </c>
      <c r="AA374" t="s">
        <v>4823</v>
      </c>
    </row>
    <row r="375" spans="1:27" ht="12.75">
      <c r="A375" s="129" t="str">
        <f t="shared" si="0"/>
        <v>Friday</v>
      </c>
      <c r="B375" s="481" t="str">
        <f t="shared" ref="B375:B400" si="480">IF( W375="#00ff00",#REF!, B374)</f>
        <v>(2020) brandon harris :: 9727049034</v>
      </c>
      <c r="C375" t="str">
        <f t="shared" ref="C375:D375" si="481">IF( NOT( R375 = "" ), TEXT( DATE(YEAR(R375), MONTH(R375), DAY(R375) ), "m/d/yy") &amp; " " &amp; HOUR(R375) &amp; ":" &amp; TEXT( MINUTE(R375), "00"), "")</f>
        <v/>
      </c>
      <c r="D375" t="str">
        <f t="shared" si="481"/>
        <v/>
      </c>
      <c r="E375" t="str">
        <f>IF( AA375="#00ff00", 'Master Sheet'!E379, "" )</f>
        <v/>
      </c>
      <c r="F375">
        <f>IF( AND( $A375 &lt;&gt; "", $B375 &lt;&gt; "", $C375 &lt;&gt; "", $D375 &lt;&gt; "", $E375 &lt;&gt; "", ISERROR( MATCH( $E375,'2019 Kevin and Rob Bands to not'!$A:$A, 0 ) ) ), 1, 0 )</f>
        <v>0</v>
      </c>
      <c r="H375" s="479">
        <f t="shared" si="2"/>
        <v>0</v>
      </c>
      <c r="I375">
        <f>'Master Sheet'!E379</f>
        <v>0</v>
      </c>
      <c r="J375" s="481" t="e">
        <f t="array" ref="J375">INDEX( 'Master Sheet'!A400:C$1093, MATCH( I375, 'Master Sheet'!A400:A$1093, 0 ), 2 )</f>
        <v>#N/A</v>
      </c>
      <c r="K375" s="482">
        <f t="shared" si="3"/>
        <v>0</v>
      </c>
      <c r="L375" s="483"/>
      <c r="M375" s="466"/>
      <c r="N375" s="466" t="e">
        <f t="array" ref="N375">INDEX( 'Master Sheet'!A400:C$1093, MATCH( I375, 'Master Sheet'!A400:A$1093, 0 ), 3 )</f>
        <v>#N/A</v>
      </c>
      <c r="O375">
        <f t="shared" si="4"/>
        <v>0</v>
      </c>
      <c r="P375" s="484"/>
      <c r="Q375" s="466"/>
      <c r="R375" s="466" t="str">
        <f t="shared" si="5"/>
        <v/>
      </c>
      <c r="S375" s="466" t="str">
        <f t="shared" si="6"/>
        <v/>
      </c>
      <c r="T375" t="str">
        <f t="shared" ref="T375:U375" si="482">IF( Y375="#00ff00", TIMEVALUE(#REF!), "")</f>
        <v/>
      </c>
      <c r="U375" t="str">
        <f t="shared" si="482"/>
        <v/>
      </c>
      <c r="W375" t="s">
        <v>4823</v>
      </c>
      <c r="X375" t="s">
        <v>4823</v>
      </c>
      <c r="Y375" t="s">
        <v>4823</v>
      </c>
      <c r="Z375" t="s">
        <v>4823</v>
      </c>
      <c r="AA375" t="s">
        <v>4823</v>
      </c>
    </row>
    <row r="376" spans="1:27" ht="12.75">
      <c r="A376" s="129" t="str">
        <f t="shared" si="0"/>
        <v>Friday</v>
      </c>
      <c r="B376" s="481" t="str">
        <f t="shared" si="480"/>
        <v>(2020) brandon harris :: 9727049034</v>
      </c>
      <c r="C376" t="str">
        <f t="shared" ref="C376:D376" si="483">IF( NOT( R376 = "" ), TEXT( DATE(YEAR(R376), MONTH(R376), DAY(R376) ), "m/d/yy") &amp; " " &amp; HOUR(R376) &amp; ":" &amp; TEXT( MINUTE(R376), "00"), "")</f>
        <v/>
      </c>
      <c r="D376" t="str">
        <f t="shared" si="483"/>
        <v/>
      </c>
      <c r="E376" t="str">
        <f>IF( AA376="#00ff00", 'Master Sheet'!E380, "" )</f>
        <v/>
      </c>
      <c r="F376">
        <f>IF( AND( $A376 &lt;&gt; "", $B376 &lt;&gt; "", $C376 &lt;&gt; "", $D376 &lt;&gt; "", $E376 &lt;&gt; "", ISERROR( MATCH( $E376,'2019 Kevin and Rob Bands to not'!$A:$A, 0 ) ) ), 1, 0 )</f>
        <v>0</v>
      </c>
      <c r="H376" s="479">
        <f t="shared" si="2"/>
        <v>0</v>
      </c>
      <c r="I376">
        <f>'Master Sheet'!E380</f>
        <v>0</v>
      </c>
      <c r="J376" s="481" t="e">
        <f t="array" ref="J376">INDEX( 'Master Sheet'!A400:C$1093, MATCH( I376, 'Master Sheet'!A400:A$1093, 0 ), 2 )</f>
        <v>#N/A</v>
      </c>
      <c r="K376" s="482">
        <f t="shared" si="3"/>
        <v>0</v>
      </c>
      <c r="L376" s="483"/>
      <c r="M376" s="466"/>
      <c r="N376" s="466" t="e">
        <f t="array" ref="N376">INDEX( 'Master Sheet'!A400:C$1093, MATCH( I376, 'Master Sheet'!A400:A$1093, 0 ), 3 )</f>
        <v>#N/A</v>
      </c>
      <c r="O376">
        <f t="shared" si="4"/>
        <v>0</v>
      </c>
      <c r="P376" s="484"/>
      <c r="Q376" s="466"/>
      <c r="R376" s="466" t="str">
        <f t="shared" si="5"/>
        <v/>
      </c>
      <c r="S376" s="466" t="str">
        <f t="shared" si="6"/>
        <v/>
      </c>
      <c r="T376" t="str">
        <f t="shared" ref="T376:U376" si="484">IF( Y376="#00ff00", TIMEVALUE(#REF!), "")</f>
        <v/>
      </c>
      <c r="U376" t="str">
        <f t="shared" si="484"/>
        <v/>
      </c>
      <c r="W376" t="s">
        <v>4823</v>
      </c>
      <c r="X376" t="s">
        <v>4823</v>
      </c>
      <c r="Y376" t="s">
        <v>4823</v>
      </c>
      <c r="Z376" t="s">
        <v>4823</v>
      </c>
      <c r="AA376" t="s">
        <v>4823</v>
      </c>
    </row>
    <row r="377" spans="1:27" ht="12.75">
      <c r="A377" s="129" t="str">
        <f t="shared" si="0"/>
        <v>Friday</v>
      </c>
      <c r="B377" s="481" t="str">
        <f t="shared" si="480"/>
        <v>(2020) brandon harris :: 9727049034</v>
      </c>
      <c r="C377" t="str">
        <f t="shared" ref="C377:D377" si="485">IF( NOT( R377 = "" ), TEXT( DATE(YEAR(R377), MONTH(R377), DAY(R377) ), "m/d/yy") &amp; " " &amp; HOUR(R377) &amp; ":" &amp; TEXT( MINUTE(R377), "00"), "")</f>
        <v/>
      </c>
      <c r="D377" t="str">
        <f t="shared" si="485"/>
        <v/>
      </c>
      <c r="E377" t="str">
        <f>IF( AA377="#00ff00", 'Master Sheet'!E381, "" )</f>
        <v/>
      </c>
      <c r="F377">
        <f>IF( AND( $A377 &lt;&gt; "", $B377 &lt;&gt; "", $C377 &lt;&gt; "", $D377 &lt;&gt; "", $E377 &lt;&gt; "", ISERROR( MATCH( $E377,'2019 Kevin and Rob Bands to not'!$A:$A, 0 ) ) ), 1, 0 )</f>
        <v>0</v>
      </c>
      <c r="H377" s="479">
        <f t="shared" si="2"/>
        <v>0</v>
      </c>
      <c r="I377">
        <f>'Master Sheet'!E381</f>
        <v>0</v>
      </c>
      <c r="J377" s="481" t="e">
        <f t="array" ref="J377">INDEX( 'Master Sheet'!A400:C$1093, MATCH( I377, 'Master Sheet'!A400:A$1093, 0 ), 2 )</f>
        <v>#N/A</v>
      </c>
      <c r="K377" s="482">
        <f t="shared" si="3"/>
        <v>0</v>
      </c>
      <c r="L377" s="483"/>
      <c r="M377" s="466"/>
      <c r="N377" s="466" t="e">
        <f t="array" ref="N377">INDEX( 'Master Sheet'!A400:C$1093, MATCH( I377, 'Master Sheet'!A400:A$1093, 0 ), 3 )</f>
        <v>#N/A</v>
      </c>
      <c r="O377">
        <f t="shared" si="4"/>
        <v>0</v>
      </c>
      <c r="P377" s="484"/>
      <c r="Q377" s="466"/>
      <c r="R377" s="466" t="str">
        <f t="shared" si="5"/>
        <v/>
      </c>
      <c r="S377" s="466" t="str">
        <f t="shared" si="6"/>
        <v/>
      </c>
      <c r="T377" t="str">
        <f t="shared" ref="T377:U377" si="486">IF( Y377="#00ff00", TIMEVALUE(#REF!), "")</f>
        <v/>
      </c>
      <c r="U377" t="str">
        <f t="shared" si="486"/>
        <v/>
      </c>
      <c r="W377" t="s">
        <v>4823</v>
      </c>
      <c r="X377" t="s">
        <v>4823</v>
      </c>
      <c r="Y377" t="s">
        <v>4823</v>
      </c>
      <c r="Z377" t="s">
        <v>4823</v>
      </c>
      <c r="AA377" t="s">
        <v>4823</v>
      </c>
    </row>
    <row r="378" spans="1:27" ht="12.75">
      <c r="A378" s="129" t="str">
        <f t="shared" si="0"/>
        <v>Friday</v>
      </c>
      <c r="B378" s="481" t="str">
        <f t="shared" si="480"/>
        <v>(2020) brandon harris :: 9727049034</v>
      </c>
      <c r="C378" t="str">
        <f t="shared" ref="C378:D378" si="487">IF( NOT( R378 = "" ), TEXT( DATE(YEAR(R378), MONTH(R378), DAY(R378) ), "m/d/yy") &amp; " " &amp; HOUR(R378) &amp; ":" &amp; TEXT( MINUTE(R378), "00"), "")</f>
        <v/>
      </c>
      <c r="D378" t="str">
        <f t="shared" si="487"/>
        <v/>
      </c>
      <c r="E378" t="str">
        <f>IF( AA378="#00ff00", 'Master Sheet'!E382, "" )</f>
        <v/>
      </c>
      <c r="F378">
        <f>IF( AND( $A378 &lt;&gt; "", $B378 &lt;&gt; "", $C378 &lt;&gt; "", $D378 &lt;&gt; "", $E378 &lt;&gt; "", ISERROR( MATCH( $E378,'2019 Kevin and Rob Bands to not'!$A:$A, 0 ) ) ), 1, 0 )</f>
        <v>0</v>
      </c>
      <c r="H378" s="479">
        <f t="shared" si="2"/>
        <v>0</v>
      </c>
      <c r="I378">
        <f>'Master Sheet'!E382</f>
        <v>0</v>
      </c>
      <c r="J378" s="481" t="e">
        <f t="array" ref="J378">INDEX( 'Master Sheet'!A400:C$1093, MATCH( I378, 'Master Sheet'!A400:A$1093, 0 ), 2 )</f>
        <v>#N/A</v>
      </c>
      <c r="K378" s="482">
        <f t="shared" si="3"/>
        <v>0</v>
      </c>
      <c r="L378" s="483"/>
      <c r="M378" s="466"/>
      <c r="N378" s="466" t="e">
        <f t="array" ref="N378">INDEX( 'Master Sheet'!A400:C$1093, MATCH( I378, 'Master Sheet'!A400:A$1093, 0 ), 3 )</f>
        <v>#N/A</v>
      </c>
      <c r="O378">
        <f t="shared" si="4"/>
        <v>0</v>
      </c>
      <c r="P378" s="484"/>
      <c r="Q378" s="466"/>
      <c r="R378" s="466" t="str">
        <f t="shared" si="5"/>
        <v/>
      </c>
      <c r="S378" s="466" t="str">
        <f t="shared" si="6"/>
        <v/>
      </c>
      <c r="T378" t="str">
        <f t="shared" ref="T378:U378" si="488">IF( Y378="#00ff00", TIMEVALUE(#REF!), "")</f>
        <v/>
      </c>
      <c r="U378" t="str">
        <f t="shared" si="488"/>
        <v/>
      </c>
      <c r="W378" t="s">
        <v>4823</v>
      </c>
      <c r="X378" t="s">
        <v>4823</v>
      </c>
      <c r="Y378" t="s">
        <v>4823</v>
      </c>
      <c r="Z378" t="s">
        <v>4823</v>
      </c>
      <c r="AA378" t="s">
        <v>4823</v>
      </c>
    </row>
    <row r="379" spans="1:27" ht="12.75">
      <c r="A379" s="129" t="str">
        <f t="shared" si="0"/>
        <v>Friday</v>
      </c>
      <c r="B379" s="481" t="str">
        <f t="shared" si="480"/>
        <v>(2020) brandon harris :: 9727049034</v>
      </c>
      <c r="C379" t="str">
        <f t="shared" ref="C379:D379" si="489">IF( NOT( R379 = "" ), TEXT( DATE(YEAR(R379), MONTH(R379), DAY(R379) ), "m/d/yy") &amp; " " &amp; HOUR(R379) &amp; ":" &amp; TEXT( MINUTE(R379), "00"), "")</f>
        <v/>
      </c>
      <c r="D379" t="str">
        <f t="shared" si="489"/>
        <v/>
      </c>
      <c r="E379" t="str">
        <f>IF( AA379="#00ff00", 'Master Sheet'!E383, "" )</f>
        <v/>
      </c>
      <c r="F379">
        <f>IF( AND( $A379 &lt;&gt; "", $B379 &lt;&gt; "", $C379 &lt;&gt; "", $D379 &lt;&gt; "", $E379 &lt;&gt; "", ISERROR( MATCH( $E379,'2019 Kevin and Rob Bands to not'!$A:$A, 0 ) ) ), 1, 0 )</f>
        <v>0</v>
      </c>
      <c r="H379" s="479">
        <f t="shared" si="2"/>
        <v>0</v>
      </c>
      <c r="I379">
        <f>'Master Sheet'!E383</f>
        <v>0</v>
      </c>
      <c r="J379" s="481" t="e">
        <f t="array" ref="J379">INDEX( 'Master Sheet'!A400:C$1093, MATCH( I379, 'Master Sheet'!A400:A$1093, 0 ), 2 )</f>
        <v>#N/A</v>
      </c>
      <c r="K379" s="482">
        <f t="shared" si="3"/>
        <v>0</v>
      </c>
      <c r="L379" s="483"/>
      <c r="M379" s="466"/>
      <c r="N379" s="466" t="e">
        <f t="array" ref="N379">INDEX( 'Master Sheet'!A400:C$1093, MATCH( I379, 'Master Sheet'!A400:A$1093, 0 ), 3 )</f>
        <v>#N/A</v>
      </c>
      <c r="O379">
        <f t="shared" si="4"/>
        <v>0</v>
      </c>
      <c r="P379" s="484"/>
      <c r="Q379" s="466"/>
      <c r="R379" s="466" t="str">
        <f t="shared" si="5"/>
        <v/>
      </c>
      <c r="S379" s="466" t="str">
        <f t="shared" si="6"/>
        <v/>
      </c>
      <c r="T379" t="str">
        <f t="shared" ref="T379:U379" si="490">IF( Y379="#00ff00", TIMEVALUE(#REF!), "")</f>
        <v/>
      </c>
      <c r="U379" t="str">
        <f t="shared" si="490"/>
        <v/>
      </c>
      <c r="W379" t="s">
        <v>4823</v>
      </c>
      <c r="X379" t="s">
        <v>4823</v>
      </c>
      <c r="Y379" t="s">
        <v>4823</v>
      </c>
      <c r="Z379" t="s">
        <v>4823</v>
      </c>
      <c r="AA379" t="s">
        <v>4823</v>
      </c>
    </row>
    <row r="380" spans="1:27" ht="12.75">
      <c r="A380" s="129" t="str">
        <f t="shared" si="0"/>
        <v>Friday</v>
      </c>
      <c r="B380" s="481" t="str">
        <f t="shared" si="480"/>
        <v>(2020) brandon harris :: 9727049034</v>
      </c>
      <c r="C380" t="str">
        <f t="shared" ref="C380:D380" si="491">IF( NOT( R380 = "" ), TEXT( DATE(YEAR(R380), MONTH(R380), DAY(R380) ), "m/d/yy") &amp; " " &amp; HOUR(R380) &amp; ":" &amp; TEXT( MINUTE(R380), "00"), "")</f>
        <v/>
      </c>
      <c r="D380" t="str">
        <f t="shared" si="491"/>
        <v/>
      </c>
      <c r="E380" t="str">
        <f>IF( AA380="#00ff00", 'Master Sheet'!E384, "" )</f>
        <v/>
      </c>
      <c r="F380">
        <f>IF( AND( $A380 &lt;&gt; "", $B380 &lt;&gt; "", $C380 &lt;&gt; "", $D380 &lt;&gt; "", $E380 &lt;&gt; "", ISERROR( MATCH( $E380,'2019 Kevin and Rob Bands to not'!$A:$A, 0 ) ) ), 1, 0 )</f>
        <v>0</v>
      </c>
      <c r="H380" s="479">
        <f t="shared" si="2"/>
        <v>0</v>
      </c>
      <c r="I380">
        <f>'Master Sheet'!E384</f>
        <v>0</v>
      </c>
      <c r="J380" s="481" t="e">
        <f t="array" ref="J380">INDEX( 'Master Sheet'!A400:C$1093, MATCH( I380, 'Master Sheet'!A400:A$1093, 0 ), 2 )</f>
        <v>#N/A</v>
      </c>
      <c r="K380" s="482">
        <f t="shared" si="3"/>
        <v>0</v>
      </c>
      <c r="L380" s="483"/>
      <c r="M380" s="466"/>
      <c r="N380" s="466" t="e">
        <f t="array" ref="N380">INDEX( 'Master Sheet'!A400:C$1093, MATCH( I380, 'Master Sheet'!A400:A$1093, 0 ), 3 )</f>
        <v>#N/A</v>
      </c>
      <c r="O380">
        <f t="shared" si="4"/>
        <v>0</v>
      </c>
      <c r="P380" s="484"/>
      <c r="Q380" s="466"/>
      <c r="R380" s="466" t="str">
        <f t="shared" si="5"/>
        <v/>
      </c>
      <c r="S380" s="466" t="str">
        <f t="shared" si="6"/>
        <v/>
      </c>
      <c r="T380" t="str">
        <f t="shared" ref="T380:U380" si="492">IF( Y380="#00ff00", TIMEVALUE(#REF!), "")</f>
        <v/>
      </c>
      <c r="U380" t="str">
        <f t="shared" si="492"/>
        <v/>
      </c>
      <c r="W380" t="s">
        <v>4823</v>
      </c>
      <c r="X380" t="s">
        <v>4823</v>
      </c>
      <c r="Y380" t="s">
        <v>4823</v>
      </c>
      <c r="Z380" t="s">
        <v>4823</v>
      </c>
      <c r="AA380" t="s">
        <v>4823</v>
      </c>
    </row>
    <row r="381" spans="1:27" ht="12.75">
      <c r="A381" s="129" t="str">
        <f t="shared" si="0"/>
        <v>Friday</v>
      </c>
      <c r="B381" s="481" t="str">
        <f t="shared" si="480"/>
        <v>(2020) brandon harris :: 9727049034</v>
      </c>
      <c r="C381" t="str">
        <f t="shared" ref="C381:D381" si="493">IF( NOT( R381 = "" ), TEXT( DATE(YEAR(R381), MONTH(R381), DAY(R381) ), "m/d/yy") &amp; " " &amp; HOUR(R381) &amp; ":" &amp; TEXT( MINUTE(R381), "00"), "")</f>
        <v/>
      </c>
      <c r="D381" t="str">
        <f t="shared" si="493"/>
        <v/>
      </c>
      <c r="E381" t="str">
        <f>IF( AA381="#00ff00", 'Master Sheet'!E385, "" )</f>
        <v/>
      </c>
      <c r="F381">
        <f>IF( AND( $A381 &lt;&gt; "", $B381 &lt;&gt; "", $C381 &lt;&gt; "", $D381 &lt;&gt; "", $E381 &lt;&gt; "", ISERROR( MATCH( $E381,'2019 Kevin and Rob Bands to not'!$A:$A, 0 ) ) ), 1, 0 )</f>
        <v>0</v>
      </c>
      <c r="H381" s="479">
        <f t="shared" si="2"/>
        <v>0</v>
      </c>
      <c r="I381">
        <f>'Master Sheet'!E385</f>
        <v>0</v>
      </c>
      <c r="J381" s="481" t="e">
        <f t="array" ref="J381">INDEX( 'Master Sheet'!A400:C$1093, MATCH( I381, 'Master Sheet'!A400:A$1093, 0 ), 2 )</f>
        <v>#N/A</v>
      </c>
      <c r="K381" s="482">
        <f t="shared" si="3"/>
        <v>0</v>
      </c>
      <c r="L381" s="483"/>
      <c r="M381" s="466"/>
      <c r="N381" s="466" t="e">
        <f t="array" ref="N381">INDEX( 'Master Sheet'!A400:C$1093, MATCH( I381, 'Master Sheet'!A400:A$1093, 0 ), 3 )</f>
        <v>#N/A</v>
      </c>
      <c r="O381">
        <f t="shared" si="4"/>
        <v>0</v>
      </c>
      <c r="P381" s="484"/>
      <c r="Q381" s="466"/>
      <c r="R381" s="466" t="str">
        <f t="shared" si="5"/>
        <v/>
      </c>
      <c r="S381" s="466" t="str">
        <f t="shared" si="6"/>
        <v/>
      </c>
      <c r="T381" t="str">
        <f t="shared" ref="T381:U381" si="494">IF( Y381="#00ff00", TIMEVALUE(#REF!), "")</f>
        <v/>
      </c>
      <c r="U381" t="str">
        <f t="shared" si="494"/>
        <v/>
      </c>
      <c r="W381" t="s">
        <v>4823</v>
      </c>
      <c r="X381" t="s">
        <v>4823</v>
      </c>
      <c r="Y381" t="s">
        <v>4823</v>
      </c>
      <c r="Z381" t="s">
        <v>4823</v>
      </c>
      <c r="AA381" t="s">
        <v>4823</v>
      </c>
    </row>
    <row r="382" spans="1:27" ht="12.75">
      <c r="A382" s="129" t="str">
        <f t="shared" si="0"/>
        <v>Friday</v>
      </c>
      <c r="B382" s="481" t="str">
        <f t="shared" si="480"/>
        <v>(2020) brandon harris :: 9727049034</v>
      </c>
      <c r="C382" t="str">
        <f t="shared" ref="C382:D382" si="495">IF( NOT( R382 = "" ), TEXT( DATE(YEAR(R382), MONTH(R382), DAY(R382) ), "m/d/yy") &amp; " " &amp; HOUR(R382) &amp; ":" &amp; TEXT( MINUTE(R382), "00"), "")</f>
        <v/>
      </c>
      <c r="D382" t="str">
        <f t="shared" si="495"/>
        <v/>
      </c>
      <c r="E382" t="str">
        <f>IF( AA382="#00ff00", 'Master Sheet'!E386, "" )</f>
        <v/>
      </c>
      <c r="F382">
        <f>IF( AND( $A382 &lt;&gt; "", $B382 &lt;&gt; "", $C382 &lt;&gt; "", $D382 &lt;&gt; "", $E382 &lt;&gt; "", ISERROR( MATCH( $E382,'2019 Kevin and Rob Bands to not'!$A:$A, 0 ) ) ), 1, 0 )</f>
        <v>0</v>
      </c>
      <c r="H382" s="479">
        <f t="shared" si="2"/>
        <v>0</v>
      </c>
      <c r="I382">
        <f>'Master Sheet'!E386</f>
        <v>0</v>
      </c>
      <c r="J382" s="481" t="e">
        <f t="array" ref="J382">INDEX( 'Master Sheet'!A400:C$1093, MATCH( I382, 'Master Sheet'!A400:A$1093, 0 ), 2 )</f>
        <v>#N/A</v>
      </c>
      <c r="K382" s="482">
        <f t="shared" si="3"/>
        <v>0</v>
      </c>
      <c r="L382" s="483"/>
      <c r="M382" s="466"/>
      <c r="N382" s="466" t="e">
        <f t="array" ref="N382">INDEX( 'Master Sheet'!A400:C$1093, MATCH( I382, 'Master Sheet'!A400:A$1093, 0 ), 3 )</f>
        <v>#N/A</v>
      </c>
      <c r="O382">
        <f t="shared" si="4"/>
        <v>0</v>
      </c>
      <c r="P382" s="484"/>
      <c r="Q382" s="466"/>
      <c r="R382" s="466" t="str">
        <f t="shared" si="5"/>
        <v/>
      </c>
      <c r="S382" s="466" t="str">
        <f t="shared" si="6"/>
        <v/>
      </c>
      <c r="T382" t="str">
        <f t="shared" ref="T382:U382" si="496">IF( Y382="#00ff00", TIMEVALUE(#REF!), "")</f>
        <v/>
      </c>
      <c r="U382" t="str">
        <f t="shared" si="496"/>
        <v/>
      </c>
      <c r="W382" t="s">
        <v>4823</v>
      </c>
      <c r="X382" t="s">
        <v>4823</v>
      </c>
      <c r="Y382" t="s">
        <v>4823</v>
      </c>
      <c r="Z382" t="s">
        <v>4823</v>
      </c>
      <c r="AA382" t="s">
        <v>4823</v>
      </c>
    </row>
    <row r="383" spans="1:27" ht="12.75">
      <c r="A383" s="129" t="str">
        <f t="shared" si="0"/>
        <v>Friday</v>
      </c>
      <c r="B383" s="481" t="str">
        <f t="shared" si="480"/>
        <v>(2020) brandon harris :: 9727049034</v>
      </c>
      <c r="C383" t="str">
        <f t="shared" ref="C383:D383" si="497">IF( NOT( R383 = "" ), TEXT( DATE(YEAR(R383), MONTH(R383), DAY(R383) ), "m/d/yy") &amp; " " &amp; HOUR(R383) &amp; ":" &amp; TEXT( MINUTE(R383), "00"), "")</f>
        <v/>
      </c>
      <c r="D383" t="str">
        <f t="shared" si="497"/>
        <v/>
      </c>
      <c r="E383" t="str">
        <f>IF( AA383="#00ff00", 'Master Sheet'!E387, "" )</f>
        <v/>
      </c>
      <c r="F383">
        <f>IF( AND( $A383 &lt;&gt; "", $B383 &lt;&gt; "", $C383 &lt;&gt; "", $D383 &lt;&gt; "", $E383 &lt;&gt; "", ISERROR( MATCH( $E383,'2019 Kevin and Rob Bands to not'!$A:$A, 0 ) ) ), 1, 0 )</f>
        <v>0</v>
      </c>
      <c r="H383" s="479">
        <f t="shared" si="2"/>
        <v>0</v>
      </c>
      <c r="I383">
        <f>'Master Sheet'!E387</f>
        <v>0</v>
      </c>
      <c r="J383" s="481" t="e">
        <f t="array" ref="J383">INDEX( 'Master Sheet'!A400:C$1093, MATCH( I383, 'Master Sheet'!A400:A$1093, 0 ), 2 )</f>
        <v>#N/A</v>
      </c>
      <c r="K383" s="482">
        <f t="shared" si="3"/>
        <v>0</v>
      </c>
      <c r="L383" s="483"/>
      <c r="M383" s="466"/>
      <c r="N383" s="466" t="e">
        <f t="array" ref="N383">INDEX( 'Master Sheet'!A400:C$1093, MATCH( I383, 'Master Sheet'!A400:A$1093, 0 ), 3 )</f>
        <v>#N/A</v>
      </c>
      <c r="O383">
        <f t="shared" si="4"/>
        <v>0</v>
      </c>
      <c r="P383" s="484"/>
      <c r="Q383" s="466"/>
      <c r="R383" s="466" t="str">
        <f t="shared" si="5"/>
        <v/>
      </c>
      <c r="S383" s="466" t="str">
        <f t="shared" si="6"/>
        <v/>
      </c>
      <c r="T383" t="str">
        <f t="shared" ref="T383:U383" si="498">IF( Y383="#00ff00", TIMEVALUE(#REF!), "")</f>
        <v/>
      </c>
      <c r="U383" t="str">
        <f t="shared" si="498"/>
        <v/>
      </c>
      <c r="W383" t="s">
        <v>4823</v>
      </c>
      <c r="X383" t="s">
        <v>4823</v>
      </c>
      <c r="Y383" t="s">
        <v>4823</v>
      </c>
      <c r="Z383" t="s">
        <v>4823</v>
      </c>
      <c r="AA383" t="s">
        <v>4823</v>
      </c>
    </row>
    <row r="384" spans="1:27" ht="12.75">
      <c r="A384" s="129" t="str">
        <f t="shared" si="0"/>
        <v>Friday</v>
      </c>
      <c r="B384" s="481" t="str">
        <f t="shared" si="480"/>
        <v>(2020) brandon harris :: 9727049034</v>
      </c>
      <c r="C384" t="str">
        <f t="shared" ref="C384:D384" si="499">IF( NOT( R384 = "" ), TEXT( DATE(YEAR(R384), MONTH(R384), DAY(R384) ), "m/d/yy") &amp; " " &amp; HOUR(R384) &amp; ":" &amp; TEXT( MINUTE(R384), "00"), "")</f>
        <v/>
      </c>
      <c r="D384" t="str">
        <f t="shared" si="499"/>
        <v/>
      </c>
      <c r="E384" t="str">
        <f>IF( AA384="#00ff00", 'Master Sheet'!E388, "" )</f>
        <v/>
      </c>
      <c r="F384">
        <f>IF( AND( $A384 &lt;&gt; "", $B384 &lt;&gt; "", $C384 &lt;&gt; "", $D384 &lt;&gt; "", $E384 &lt;&gt; "", ISERROR( MATCH( $E384,'2019 Kevin and Rob Bands to not'!$A:$A, 0 ) ) ), 1, 0 )</f>
        <v>0</v>
      </c>
      <c r="H384" s="479">
        <f t="shared" si="2"/>
        <v>0</v>
      </c>
      <c r="I384">
        <f>'Master Sheet'!E388</f>
        <v>0</v>
      </c>
      <c r="J384" s="481" t="e">
        <f t="array" ref="J384">INDEX( 'Master Sheet'!A400:C$1093, MATCH( I384, 'Master Sheet'!A400:A$1093, 0 ), 2 )</f>
        <v>#N/A</v>
      </c>
      <c r="K384" s="482">
        <f t="shared" si="3"/>
        <v>0</v>
      </c>
      <c r="L384" s="483"/>
      <c r="M384" s="466"/>
      <c r="N384" s="466" t="e">
        <f t="array" ref="N384">INDEX( 'Master Sheet'!A400:C$1093, MATCH( I384, 'Master Sheet'!A400:A$1093, 0 ), 3 )</f>
        <v>#N/A</v>
      </c>
      <c r="O384">
        <f t="shared" si="4"/>
        <v>0</v>
      </c>
      <c r="P384" s="484"/>
      <c r="Q384" s="466"/>
      <c r="R384" s="466" t="str">
        <f t="shared" si="5"/>
        <v/>
      </c>
      <c r="S384" s="466" t="str">
        <f t="shared" si="6"/>
        <v/>
      </c>
      <c r="T384" t="str">
        <f t="shared" ref="T384:U384" si="500">IF( Y384="#00ff00", TIMEVALUE(#REF!), "")</f>
        <v/>
      </c>
      <c r="U384" t="str">
        <f t="shared" si="500"/>
        <v/>
      </c>
      <c r="W384" t="s">
        <v>4823</v>
      </c>
      <c r="X384" t="s">
        <v>4823</v>
      </c>
      <c r="Y384" t="s">
        <v>4823</v>
      </c>
      <c r="Z384" t="s">
        <v>4823</v>
      </c>
      <c r="AA384" t="s">
        <v>4823</v>
      </c>
    </row>
    <row r="385" spans="1:27" ht="12.75">
      <c r="A385" s="129" t="str">
        <f t="shared" si="0"/>
        <v>Friday</v>
      </c>
      <c r="B385" s="481" t="str">
        <f t="shared" si="480"/>
        <v>(2020) brandon harris :: 9727049034</v>
      </c>
      <c r="C385" t="str">
        <f t="shared" ref="C385:D385" si="501">IF( NOT( R385 = "" ), TEXT( DATE(YEAR(R385), MONTH(R385), DAY(R385) ), "m/d/yy") &amp; " " &amp; HOUR(R385) &amp; ":" &amp; TEXT( MINUTE(R385), "00"), "")</f>
        <v/>
      </c>
      <c r="D385" t="str">
        <f t="shared" si="501"/>
        <v/>
      </c>
      <c r="E385" t="str">
        <f>IF( AA385="#00ff00", 'Master Sheet'!E389, "" )</f>
        <v/>
      </c>
      <c r="F385">
        <f>IF( AND( $A385 &lt;&gt; "", $B385 &lt;&gt; "", $C385 &lt;&gt; "", $D385 &lt;&gt; "", $E385 &lt;&gt; "", ISERROR( MATCH( $E385,'2019 Kevin and Rob Bands to not'!$A:$A, 0 ) ) ), 1, 0 )</f>
        <v>0</v>
      </c>
      <c r="H385" s="479">
        <f t="shared" si="2"/>
        <v>0</v>
      </c>
      <c r="I385">
        <f>'Master Sheet'!E389</f>
        <v>0</v>
      </c>
      <c r="J385" s="481" t="e">
        <f t="array" ref="J385">INDEX( 'Master Sheet'!A400:C$1093, MATCH( I385, 'Master Sheet'!A400:A$1093, 0 ), 2 )</f>
        <v>#N/A</v>
      </c>
      <c r="K385" s="482">
        <f t="shared" si="3"/>
        <v>0</v>
      </c>
      <c r="L385" s="483"/>
      <c r="M385" s="466"/>
      <c r="N385" s="466" t="e">
        <f t="array" ref="N385">INDEX( 'Master Sheet'!A400:C$1093, MATCH( I385, 'Master Sheet'!A400:A$1093, 0 ), 3 )</f>
        <v>#N/A</v>
      </c>
      <c r="O385">
        <f t="shared" si="4"/>
        <v>0</v>
      </c>
      <c r="P385" s="484"/>
      <c r="Q385" s="466"/>
      <c r="R385" s="466" t="str">
        <f t="shared" si="5"/>
        <v/>
      </c>
      <c r="S385" s="466" t="str">
        <f t="shared" si="6"/>
        <v/>
      </c>
      <c r="T385" t="str">
        <f t="shared" ref="T385:U385" si="502">IF( Y385="#00ff00", TIMEVALUE(#REF!), "")</f>
        <v/>
      </c>
      <c r="U385" t="str">
        <f t="shared" si="502"/>
        <v/>
      </c>
      <c r="W385" t="s">
        <v>4823</v>
      </c>
      <c r="X385" t="s">
        <v>4823</v>
      </c>
      <c r="Y385" t="s">
        <v>4823</v>
      </c>
      <c r="Z385" t="s">
        <v>4823</v>
      </c>
      <c r="AA385" t="s">
        <v>4823</v>
      </c>
    </row>
    <row r="386" spans="1:27" ht="12.75">
      <c r="A386" s="129" t="str">
        <f t="shared" si="0"/>
        <v>Friday</v>
      </c>
      <c r="B386" s="481" t="str">
        <f t="shared" si="480"/>
        <v>(2020) brandon harris :: 9727049034</v>
      </c>
      <c r="C386" t="str">
        <f t="shared" ref="C386:D386" si="503">IF( NOT( R386 = "" ), TEXT( DATE(YEAR(R386), MONTH(R386), DAY(R386) ), "m/d/yy") &amp; " " &amp; HOUR(R386) &amp; ":" &amp; TEXT( MINUTE(R386), "00"), "")</f>
        <v/>
      </c>
      <c r="D386" t="str">
        <f t="shared" si="503"/>
        <v/>
      </c>
      <c r="E386" t="str">
        <f>IF( AA386="#00ff00", 'Master Sheet'!E390, "" )</f>
        <v/>
      </c>
      <c r="F386">
        <f>IF( AND( $A386 &lt;&gt; "", $B386 &lt;&gt; "", $C386 &lt;&gt; "", $D386 &lt;&gt; "", $E386 &lt;&gt; "", ISERROR( MATCH( $E386,'2019 Kevin and Rob Bands to not'!$A:$A, 0 ) ) ), 1, 0 )</f>
        <v>0</v>
      </c>
      <c r="H386" s="479">
        <f t="shared" si="2"/>
        <v>0</v>
      </c>
      <c r="I386">
        <f>'Master Sheet'!E390</f>
        <v>0</v>
      </c>
      <c r="J386" s="481" t="e">
        <f t="array" ref="J386">INDEX( 'Master Sheet'!A400:C$1093, MATCH( I386, 'Master Sheet'!A400:A$1093, 0 ), 2 )</f>
        <v>#N/A</v>
      </c>
      <c r="K386" s="482">
        <f t="shared" si="3"/>
        <v>0</v>
      </c>
      <c r="L386" s="483"/>
      <c r="M386" s="466"/>
      <c r="N386" s="466" t="e">
        <f t="array" ref="N386">INDEX( 'Master Sheet'!A400:C$1093, MATCH( I386, 'Master Sheet'!A400:A$1093, 0 ), 3 )</f>
        <v>#N/A</v>
      </c>
      <c r="O386">
        <f t="shared" si="4"/>
        <v>0</v>
      </c>
      <c r="P386" s="484"/>
      <c r="Q386" s="466"/>
      <c r="R386" s="466" t="str">
        <f t="shared" si="5"/>
        <v/>
      </c>
      <c r="S386" s="466" t="str">
        <f t="shared" si="6"/>
        <v/>
      </c>
      <c r="T386" t="str">
        <f t="shared" ref="T386:U386" si="504">IF( Y386="#00ff00", TIMEVALUE(#REF!), "")</f>
        <v/>
      </c>
      <c r="U386" t="str">
        <f t="shared" si="504"/>
        <v/>
      </c>
      <c r="W386" t="s">
        <v>4823</v>
      </c>
      <c r="X386" t="s">
        <v>4823</v>
      </c>
      <c r="Y386" t="s">
        <v>4823</v>
      </c>
      <c r="Z386" t="s">
        <v>4823</v>
      </c>
      <c r="AA386" t="s">
        <v>4823</v>
      </c>
    </row>
    <row r="387" spans="1:27" ht="12.75">
      <c r="A387" s="129" t="str">
        <f t="shared" si="0"/>
        <v>Friday</v>
      </c>
      <c r="B387" s="481" t="str">
        <f t="shared" si="480"/>
        <v>(2020) brandon harris :: 9727049034</v>
      </c>
      <c r="C387" t="str">
        <f t="shared" ref="C387:D387" si="505">IF( NOT( R387 = "" ), TEXT( DATE(YEAR(R387), MONTH(R387), DAY(R387) ), "m/d/yy") &amp; " " &amp; HOUR(R387) &amp; ":" &amp; TEXT( MINUTE(R387), "00"), "")</f>
        <v/>
      </c>
      <c r="D387" t="str">
        <f t="shared" si="505"/>
        <v/>
      </c>
      <c r="E387" t="str">
        <f>IF( AA387="#00ff00", 'Master Sheet'!E391, "" )</f>
        <v/>
      </c>
      <c r="F387">
        <f>IF( AND( $A387 &lt;&gt; "", $B387 &lt;&gt; "", $C387 &lt;&gt; "", $D387 &lt;&gt; "", $E387 &lt;&gt; "", ISERROR( MATCH( $E387,'2019 Kevin and Rob Bands to not'!$A:$A, 0 ) ) ), 1, 0 )</f>
        <v>0</v>
      </c>
      <c r="H387" s="479">
        <f t="shared" si="2"/>
        <v>0</v>
      </c>
      <c r="I387">
        <f>'Master Sheet'!E391</f>
        <v>0</v>
      </c>
      <c r="J387" s="481" t="e">
        <f t="array" ref="J387">INDEX( 'Master Sheet'!A400:C$1093, MATCH( I387, 'Master Sheet'!A400:A$1093, 0 ), 2 )</f>
        <v>#N/A</v>
      </c>
      <c r="K387" s="482">
        <f t="shared" si="3"/>
        <v>0</v>
      </c>
      <c r="L387" s="483"/>
      <c r="M387" s="466"/>
      <c r="N387" s="466" t="e">
        <f t="array" ref="N387">INDEX( 'Master Sheet'!A400:C$1093, MATCH( I387, 'Master Sheet'!A400:A$1093, 0 ), 3 )</f>
        <v>#N/A</v>
      </c>
      <c r="O387">
        <f t="shared" si="4"/>
        <v>0</v>
      </c>
      <c r="P387" s="484"/>
      <c r="Q387" s="466"/>
      <c r="R387" s="466" t="str">
        <f t="shared" si="5"/>
        <v/>
      </c>
      <c r="S387" s="466" t="str">
        <f t="shared" si="6"/>
        <v/>
      </c>
      <c r="T387" t="str">
        <f t="shared" ref="T387:U387" si="506">IF( Y387="#00ff00", TIMEVALUE(#REF!), "")</f>
        <v/>
      </c>
      <c r="U387" t="str">
        <f t="shared" si="506"/>
        <v/>
      </c>
      <c r="W387" t="s">
        <v>4823</v>
      </c>
      <c r="X387" t="s">
        <v>4823</v>
      </c>
      <c r="Y387" t="s">
        <v>4823</v>
      </c>
      <c r="Z387" t="s">
        <v>4823</v>
      </c>
      <c r="AA387" t="s">
        <v>4823</v>
      </c>
    </row>
    <row r="388" spans="1:27" ht="12.75">
      <c r="A388" s="129" t="str">
        <f t="shared" si="0"/>
        <v>Friday</v>
      </c>
      <c r="B388" s="481" t="str">
        <f t="shared" si="480"/>
        <v>(2020) brandon harris :: 9727049034</v>
      </c>
      <c r="C388" t="str">
        <f t="shared" ref="C388:D388" si="507">IF( NOT( R388 = "" ), TEXT( DATE(YEAR(R388), MONTH(R388), DAY(R388) ), "m/d/yy") &amp; " " &amp; HOUR(R388) &amp; ":" &amp; TEXT( MINUTE(R388), "00"), "")</f>
        <v/>
      </c>
      <c r="D388" t="str">
        <f t="shared" si="507"/>
        <v/>
      </c>
      <c r="E388" t="str">
        <f>IF( AA388="#00ff00", 'Master Sheet'!E392, "" )</f>
        <v/>
      </c>
      <c r="F388">
        <f>IF( AND( $A388 &lt;&gt; "", $B388 &lt;&gt; "", $C388 &lt;&gt; "", $D388 &lt;&gt; "", $E388 &lt;&gt; "", ISERROR( MATCH( $E388,'2019 Kevin and Rob Bands to not'!$A:$A, 0 ) ) ), 1, 0 )</f>
        <v>0</v>
      </c>
      <c r="H388" s="479">
        <f t="shared" si="2"/>
        <v>0</v>
      </c>
      <c r="I388">
        <f>'Master Sheet'!E392</f>
        <v>0</v>
      </c>
      <c r="J388" s="481" t="e">
        <f t="array" ref="J388">INDEX( 'Master Sheet'!A400:C$1093, MATCH( I388, 'Master Sheet'!A400:A$1093, 0 ), 2 )</f>
        <v>#N/A</v>
      </c>
      <c r="K388" s="482">
        <f t="shared" si="3"/>
        <v>0</v>
      </c>
      <c r="L388" s="483"/>
      <c r="M388" s="466"/>
      <c r="N388" s="466" t="e">
        <f t="array" ref="N388">INDEX( 'Master Sheet'!A400:C$1093, MATCH( I388, 'Master Sheet'!A400:A$1093, 0 ), 3 )</f>
        <v>#N/A</v>
      </c>
      <c r="O388">
        <f t="shared" si="4"/>
        <v>0</v>
      </c>
      <c r="P388" s="484"/>
      <c r="Q388" s="466"/>
      <c r="R388" s="466" t="str">
        <f t="shared" si="5"/>
        <v/>
      </c>
      <c r="S388" s="466" t="str">
        <f t="shared" si="6"/>
        <v/>
      </c>
      <c r="T388" t="str">
        <f t="shared" ref="T388:U388" si="508">IF( Y388="#00ff00", TIMEVALUE(#REF!), "")</f>
        <v/>
      </c>
      <c r="U388" t="str">
        <f t="shared" si="508"/>
        <v/>
      </c>
      <c r="W388" t="s">
        <v>4823</v>
      </c>
      <c r="X388" t="s">
        <v>4823</v>
      </c>
      <c r="Y388" t="s">
        <v>4823</v>
      </c>
      <c r="Z388" t="s">
        <v>4823</v>
      </c>
      <c r="AA388" t="s">
        <v>4823</v>
      </c>
    </row>
    <row r="389" spans="1:27" ht="12.75">
      <c r="A389" s="129" t="str">
        <f t="shared" si="0"/>
        <v>Friday</v>
      </c>
      <c r="B389" s="481" t="str">
        <f t="shared" si="480"/>
        <v>(2020) brandon harris :: 9727049034</v>
      </c>
      <c r="C389" t="str">
        <f t="shared" ref="C389:D389" si="509">IF( NOT( R389 = "" ), TEXT( DATE(YEAR(R389), MONTH(R389), DAY(R389) ), "m/d/yy") &amp; " " &amp; HOUR(R389) &amp; ":" &amp; TEXT( MINUTE(R389), "00"), "")</f>
        <v/>
      </c>
      <c r="D389" t="str">
        <f t="shared" si="509"/>
        <v/>
      </c>
      <c r="E389" t="str">
        <f>IF( AA389="#00ff00", 'Master Sheet'!E393, "" )</f>
        <v/>
      </c>
      <c r="F389">
        <f>IF( AND( $A389 &lt;&gt; "", $B389 &lt;&gt; "", $C389 &lt;&gt; "", $D389 &lt;&gt; "", $E389 &lt;&gt; "", ISERROR( MATCH( $E389,'2019 Kevin and Rob Bands to not'!$A:$A, 0 ) ) ), 1, 0 )</f>
        <v>0</v>
      </c>
      <c r="H389" s="479">
        <f t="shared" si="2"/>
        <v>0</v>
      </c>
      <c r="I389">
        <f>'Master Sheet'!E393</f>
        <v>0</v>
      </c>
      <c r="J389" s="481" t="e">
        <f t="array" ref="J389">INDEX( 'Master Sheet'!A400:C$1093, MATCH( I389, 'Master Sheet'!A400:A$1093, 0 ), 2 )</f>
        <v>#N/A</v>
      </c>
      <c r="K389" s="482">
        <f t="shared" si="3"/>
        <v>0</v>
      </c>
      <c r="L389" s="483"/>
      <c r="M389" s="466"/>
      <c r="N389" s="466" t="e">
        <f t="array" ref="N389">INDEX( 'Master Sheet'!A400:C$1093, MATCH( I389, 'Master Sheet'!A400:A$1093, 0 ), 3 )</f>
        <v>#N/A</v>
      </c>
      <c r="O389">
        <f t="shared" si="4"/>
        <v>0</v>
      </c>
      <c r="P389" s="484"/>
      <c r="Q389" s="466"/>
      <c r="R389" s="466" t="str">
        <f t="shared" si="5"/>
        <v/>
      </c>
      <c r="S389" s="466" t="str">
        <f t="shared" si="6"/>
        <v/>
      </c>
      <c r="T389" t="str">
        <f t="shared" ref="T389:U389" si="510">IF( Y389="#00ff00", TIMEVALUE(#REF!), "")</f>
        <v/>
      </c>
      <c r="U389" t="str">
        <f t="shared" si="510"/>
        <v/>
      </c>
      <c r="W389" t="s">
        <v>4823</v>
      </c>
      <c r="X389" t="s">
        <v>4823</v>
      </c>
      <c r="Y389" t="s">
        <v>4823</v>
      </c>
      <c r="Z389" t="s">
        <v>4823</v>
      </c>
      <c r="AA389" t="s">
        <v>4823</v>
      </c>
    </row>
    <row r="390" spans="1:27" ht="12.75">
      <c r="A390" s="129" t="str">
        <f t="shared" si="0"/>
        <v>Friday</v>
      </c>
      <c r="B390" s="481" t="str">
        <f t="shared" si="480"/>
        <v>(2020) brandon harris :: 9727049034</v>
      </c>
      <c r="C390" t="str">
        <f t="shared" ref="C390:D390" si="511">IF( NOT( R390 = "" ), TEXT( DATE(YEAR(R390), MONTH(R390), DAY(R390) ), "m/d/yy") &amp; " " &amp; HOUR(R390) &amp; ":" &amp; TEXT( MINUTE(R390), "00"), "")</f>
        <v/>
      </c>
      <c r="D390" t="str">
        <f t="shared" si="511"/>
        <v/>
      </c>
      <c r="E390" t="str">
        <f>IF( AA390="#00ff00", 'Master Sheet'!E394, "" )</f>
        <v/>
      </c>
      <c r="F390">
        <f>IF( AND( $A390 &lt;&gt; "", $B390 &lt;&gt; "", $C390 &lt;&gt; "", $D390 &lt;&gt; "", $E390 &lt;&gt; "", ISERROR( MATCH( $E390,'2019 Kevin and Rob Bands to not'!$A:$A, 0 ) ) ), 1, 0 )</f>
        <v>0</v>
      </c>
      <c r="H390" s="479">
        <f t="shared" si="2"/>
        <v>0</v>
      </c>
      <c r="I390">
        <f>'Master Sheet'!E394</f>
        <v>0</v>
      </c>
      <c r="J390" s="481" t="e">
        <f t="array" ref="J390">INDEX( 'Master Sheet'!A400:C$1093, MATCH( I390, 'Master Sheet'!A400:A$1093, 0 ), 2 )</f>
        <v>#N/A</v>
      </c>
      <c r="K390" s="482">
        <f t="shared" si="3"/>
        <v>0</v>
      </c>
      <c r="L390" s="483"/>
      <c r="M390" s="466"/>
      <c r="N390" s="466" t="e">
        <f t="array" ref="N390">INDEX( 'Master Sheet'!A400:C$1093, MATCH( I390, 'Master Sheet'!A400:A$1093, 0 ), 3 )</f>
        <v>#N/A</v>
      </c>
      <c r="O390">
        <f t="shared" si="4"/>
        <v>0</v>
      </c>
      <c r="P390" s="484"/>
      <c r="Q390" s="466"/>
      <c r="R390" s="466" t="str">
        <f t="shared" si="5"/>
        <v/>
      </c>
      <c r="S390" s="466" t="str">
        <f t="shared" si="6"/>
        <v/>
      </c>
      <c r="T390" t="str">
        <f t="shared" ref="T390:U390" si="512">IF( Y390="#00ff00", TIMEVALUE(#REF!), "")</f>
        <v/>
      </c>
      <c r="U390" t="str">
        <f t="shared" si="512"/>
        <v/>
      </c>
      <c r="W390" t="s">
        <v>4823</v>
      </c>
      <c r="X390" t="s">
        <v>4823</v>
      </c>
      <c r="Y390" t="s">
        <v>4823</v>
      </c>
      <c r="Z390" t="s">
        <v>4823</v>
      </c>
      <c r="AA390" t="s">
        <v>4823</v>
      </c>
    </row>
    <row r="391" spans="1:27" ht="12.75">
      <c r="A391" s="129" t="str">
        <f t="shared" si="0"/>
        <v>Friday</v>
      </c>
      <c r="B391" s="481" t="str">
        <f t="shared" si="480"/>
        <v>(2020) brandon harris :: 9727049034</v>
      </c>
      <c r="C391" t="str">
        <f t="shared" ref="C391:D391" si="513">IF( NOT( R391 = "" ), TEXT( DATE(YEAR(R391), MONTH(R391), DAY(R391) ), "m/d/yy") &amp; " " &amp; HOUR(R391) &amp; ":" &amp; TEXT( MINUTE(R391), "00"), "")</f>
        <v/>
      </c>
      <c r="D391" t="str">
        <f t="shared" si="513"/>
        <v/>
      </c>
      <c r="E391" t="str">
        <f>IF( AA391="#00ff00", 'Master Sheet'!E395, "" )</f>
        <v/>
      </c>
      <c r="F391">
        <f>IF( AND( $A391 &lt;&gt; "", $B391 &lt;&gt; "", $C391 &lt;&gt; "", $D391 &lt;&gt; "", $E391 &lt;&gt; "", ISERROR( MATCH( $E391,'2019 Kevin and Rob Bands to not'!$A:$A, 0 ) ) ), 1, 0 )</f>
        <v>0</v>
      </c>
      <c r="H391" s="479">
        <f t="shared" si="2"/>
        <v>0</v>
      </c>
      <c r="I391">
        <f>'Master Sheet'!E395</f>
        <v>0</v>
      </c>
      <c r="J391" s="481" t="e">
        <f t="array" ref="J391">INDEX( 'Master Sheet'!A400:C$1093, MATCH( I391, 'Master Sheet'!A400:A$1093, 0 ), 2 )</f>
        <v>#N/A</v>
      </c>
      <c r="K391" s="482">
        <f t="shared" si="3"/>
        <v>0</v>
      </c>
      <c r="L391" s="483"/>
      <c r="M391" s="466"/>
      <c r="N391" s="466" t="e">
        <f t="array" ref="N391">INDEX( 'Master Sheet'!A400:C$1093, MATCH( I391, 'Master Sheet'!A400:A$1093, 0 ), 3 )</f>
        <v>#N/A</v>
      </c>
      <c r="O391">
        <f t="shared" si="4"/>
        <v>0</v>
      </c>
      <c r="P391" s="484"/>
      <c r="Q391" s="466"/>
      <c r="R391" s="466" t="str">
        <f t="shared" si="5"/>
        <v/>
      </c>
      <c r="S391" s="466" t="str">
        <f t="shared" si="6"/>
        <v/>
      </c>
      <c r="T391" t="str">
        <f t="shared" ref="T391:U391" si="514">IF( Y391="#00ff00", TIMEVALUE(#REF!), "")</f>
        <v/>
      </c>
      <c r="U391" t="str">
        <f t="shared" si="514"/>
        <v/>
      </c>
      <c r="W391" t="s">
        <v>4823</v>
      </c>
      <c r="X391" t="s">
        <v>4823</v>
      </c>
      <c r="Y391" t="s">
        <v>4823</v>
      </c>
      <c r="Z391" t="s">
        <v>4823</v>
      </c>
      <c r="AA391" t="s">
        <v>4823</v>
      </c>
    </row>
    <row r="392" spans="1:27" ht="12.75">
      <c r="A392" s="129" t="str">
        <f t="shared" si="0"/>
        <v>Friday</v>
      </c>
      <c r="B392" s="481" t="str">
        <f t="shared" si="480"/>
        <v>(2020) brandon harris :: 9727049034</v>
      </c>
      <c r="C392" t="str">
        <f t="shared" ref="C392:D392" si="515">IF( NOT( R392 = "" ), TEXT( DATE(YEAR(R392), MONTH(R392), DAY(R392) ), "m/d/yy") &amp; " " &amp; HOUR(R392) &amp; ":" &amp; TEXT( MINUTE(R392), "00"), "")</f>
        <v/>
      </c>
      <c r="D392" t="str">
        <f t="shared" si="515"/>
        <v/>
      </c>
      <c r="E392" t="str">
        <f>IF( AA392="#00ff00", 'Master Sheet'!E396, "" )</f>
        <v/>
      </c>
      <c r="F392">
        <f>IF( AND( $A392 &lt;&gt; "", $B392 &lt;&gt; "", $C392 &lt;&gt; "", $D392 &lt;&gt; "", $E392 &lt;&gt; "", ISERROR( MATCH( $E392,'2019 Kevin and Rob Bands to not'!$A:$A, 0 ) ) ), 1, 0 )</f>
        <v>0</v>
      </c>
      <c r="H392" s="479">
        <f t="shared" si="2"/>
        <v>0</v>
      </c>
      <c r="I392">
        <f>'Master Sheet'!E396</f>
        <v>0</v>
      </c>
      <c r="J392" s="481" t="e">
        <f t="array" ref="J392">INDEX( 'Master Sheet'!A400:C$1093, MATCH( I392, 'Master Sheet'!A400:A$1093, 0 ), 2 )</f>
        <v>#N/A</v>
      </c>
      <c r="K392" s="482">
        <f t="shared" si="3"/>
        <v>0</v>
      </c>
      <c r="L392" s="483"/>
      <c r="M392" s="466"/>
      <c r="N392" s="466" t="e">
        <f t="array" ref="N392">INDEX( 'Master Sheet'!A400:C$1093, MATCH( I392, 'Master Sheet'!A400:A$1093, 0 ), 3 )</f>
        <v>#N/A</v>
      </c>
      <c r="O392">
        <f t="shared" si="4"/>
        <v>0</v>
      </c>
      <c r="P392" s="484"/>
      <c r="Q392" s="466"/>
      <c r="R392" s="466" t="str">
        <f t="shared" si="5"/>
        <v/>
      </c>
      <c r="S392" s="466" t="str">
        <f t="shared" si="6"/>
        <v/>
      </c>
      <c r="T392" t="str">
        <f t="shared" ref="T392:U392" si="516">IF( Y392="#00ff00", TIMEVALUE(#REF!), "")</f>
        <v/>
      </c>
      <c r="U392" t="str">
        <f t="shared" si="516"/>
        <v/>
      </c>
      <c r="W392" t="s">
        <v>4823</v>
      </c>
      <c r="X392" t="s">
        <v>4823</v>
      </c>
      <c r="Y392" t="s">
        <v>4823</v>
      </c>
      <c r="Z392" t="s">
        <v>4823</v>
      </c>
      <c r="AA392" t="s">
        <v>4823</v>
      </c>
    </row>
    <row r="393" spans="1:27" ht="12.75">
      <c r="A393" s="129" t="str">
        <f t="shared" si="0"/>
        <v>Friday</v>
      </c>
      <c r="B393" s="481" t="str">
        <f t="shared" si="480"/>
        <v>(2020) brandon harris :: 9727049034</v>
      </c>
      <c r="C393" t="str">
        <f t="shared" ref="C393:D393" si="517">IF( NOT( R393 = "" ), TEXT( DATE(YEAR(R393), MONTH(R393), DAY(R393) ), "m/d/yy") &amp; " " &amp; HOUR(R393) &amp; ":" &amp; TEXT( MINUTE(R393), "00"), "")</f>
        <v/>
      </c>
      <c r="D393" t="str">
        <f t="shared" si="517"/>
        <v/>
      </c>
      <c r="E393" t="str">
        <f>IF( AA393="#00ff00", 'Master Sheet'!E397, "" )</f>
        <v/>
      </c>
      <c r="F393">
        <f>IF( AND( $A393 &lt;&gt; "", $B393 &lt;&gt; "", $C393 &lt;&gt; "", $D393 &lt;&gt; "", $E393 &lt;&gt; "", ISERROR( MATCH( $E393,'2019 Kevin and Rob Bands to not'!$A:$A, 0 ) ) ), 1, 0 )</f>
        <v>0</v>
      </c>
      <c r="H393" s="479">
        <f t="shared" si="2"/>
        <v>0</v>
      </c>
      <c r="I393">
        <f>'Master Sheet'!E397</f>
        <v>0</v>
      </c>
      <c r="J393" s="481" t="e">
        <f t="array" ref="J393">INDEX( 'Master Sheet'!A400:C$1093, MATCH( I393, 'Master Sheet'!A400:A$1093, 0 ), 2 )</f>
        <v>#N/A</v>
      </c>
      <c r="K393" s="482">
        <f t="shared" si="3"/>
        <v>0</v>
      </c>
      <c r="L393" s="483"/>
      <c r="M393" s="466"/>
      <c r="N393" s="466" t="e">
        <f t="array" ref="N393">INDEX( 'Master Sheet'!A400:C$1093, MATCH( I393, 'Master Sheet'!A400:A$1093, 0 ), 3 )</f>
        <v>#N/A</v>
      </c>
      <c r="O393">
        <f t="shared" si="4"/>
        <v>0</v>
      </c>
      <c r="P393" s="484"/>
      <c r="Q393" s="466"/>
      <c r="R393" s="466" t="str">
        <f t="shared" si="5"/>
        <v/>
      </c>
      <c r="S393" s="466" t="str">
        <f t="shared" si="6"/>
        <v/>
      </c>
      <c r="T393" t="str">
        <f t="shared" ref="T393:U393" si="518">IF( Y393="#00ff00", TIMEVALUE(#REF!), "")</f>
        <v/>
      </c>
      <c r="U393" t="str">
        <f t="shared" si="518"/>
        <v/>
      </c>
      <c r="W393" t="s">
        <v>4823</v>
      </c>
      <c r="X393" t="s">
        <v>4823</v>
      </c>
      <c r="Y393" t="s">
        <v>4823</v>
      </c>
      <c r="Z393" t="s">
        <v>4823</v>
      </c>
      <c r="AA393" t="s">
        <v>4823</v>
      </c>
    </row>
    <row r="394" spans="1:27" ht="12.75">
      <c r="A394" s="129" t="str">
        <f t="shared" si="0"/>
        <v>Friday</v>
      </c>
      <c r="B394" s="481" t="str">
        <f t="shared" si="480"/>
        <v>(2020) brandon harris :: 9727049034</v>
      </c>
      <c r="C394" t="str">
        <f t="shared" ref="C394:D394" si="519">IF( NOT( R394 = "" ), TEXT( DATE(YEAR(R394), MONTH(R394), DAY(R394) ), "m/d/yy") &amp; " " &amp; HOUR(R394) &amp; ":" &amp; TEXT( MINUTE(R394), "00"), "")</f>
        <v/>
      </c>
      <c r="D394" t="str">
        <f t="shared" si="519"/>
        <v/>
      </c>
      <c r="E394" t="str">
        <f>IF( AA394="#00ff00", 'Master Sheet'!E398, "" )</f>
        <v/>
      </c>
      <c r="F394">
        <f>IF( AND( $A394 &lt;&gt; "", $B394 &lt;&gt; "", $C394 &lt;&gt; "", $D394 &lt;&gt; "", $E394 &lt;&gt; "", ISERROR( MATCH( $E394,'2019 Kevin and Rob Bands to not'!$A:$A, 0 ) ) ), 1, 0 )</f>
        <v>0</v>
      </c>
      <c r="H394" s="479">
        <f t="shared" si="2"/>
        <v>0</v>
      </c>
      <c r="I394">
        <f>'Master Sheet'!E398</f>
        <v>0</v>
      </c>
      <c r="J394" s="481" t="e">
        <f t="array" ref="J394">INDEX( 'Master Sheet'!A400:C$1093, MATCH( I394, 'Master Sheet'!A400:A$1093, 0 ), 2 )</f>
        <v>#N/A</v>
      </c>
      <c r="K394" s="482">
        <f t="shared" si="3"/>
        <v>0</v>
      </c>
      <c r="L394" s="483"/>
      <c r="M394" s="466"/>
      <c r="N394" s="466" t="e">
        <f t="array" ref="N394">INDEX( 'Master Sheet'!A400:C$1093, MATCH( I394, 'Master Sheet'!A400:A$1093, 0 ), 3 )</f>
        <v>#N/A</v>
      </c>
      <c r="O394">
        <f t="shared" si="4"/>
        <v>0</v>
      </c>
      <c r="P394" s="484"/>
      <c r="Q394" s="466"/>
      <c r="R394" s="466" t="str">
        <f t="shared" si="5"/>
        <v/>
      </c>
      <c r="S394" s="466" t="str">
        <f t="shared" si="6"/>
        <v/>
      </c>
      <c r="T394" t="str">
        <f t="shared" ref="T394:U394" si="520">IF( Y394="#00ff00", TIMEVALUE(#REF!), "")</f>
        <v/>
      </c>
      <c r="U394" t="str">
        <f t="shared" si="520"/>
        <v/>
      </c>
      <c r="W394" t="s">
        <v>4823</v>
      </c>
      <c r="X394" t="s">
        <v>4823</v>
      </c>
      <c r="Y394" t="s">
        <v>4823</v>
      </c>
      <c r="Z394" t="s">
        <v>4823</v>
      </c>
      <c r="AA394" t="s">
        <v>4823</v>
      </c>
    </row>
    <row r="395" spans="1:27" ht="12.75">
      <c r="A395" s="129" t="str">
        <f t="shared" si="0"/>
        <v>Friday</v>
      </c>
      <c r="B395" s="481" t="str">
        <f t="shared" si="480"/>
        <v>(2020) brandon harris :: 9727049034</v>
      </c>
      <c r="C395" t="str">
        <f t="shared" ref="C395:D395" si="521">IF( NOT( R395 = "" ), TEXT( DATE(YEAR(R395), MONTH(R395), DAY(R395) ), "m/d/yy") &amp; " " &amp; HOUR(R395) &amp; ":" &amp; TEXT( MINUTE(R395), "00"), "")</f>
        <v/>
      </c>
      <c r="D395" t="str">
        <f t="shared" si="521"/>
        <v/>
      </c>
      <c r="E395" t="str">
        <f>IF( AA395="#00ff00", 'Master Sheet'!E399, "" )</f>
        <v/>
      </c>
      <c r="F395">
        <f>IF( AND( $A395 &lt;&gt; "", $B395 &lt;&gt; "", $C395 &lt;&gt; "", $D395 &lt;&gt; "", $E395 &lt;&gt; "", ISERROR( MATCH( $E395,'2019 Kevin and Rob Bands to not'!$A:$A, 0 ) ) ), 1, 0 )</f>
        <v>0</v>
      </c>
      <c r="H395" s="479">
        <f t="shared" si="2"/>
        <v>0</v>
      </c>
      <c r="I395">
        <f>'Master Sheet'!E399</f>
        <v>0</v>
      </c>
      <c r="J395" s="481" t="e">
        <f t="array" ref="J395">INDEX( 'Master Sheet'!A400:C$1093, MATCH( I395, 'Master Sheet'!A400:A$1093, 0 ), 2 )</f>
        <v>#N/A</v>
      </c>
      <c r="K395" s="482">
        <f t="shared" si="3"/>
        <v>0</v>
      </c>
      <c r="L395" s="483"/>
      <c r="M395" s="466"/>
      <c r="N395" s="466" t="e">
        <f t="array" ref="N395">INDEX( 'Master Sheet'!A400:C$1093, MATCH( I395, 'Master Sheet'!A400:A$1093, 0 ), 3 )</f>
        <v>#N/A</v>
      </c>
      <c r="O395">
        <f t="shared" si="4"/>
        <v>0</v>
      </c>
      <c r="P395" s="484"/>
      <c r="Q395" s="466"/>
      <c r="R395" s="466" t="str">
        <f t="shared" si="5"/>
        <v/>
      </c>
      <c r="S395" s="466" t="str">
        <f t="shared" si="6"/>
        <v/>
      </c>
      <c r="T395" t="str">
        <f t="shared" ref="T395:U395" si="522">IF( Y395="#00ff00", TIMEVALUE(#REF!), "")</f>
        <v/>
      </c>
      <c r="U395" t="str">
        <f t="shared" si="522"/>
        <v/>
      </c>
      <c r="W395" t="s">
        <v>4823</v>
      </c>
      <c r="X395" t="s">
        <v>4823</v>
      </c>
      <c r="Y395" t="s">
        <v>4823</v>
      </c>
      <c r="Z395" t="s">
        <v>4823</v>
      </c>
      <c r="AA395" t="s">
        <v>4823</v>
      </c>
    </row>
    <row r="396" spans="1:27" ht="12.75">
      <c r="A396" s="129" t="str">
        <f t="shared" si="0"/>
        <v>Friday</v>
      </c>
      <c r="B396" s="481" t="str">
        <f t="shared" si="480"/>
        <v>(2020) brandon harris :: 9727049034</v>
      </c>
      <c r="C396" t="str">
        <f t="shared" ref="C396:D396" si="523">IF( NOT( R396 = "" ), TEXT( DATE(YEAR(R396), MONTH(R396), DAY(R396) ), "m/d/yy") &amp; " " &amp; HOUR(R396) &amp; ":" &amp; TEXT( MINUTE(R396), "00"), "")</f>
        <v/>
      </c>
      <c r="D396" t="str">
        <f t="shared" si="523"/>
        <v/>
      </c>
      <c r="E396" t="str">
        <f>IF( AA396="#00ff00", 'Master Sheet'!E400, "" )</f>
        <v/>
      </c>
      <c r="F396">
        <f>IF( AND( $A396 &lt;&gt; "", $B396 &lt;&gt; "", $C396 &lt;&gt; "", $D396 &lt;&gt; "", $E396 &lt;&gt; "", ISERROR( MATCH( $E396,'2019 Kevin and Rob Bands to not'!$A:$A, 0 ) ) ), 1, 0 )</f>
        <v>0</v>
      </c>
      <c r="H396" s="479">
        <f t="shared" si="2"/>
        <v>0</v>
      </c>
      <c r="I396">
        <f>'Master Sheet'!E400</f>
        <v>0</v>
      </c>
      <c r="J396" s="481" t="e">
        <f t="array" ref="J396">INDEX( 'Master Sheet'!A400:C$1093, MATCH( I396, 'Master Sheet'!A400:A$1093, 0 ), 2 )</f>
        <v>#N/A</v>
      </c>
      <c r="K396" s="482">
        <f t="shared" si="3"/>
        <v>0</v>
      </c>
      <c r="L396" s="483"/>
      <c r="M396" s="466"/>
      <c r="N396" s="466" t="e">
        <f t="array" ref="N396">INDEX( 'Master Sheet'!A400:C$1093, MATCH( I396, 'Master Sheet'!A400:A$1093, 0 ), 3 )</f>
        <v>#N/A</v>
      </c>
      <c r="O396">
        <f t="shared" si="4"/>
        <v>0</v>
      </c>
      <c r="P396" s="484"/>
      <c r="Q396" s="466"/>
      <c r="R396" s="466" t="str">
        <f t="shared" si="5"/>
        <v/>
      </c>
      <c r="S396" s="466" t="str">
        <f t="shared" si="6"/>
        <v/>
      </c>
      <c r="T396" t="str">
        <f t="shared" ref="T396:U396" si="524">IF( Y396="#00ff00", TIMEVALUE(#REF!), "")</f>
        <v/>
      </c>
      <c r="U396" t="str">
        <f t="shared" si="524"/>
        <v/>
      </c>
      <c r="W396" t="s">
        <v>4823</v>
      </c>
      <c r="X396" t="s">
        <v>4823</v>
      </c>
      <c r="Y396" t="s">
        <v>4823</v>
      </c>
      <c r="Z396" t="s">
        <v>4823</v>
      </c>
      <c r="AA396" t="s">
        <v>4823</v>
      </c>
    </row>
    <row r="397" spans="1:27" ht="12.75">
      <c r="A397" s="129" t="str">
        <f t="shared" si="0"/>
        <v>Friday</v>
      </c>
      <c r="B397" s="481" t="str">
        <f t="shared" si="480"/>
        <v>(2020) brandon harris :: 9727049034</v>
      </c>
      <c r="C397" t="str">
        <f t="shared" ref="C397:D397" si="525">IF( NOT( R397 = "" ), TEXT( DATE(YEAR(R397), MONTH(R397), DAY(R397) ), "m/d/yy") &amp; " " &amp; HOUR(R397) &amp; ":" &amp; TEXT( MINUTE(R397), "00"), "")</f>
        <v/>
      </c>
      <c r="D397" t="str">
        <f t="shared" si="525"/>
        <v/>
      </c>
      <c r="E397" t="str">
        <f>IF( AA397="#00ff00", 'Master Sheet'!E401, "" )</f>
        <v/>
      </c>
      <c r="F397">
        <f>IF( AND( $A397 &lt;&gt; "", $B397 &lt;&gt; "", $C397 &lt;&gt; "", $D397 &lt;&gt; "", $E397 &lt;&gt; "", ISERROR( MATCH( $E397,'2019 Kevin and Rob Bands to not'!$A:$A, 0 ) ) ), 1, 0 )</f>
        <v>0</v>
      </c>
      <c r="H397" s="479">
        <f t="shared" si="2"/>
        <v>0</v>
      </c>
      <c r="I397">
        <f>'Master Sheet'!E401</f>
        <v>0</v>
      </c>
      <c r="J397" s="481" t="e">
        <f t="array" ref="J397">INDEX( 'Master Sheet'!A400:C$1093, MATCH( I397, 'Master Sheet'!A400:A$1093, 0 ), 2 )</f>
        <v>#N/A</v>
      </c>
      <c r="K397" s="482">
        <f t="shared" si="3"/>
        <v>0</v>
      </c>
      <c r="L397" s="483"/>
      <c r="M397" s="466"/>
      <c r="N397" s="466" t="e">
        <f t="array" ref="N397">INDEX( 'Master Sheet'!A400:C$1093, MATCH( I397, 'Master Sheet'!A400:A$1093, 0 ), 3 )</f>
        <v>#N/A</v>
      </c>
      <c r="O397">
        <f t="shared" si="4"/>
        <v>0</v>
      </c>
      <c r="P397" s="484"/>
      <c r="Q397" s="466"/>
      <c r="R397" s="466" t="str">
        <f t="shared" si="5"/>
        <v/>
      </c>
      <c r="S397" s="466" t="str">
        <f t="shared" si="6"/>
        <v/>
      </c>
      <c r="T397" t="str">
        <f t="shared" ref="T397:U397" si="526">IF( Y397="#00ff00", TIMEVALUE(#REF!), "")</f>
        <v/>
      </c>
      <c r="U397" t="str">
        <f t="shared" si="526"/>
        <v/>
      </c>
      <c r="W397" t="s">
        <v>4823</v>
      </c>
      <c r="X397" t="s">
        <v>4823</v>
      </c>
      <c r="Y397" t="s">
        <v>4823</v>
      </c>
      <c r="Z397" t="s">
        <v>4823</v>
      </c>
      <c r="AA397" t="s">
        <v>4823</v>
      </c>
    </row>
    <row r="398" spans="1:27" ht="12.75">
      <c r="A398" s="129" t="str">
        <f t="shared" si="0"/>
        <v>Friday</v>
      </c>
      <c r="B398" s="481" t="str">
        <f t="shared" si="480"/>
        <v>(2020) brandon harris :: 9727049034</v>
      </c>
      <c r="C398" t="str">
        <f t="shared" ref="C398:D398" si="527">IF( NOT( R398 = "" ), TEXT( DATE(YEAR(R398), MONTH(R398), DAY(R398) ), "m/d/yy") &amp; " " &amp; HOUR(R398) &amp; ":" &amp; TEXT( MINUTE(R398), "00"), "")</f>
        <v/>
      </c>
      <c r="D398" t="str">
        <f t="shared" si="527"/>
        <v/>
      </c>
      <c r="E398" t="str">
        <f>IF( AA398="#00ff00", 'Master Sheet'!E402, "" )</f>
        <v/>
      </c>
      <c r="F398">
        <f>IF( AND( $A398 &lt;&gt; "", $B398 &lt;&gt; "", $C398 &lt;&gt; "", $D398 &lt;&gt; "", $E398 &lt;&gt; "", ISERROR( MATCH( $E398,'2019 Kevin and Rob Bands to not'!$A:$A, 0 ) ) ), 1, 0 )</f>
        <v>0</v>
      </c>
      <c r="H398" s="479">
        <f t="shared" si="2"/>
        <v>0</v>
      </c>
      <c r="I398">
        <f>'Master Sheet'!E402</f>
        <v>0</v>
      </c>
      <c r="J398" s="481" t="e">
        <f t="array" ref="J398">INDEX( 'Master Sheet'!A400:C$1093, MATCH( I398, 'Master Sheet'!A400:A$1093, 0 ), 2 )</f>
        <v>#N/A</v>
      </c>
      <c r="K398" s="482">
        <f t="shared" si="3"/>
        <v>0</v>
      </c>
      <c r="L398" s="483"/>
      <c r="M398" s="466"/>
      <c r="N398" s="466" t="e">
        <f t="array" ref="N398">INDEX( 'Master Sheet'!A400:C$1093, MATCH( I398, 'Master Sheet'!A400:A$1093, 0 ), 3 )</f>
        <v>#N/A</v>
      </c>
      <c r="O398">
        <f t="shared" si="4"/>
        <v>0</v>
      </c>
      <c r="P398" s="484"/>
      <c r="Q398" s="466"/>
      <c r="R398" s="466" t="str">
        <f t="shared" si="5"/>
        <v/>
      </c>
      <c r="S398" s="466" t="str">
        <f t="shared" si="6"/>
        <v/>
      </c>
      <c r="T398" t="str">
        <f t="shared" ref="T398:U398" si="528">IF( Y398="#00ff00", TIMEVALUE(#REF!), "")</f>
        <v/>
      </c>
      <c r="U398" t="str">
        <f t="shared" si="528"/>
        <v/>
      </c>
      <c r="W398" t="s">
        <v>4823</v>
      </c>
      <c r="X398" t="s">
        <v>4823</v>
      </c>
      <c r="Y398" t="s">
        <v>4823</v>
      </c>
      <c r="Z398" t="s">
        <v>4823</v>
      </c>
      <c r="AA398" t="s">
        <v>4823</v>
      </c>
    </row>
    <row r="399" spans="1:27" ht="12.75">
      <c r="A399" s="129" t="str">
        <f t="shared" si="0"/>
        <v>Friday</v>
      </c>
      <c r="B399" s="481" t="str">
        <f t="shared" si="480"/>
        <v>(2020) brandon harris :: 9727049034</v>
      </c>
      <c r="C399" t="str">
        <f t="shared" ref="C399:D399" si="529">IF( NOT( R399 = "" ), TEXT( DATE(YEAR(R399), MONTH(R399), DAY(R399) ), "m/d/yy") &amp; " " &amp; HOUR(R399) &amp; ":" &amp; TEXT( MINUTE(R399), "00"), "")</f>
        <v/>
      </c>
      <c r="D399" t="str">
        <f t="shared" si="529"/>
        <v/>
      </c>
      <c r="E399" t="str">
        <f>IF( AA399="#00ff00", 'Master Sheet'!E403, "" )</f>
        <v/>
      </c>
      <c r="F399">
        <f>IF( AND( $A399 &lt;&gt; "", $B399 &lt;&gt; "", $C399 &lt;&gt; "", $D399 &lt;&gt; "", $E399 &lt;&gt; "", ISERROR( MATCH( $E399,'2019 Kevin and Rob Bands to not'!$A:$A, 0 ) ) ), 1, 0 )</f>
        <v>0</v>
      </c>
      <c r="H399" s="479">
        <f t="shared" si="2"/>
        <v>0</v>
      </c>
      <c r="I399">
        <f>'Master Sheet'!E403</f>
        <v>0</v>
      </c>
      <c r="J399" s="481" t="e">
        <f t="array" ref="J399">INDEX( 'Master Sheet'!A400:C$1093, MATCH( I399, 'Master Sheet'!A400:A$1093, 0 ), 2 )</f>
        <v>#N/A</v>
      </c>
      <c r="K399" s="482">
        <f t="shared" si="3"/>
        <v>0</v>
      </c>
      <c r="L399" s="483"/>
      <c r="M399" s="466"/>
      <c r="N399" s="466" t="e">
        <f t="array" ref="N399">INDEX( 'Master Sheet'!A400:C$1093, MATCH( I399, 'Master Sheet'!A400:A$1093, 0 ), 3 )</f>
        <v>#N/A</v>
      </c>
      <c r="O399">
        <f t="shared" si="4"/>
        <v>0</v>
      </c>
      <c r="P399" s="484"/>
      <c r="Q399" s="466"/>
      <c r="R399" s="466" t="str">
        <f t="shared" si="5"/>
        <v/>
      </c>
      <c r="S399" s="466" t="str">
        <f t="shared" si="6"/>
        <v/>
      </c>
      <c r="T399" t="str">
        <f t="shared" ref="T399:U399" si="530">IF( Y399="#00ff00", TIMEVALUE(#REF!), "")</f>
        <v/>
      </c>
      <c r="U399" t="str">
        <f t="shared" si="530"/>
        <v/>
      </c>
      <c r="W399" t="s">
        <v>4823</v>
      </c>
      <c r="X399" t="s">
        <v>4823</v>
      </c>
      <c r="Y399" t="s">
        <v>4823</v>
      </c>
      <c r="Z399" t="s">
        <v>4823</v>
      </c>
      <c r="AA399" t="s">
        <v>4823</v>
      </c>
    </row>
    <row r="400" spans="1:27" ht="12.75">
      <c r="A400" s="129" t="str">
        <f t="shared" si="0"/>
        <v>Friday</v>
      </c>
      <c r="B400" s="481" t="str">
        <f t="shared" si="480"/>
        <v>(2020) brandon harris :: 9727049034</v>
      </c>
      <c r="C400" t="str">
        <f t="shared" ref="C400:D400" si="531">IF( NOT( R400 = "" ), TEXT( DATE(YEAR(R400), MONTH(R400), DAY(R400) ), "m/d/yy") &amp; " " &amp; HOUR(R400) &amp; ":" &amp; TEXT( MINUTE(R400), "00"), "")</f>
        <v/>
      </c>
      <c r="D400" t="str">
        <f t="shared" si="531"/>
        <v/>
      </c>
      <c r="E400" t="str">
        <f>IF( AA400="#00ff00", 'Master Sheet'!E404, "" )</f>
        <v/>
      </c>
      <c r="F400">
        <f>IF( AND( $A400 &lt;&gt; "", $B400 &lt;&gt; "", $C400 &lt;&gt; "", $D400 &lt;&gt; "", $E400 &lt;&gt; "", ISERROR( MATCH( $E400,'2019 Kevin and Rob Bands to not'!$A:$A, 0 ) ) ), 1, 0 )</f>
        <v>0</v>
      </c>
      <c r="H400" s="479">
        <f t="shared" si="2"/>
        <v>0</v>
      </c>
      <c r="I400">
        <f>'Master Sheet'!E404</f>
        <v>0</v>
      </c>
      <c r="J400" s="481" t="e">
        <f t="array" ref="J400">INDEX( 'Master Sheet'!A400:C$1093, MATCH( I400, 'Master Sheet'!A400:A$1093, 0 ), 2 )</f>
        <v>#N/A</v>
      </c>
      <c r="K400" s="482">
        <f t="shared" si="3"/>
        <v>0</v>
      </c>
      <c r="L400" s="483"/>
      <c r="M400" s="466"/>
      <c r="N400" s="466" t="e">
        <f t="array" ref="N400">INDEX( 'Master Sheet'!A400:C$1093, MATCH( I400, 'Master Sheet'!A400:A$1093, 0 ), 3 )</f>
        <v>#N/A</v>
      </c>
      <c r="O400">
        <f t="shared" si="4"/>
        <v>0</v>
      </c>
      <c r="P400" s="484"/>
      <c r="Q400" s="466"/>
      <c r="R400" s="466" t="str">
        <f t="shared" si="5"/>
        <v/>
      </c>
      <c r="S400" s="466" t="str">
        <f t="shared" si="6"/>
        <v/>
      </c>
      <c r="T400" t="str">
        <f t="shared" ref="T400:U400" si="532">IF( Y400="#00ff00", TIMEVALUE(#REF!), "")</f>
        <v/>
      </c>
      <c r="U400" t="str">
        <f t="shared" si="532"/>
        <v/>
      </c>
      <c r="W400" t="s">
        <v>4823</v>
      </c>
      <c r="X400" t="s">
        <v>4823</v>
      </c>
      <c r="Y400" t="s">
        <v>4823</v>
      </c>
      <c r="Z400" t="s">
        <v>4823</v>
      </c>
      <c r="AA400" t="s">
        <v>4823</v>
      </c>
    </row>
  </sheetData>
  <conditionalFormatting sqref="O3:O400">
    <cfRule type="expression" dxfId="10" priority="1">
      <formula>NOT(ISBLANK($P3))</formula>
    </cfRule>
  </conditionalFormatting>
  <conditionalFormatting sqref="O3:O400">
    <cfRule type="expression" dxfId="9" priority="2">
      <formula>AND( $F3=1, $O3=1)</formula>
    </cfRule>
  </conditionalFormatting>
  <conditionalFormatting sqref="K3:K400">
    <cfRule type="expression" dxfId="8" priority="3">
      <formula>NOT(ISBLANK($L3))</formula>
    </cfRule>
  </conditionalFormatting>
  <conditionalFormatting sqref="K3:K400">
    <cfRule type="expression" dxfId="7" priority="4">
      <formula>AND( $F3=1, $K3=1)</formula>
    </cfRule>
  </conditionalFormatting>
  <conditionalFormatting sqref="K3:K400 O3:O400">
    <cfRule type="cellIs" dxfId="6" priority="5" operator="notEqual">
      <formula>0</formula>
    </cfRule>
  </conditionalFormatting>
  <hyperlinks>
    <hyperlink ref="L40" r:id="rId1"/>
    <hyperlink ref="L100" r:id="rId2"/>
    <hyperlink ref="L107" r:id="rId3"/>
    <hyperlink ref="L117" r:id="rId4"/>
    <hyperlink ref="L157" r:id="rId5"/>
    <hyperlink ref="L165" r:id="rId6"/>
    <hyperlink ref="L178" r:id="rId7"/>
    <hyperlink ref="L216" r:id="rId8"/>
    <hyperlink ref="L221" r:id="rId9"/>
    <hyperlink ref="L222" r:id="rId10"/>
    <hyperlink ref="L261" r:id="rId11"/>
    <hyperlink ref="L282" r:id="rId12"/>
    <hyperlink ref="L317" r:id="rId13"/>
    <hyperlink ref="L336" r:id="rId1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00"/>
  <sheetViews>
    <sheetView workbookViewId="0">
      <pane ySplit="2" topLeftCell="A3" activePane="bottomLeft" state="frozen"/>
      <selection pane="bottomLeft" activeCell="B4" sqref="B4"/>
    </sheetView>
  </sheetViews>
  <sheetFormatPr defaultColWidth="14.42578125" defaultRowHeight="15.75" customHeight="1"/>
  <cols>
    <col min="3" max="4" width="17.42578125" customWidth="1"/>
    <col min="6" max="6" width="9" customWidth="1"/>
    <col min="7" max="8" width="4.42578125" customWidth="1"/>
    <col min="9" max="9" width="14.85546875" customWidth="1"/>
    <col min="10" max="11" width="4.42578125" customWidth="1"/>
    <col min="12" max="12" width="9" customWidth="1"/>
    <col min="13" max="15" width="4.42578125" customWidth="1"/>
    <col min="16" max="16" width="8.42578125" customWidth="1"/>
    <col min="17" max="17" width="4.42578125" customWidth="1"/>
    <col min="18" max="19" width="17" customWidth="1"/>
  </cols>
  <sheetData>
    <row r="1" spans="1:27" ht="15.75" customHeight="1">
      <c r="A1" s="129" t="s">
        <v>1135</v>
      </c>
      <c r="B1" s="129"/>
      <c r="D1" s="129"/>
      <c r="E1" s="129"/>
      <c r="F1" s="129"/>
      <c r="H1" s="468" t="s">
        <v>4800</v>
      </c>
      <c r="I1" s="469"/>
      <c r="J1" s="473"/>
      <c r="K1" s="471" t="e">
        <f ca="1">SUM(K3:K345)-COUNTA(L3:L345)</f>
        <v>#NAME?</v>
      </c>
      <c r="L1" s="472" t="s">
        <v>4803</v>
      </c>
      <c r="M1" s="471"/>
      <c r="N1" s="473"/>
      <c r="O1" s="471" t="e">
        <f ca="1">SUM(O3:O345)-COUNTA(P3:P345)</f>
        <v>#NAME?</v>
      </c>
      <c r="P1" s="472" t="s">
        <v>4803</v>
      </c>
      <c r="Q1" s="464"/>
      <c r="R1" s="464"/>
      <c r="S1" s="465"/>
      <c r="T1" s="465">
        <v>43582</v>
      </c>
      <c r="W1" s="397" t="s">
        <v>4806</v>
      </c>
    </row>
    <row r="2" spans="1:27" ht="15.75" customHeight="1">
      <c r="A2" s="129" t="s">
        <v>4747</v>
      </c>
      <c r="B2" s="129" t="s">
        <v>4748</v>
      </c>
      <c r="C2" s="129" t="s">
        <v>4749</v>
      </c>
      <c r="D2" s="129" t="s">
        <v>4750</v>
      </c>
      <c r="E2" s="129" t="s">
        <v>4751</v>
      </c>
      <c r="F2" s="129" t="s">
        <v>4752</v>
      </c>
      <c r="G2" s="129"/>
      <c r="H2" s="474" t="s">
        <v>4880</v>
      </c>
      <c r="I2" s="129" t="s">
        <v>4808</v>
      </c>
      <c r="J2" s="129" t="s">
        <v>4809</v>
      </c>
      <c r="K2" s="129" t="s">
        <v>4811</v>
      </c>
      <c r="L2" s="476" t="s">
        <v>4812</v>
      </c>
      <c r="M2" s="471" t="s">
        <v>7</v>
      </c>
      <c r="N2" s="129" t="s">
        <v>4814</v>
      </c>
      <c r="O2" s="129" t="s">
        <v>4815</v>
      </c>
      <c r="P2" s="477" t="s">
        <v>4816</v>
      </c>
      <c r="Q2" s="464"/>
      <c r="R2" s="464" t="s">
        <v>4753</v>
      </c>
      <c r="S2" s="129" t="s">
        <v>4754</v>
      </c>
      <c r="T2" s="129" t="s">
        <v>4755</v>
      </c>
      <c r="U2" s="129" t="s">
        <v>4756</v>
      </c>
      <c r="W2" s="129" t="s">
        <v>9</v>
      </c>
      <c r="Y2" s="129" t="s">
        <v>18</v>
      </c>
      <c r="Z2" s="129" t="s">
        <v>19</v>
      </c>
      <c r="AA2" s="129" t="s">
        <v>20</v>
      </c>
    </row>
    <row r="3" spans="1:27" ht="15.75" customHeight="1">
      <c r="A3" s="129" t="str">
        <f t="shared" ref="A3:A400" si="0">A$1</f>
        <v>Saturday</v>
      </c>
      <c r="B3" t="e">
        <f ca="1">IF( W3="#00ff00",'Master Sheet'!A3, B2)</f>
        <v>#NAME?</v>
      </c>
      <c r="C3" t="str">
        <f t="shared" ref="C3:D3" si="1">IF( NOT( R3 = "" ), TEXT( DATE(YEAR(R3), MONTH(R3), DAY(R3) ), "m/d/yy") &amp; " " &amp; HOUR(R3) &amp; ":" &amp; TEXT( MINUTE(R3), "00"), "")</f>
        <v/>
      </c>
      <c r="D3" t="str">
        <f t="shared" si="1"/>
        <v/>
      </c>
      <c r="E3" t="str">
        <f>IF( AA3="#00ff00", 'Master Sheet'!L3, "" )</f>
        <v>backline</v>
      </c>
      <c r="F3" t="e">
        <f ca="1">IF( AND( $A3 &lt;&gt; "", $B3 &lt;&gt; "", $C3 &lt;&gt; "", $D3 &lt;&gt; "", $E3 &lt;&gt; "", ISERROR( MATCH( $E3,'2019 Kevin and Rob Bands to not'!$A:$A, 0 ) ) ), 1, 0 )</f>
        <v>#NAME?</v>
      </c>
      <c r="H3" s="479" t="e">
        <f t="shared" ref="H3:H400" ca="1" si="2">IF( AND( $A3 &lt;&gt; "", $B3 &lt;&gt; "", $C3 &lt;&gt; "", $D3 &lt;&gt; "", $I3 &lt;&gt; "" ), 1, 0 )</f>
        <v>#NAME?</v>
      </c>
      <c r="I3" t="str">
        <f>'Master Sheet'!L3</f>
        <v>backline</v>
      </c>
      <c r="J3" s="466" t="e">
        <f t="array" ref="J3">INDEX( 'Master Sheet'!A400:C$1093, MATCH( I3, 'Master Sheet'!A400:A$1093, 0 ), 2 )</f>
        <v>#N/A</v>
      </c>
      <c r="K3" s="482" t="e">
        <f t="shared" ref="K3:K400" ca="1" si="3">IF( AND( $H3 = 1, ISERROR( J3 ) ), 1, 0 )</f>
        <v>#NAME?</v>
      </c>
      <c r="L3" s="483"/>
      <c r="M3" s="466"/>
      <c r="N3" s="466" t="e">
        <f t="array" ref="N3">INDEX( 'Master Sheet'!A400:C$1093, MATCH( I3, 'Master Sheet'!A400:A$1093, 0 ), 3 )</f>
        <v>#N/A</v>
      </c>
      <c r="O3" t="e">
        <f t="shared" ref="O3:O400" ca="1" si="4">IF( AND( $H3 = 1, ISERROR( FIND( "@", N3 ) ) ), 1, 0 )</f>
        <v>#NAME?</v>
      </c>
      <c r="P3" s="484"/>
      <c r="Q3" s="466"/>
      <c r="R3" s="466" t="str">
        <f t="shared" ref="R3:R400" si="5">IF( AND( NOT( ISERROR( T3 ) ), NOT( ISBLANK( T3 ) ) ), IF( AND( T3 &gt; 0, T3 &lt; 1 ), IF( T3 &gt; 0.042, $T$1 + T3 + 0.5, $T$1 + T3 + 1), "" ), "" )</f>
        <v/>
      </c>
      <c r="S3" s="466" t="str">
        <f t="shared" ref="S3:S400" si="6">IF( AND( NOT( ISERROR( U3 ) ), NOT( ISBLANK( U3 ) ) ), IF( AND( U3 &gt; 0, U3 &lt; 1 ), IF( U3 &gt; 0.084, $T$1 + U3 + 0.5, $T$1 + U3 + 1), "" ), "" )</f>
        <v/>
      </c>
      <c r="T3" t="e">
        <f>IF( Y3="#00ff00", TIMEVALUE('Master Sheet'!J3), "")</f>
        <v>#VALUE!</v>
      </c>
      <c r="U3" t="e">
        <f>IF( Z3="#00ff00", TIMEVALUE('Master Sheet'!K3), "")</f>
        <v>#VALUE!</v>
      </c>
      <c r="W3" t="e">
        <f ca="1">returnSaturdayBackgroundColors( '2019 Kevin and Rob Bands to not'!$E$1 )</f>
        <v>#NAME?</v>
      </c>
      <c r="X3" t="s">
        <v>4822</v>
      </c>
      <c r="Y3" t="s">
        <v>4822</v>
      </c>
      <c r="Z3" t="s">
        <v>4822</v>
      </c>
      <c r="AA3" t="s">
        <v>4822</v>
      </c>
    </row>
    <row r="4" spans="1:27" ht="15.75" customHeight="1">
      <c r="A4" s="129" t="str">
        <f t="shared" si="0"/>
        <v>Saturday</v>
      </c>
      <c r="B4" t="e">
        <f ca="1">IF( W4="#00ff00",#REF!, B3)</f>
        <v>#NAME?</v>
      </c>
      <c r="C4" t="str">
        <f t="shared" ref="C4:D4" si="7">IF( NOT( R4 = "" ), TEXT( DATE(YEAR(R4), MONTH(R4), DAY(R4) ), "m/d/yy") &amp; " " &amp; HOUR(R4) &amp; ":" &amp; TEXT( MINUTE(R4), "00"), "")</f>
        <v/>
      </c>
      <c r="D4" t="str">
        <f t="shared" si="7"/>
        <v/>
      </c>
      <c r="E4" t="e">
        <f>IF( AA4="#00ff00",#REF!, "" )</f>
        <v>#REF!</v>
      </c>
      <c r="F4" t="e">
        <f ca="1">IF( AND( $A4 &lt;&gt; "", $B4 &lt;&gt; "", $C4 &lt;&gt; "", $D4 &lt;&gt; "", $E4 &lt;&gt; "", ISERROR( MATCH( $E4,'2019 Kevin and Rob Bands to not'!$A:$A, 0 ) ) ), 1, 0 )</f>
        <v>#NAME?</v>
      </c>
      <c r="H4" s="479" t="e">
        <f t="shared" ca="1" si="2"/>
        <v>#NAME?</v>
      </c>
      <c r="I4" t="e">
        <f>#REF!</f>
        <v>#REF!</v>
      </c>
      <c r="J4" s="466" t="e">
        <f t="array" ref="J4">INDEX( 'Master Sheet'!A400:C$1093, MATCH( I4, 'Master Sheet'!A400:A$1093, 0 ), 2 )</f>
        <v>#REF!</v>
      </c>
      <c r="K4" s="482" t="e">
        <f t="shared" ca="1" si="3"/>
        <v>#NAME?</v>
      </c>
      <c r="L4" s="483"/>
      <c r="M4" s="466"/>
      <c r="N4" s="466" t="e">
        <f t="array" ref="N4">INDEX( 'Master Sheet'!A400:C$1093, MATCH( I4, 'Master Sheet'!A400:A$1093, 0 ), 3 )</f>
        <v>#REF!</v>
      </c>
      <c r="O4" t="e">
        <f t="shared" ca="1" si="4"/>
        <v>#NAME?</v>
      </c>
      <c r="P4" s="484"/>
      <c r="Q4" s="466"/>
      <c r="R4" s="466" t="str">
        <f t="shared" si="5"/>
        <v/>
      </c>
      <c r="S4" s="466" t="str">
        <f t="shared" si="6"/>
        <v/>
      </c>
      <c r="T4" t="e">
        <f t="shared" ref="T4:U4" si="8">IF( Y4="#00ff00", TIMEVALUE(#REF!), "")</f>
        <v>#REF!</v>
      </c>
      <c r="U4" t="e">
        <f t="shared" si="8"/>
        <v>#REF!</v>
      </c>
      <c r="W4" t="s">
        <v>4823</v>
      </c>
      <c r="X4" t="s">
        <v>4823</v>
      </c>
      <c r="Y4" t="s">
        <v>4822</v>
      </c>
      <c r="Z4" t="s">
        <v>4822</v>
      </c>
      <c r="AA4" t="s">
        <v>4822</v>
      </c>
    </row>
    <row r="5" spans="1:27" ht="15.75" customHeight="1">
      <c r="A5" s="129" t="str">
        <f t="shared" si="0"/>
        <v>Saturday</v>
      </c>
      <c r="B5" t="e">
        <f ca="1">IF( W5="#00ff00",'Master Sheet'!A4, B4)</f>
        <v>#NAME?</v>
      </c>
      <c r="C5" t="str">
        <f t="shared" ref="C5:D5" si="9">IF( NOT( R5 = "" ), TEXT( DATE(YEAR(R5), MONTH(R5), DAY(R5) ), "m/d/yy") &amp; " " &amp; HOUR(R5) &amp; ":" &amp; TEXT( MINUTE(R5), "00"), "")</f>
        <v/>
      </c>
      <c r="D5" t="str">
        <f t="shared" si="9"/>
        <v/>
      </c>
      <c r="E5" t="str">
        <f>IF( AA5="#00ff00", 'Master Sheet'!L4, "" )</f>
        <v>Blue Taboo</v>
      </c>
      <c r="F5" t="e">
        <f ca="1">IF( AND( $A5 &lt;&gt; "", $B5 &lt;&gt; "", $C5 &lt;&gt; "", $D5 &lt;&gt; "", $E5 &lt;&gt; "", ISERROR( MATCH( $E5,'2019 Kevin and Rob Bands to not'!$A:$A, 0 ) ) ), 1, 0 )</f>
        <v>#NAME?</v>
      </c>
      <c r="H5" s="479" t="e">
        <f t="shared" ca="1" si="2"/>
        <v>#NAME?</v>
      </c>
      <c r="I5" t="str">
        <f>'Master Sheet'!L4</f>
        <v>Blue Taboo</v>
      </c>
      <c r="J5" s="466" t="str">
        <f t="array" ref="J5">INDEX( 'Master Sheet'!A400:C$1093, MATCH( I5, 'Master Sheet'!A400:A$1093, 0 ), 2 )</f>
        <v>(2020) Will Brauch :: 9706902413</v>
      </c>
      <c r="K5" s="482" t="e">
        <f t="shared" ca="1" si="3"/>
        <v>#NAME?</v>
      </c>
      <c r="L5" s="483"/>
      <c r="M5" s="466"/>
      <c r="N5" s="466" t="str">
        <f t="array" ref="N5">INDEX( 'Master Sheet'!A400:C$1093, MATCH( I5, 'Master Sheet'!A400:A$1093, 0 ), 3 )</f>
        <v>bluetaboorock@gmail.com</v>
      </c>
      <c r="O5" t="e">
        <f t="shared" ca="1" si="4"/>
        <v>#NAME?</v>
      </c>
      <c r="P5" s="484"/>
      <c r="Q5" s="466"/>
      <c r="R5" s="466" t="str">
        <f t="shared" si="5"/>
        <v/>
      </c>
      <c r="S5" s="466" t="str">
        <f t="shared" si="6"/>
        <v/>
      </c>
      <c r="T5" t="e">
        <f>IF( Y5="#00ff00", TIMEVALUE('Master Sheet'!J4), "")</f>
        <v>#VALUE!</v>
      </c>
      <c r="U5" t="e">
        <f>IF( Z5="#00ff00", TIMEVALUE('Master Sheet'!K4), "")</f>
        <v>#VALUE!</v>
      </c>
      <c r="W5" t="s">
        <v>4823</v>
      </c>
      <c r="X5" t="s">
        <v>4823</v>
      </c>
      <c r="Y5" t="s">
        <v>4822</v>
      </c>
      <c r="Z5" t="s">
        <v>4822</v>
      </c>
      <c r="AA5" t="s">
        <v>4822</v>
      </c>
    </row>
    <row r="6" spans="1:27" ht="15.75" customHeight="1">
      <c r="A6" s="129" t="str">
        <f t="shared" si="0"/>
        <v>Saturday</v>
      </c>
      <c r="B6" t="e">
        <f ca="1">IF( W6="#00ff00",'Master Sheet'!A5, B5)</f>
        <v>#NAME?</v>
      </c>
      <c r="C6" t="str">
        <f t="shared" ref="C6:D6" si="10">IF( NOT( R6 = "" ), TEXT( DATE(YEAR(R6), MONTH(R6), DAY(R6) ), "m/d/yy") &amp; " " &amp; HOUR(R6) &amp; ":" &amp; TEXT( MINUTE(R6), "00"), "")</f>
        <v/>
      </c>
      <c r="D6" t="str">
        <f t="shared" si="10"/>
        <v/>
      </c>
      <c r="E6" t="str">
        <f>IF( AA6="#00ff00", 'Master Sheet'!L5, "" )</f>
        <v>Stilted</v>
      </c>
      <c r="F6" t="e">
        <f ca="1">IF( AND( $A6 &lt;&gt; "", $B6 &lt;&gt; "", $C6 &lt;&gt; "", $D6 &lt;&gt; "", $E6 &lt;&gt; "", ISERROR( MATCH( $E6,'2019 Kevin and Rob Bands to not'!$A:$A, 0 ) ) ), 1, 0 )</f>
        <v>#NAME?</v>
      </c>
      <c r="H6" s="479" t="e">
        <f t="shared" ca="1" si="2"/>
        <v>#NAME?</v>
      </c>
      <c r="I6" t="str">
        <f>'Master Sheet'!L5</f>
        <v>Stilted</v>
      </c>
      <c r="J6" s="466" t="str">
        <f t="array" ref="J6">INDEX( 'Master Sheet'!A400:C$1093, MATCH( I6, 'Master Sheet'!A400:A$1093, 0 ), 2 )</f>
        <v>(2020) Thom Miller :: 9702192054</v>
      </c>
      <c r="K6" s="482" t="e">
        <f t="shared" ca="1" si="3"/>
        <v>#NAME?</v>
      </c>
      <c r="L6" s="483"/>
      <c r="M6" s="466"/>
      <c r="N6" s="466" t="str">
        <f t="array" ref="N6">INDEX( 'Master Sheet'!A400:C$1093, MATCH( I6, 'Master Sheet'!A400:A$1093, 0 ), 3 )</f>
        <v>stilted.band@gmail.com</v>
      </c>
      <c r="O6" t="e">
        <f t="shared" ca="1" si="4"/>
        <v>#NAME?</v>
      </c>
      <c r="P6" s="484"/>
      <c r="Q6" s="466"/>
      <c r="R6" s="466" t="str">
        <f t="shared" si="5"/>
        <v/>
      </c>
      <c r="S6" s="466" t="str">
        <f t="shared" si="6"/>
        <v/>
      </c>
      <c r="T6" t="e">
        <f>IF( Y6="#00ff00", TIMEVALUE('Master Sheet'!J5), "")</f>
        <v>#VALUE!</v>
      </c>
      <c r="U6" t="e">
        <f>IF( Z6="#00ff00", TIMEVALUE('Master Sheet'!K5), "")</f>
        <v>#VALUE!</v>
      </c>
      <c r="W6" t="s">
        <v>4823</v>
      </c>
      <c r="X6" t="s">
        <v>4823</v>
      </c>
      <c r="Y6" t="s">
        <v>4822</v>
      </c>
      <c r="Z6" t="s">
        <v>4822</v>
      </c>
      <c r="AA6" t="s">
        <v>4822</v>
      </c>
    </row>
    <row r="7" spans="1:27" ht="15.75" customHeight="1">
      <c r="A7" s="129" t="str">
        <f t="shared" si="0"/>
        <v>Saturday</v>
      </c>
      <c r="B7" t="e">
        <f ca="1">IF( W7="#00ff00",'Master Sheet'!A6, B6)</f>
        <v>#NAME?</v>
      </c>
      <c r="C7" t="str">
        <f t="shared" ref="C7:D7" si="11">IF( NOT( R7 = "" ), TEXT( DATE(YEAR(R7), MONTH(R7), DAY(R7) ), "m/d/yy") &amp; " " &amp; HOUR(R7) &amp; ":" &amp; TEXT( MINUTE(R7), "00"), "")</f>
        <v/>
      </c>
      <c r="D7" t="str">
        <f t="shared" si="11"/>
        <v/>
      </c>
      <c r="E7" t="str">
        <f>IF( AA7="#00ff00", 'Master Sheet'!L6, "" )</f>
        <v>weareforests</v>
      </c>
      <c r="F7" t="e">
        <f ca="1">IF( AND( $A7 &lt;&gt; "", $B7 &lt;&gt; "", $C7 &lt;&gt; "", $D7 &lt;&gt; "", $E7 &lt;&gt; "", ISERROR( MATCH( $E7,'2019 Kevin and Rob Bands to not'!$A:$A, 0 ) ) ), 1, 0 )</f>
        <v>#NAME?</v>
      </c>
      <c r="H7" s="479" t="e">
        <f t="shared" ca="1" si="2"/>
        <v>#NAME?</v>
      </c>
      <c r="I7" t="str">
        <f>'Master Sheet'!L6</f>
        <v>weareforests</v>
      </c>
      <c r="J7" s="466" t="str">
        <f t="array" ref="J7">INDEX( 'Master Sheet'!A400:C$1093, MATCH( I7, 'Master Sheet'!A400:A$1093, 0 ), 2 )</f>
        <v>(2020) Corey Wright :: 9704493745</v>
      </c>
      <c r="K7" s="482" t="e">
        <f t="shared" ca="1" si="3"/>
        <v>#NAME?</v>
      </c>
      <c r="L7" s="483"/>
      <c r="M7" s="466"/>
      <c r="N7" s="466" t="str">
        <f t="array" ref="N7">INDEX( 'Master Sheet'!A400:C$1093, MATCH( I7, 'Master Sheet'!A400:A$1093, 0 ), 3 )</f>
        <v>weareforestsmusic@gmail.com</v>
      </c>
      <c r="O7" t="e">
        <f t="shared" ca="1" si="4"/>
        <v>#NAME?</v>
      </c>
      <c r="P7" s="484"/>
      <c r="Q7" s="466"/>
      <c r="R7" s="466" t="str">
        <f t="shared" si="5"/>
        <v/>
      </c>
      <c r="S7" s="466" t="str">
        <f t="shared" si="6"/>
        <v/>
      </c>
      <c r="T7" t="e">
        <f>IF( Y7="#00ff00", TIMEVALUE('Master Sheet'!J6), "")</f>
        <v>#VALUE!</v>
      </c>
      <c r="U7" t="e">
        <f>IF( Z7="#00ff00", TIMEVALUE('Master Sheet'!K6), "")</f>
        <v>#VALUE!</v>
      </c>
      <c r="W7" t="s">
        <v>4823</v>
      </c>
      <c r="X7" t="s">
        <v>4823</v>
      </c>
      <c r="Y7" t="s">
        <v>4822</v>
      </c>
      <c r="Z7" t="s">
        <v>4822</v>
      </c>
      <c r="AA7" t="s">
        <v>4822</v>
      </c>
    </row>
    <row r="8" spans="1:27" ht="15.75" customHeight="1">
      <c r="A8" s="129" t="str">
        <f t="shared" si="0"/>
        <v>Saturday</v>
      </c>
      <c r="B8" t="e">
        <f ca="1">IF( W8="#00ff00",'Master Sheet'!A7, B7)</f>
        <v>#NAME?</v>
      </c>
      <c r="C8" t="str">
        <f t="shared" ref="C8:D8" si="12">IF( NOT( R8 = "" ), TEXT( DATE(YEAR(R8), MONTH(R8), DAY(R8) ), "m/d/yy") &amp; " " &amp; HOUR(R8) &amp; ":" &amp; TEXT( MINUTE(R8), "00"), "")</f>
        <v/>
      </c>
      <c r="D8" t="str">
        <f t="shared" si="12"/>
        <v/>
      </c>
      <c r="E8" t="str">
        <f>IF( AA8="#00ff00", 'Master Sheet'!L7, "" )</f>
        <v>Heavy Diamond Ring</v>
      </c>
      <c r="F8" t="e">
        <f ca="1">IF( AND( $A8 &lt;&gt; "", $B8 &lt;&gt; "", $C8 &lt;&gt; "", $D8 &lt;&gt; "", $E8 &lt;&gt; "", ISERROR( MATCH( $E8,'2019 Kevin and Rob Bands to not'!$A:$A, 0 ) ) ), 1, 0 )</f>
        <v>#NAME?</v>
      </c>
      <c r="H8" s="479" t="e">
        <f t="shared" ca="1" si="2"/>
        <v>#NAME?</v>
      </c>
      <c r="I8" t="str">
        <f>'Master Sheet'!L7</f>
        <v>Heavy Diamond Ring</v>
      </c>
      <c r="J8" s="466" t="str">
        <f t="array" ref="J8">INDEX( 'Master Sheet'!A400:C$1093, MATCH( I8, 'Master Sheet'!A400:A$1093, 0 ), 2 )</f>
        <v>(2020) Paul DeHaven :: 7204706461</v>
      </c>
      <c r="K8" s="482" t="e">
        <f t="shared" ca="1" si="3"/>
        <v>#NAME?</v>
      </c>
      <c r="L8" s="483"/>
      <c r="M8" s="466"/>
      <c r="N8" s="466" t="str">
        <f t="array" ref="N8">INDEX( 'Master Sheet'!A400:C$1093, MATCH( I8, 'Master Sheet'!A400:A$1093, 0 ), 3 )</f>
        <v>pauldehaven@gmail.com</v>
      </c>
      <c r="O8" t="e">
        <f t="shared" ca="1" si="4"/>
        <v>#NAME?</v>
      </c>
      <c r="P8" s="484"/>
      <c r="Q8" s="466"/>
      <c r="R8" s="466" t="str">
        <f t="shared" si="5"/>
        <v/>
      </c>
      <c r="S8" s="466" t="str">
        <f t="shared" si="6"/>
        <v/>
      </c>
      <c r="T8" t="e">
        <f>IF( Y8="#00ff00", TIMEVALUE('Master Sheet'!J7), "")</f>
        <v>#VALUE!</v>
      </c>
      <c r="U8" t="e">
        <f>IF( Z8="#00ff00", TIMEVALUE('Master Sheet'!K7), "")</f>
        <v>#VALUE!</v>
      </c>
      <c r="W8" t="s">
        <v>4823</v>
      </c>
      <c r="X8" t="s">
        <v>4823</v>
      </c>
      <c r="Y8" t="s">
        <v>4822</v>
      </c>
      <c r="Z8" t="s">
        <v>4822</v>
      </c>
      <c r="AA8" t="s">
        <v>4822</v>
      </c>
    </row>
    <row r="9" spans="1:27" ht="15.75" customHeight="1">
      <c r="A9" s="129" t="str">
        <f t="shared" si="0"/>
        <v>Saturday</v>
      </c>
      <c r="B9" t="e">
        <f ca="1">IF( W9="#00ff00",'Master Sheet'!A8, B8)</f>
        <v>#NAME?</v>
      </c>
      <c r="C9" t="str">
        <f t="shared" ref="C9:D9" si="13">IF( NOT( R9 = "" ), TEXT( DATE(YEAR(R9), MONTH(R9), DAY(R9) ), "m/d/yy") &amp; " " &amp; HOUR(R9) &amp; ":" &amp; TEXT( MINUTE(R9), "00"), "")</f>
        <v/>
      </c>
      <c r="D9" t="str">
        <f t="shared" si="13"/>
        <v/>
      </c>
      <c r="E9" t="str">
        <f>IF( AA9="#00ff00", 'Master Sheet'!L8, "" )</f>
        <v>Florea</v>
      </c>
      <c r="F9" t="e">
        <f ca="1">IF( AND( $A9 &lt;&gt; "", $B9 &lt;&gt; "", $C9 &lt;&gt; "", $D9 &lt;&gt; "", $E9 &lt;&gt; "", ISERROR( MATCH( $E9,'2019 Kevin and Rob Bands to not'!$A:$A, 0 ) ) ), 1, 0 )</f>
        <v>#NAME?</v>
      </c>
      <c r="H9" s="479" t="e">
        <f t="shared" ca="1" si="2"/>
        <v>#NAME?</v>
      </c>
      <c r="I9" t="str">
        <f>'Master Sheet'!L8</f>
        <v>Florea</v>
      </c>
      <c r="J9" s="466" t="str">
        <f t="array" ref="J9">INDEX( 'Master Sheet'!A400:C$1093, MATCH( I9, 'Master Sheet'!A400:A$1093, 0 ), 2 )</f>
        <v>(2020) Megan :: 7203333634</v>
      </c>
      <c r="K9" s="482" t="e">
        <f t="shared" ca="1" si="3"/>
        <v>#NAME?</v>
      </c>
      <c r="L9" s="483"/>
      <c r="M9" s="466"/>
      <c r="N9" s="466" t="str">
        <f t="array" ref="N9">INDEX( 'Master Sheet'!A400:C$1093, MATCH( I9, 'Master Sheet'!A400:A$1093, 0 ), 3 )</f>
        <v>itsflorea@gmail.com</v>
      </c>
      <c r="O9" t="e">
        <f t="shared" ca="1" si="4"/>
        <v>#NAME?</v>
      </c>
      <c r="P9" s="484"/>
      <c r="Q9" s="466"/>
      <c r="R9" s="466" t="str">
        <f t="shared" si="5"/>
        <v/>
      </c>
      <c r="S9" s="466" t="str">
        <f t="shared" si="6"/>
        <v/>
      </c>
      <c r="T9" t="e">
        <f>IF( Y9="#00ff00", TIMEVALUE('Master Sheet'!J8), "")</f>
        <v>#VALUE!</v>
      </c>
      <c r="U9" t="e">
        <f>IF( Z9="#00ff00", TIMEVALUE('Master Sheet'!K8), "")</f>
        <v>#VALUE!</v>
      </c>
      <c r="W9" t="s">
        <v>4823</v>
      </c>
      <c r="X9" t="s">
        <v>4823</v>
      </c>
      <c r="Y9" t="s">
        <v>4822</v>
      </c>
      <c r="Z9" t="s">
        <v>4822</v>
      </c>
      <c r="AA9" t="s">
        <v>4822</v>
      </c>
    </row>
    <row r="10" spans="1:27" ht="15.75" customHeight="1">
      <c r="A10" s="129" t="str">
        <f t="shared" si="0"/>
        <v>Saturday</v>
      </c>
      <c r="B10" t="e">
        <f ca="1">IF( W10="#00ff00",'Master Sheet'!A9, B9)</f>
        <v>#NAME?</v>
      </c>
      <c r="C10" t="str">
        <f t="shared" ref="C10:D10" si="14">IF( NOT( R10 = "" ), TEXT( DATE(YEAR(R10), MONTH(R10), DAY(R10) ), "m/d/yy") &amp; " " &amp; HOUR(R10) &amp; ":" &amp; TEXT( MINUTE(R10), "00"), "")</f>
        <v/>
      </c>
      <c r="D10" t="str">
        <f t="shared" si="14"/>
        <v/>
      </c>
      <c r="E10" t="str">
        <f>IF( AA10="#00ff00", 'Master Sheet'!M9, "" )</f>
        <v>GC</v>
      </c>
      <c r="F10" t="e">
        <f ca="1">IF( AND( $A10 &lt;&gt; "", $B10 &lt;&gt; "", $C10 &lt;&gt; "", $D10 &lt;&gt; "", $E10 &lt;&gt; "", ISERROR( MATCH( $E10,'2019 Kevin and Rob Bands to not'!$A:$A, 0 ) ) ), 1, 0 )</f>
        <v>#NAME?</v>
      </c>
      <c r="H10" s="479" t="e">
        <f t="shared" ca="1" si="2"/>
        <v>#NAME?</v>
      </c>
      <c r="I10" t="str">
        <f>'Master Sheet'!M9</f>
        <v>GC</v>
      </c>
      <c r="J10" s="466" t="e">
        <f t="array" ref="J10">INDEX( 'Master Sheet'!A400:C$1093, MATCH( I10, 'Master Sheet'!A400:A$1093, 0 ), 2 )</f>
        <v>#N/A</v>
      </c>
      <c r="K10" s="482" t="e">
        <f t="shared" ca="1" si="3"/>
        <v>#NAME?</v>
      </c>
      <c r="L10" s="483"/>
      <c r="M10" s="466"/>
      <c r="N10" s="466" t="e">
        <f t="array" ref="N10">INDEX( 'Master Sheet'!A400:C$1093, MATCH( I10, 'Master Sheet'!A400:A$1093, 0 ), 3 )</f>
        <v>#N/A</v>
      </c>
      <c r="O10" t="e">
        <f t="shared" ca="1" si="4"/>
        <v>#NAME?</v>
      </c>
      <c r="P10" s="484"/>
      <c r="Q10" s="466"/>
      <c r="R10" s="466" t="str">
        <f t="shared" si="5"/>
        <v/>
      </c>
      <c r="S10" s="466" t="str">
        <f t="shared" si="6"/>
        <v/>
      </c>
      <c r="T10" t="e">
        <f>IF( Y10="#00ff00", TIMEVALUE('Master Sheet'!J9), "")</f>
        <v>#VALUE!</v>
      </c>
      <c r="U10" t="e">
        <f>IF( Z10="#00ff00", TIMEVALUE('Master Sheet'!K9), "")</f>
        <v>#VALUE!</v>
      </c>
      <c r="W10" t="s">
        <v>4823</v>
      </c>
      <c r="X10" t="s">
        <v>4823</v>
      </c>
      <c r="Y10" t="s">
        <v>4822</v>
      </c>
      <c r="Z10" t="s">
        <v>4822</v>
      </c>
      <c r="AA10" t="s">
        <v>4822</v>
      </c>
    </row>
    <row r="11" spans="1:27" ht="15.75" customHeight="1">
      <c r="A11" s="129" t="str">
        <f t="shared" si="0"/>
        <v>Saturday</v>
      </c>
      <c r="B11" t="e">
        <f ca="1">IF( W11="#00ff00",#REF!, B10)</f>
        <v>#NAME?</v>
      </c>
      <c r="C11" t="str">
        <f t="shared" ref="C11:D11" si="15">IF( NOT( R11 = "" ), TEXT( DATE(YEAR(R11), MONTH(R11), DAY(R11) ), "m/d/yy") &amp; " " &amp; HOUR(R11) &amp; ":" &amp; TEXT( MINUTE(R11), "00"), "")</f>
        <v/>
      </c>
      <c r="D11" t="str">
        <f t="shared" si="15"/>
        <v/>
      </c>
      <c r="E11" t="str">
        <f>IF( AA11="#00ff00", 'Master Sheet'!M10, "" )</f>
        <v>GC</v>
      </c>
      <c r="F11" t="e">
        <f ca="1">IF( AND( $A11 &lt;&gt; "", $B11 &lt;&gt; "", $C11 &lt;&gt; "", $D11 &lt;&gt; "", $E11 &lt;&gt; "", ISERROR( MATCH( $E11,'2019 Kevin and Rob Bands to not'!$A:$A, 0 ) ) ), 1, 0 )</f>
        <v>#NAME?</v>
      </c>
      <c r="H11" s="479" t="e">
        <f t="shared" ca="1" si="2"/>
        <v>#NAME?</v>
      </c>
      <c r="I11" t="str">
        <f>'Master Sheet'!M10</f>
        <v>GC</v>
      </c>
      <c r="J11" s="466" t="e">
        <f t="array" ref="J11">INDEX( 'Master Sheet'!A400:C$1093, MATCH( I11, 'Master Sheet'!A400:A$1093, 0 ), 2 )</f>
        <v>#N/A</v>
      </c>
      <c r="K11" s="482" t="e">
        <f t="shared" ca="1" si="3"/>
        <v>#NAME?</v>
      </c>
      <c r="L11" s="483"/>
      <c r="M11" s="466"/>
      <c r="N11" s="466" t="e">
        <f t="array" ref="N11">INDEX( 'Master Sheet'!A400:C$1093, MATCH( I11, 'Master Sheet'!A400:A$1093, 0 ), 3 )</f>
        <v>#N/A</v>
      </c>
      <c r="O11" t="e">
        <f t="shared" ca="1" si="4"/>
        <v>#NAME?</v>
      </c>
      <c r="P11" s="484"/>
      <c r="Q11" s="466"/>
      <c r="R11" s="466" t="str">
        <f t="shared" si="5"/>
        <v/>
      </c>
      <c r="S11" s="466" t="str">
        <f t="shared" si="6"/>
        <v/>
      </c>
      <c r="T11" t="e">
        <f>IF( Y11="#00ff00", TIMEVALUE('Master Sheet'!J10), "")</f>
        <v>#VALUE!</v>
      </c>
      <c r="U11" t="e">
        <f>IF( Z11="#00ff00", TIMEVALUE('Master Sheet'!K10), "")</f>
        <v>#VALUE!</v>
      </c>
      <c r="W11" t="s">
        <v>4823</v>
      </c>
      <c r="X11" t="s">
        <v>4823</v>
      </c>
      <c r="Y11" t="s">
        <v>4822</v>
      </c>
      <c r="Z11" t="s">
        <v>4822</v>
      </c>
      <c r="AA11" t="s">
        <v>4822</v>
      </c>
    </row>
    <row r="12" spans="1:27" ht="15.75" customHeight="1">
      <c r="A12" s="129" t="str">
        <f t="shared" si="0"/>
        <v>Saturday</v>
      </c>
      <c r="B12" t="e">
        <f ca="1">IF( W12="#00ff00",'Master Sheet'!A10, B11)</f>
        <v>#NAME?</v>
      </c>
      <c r="C12" t="str">
        <f t="shared" ref="C12:D12" si="16">IF( NOT( R12 = "" ), TEXT( DATE(YEAR(R12), MONTH(R12), DAY(R12) ), "m/d/yy") &amp; " " &amp; HOUR(R12) &amp; ":" &amp; TEXT( MINUTE(R12), "00"), "")</f>
        <v/>
      </c>
      <c r="D12" t="str">
        <f t="shared" si="16"/>
        <v/>
      </c>
      <c r="E12" t="str">
        <f>IF( AA12="#00ff00", 'Master Sheet'!M11, "" )</f>
        <v>GC</v>
      </c>
      <c r="F12" t="e">
        <f ca="1">IF( AND( $A12 &lt;&gt; "", $B12 &lt;&gt; "", $C12 &lt;&gt; "", $D12 &lt;&gt; "", $E12 &lt;&gt; "", ISERROR( MATCH( $E12,'2019 Kevin and Rob Bands to not'!$A:$A, 0 ) ) ), 1, 0 )</f>
        <v>#NAME?</v>
      </c>
      <c r="H12" s="479" t="e">
        <f t="shared" ca="1" si="2"/>
        <v>#NAME?</v>
      </c>
      <c r="I12" t="str">
        <f>'Master Sheet'!M11</f>
        <v>GC</v>
      </c>
      <c r="J12" s="466" t="e">
        <f t="array" ref="J12">INDEX( 'Master Sheet'!A400:C$1093, MATCH( I12, 'Master Sheet'!A400:A$1093, 0 ), 2 )</f>
        <v>#N/A</v>
      </c>
      <c r="K12" s="482" t="e">
        <f t="shared" ca="1" si="3"/>
        <v>#NAME?</v>
      </c>
      <c r="L12" s="483"/>
      <c r="M12" s="466"/>
      <c r="N12" s="466" t="e">
        <f t="array" ref="N12">INDEX( 'Master Sheet'!A400:C$1093, MATCH( I12, 'Master Sheet'!A400:A$1093, 0 ), 3 )</f>
        <v>#N/A</v>
      </c>
      <c r="O12" t="e">
        <f t="shared" ca="1" si="4"/>
        <v>#NAME?</v>
      </c>
      <c r="P12" s="484"/>
      <c r="Q12" s="466"/>
      <c r="R12" s="466" t="str">
        <f t="shared" si="5"/>
        <v/>
      </c>
      <c r="S12" s="466" t="str">
        <f t="shared" si="6"/>
        <v/>
      </c>
      <c r="T12" t="e">
        <f>IF( Y12="#00ff00", TIMEVALUE('Master Sheet'!J11), "")</f>
        <v>#VALUE!</v>
      </c>
      <c r="U12" t="e">
        <f>IF( Z12="#00ff00", TIMEVALUE('Master Sheet'!K11), "")</f>
        <v>#VALUE!</v>
      </c>
      <c r="W12" t="s">
        <v>4823</v>
      </c>
      <c r="X12" t="s">
        <v>4823</v>
      </c>
      <c r="Y12" t="s">
        <v>4822</v>
      </c>
      <c r="Z12" t="s">
        <v>4822</v>
      </c>
      <c r="AA12" t="s">
        <v>4822</v>
      </c>
    </row>
    <row r="13" spans="1:27" ht="15.75" customHeight="1">
      <c r="A13" s="129" t="str">
        <f t="shared" si="0"/>
        <v>Saturday</v>
      </c>
      <c r="B13" t="e">
        <f ca="1">IF( W13="#00ff00",'Master Sheet'!A12, B12)</f>
        <v>#NAME?</v>
      </c>
      <c r="C13" t="str">
        <f t="shared" ref="C13:D13" si="17">IF( NOT( R13 = "" ), TEXT( DATE(YEAR(R13), MONTH(R13), DAY(R13) ), "m/d/yy") &amp; " " &amp; HOUR(R13) &amp; ":" &amp; TEXT( MINUTE(R13), "00"), "")</f>
        <v/>
      </c>
      <c r="D13" t="str">
        <f t="shared" si="17"/>
        <v/>
      </c>
      <c r="E13" t="str">
        <f>IF( AA13="#00ff00", 'Master Sheet'!L12, "" )</f>
        <v/>
      </c>
      <c r="F13" t="e">
        <f ca="1">IF( AND( $A13 &lt;&gt; "", $B13 &lt;&gt; "", $C13 &lt;&gt; "", $D13 &lt;&gt; "", $E13 &lt;&gt; "", ISERROR( MATCH( $E13,'2019 Kevin and Rob Bands to not'!$A:$A, 0 ) ) ), 1, 0 )</f>
        <v>#NAME?</v>
      </c>
      <c r="H13" s="479" t="e">
        <f t="shared" ca="1" si="2"/>
        <v>#NAME?</v>
      </c>
      <c r="I13">
        <f>'Master Sheet'!L12</f>
        <v>0</v>
      </c>
      <c r="J13" s="466" t="e">
        <f t="array" ref="J13">INDEX( 'Master Sheet'!A400:C$1093, MATCH( I13, 'Master Sheet'!A400:A$1093, 0 ), 2 )</f>
        <v>#N/A</v>
      </c>
      <c r="K13" s="482" t="e">
        <f t="shared" ca="1" si="3"/>
        <v>#NAME?</v>
      </c>
      <c r="L13" s="483"/>
      <c r="M13" s="466"/>
      <c r="N13" s="466" t="e">
        <f t="array" ref="N13">INDEX( 'Master Sheet'!A400:C$1093, MATCH( I13, 'Master Sheet'!A400:A$1093, 0 ), 3 )</f>
        <v>#N/A</v>
      </c>
      <c r="O13" t="e">
        <f t="shared" ca="1" si="4"/>
        <v>#NAME?</v>
      </c>
      <c r="P13" s="484"/>
      <c r="Q13" s="466"/>
      <c r="R13" s="466" t="str">
        <f t="shared" si="5"/>
        <v/>
      </c>
      <c r="S13" s="466" t="str">
        <f t="shared" si="6"/>
        <v/>
      </c>
      <c r="T13" t="str">
        <f>IF( Y13="#00ff00", TIMEVALUE('Master Sheet'!J12), "")</f>
        <v/>
      </c>
      <c r="U13" t="str">
        <f>IF( Z13="#00ff00", TIMEVALUE('Master Sheet'!K12), "")</f>
        <v/>
      </c>
      <c r="W13" t="s">
        <v>4823</v>
      </c>
      <c r="X13" t="s">
        <v>4823</v>
      </c>
      <c r="Y13" t="s">
        <v>4823</v>
      </c>
      <c r="Z13" t="s">
        <v>4823</v>
      </c>
      <c r="AA13" t="s">
        <v>4823</v>
      </c>
    </row>
    <row r="14" spans="1:27" ht="15.75" customHeight="1">
      <c r="A14" s="129" t="str">
        <f t="shared" si="0"/>
        <v>Saturday</v>
      </c>
      <c r="B14" t="str">
        <f>IF( W14="#00ff00",'Master Sheet'!A13, B13)</f>
        <v>Art Lab Fort Collins</v>
      </c>
      <c r="C14" t="str">
        <f t="shared" ref="C14:D14" si="18">IF( NOT( R14 = "" ), TEXT( DATE(YEAR(R14), MONTH(R14), DAY(R14) ), "m/d/yy") &amp; " " &amp; HOUR(R14) &amp; ":" &amp; TEXT( MINUTE(R14), "00"), "")</f>
        <v/>
      </c>
      <c r="D14" t="str">
        <f t="shared" si="18"/>
        <v/>
      </c>
      <c r="E14" t="str">
        <f>IF( AA14="#00ff00", 'Master Sheet'!L13, "" )</f>
        <v xml:space="preserve"> </v>
      </c>
      <c r="F14">
        <f>IF( AND( $A14 &lt;&gt; "", $B14 &lt;&gt; "", $C14 &lt;&gt; "", $D14 &lt;&gt; "", $E14 &lt;&gt; "", ISERROR( MATCH( $E14,'2019 Kevin and Rob Bands to not'!$A:$A, 0 ) ) ), 1, 0 )</f>
        <v>0</v>
      </c>
      <c r="H14" s="479">
        <f t="shared" si="2"/>
        <v>0</v>
      </c>
      <c r="I14" t="str">
        <f>'Master Sheet'!L13</f>
        <v xml:space="preserve"> </v>
      </c>
      <c r="J14" s="466" t="e">
        <f t="array" ref="J14">INDEX( 'Master Sheet'!A400:C$1093, MATCH( I14, 'Master Sheet'!A400:A$1093, 0 ), 2 )</f>
        <v>#N/A</v>
      </c>
      <c r="K14" s="482">
        <f t="shared" si="3"/>
        <v>0</v>
      </c>
      <c r="L14" s="483"/>
      <c r="M14" s="466"/>
      <c r="N14" s="466" t="e">
        <f t="array" ref="N14">INDEX( 'Master Sheet'!A400:C$1093, MATCH( I14, 'Master Sheet'!A400:A$1093, 0 ), 3 )</f>
        <v>#N/A</v>
      </c>
      <c r="O14">
        <f t="shared" si="4"/>
        <v>0</v>
      </c>
      <c r="P14" s="484"/>
      <c r="Q14" s="466"/>
      <c r="R14" s="466" t="str">
        <f t="shared" si="5"/>
        <v/>
      </c>
      <c r="S14" s="466" t="str">
        <f t="shared" si="6"/>
        <v/>
      </c>
      <c r="T14" t="e">
        <f>IF( Y14="#00ff00", TIMEVALUE('Master Sheet'!J13), "")</f>
        <v>#VALUE!</v>
      </c>
      <c r="U14" t="e">
        <f>IF( Z14="#00ff00", TIMEVALUE('Master Sheet'!K13), "")</f>
        <v>#VALUE!</v>
      </c>
      <c r="W14" t="s">
        <v>4822</v>
      </c>
      <c r="X14" t="s">
        <v>4822</v>
      </c>
      <c r="Y14" t="s">
        <v>4822</v>
      </c>
      <c r="Z14" t="s">
        <v>4822</v>
      </c>
      <c r="AA14" t="s">
        <v>4822</v>
      </c>
    </row>
    <row r="15" spans="1:27" ht="15.75" customHeight="1">
      <c r="A15" s="129" t="str">
        <f t="shared" si="0"/>
        <v>Saturday</v>
      </c>
      <c r="B15" t="str">
        <f>IF( W15="#00ff00",'Master Sheet'!A14, B14)</f>
        <v>Art Lab Fort Collins</v>
      </c>
      <c r="C15" t="str">
        <f t="shared" ref="C15:D15" si="19">IF( NOT( R15 = "" ), TEXT( DATE(YEAR(R15), MONTH(R15), DAY(R15) ), "m/d/yy") &amp; " " &amp; HOUR(R15) &amp; ":" &amp; TEXT( MINUTE(R15), "00"), "")</f>
        <v/>
      </c>
      <c r="D15" t="str">
        <f t="shared" si="19"/>
        <v/>
      </c>
      <c r="E15" t="str">
        <f>IF( AA15="#00ff00", 'Master Sheet'!L14, "" )</f>
        <v/>
      </c>
      <c r="F15">
        <f>IF( AND( $A15 &lt;&gt; "", $B15 &lt;&gt; "", $C15 &lt;&gt; "", $D15 &lt;&gt; "", $E15 &lt;&gt; "", ISERROR( MATCH( $E15,'2019 Kevin and Rob Bands to not'!$A:$A, 0 ) ) ), 1, 0 )</f>
        <v>0</v>
      </c>
      <c r="H15" s="479">
        <f t="shared" si="2"/>
        <v>0</v>
      </c>
      <c r="I15" t="str">
        <f>'Master Sheet'!L14</f>
        <v>Art and Music Hangout</v>
      </c>
      <c r="J15" s="466" t="e">
        <f t="array" ref="J15">INDEX( 'Master Sheet'!A400:C$1093, MATCH( I15, 'Master Sheet'!A400:A$1093, 0 ), 2 )</f>
        <v>#N/A</v>
      </c>
      <c r="K15" s="482">
        <f t="shared" si="3"/>
        <v>0</v>
      </c>
      <c r="L15" s="483"/>
      <c r="M15" s="466"/>
      <c r="N15" s="466" t="e">
        <f t="array" ref="N15">INDEX( 'Master Sheet'!A400:C$1093, MATCH( I15, 'Master Sheet'!A400:A$1093, 0 ), 3 )</f>
        <v>#N/A</v>
      </c>
      <c r="O15">
        <f t="shared" si="4"/>
        <v>0</v>
      </c>
      <c r="P15" s="484"/>
      <c r="Q15" s="466"/>
      <c r="R15" s="466" t="str">
        <f t="shared" si="5"/>
        <v/>
      </c>
      <c r="S15" s="466" t="str">
        <f t="shared" si="6"/>
        <v/>
      </c>
      <c r="T15" t="str">
        <f>IF( Y15="#00ff00", TIMEVALUE('Master Sheet'!J14), "")</f>
        <v/>
      </c>
      <c r="U15" t="str">
        <f>IF( Z15="#00ff00", TIMEVALUE('Master Sheet'!K14), "")</f>
        <v/>
      </c>
      <c r="W15" t="s">
        <v>4823</v>
      </c>
      <c r="X15" t="s">
        <v>4823</v>
      </c>
      <c r="Y15" t="s">
        <v>4844</v>
      </c>
      <c r="Z15" t="s">
        <v>4844</v>
      </c>
      <c r="AA15" t="s">
        <v>4844</v>
      </c>
    </row>
    <row r="16" spans="1:27" ht="15.75" customHeight="1">
      <c r="A16" s="129" t="str">
        <f t="shared" si="0"/>
        <v>Saturday</v>
      </c>
      <c r="B16" t="str">
        <f>IF( W16="#00ff00",'Master Sheet'!A15, B15)</f>
        <v>Art Lab Fort Collins</v>
      </c>
      <c r="C16" t="str">
        <f t="shared" ref="C16:D16" si="20">IF( NOT( R16 = "" ), TEXT( DATE(YEAR(R16), MONTH(R16), DAY(R16) ), "m/d/yy") &amp; " " &amp; HOUR(R16) &amp; ":" &amp; TEXT( MINUTE(R16), "00"), "")</f>
        <v/>
      </c>
      <c r="D16" t="str">
        <f t="shared" si="20"/>
        <v/>
      </c>
      <c r="E16">
        <f>IF( AA16="#00ff00", 'Master Sheet'!L17, "" )</f>
        <v>0</v>
      </c>
      <c r="F16">
        <f>IF( AND( $A16 &lt;&gt; "", $B16 &lt;&gt; "", $C16 &lt;&gt; "", $D16 &lt;&gt; "", $E16 &lt;&gt; "", ISERROR( MATCH( $E16,'2019 Kevin and Rob Bands to not'!$A:$A, 0 ) ) ), 1, 0 )</f>
        <v>0</v>
      </c>
      <c r="H16" s="479">
        <f t="shared" si="2"/>
        <v>0</v>
      </c>
      <c r="I16">
        <f>'Master Sheet'!L17</f>
        <v>0</v>
      </c>
      <c r="J16" s="466" t="e">
        <f t="array" ref="J16">INDEX( 'Master Sheet'!A400:C$1093, MATCH( I16, 'Master Sheet'!A400:A$1093, 0 ), 2 )</f>
        <v>#N/A</v>
      </c>
      <c r="K16" s="482">
        <f t="shared" si="3"/>
        <v>0</v>
      </c>
      <c r="L16" s="483"/>
      <c r="M16" s="466"/>
      <c r="N16" s="466" t="e">
        <f t="array" ref="N16">INDEX( 'Master Sheet'!A400:C$1093, MATCH( I16, 'Master Sheet'!A400:A$1093, 0 ), 3 )</f>
        <v>#N/A</v>
      </c>
      <c r="O16">
        <f t="shared" si="4"/>
        <v>0</v>
      </c>
      <c r="P16" s="484"/>
      <c r="Q16" s="466"/>
      <c r="R16" s="466" t="str">
        <f t="shared" si="5"/>
        <v/>
      </c>
      <c r="S16" s="466" t="str">
        <f t="shared" si="6"/>
        <v/>
      </c>
      <c r="T16" t="str">
        <f>IF( Y16="#00ff00", TIMEVALUE('Master Sheet'!J17), "")</f>
        <v/>
      </c>
      <c r="U16" t="str">
        <f>IF( Z16="#00ff00", TIMEVALUE('Master Sheet'!K17), "")</f>
        <v/>
      </c>
      <c r="W16" t="s">
        <v>4823</v>
      </c>
      <c r="X16" t="s">
        <v>4823</v>
      </c>
      <c r="Y16" t="s">
        <v>4823</v>
      </c>
      <c r="Z16" t="s">
        <v>4823</v>
      </c>
      <c r="AA16" t="s">
        <v>4822</v>
      </c>
    </row>
    <row r="17" spans="1:27" ht="15.75" customHeight="1">
      <c r="A17" s="129" t="str">
        <f t="shared" si="0"/>
        <v>Saturday</v>
      </c>
      <c r="B17" t="str">
        <f>IF( W17="#00ff00",'Master Sheet'!A16, B16)</f>
        <v>Art Lab Fort Collins</v>
      </c>
      <c r="C17" t="str">
        <f t="shared" ref="C17:D17" si="21">IF( NOT( R17 = "" ), TEXT( DATE(YEAR(R17), MONTH(R17), DAY(R17) ), "m/d/yy") &amp; " " &amp; HOUR(R17) &amp; ":" &amp; TEXT( MINUTE(R17), "00"), "")</f>
        <v/>
      </c>
      <c r="D17" t="str">
        <f t="shared" si="21"/>
        <v/>
      </c>
      <c r="E17">
        <f>IF( AA17="#00ff00", 'Master Sheet'!L18, "" )</f>
        <v>0</v>
      </c>
      <c r="F17">
        <f>IF( AND( $A17 &lt;&gt; "", $B17 &lt;&gt; "", $C17 &lt;&gt; "", $D17 &lt;&gt; "", $E17 &lt;&gt; "", ISERROR( MATCH( $E17,'2019 Kevin and Rob Bands to not'!$A:$A, 0 ) ) ), 1, 0 )</f>
        <v>0</v>
      </c>
      <c r="H17" s="479">
        <f t="shared" si="2"/>
        <v>0</v>
      </c>
      <c r="I17">
        <f>'Master Sheet'!L18</f>
        <v>0</v>
      </c>
      <c r="J17" s="466" t="e">
        <f t="array" ref="J17">INDEX( 'Master Sheet'!A400:C$1093, MATCH( I17, 'Master Sheet'!A400:A$1093, 0 ), 2 )</f>
        <v>#N/A</v>
      </c>
      <c r="K17" s="482">
        <f t="shared" si="3"/>
        <v>0</v>
      </c>
      <c r="L17" s="483"/>
      <c r="M17" s="466"/>
      <c r="N17" s="466" t="e">
        <f t="array" ref="N17">INDEX( 'Master Sheet'!A400:C$1093, MATCH( I17, 'Master Sheet'!A400:A$1093, 0 ), 3 )</f>
        <v>#N/A</v>
      </c>
      <c r="O17">
        <f t="shared" si="4"/>
        <v>0</v>
      </c>
      <c r="P17" s="484"/>
      <c r="Q17" s="466"/>
      <c r="R17" s="466" t="str">
        <f t="shared" si="5"/>
        <v/>
      </c>
      <c r="S17" s="466" t="str">
        <f t="shared" si="6"/>
        <v/>
      </c>
      <c r="T17" t="str">
        <f>IF( Y17="#00ff00", TIMEVALUE('Master Sheet'!J18), "")</f>
        <v/>
      </c>
      <c r="U17" t="str">
        <f>IF( Z17="#00ff00", TIMEVALUE('Master Sheet'!K18), "")</f>
        <v/>
      </c>
      <c r="W17" t="s">
        <v>4823</v>
      </c>
      <c r="X17" t="s">
        <v>4823</v>
      </c>
      <c r="Y17" t="s">
        <v>4823</v>
      </c>
      <c r="Z17" t="s">
        <v>4823</v>
      </c>
      <c r="AA17" t="s">
        <v>4822</v>
      </c>
    </row>
    <row r="18" spans="1:27" ht="15.75" customHeight="1">
      <c r="A18" s="129" t="str">
        <f t="shared" si="0"/>
        <v>Saturday</v>
      </c>
      <c r="B18" t="str">
        <f>IF( W18="#00ff00",'Master Sheet'!A17, B17)</f>
        <v>Art Lab Fort Collins</v>
      </c>
      <c r="C18" t="str">
        <f t="shared" ref="C18:D18" si="22">IF( NOT( R18 = "" ), TEXT( DATE(YEAR(R18), MONTH(R18), DAY(R18) ), "m/d/yy") &amp; " " &amp; HOUR(R18) &amp; ":" &amp; TEXT( MINUTE(R18), "00"), "")</f>
        <v/>
      </c>
      <c r="D18" t="str">
        <f t="shared" si="22"/>
        <v/>
      </c>
      <c r="E18">
        <f>IF( AA18="#00ff00", 'Master Sheet'!L19, "" )</f>
        <v>0</v>
      </c>
      <c r="F18">
        <f>IF( AND( $A18 &lt;&gt; "", $B18 &lt;&gt; "", $C18 &lt;&gt; "", $D18 &lt;&gt; "", $E18 &lt;&gt; "", ISERROR( MATCH( $E18,'2019 Kevin and Rob Bands to not'!$A:$A, 0 ) ) ), 1, 0 )</f>
        <v>0</v>
      </c>
      <c r="H18" s="479">
        <f t="shared" si="2"/>
        <v>0</v>
      </c>
      <c r="I18">
        <f>'Master Sheet'!L19</f>
        <v>0</v>
      </c>
      <c r="J18" s="466" t="e">
        <f t="array" ref="J18">INDEX( 'Master Sheet'!A400:C$1093, MATCH( I18, 'Master Sheet'!A400:A$1093, 0 ), 2 )</f>
        <v>#N/A</v>
      </c>
      <c r="K18" s="482">
        <f t="shared" si="3"/>
        <v>0</v>
      </c>
      <c r="L18" s="483"/>
      <c r="M18" s="466"/>
      <c r="N18" s="466" t="e">
        <f t="array" ref="N18">INDEX( 'Master Sheet'!A400:C$1093, MATCH( I18, 'Master Sheet'!A400:A$1093, 0 ), 3 )</f>
        <v>#N/A</v>
      </c>
      <c r="O18">
        <f t="shared" si="4"/>
        <v>0</v>
      </c>
      <c r="P18" s="484"/>
      <c r="Q18" s="466"/>
      <c r="R18" s="466" t="str">
        <f t="shared" si="5"/>
        <v/>
      </c>
      <c r="S18" s="466" t="str">
        <f t="shared" si="6"/>
        <v/>
      </c>
      <c r="T18" t="str">
        <f>IF( Y18="#00ff00", TIMEVALUE('Master Sheet'!J19), "")</f>
        <v/>
      </c>
      <c r="U18" t="str">
        <f>IF( Z18="#00ff00", TIMEVALUE('Master Sheet'!K19), "")</f>
        <v/>
      </c>
      <c r="W18" t="s">
        <v>4823</v>
      </c>
      <c r="X18" t="s">
        <v>4823</v>
      </c>
      <c r="Y18" t="s">
        <v>4823</v>
      </c>
      <c r="Z18" t="s">
        <v>4823</v>
      </c>
      <c r="AA18" t="s">
        <v>4822</v>
      </c>
    </row>
    <row r="19" spans="1:27" ht="15.75" customHeight="1">
      <c r="A19" s="129" t="str">
        <f t="shared" si="0"/>
        <v>Saturday</v>
      </c>
      <c r="B19" t="str">
        <f>IF( W19="#00ff00",'Master Sheet'!A18, B18)</f>
        <v>Art Lab Fort Collins</v>
      </c>
      <c r="C19" t="str">
        <f t="shared" ref="C19:D19" si="23">IF( NOT( R19 = "" ), TEXT( DATE(YEAR(R19), MONTH(R19), DAY(R19) ), "m/d/yy") &amp; " " &amp; HOUR(R19) &amp; ":" &amp; TEXT( MINUTE(R19), "00"), "")</f>
        <v/>
      </c>
      <c r="D19" t="str">
        <f t="shared" si="23"/>
        <v/>
      </c>
      <c r="E19">
        <f>IF( AA19="#00ff00", 'Master Sheet'!L20, "" )</f>
        <v>0</v>
      </c>
      <c r="F19">
        <f>IF( AND( $A19 &lt;&gt; "", $B19 &lt;&gt; "", $C19 &lt;&gt; "", $D19 &lt;&gt; "", $E19 &lt;&gt; "", ISERROR( MATCH( $E19,'2019 Kevin and Rob Bands to not'!$A:$A, 0 ) ) ), 1, 0 )</f>
        <v>0</v>
      </c>
      <c r="H19" s="479">
        <f t="shared" si="2"/>
        <v>0</v>
      </c>
      <c r="I19">
        <f>'Master Sheet'!L20</f>
        <v>0</v>
      </c>
      <c r="J19" s="466" t="e">
        <f t="array" ref="J19">INDEX( 'Master Sheet'!A400:C$1093, MATCH( I19, 'Master Sheet'!A400:A$1093, 0 ), 2 )</f>
        <v>#N/A</v>
      </c>
      <c r="K19" s="482">
        <f t="shared" si="3"/>
        <v>0</v>
      </c>
      <c r="L19" s="483"/>
      <c r="M19" s="466"/>
      <c r="N19" s="466" t="e">
        <f t="array" ref="N19">INDEX( 'Master Sheet'!A400:C$1093, MATCH( I19, 'Master Sheet'!A400:A$1093, 0 ), 3 )</f>
        <v>#N/A</v>
      </c>
      <c r="O19">
        <f t="shared" si="4"/>
        <v>0</v>
      </c>
      <c r="P19" s="484"/>
      <c r="Q19" s="466"/>
      <c r="R19" s="466" t="str">
        <f t="shared" si="5"/>
        <v/>
      </c>
      <c r="S19" s="466" t="str">
        <f t="shared" si="6"/>
        <v/>
      </c>
      <c r="T19" t="str">
        <f>IF( Y19="#00ff00", TIMEVALUE('Master Sheet'!J20), "")</f>
        <v/>
      </c>
      <c r="U19" t="str">
        <f>IF( Z19="#00ff00", TIMEVALUE('Master Sheet'!K20), "")</f>
        <v/>
      </c>
      <c r="W19" t="s">
        <v>4823</v>
      </c>
      <c r="X19" t="s">
        <v>4823</v>
      </c>
      <c r="Y19" t="s">
        <v>4823</v>
      </c>
      <c r="Z19" t="s">
        <v>4823</v>
      </c>
      <c r="AA19" t="s">
        <v>4822</v>
      </c>
    </row>
    <row r="20" spans="1:27" ht="15.75" customHeight="1">
      <c r="A20" s="129" t="str">
        <f t="shared" si="0"/>
        <v>Saturday</v>
      </c>
      <c r="B20" t="str">
        <f>IF( W20="#00ff00",'Master Sheet'!A19, B19)</f>
        <v>Art Lab Fort Collins</v>
      </c>
      <c r="C20" t="str">
        <f t="shared" ref="C20:D20" si="24">IF( NOT( R20 = "" ), TEXT( DATE(YEAR(R20), MONTH(R20), DAY(R20) ), "m/d/yy") &amp; " " &amp; HOUR(R20) &amp; ":" &amp; TEXT( MINUTE(R20), "00"), "")</f>
        <v/>
      </c>
      <c r="D20" t="str">
        <f t="shared" si="24"/>
        <v/>
      </c>
      <c r="E20" t="e">
        <f t="shared" ref="E20:E21" si="25">IF( AA20="#00ff00",#REF!, "" )</f>
        <v>#REF!</v>
      </c>
      <c r="F20" t="e">
        <f>IF( AND( $A20 &lt;&gt; "", $B20 &lt;&gt; "", $C20 &lt;&gt; "", $D20 &lt;&gt; "", $E20 &lt;&gt; "", ISERROR( MATCH( $E20,'2019 Kevin and Rob Bands to not'!$A:$A, 0 ) ) ), 1, 0 )</f>
        <v>#REF!</v>
      </c>
      <c r="H20" s="479" t="e">
        <f t="shared" si="2"/>
        <v>#REF!</v>
      </c>
      <c r="I20" t="e">
        <f t="shared" ref="I20:I21" si="26">#REF!</f>
        <v>#REF!</v>
      </c>
      <c r="J20" s="466" t="e">
        <f t="array" ref="J20">INDEX( 'Master Sheet'!A400:C$1093, MATCH( I20, 'Master Sheet'!A400:A$1093, 0 ), 2 )</f>
        <v>#REF!</v>
      </c>
      <c r="K20" s="482" t="e">
        <f t="shared" si="3"/>
        <v>#REF!</v>
      </c>
      <c r="L20" s="483"/>
      <c r="M20" s="466"/>
      <c r="N20" s="466" t="e">
        <f t="array" ref="N20">INDEX( 'Master Sheet'!A400:C$1093, MATCH( I20, 'Master Sheet'!A400:A$1093, 0 ), 3 )</f>
        <v>#REF!</v>
      </c>
      <c r="O20" t="e">
        <f t="shared" si="4"/>
        <v>#REF!</v>
      </c>
      <c r="P20" s="484"/>
      <c r="Q20" s="466"/>
      <c r="R20" s="466" t="str">
        <f t="shared" si="5"/>
        <v/>
      </c>
      <c r="S20" s="466" t="str">
        <f t="shared" si="6"/>
        <v/>
      </c>
      <c r="T20" t="str">
        <f t="shared" ref="T20:U20" si="27">IF( Y20="#00ff00", TIMEVALUE(#REF!), "")</f>
        <v/>
      </c>
      <c r="U20" t="str">
        <f t="shared" si="27"/>
        <v/>
      </c>
      <c r="W20" t="s">
        <v>4823</v>
      </c>
      <c r="X20" t="s">
        <v>4823</v>
      </c>
      <c r="Y20" t="s">
        <v>4823</v>
      </c>
      <c r="Z20" t="s">
        <v>4823</v>
      </c>
      <c r="AA20" t="s">
        <v>4822</v>
      </c>
    </row>
    <row r="21" spans="1:27" ht="15.75" customHeight="1">
      <c r="A21" s="129" t="str">
        <f t="shared" si="0"/>
        <v>Saturday</v>
      </c>
      <c r="B21" t="str">
        <f>IF( W21="#00ff00",'Master Sheet'!A20, B20)</f>
        <v>Art Lab Fort Collins</v>
      </c>
      <c r="C21" t="str">
        <f t="shared" ref="C21:D21" si="28">IF( NOT( R21 = "" ), TEXT( DATE(YEAR(R21), MONTH(R21), DAY(R21) ), "m/d/yy") &amp; " " &amp; HOUR(R21) &amp; ":" &amp; TEXT( MINUTE(R21), "00"), "")</f>
        <v/>
      </c>
      <c r="D21" t="str">
        <f t="shared" si="28"/>
        <v/>
      </c>
      <c r="E21" t="e">
        <f t="shared" si="25"/>
        <v>#REF!</v>
      </c>
      <c r="F21" t="e">
        <f>IF( AND( $A21 &lt;&gt; "", $B21 &lt;&gt; "", $C21 &lt;&gt; "", $D21 &lt;&gt; "", $E21 &lt;&gt; "", ISERROR( MATCH( $E21,'2019 Kevin and Rob Bands to not'!$A:$A, 0 ) ) ), 1, 0 )</f>
        <v>#REF!</v>
      </c>
      <c r="H21" s="479" t="e">
        <f t="shared" si="2"/>
        <v>#REF!</v>
      </c>
      <c r="I21" t="e">
        <f t="shared" si="26"/>
        <v>#REF!</v>
      </c>
      <c r="J21" s="466" t="e">
        <f t="array" ref="J21">INDEX( 'Master Sheet'!A400:C$1093, MATCH( I21, 'Master Sheet'!A400:A$1093, 0 ), 2 )</f>
        <v>#REF!</v>
      </c>
      <c r="K21" s="482" t="e">
        <f t="shared" si="3"/>
        <v>#REF!</v>
      </c>
      <c r="L21" s="483"/>
      <c r="M21" s="466"/>
      <c r="N21" s="466" t="e">
        <f t="array" ref="N21">INDEX( 'Master Sheet'!A400:C$1093, MATCH( I21, 'Master Sheet'!A400:A$1093, 0 ), 3 )</f>
        <v>#REF!</v>
      </c>
      <c r="O21" t="e">
        <f t="shared" si="4"/>
        <v>#REF!</v>
      </c>
      <c r="P21" s="484"/>
      <c r="Q21" s="466"/>
      <c r="R21" s="466" t="str">
        <f t="shared" si="5"/>
        <v/>
      </c>
      <c r="S21" s="466" t="str">
        <f t="shared" si="6"/>
        <v/>
      </c>
      <c r="T21" t="str">
        <f t="shared" ref="T21:U21" si="29">IF( Y21="#00ff00", TIMEVALUE(#REF!), "")</f>
        <v/>
      </c>
      <c r="U21" t="str">
        <f t="shared" si="29"/>
        <v/>
      </c>
      <c r="W21" t="s">
        <v>4823</v>
      </c>
      <c r="X21" t="s">
        <v>4823</v>
      </c>
      <c r="Y21" t="s">
        <v>4823</v>
      </c>
      <c r="Z21" t="s">
        <v>4823</v>
      </c>
      <c r="AA21" t="s">
        <v>4822</v>
      </c>
    </row>
    <row r="22" spans="1:27" ht="15.75" customHeight="1">
      <c r="A22" s="129" t="str">
        <f t="shared" si="0"/>
        <v>Saturday</v>
      </c>
      <c r="B22" t="str">
        <f>IF( W22="#00ff00",'Master Sheet'!A21, B21)</f>
        <v>Art Lab Fort Collins</v>
      </c>
      <c r="C22" t="str">
        <f t="shared" ref="C22:D22" si="30">IF( NOT( R22 = "" ), TEXT( DATE(YEAR(R22), MONTH(R22), DAY(R22) ), "m/d/yy") &amp; " " &amp; HOUR(R22) &amp; ":" &amp; TEXT( MINUTE(R22), "00"), "")</f>
        <v/>
      </c>
      <c r="D22" t="str">
        <f t="shared" si="30"/>
        <v/>
      </c>
      <c r="E22" t="str">
        <f>IF( AA22="#00ff00", 'Master Sheet'!L21, "" )</f>
        <v/>
      </c>
      <c r="F22">
        <f>IF( AND( $A22 &lt;&gt; "", $B22 &lt;&gt; "", $C22 &lt;&gt; "", $D22 &lt;&gt; "", $E22 &lt;&gt; "", ISERROR( MATCH( $E22,'2019 Kevin and Rob Bands to not'!$A:$A, 0 ) ) ), 1, 0 )</f>
        <v>0</v>
      </c>
      <c r="H22" s="479">
        <f t="shared" si="2"/>
        <v>0</v>
      </c>
      <c r="I22">
        <f>'Master Sheet'!L21</f>
        <v>0</v>
      </c>
      <c r="J22" s="466" t="e">
        <f t="array" ref="J22">INDEX( 'Master Sheet'!A400:C$1093, MATCH( I22, 'Master Sheet'!A400:A$1093, 0 ), 2 )</f>
        <v>#N/A</v>
      </c>
      <c r="K22" s="482">
        <f t="shared" si="3"/>
        <v>0</v>
      </c>
      <c r="L22" s="483"/>
      <c r="M22" s="466"/>
      <c r="N22" s="466" t="e">
        <f t="array" ref="N22">INDEX( 'Master Sheet'!A400:C$1093, MATCH( I22, 'Master Sheet'!A400:A$1093, 0 ), 3 )</f>
        <v>#N/A</v>
      </c>
      <c r="O22">
        <f t="shared" si="4"/>
        <v>0</v>
      </c>
      <c r="P22" s="484"/>
      <c r="Q22" s="466"/>
      <c r="R22" s="466" t="str">
        <f t="shared" si="5"/>
        <v/>
      </c>
      <c r="S22" s="466" t="str">
        <f t="shared" si="6"/>
        <v/>
      </c>
      <c r="T22" t="str">
        <f>IF( Y22="#00ff00", TIMEVALUE('Master Sheet'!J21), "")</f>
        <v/>
      </c>
      <c r="U22" t="str">
        <f>IF( Z22="#00ff00", TIMEVALUE('Master Sheet'!K21), "")</f>
        <v/>
      </c>
      <c r="W22" t="s">
        <v>4823</v>
      </c>
      <c r="X22" t="s">
        <v>4823</v>
      </c>
      <c r="Y22" t="s">
        <v>4823</v>
      </c>
      <c r="Z22" t="s">
        <v>4823</v>
      </c>
      <c r="AA22" t="s">
        <v>4823</v>
      </c>
    </row>
    <row r="23" spans="1:27" ht="15.75" customHeight="1">
      <c r="A23" s="129" t="str">
        <f t="shared" si="0"/>
        <v>Saturday</v>
      </c>
      <c r="B23" t="str">
        <f>IF( W23="#00ff00",'Master Sheet'!A22, B22)</f>
        <v>Art Lab Fort Collins</v>
      </c>
      <c r="C23" t="str">
        <f t="shared" ref="C23:D23" si="31">IF( NOT( R23 = "" ), TEXT( DATE(YEAR(R23), MONTH(R23), DAY(R23) ), "m/d/yy") &amp; " " &amp; HOUR(R23) &amp; ":" &amp; TEXT( MINUTE(R23), "00"), "")</f>
        <v/>
      </c>
      <c r="D23" t="str">
        <f t="shared" si="31"/>
        <v/>
      </c>
      <c r="E23" t="str">
        <f>IF( AA23="#00ff00", 'Master Sheet'!L22, "" )</f>
        <v/>
      </c>
      <c r="F23">
        <f>IF( AND( $A23 &lt;&gt; "", $B23 &lt;&gt; "", $C23 &lt;&gt; "", $D23 &lt;&gt; "", $E23 &lt;&gt; "", ISERROR( MATCH( $E23,'2019 Kevin and Rob Bands to not'!$A:$A, 0 ) ) ), 1, 0 )</f>
        <v>0</v>
      </c>
      <c r="H23" s="479">
        <f t="shared" si="2"/>
        <v>0</v>
      </c>
      <c r="I23">
        <f>'Master Sheet'!L22</f>
        <v>0</v>
      </c>
      <c r="J23" s="466" t="e">
        <f t="array" ref="J23">INDEX( 'Master Sheet'!A400:C$1093, MATCH( I23, 'Master Sheet'!A400:A$1093, 0 ), 2 )</f>
        <v>#N/A</v>
      </c>
      <c r="K23" s="482">
        <f t="shared" si="3"/>
        <v>0</v>
      </c>
      <c r="L23" s="483"/>
      <c r="M23" s="466"/>
      <c r="N23" s="466" t="e">
        <f t="array" ref="N23">INDEX( 'Master Sheet'!A400:C$1093, MATCH( I23, 'Master Sheet'!A400:A$1093, 0 ), 3 )</f>
        <v>#N/A</v>
      </c>
      <c r="O23">
        <f t="shared" si="4"/>
        <v>0</v>
      </c>
      <c r="P23" s="484"/>
      <c r="Q23" s="466"/>
      <c r="R23" s="466" t="str">
        <f t="shared" si="5"/>
        <v/>
      </c>
      <c r="S23" s="466" t="str">
        <f t="shared" si="6"/>
        <v/>
      </c>
      <c r="T23" t="str">
        <f>IF( Y23="#00ff00", TIMEVALUE('Master Sheet'!J22), "")</f>
        <v/>
      </c>
      <c r="U23" t="str">
        <f>IF( Z23="#00ff00", TIMEVALUE('Master Sheet'!K22), "")</f>
        <v/>
      </c>
      <c r="W23" t="s">
        <v>4823</v>
      </c>
      <c r="X23" t="s">
        <v>4823</v>
      </c>
      <c r="Y23" t="s">
        <v>4823</v>
      </c>
      <c r="Z23" t="s">
        <v>4823</v>
      </c>
      <c r="AA23" t="s">
        <v>4823</v>
      </c>
    </row>
    <row r="24" spans="1:27" ht="15.75" customHeight="1">
      <c r="A24" s="129" t="str">
        <f t="shared" si="0"/>
        <v>Saturday</v>
      </c>
      <c r="B24" t="str">
        <f>IF( W24="#00ff00",'Master Sheet'!A23, B23)</f>
        <v>Avogadro's Number</v>
      </c>
      <c r="C24" t="str">
        <f t="shared" ref="C24:D24" si="32">IF( NOT( R24 = "" ), TEXT( DATE(YEAR(R24), MONTH(R24), DAY(R24) ), "m/d/yy") &amp; " " &amp; HOUR(R24) &amp; ":" &amp; TEXT( MINUTE(R24), "00"), "")</f>
        <v/>
      </c>
      <c r="D24" t="str">
        <f t="shared" si="32"/>
        <v/>
      </c>
      <c r="E24">
        <f>IF( AA24="#00ff00", 'Master Sheet'!L23, "" )</f>
        <v>0</v>
      </c>
      <c r="F24">
        <f>IF( AND( $A24 &lt;&gt; "", $B24 &lt;&gt; "", $C24 &lt;&gt; "", $D24 &lt;&gt; "", $E24 &lt;&gt; "", ISERROR( MATCH( $E24,'2019 Kevin and Rob Bands to not'!$A:$A, 0 ) ) ), 1, 0 )</f>
        <v>0</v>
      </c>
      <c r="H24" s="479">
        <f t="shared" si="2"/>
        <v>0</v>
      </c>
      <c r="I24">
        <f>'Master Sheet'!L23</f>
        <v>0</v>
      </c>
      <c r="J24" s="466" t="e">
        <f t="array" ref="J24">INDEX( 'Master Sheet'!A400:C$1093, MATCH( I24, 'Master Sheet'!A400:A$1093, 0 ), 2 )</f>
        <v>#N/A</v>
      </c>
      <c r="K24" s="482">
        <f t="shared" si="3"/>
        <v>0</v>
      </c>
      <c r="L24" s="483"/>
      <c r="M24" s="466"/>
      <c r="N24" s="466" t="e">
        <f t="array" ref="N24">INDEX( 'Master Sheet'!A400:C$1093, MATCH( I24, 'Master Sheet'!A400:A$1093, 0 ), 3 )</f>
        <v>#N/A</v>
      </c>
      <c r="O24">
        <f t="shared" si="4"/>
        <v>0</v>
      </c>
      <c r="P24" s="484"/>
      <c r="Q24" s="466"/>
      <c r="R24" s="466" t="str">
        <f t="shared" si="5"/>
        <v/>
      </c>
      <c r="S24" s="466" t="str">
        <f t="shared" si="6"/>
        <v/>
      </c>
      <c r="T24" t="e">
        <f>IF( Y24="#00ff00", TIMEVALUE('Master Sheet'!J23), "")</f>
        <v>#VALUE!</v>
      </c>
      <c r="U24" t="e">
        <f>IF( Z24="#00ff00", TIMEVALUE('Master Sheet'!K23), "")</f>
        <v>#VALUE!</v>
      </c>
      <c r="W24" t="s">
        <v>4822</v>
      </c>
      <c r="X24" t="s">
        <v>4822</v>
      </c>
      <c r="Y24" t="s">
        <v>4822</v>
      </c>
      <c r="Z24" t="s">
        <v>4822</v>
      </c>
      <c r="AA24" t="s">
        <v>4822</v>
      </c>
    </row>
    <row r="25" spans="1:27" ht="15.75" customHeight="1">
      <c r="A25" s="129" t="str">
        <f t="shared" si="0"/>
        <v>Saturday</v>
      </c>
      <c r="B25" t="str">
        <f>IF( W25="#00ff00",'Master Sheet'!A24, B24)</f>
        <v>Avogadro's Number</v>
      </c>
      <c r="C25" t="str">
        <f t="shared" ref="C25:D25" si="33">IF( NOT( R25 = "" ), TEXT( DATE(YEAR(R25), MONTH(R25), DAY(R25) ), "m/d/yy") &amp; " " &amp; HOUR(R25) &amp; ":" &amp; TEXT( MINUTE(R25), "00"), "")</f>
        <v/>
      </c>
      <c r="D25" t="str">
        <f t="shared" si="33"/>
        <v/>
      </c>
      <c r="E25" s="498">
        <f>IF( AA25="#00ff00", 'Master Sheet'!L24, "" )</f>
        <v>0.52361111111111114</v>
      </c>
      <c r="F25">
        <f>IF( AND( $A25 &lt;&gt; "", $B25 &lt;&gt; "", $C25 &lt;&gt; "", $D25 &lt;&gt; "", $E25 &lt;&gt; "", ISERROR( MATCH( $E25,'2019 Kevin and Rob Bands to not'!$A:$A, 0 ) ) ), 1, 0 )</f>
        <v>0</v>
      </c>
      <c r="H25" s="479">
        <f t="shared" si="2"/>
        <v>0</v>
      </c>
      <c r="I25" s="498">
        <f>'Master Sheet'!L24</f>
        <v>0.52361111111111114</v>
      </c>
      <c r="J25" s="466" t="e">
        <f t="array" ref="J25">INDEX( 'Master Sheet'!A400:C$1093, MATCH( I25, 'Master Sheet'!A400:A$1093, 0 ), 2 )</f>
        <v>#N/A</v>
      </c>
      <c r="K25" s="482">
        <f t="shared" si="3"/>
        <v>0</v>
      </c>
      <c r="L25" s="483"/>
      <c r="M25" s="466"/>
      <c r="N25" s="466" t="e">
        <f t="array" ref="N25">INDEX( 'Master Sheet'!A400:C$1093, MATCH( I25, 'Master Sheet'!A400:A$1093, 0 ), 3 )</f>
        <v>#N/A</v>
      </c>
      <c r="O25">
        <f t="shared" si="4"/>
        <v>0</v>
      </c>
      <c r="P25" s="484"/>
      <c r="Q25" s="466"/>
      <c r="R25" s="466" t="str">
        <f t="shared" si="5"/>
        <v/>
      </c>
      <c r="S25" s="466" t="str">
        <f t="shared" si="6"/>
        <v/>
      </c>
      <c r="T25" t="e">
        <f>IF( Y25="#00ff00", TIMEVALUE('Master Sheet'!J24), "")</f>
        <v>#VALUE!</v>
      </c>
      <c r="U25" t="e">
        <f>IF( Z25="#00ff00", TIMEVALUE('Master Sheet'!K24), "")</f>
        <v>#VALUE!</v>
      </c>
      <c r="W25" t="s">
        <v>4823</v>
      </c>
      <c r="X25" t="s">
        <v>4823</v>
      </c>
      <c r="Y25" t="s">
        <v>4822</v>
      </c>
      <c r="Z25" t="s">
        <v>4822</v>
      </c>
      <c r="AA25" t="s">
        <v>4822</v>
      </c>
    </row>
    <row r="26" spans="1:27" ht="15.75" customHeight="1">
      <c r="A26" s="129" t="str">
        <f t="shared" si="0"/>
        <v>Saturday</v>
      </c>
      <c r="B26" t="str">
        <f>IF( W26="#00ff00",'Master Sheet'!A25, B25)</f>
        <v>Avogadro's Number</v>
      </c>
      <c r="C26" t="str">
        <f t="shared" ref="C26:D26" si="34">IF( NOT( R26 = "" ), TEXT( DATE(YEAR(R26), MONTH(R26), DAY(R26) ), "m/d/yy") &amp; " " &amp; HOUR(R26) &amp; ":" &amp; TEXT( MINUTE(R26), "00"), "")</f>
        <v/>
      </c>
      <c r="D26" t="str">
        <f t="shared" si="34"/>
        <v/>
      </c>
      <c r="E26" t="str">
        <f>IF( AA26="#00ff00", 'Master Sheet'!L25, "" )</f>
        <v>Robert Wilson Blues Band</v>
      </c>
      <c r="F26">
        <f>IF( AND( $A26 &lt;&gt; "", $B26 &lt;&gt; "", $C26 &lt;&gt; "", $D26 &lt;&gt; "", $E26 &lt;&gt; "", ISERROR( MATCH( $E26,'2019 Kevin and Rob Bands to not'!$A:$A, 0 ) ) ), 1, 0 )</f>
        <v>0</v>
      </c>
      <c r="H26" s="479">
        <f t="shared" si="2"/>
        <v>0</v>
      </c>
      <c r="I26" t="str">
        <f>'Master Sheet'!L25</f>
        <v>Robert Wilson Blues Band</v>
      </c>
      <c r="J26" s="466" t="str">
        <f t="array" ref="J26">INDEX( 'Master Sheet'!A400:C$1093, MATCH( I26, 'Master Sheet'!A400:A$1093, 0 ), 2 )</f>
        <v>(2020) Robert Wilson :: 970-215-9193</v>
      </c>
      <c r="K26" s="482">
        <f t="shared" si="3"/>
        <v>0</v>
      </c>
      <c r="L26" s="483"/>
      <c r="M26" s="466"/>
      <c r="N26" s="466" t="str">
        <f t="array" ref="N26">INDEX( 'Master Sheet'!A400:C$1093, MATCH( I26, 'Master Sheet'!A400:A$1093, 0 ), 3 )</f>
        <v>rjwilson1625@gmail.com</v>
      </c>
      <c r="O26">
        <f t="shared" si="4"/>
        <v>0</v>
      </c>
      <c r="P26" s="484"/>
      <c r="Q26" s="466"/>
      <c r="R26" s="466" t="str">
        <f t="shared" si="5"/>
        <v/>
      </c>
      <c r="S26" s="466" t="str">
        <f t="shared" si="6"/>
        <v/>
      </c>
      <c r="T26" t="e">
        <f>IF( Y26="#00ff00", TIMEVALUE('Master Sheet'!J25), "")</f>
        <v>#VALUE!</v>
      </c>
      <c r="U26" t="e">
        <f>IF( Z26="#00ff00", TIMEVALUE('Master Sheet'!K25), "")</f>
        <v>#VALUE!</v>
      </c>
      <c r="W26" t="s">
        <v>4823</v>
      </c>
      <c r="X26" t="s">
        <v>4823</v>
      </c>
      <c r="Y26" t="s">
        <v>4822</v>
      </c>
      <c r="Z26" t="s">
        <v>4822</v>
      </c>
      <c r="AA26" t="s">
        <v>4822</v>
      </c>
    </row>
    <row r="27" spans="1:27" ht="15.75" customHeight="1">
      <c r="A27" s="129" t="str">
        <f t="shared" si="0"/>
        <v>Saturday</v>
      </c>
      <c r="B27" t="str">
        <f>IF( W27="#00ff00",'Master Sheet'!A26, B26)</f>
        <v>Avogadro's Number</v>
      </c>
      <c r="C27" t="str">
        <f t="shared" ref="C27:D27" si="35">IF( NOT( R27 = "" ), TEXT( DATE(YEAR(R27), MONTH(R27), DAY(R27) ), "m/d/yy") &amp; " " &amp; HOUR(R27) &amp; ":" &amp; TEXT( MINUTE(R27), "00"), "")</f>
        <v/>
      </c>
      <c r="D27" t="str">
        <f t="shared" si="35"/>
        <v/>
      </c>
      <c r="E27" t="str">
        <f>IF( AA27="#00ff00", 'Master Sheet'!L26, "" )</f>
        <v>Jeff Cramer</v>
      </c>
      <c r="F27">
        <f>IF( AND( $A27 &lt;&gt; "", $B27 &lt;&gt; "", $C27 &lt;&gt; "", $D27 &lt;&gt; "", $E27 &lt;&gt; "", ISERROR( MATCH( $E27,'2019 Kevin and Rob Bands to not'!$A:$A, 0 ) ) ), 1, 0 )</f>
        <v>0</v>
      </c>
      <c r="H27" s="479">
        <f t="shared" si="2"/>
        <v>0</v>
      </c>
      <c r="I27" t="str">
        <f>'Master Sheet'!L26</f>
        <v>Jeff Cramer</v>
      </c>
      <c r="J27" s="466" t="str">
        <f t="array" ref="J27">INDEX( 'Master Sheet'!A400:C$1093, MATCH( I27, 'Master Sheet'!A400:A$1093, 0 ), 2 )</f>
        <v>(2020) Kenzi Everitt :: 720-333-1704</v>
      </c>
      <c r="K27" s="482">
        <f t="shared" si="3"/>
        <v>0</v>
      </c>
      <c r="L27" s="483"/>
      <c r="M27" s="466"/>
      <c r="N27" s="466" t="str">
        <f t="array" ref="N27">INDEX( 'Master Sheet'!A400:C$1093, MATCH( I27, 'Master Sheet'!A400:A$1093, 0 ), 3 )</f>
        <v>admin@jeffcramer.com</v>
      </c>
      <c r="O27">
        <f t="shared" si="4"/>
        <v>0</v>
      </c>
      <c r="P27" s="484"/>
      <c r="Q27" s="466"/>
      <c r="R27" s="466" t="str">
        <f t="shared" si="5"/>
        <v/>
      </c>
      <c r="S27" s="466" t="str">
        <f t="shared" si="6"/>
        <v/>
      </c>
      <c r="T27" t="e">
        <f>IF( Y27="#00ff00", TIMEVALUE('Master Sheet'!J26), "")</f>
        <v>#VALUE!</v>
      </c>
      <c r="U27" t="e">
        <f>IF( Z27="#00ff00", TIMEVALUE('Master Sheet'!K26), "")</f>
        <v>#VALUE!</v>
      </c>
      <c r="W27" t="s">
        <v>4823</v>
      </c>
      <c r="X27" t="s">
        <v>4823</v>
      </c>
      <c r="Y27" t="s">
        <v>4822</v>
      </c>
      <c r="Z27" t="s">
        <v>4822</v>
      </c>
      <c r="AA27" t="s">
        <v>4822</v>
      </c>
    </row>
    <row r="28" spans="1:27" ht="15.75" customHeight="1">
      <c r="A28" s="129" t="str">
        <f t="shared" si="0"/>
        <v>Saturday</v>
      </c>
      <c r="B28" t="str">
        <f>IF( W28="#00ff00",'Master Sheet'!A27, B27)</f>
        <v>Avogadro's Number</v>
      </c>
      <c r="C28" t="str">
        <f t="shared" ref="C28:D28" si="36">IF( NOT( R28 = "" ), TEXT( DATE(YEAR(R28), MONTH(R28), DAY(R28) ), "m/d/yy") &amp; " " &amp; HOUR(R28) &amp; ":" &amp; TEXT( MINUTE(R28), "00"), "")</f>
        <v/>
      </c>
      <c r="D28" t="str">
        <f t="shared" si="36"/>
        <v/>
      </c>
      <c r="E28" t="str">
        <f>IF( AA28="#00ff00", 'Master Sheet'!L27, "" )</f>
        <v>The Blues Dogs</v>
      </c>
      <c r="F28">
        <f>IF( AND( $A28 &lt;&gt; "", $B28 &lt;&gt; "", $C28 &lt;&gt; "", $D28 &lt;&gt; "", $E28 &lt;&gt; "", ISERROR( MATCH( $E28,'2019 Kevin and Rob Bands to not'!$A:$A, 0 ) ) ), 1, 0 )</f>
        <v>0</v>
      </c>
      <c r="H28" s="479">
        <f t="shared" si="2"/>
        <v>0</v>
      </c>
      <c r="I28" t="str">
        <f>'Master Sheet'!L27</f>
        <v>The Blues Dogs</v>
      </c>
      <c r="J28" s="466" t="e">
        <f t="array" ref="J28">INDEX( 'Master Sheet'!A400:C$1093, MATCH( I28, 'Master Sheet'!A400:A$1093, 0 ), 2 )</f>
        <v>#N/A</v>
      </c>
      <c r="K28" s="482">
        <f t="shared" si="3"/>
        <v>0</v>
      </c>
      <c r="L28" s="483"/>
      <c r="M28" s="466"/>
      <c r="N28" s="466" t="e">
        <f t="array" ref="N28">INDEX( 'Master Sheet'!A400:C$1093, MATCH( I28, 'Master Sheet'!A400:A$1093, 0 ), 3 )</f>
        <v>#N/A</v>
      </c>
      <c r="O28">
        <f t="shared" si="4"/>
        <v>0</v>
      </c>
      <c r="P28" s="484"/>
      <c r="Q28" s="466"/>
      <c r="R28" s="466" t="str">
        <f t="shared" si="5"/>
        <v/>
      </c>
      <c r="S28" s="466" t="str">
        <f t="shared" si="6"/>
        <v/>
      </c>
      <c r="T28" t="e">
        <f>IF( Y28="#00ff00", TIMEVALUE('Master Sheet'!J27), "")</f>
        <v>#VALUE!</v>
      </c>
      <c r="U28" t="e">
        <f>IF( Z28="#00ff00", TIMEVALUE('Master Sheet'!K27), "")</f>
        <v>#VALUE!</v>
      </c>
      <c r="W28" t="s">
        <v>4823</v>
      </c>
      <c r="X28" t="s">
        <v>4823</v>
      </c>
      <c r="Y28" t="s">
        <v>4822</v>
      </c>
      <c r="Z28" t="s">
        <v>4822</v>
      </c>
      <c r="AA28" t="s">
        <v>4822</v>
      </c>
    </row>
    <row r="29" spans="1:27" ht="15.75" customHeight="1">
      <c r="A29" s="129" t="str">
        <f t="shared" si="0"/>
        <v>Saturday</v>
      </c>
      <c r="B29" t="str">
        <f>IF( W29="#00ff00",'Master Sheet'!A28, B28)</f>
        <v>Avogadro's Number</v>
      </c>
      <c r="C29" t="str">
        <f t="shared" ref="C29:D29" si="37">IF( NOT( R29 = "" ), TEXT( DATE(YEAR(R29), MONTH(R29), DAY(R29) ), "m/d/yy") &amp; " " &amp; HOUR(R29) &amp; ":" &amp; TEXT( MINUTE(R29), "00"), "")</f>
        <v/>
      </c>
      <c r="D29" t="str">
        <f t="shared" si="37"/>
        <v/>
      </c>
      <c r="E29" t="str">
        <f>IF( AA29="#00ff00", 'Master Sheet'!L28, "" )</f>
        <v>Spidercat</v>
      </c>
      <c r="F29">
        <f>IF( AND( $A29 &lt;&gt; "", $B29 &lt;&gt; "", $C29 &lt;&gt; "", $D29 &lt;&gt; "", $E29 &lt;&gt; "", ISERROR( MATCH( $E29,'2019 Kevin and Rob Bands to not'!$A:$A, 0 ) ) ), 1, 0 )</f>
        <v>0</v>
      </c>
      <c r="H29" s="479">
        <f t="shared" si="2"/>
        <v>0</v>
      </c>
      <c r="I29" t="str">
        <f>'Master Sheet'!L28</f>
        <v>Spidercat</v>
      </c>
      <c r="J29" s="466" t="e">
        <f t="array" ref="J29">INDEX( 'Master Sheet'!A400:C$1093, MATCH( I29, 'Master Sheet'!A400:A$1093, 0 ), 2 )</f>
        <v>#N/A</v>
      </c>
      <c r="K29" s="482">
        <f t="shared" si="3"/>
        <v>0</v>
      </c>
      <c r="L29" s="486" t="s">
        <v>4894</v>
      </c>
      <c r="M29" s="466"/>
      <c r="N29" s="466" t="e">
        <f t="array" ref="N29">INDEX( 'Master Sheet'!A400:C$1093, MATCH( I29, 'Master Sheet'!A400:A$1093, 0 ), 3 )</f>
        <v>#N/A</v>
      </c>
      <c r="O29">
        <f t="shared" si="4"/>
        <v>0</v>
      </c>
      <c r="P29" s="484"/>
      <c r="Q29" s="466"/>
      <c r="R29" s="466" t="str">
        <f t="shared" si="5"/>
        <v/>
      </c>
      <c r="S29" s="466" t="str">
        <f t="shared" si="6"/>
        <v/>
      </c>
      <c r="T29" t="e">
        <f>IF( Y29="#00ff00", TIMEVALUE('Master Sheet'!J28), "")</f>
        <v>#VALUE!</v>
      </c>
      <c r="U29" t="e">
        <f>IF( Z29="#00ff00", TIMEVALUE('Master Sheet'!K28), "")</f>
        <v>#VALUE!</v>
      </c>
      <c r="W29" t="s">
        <v>4823</v>
      </c>
      <c r="X29" t="s">
        <v>4823</v>
      </c>
      <c r="Y29" t="s">
        <v>4822</v>
      </c>
      <c r="Z29" t="s">
        <v>4822</v>
      </c>
      <c r="AA29" t="s">
        <v>4822</v>
      </c>
    </row>
    <row r="30" spans="1:27" ht="15.75" customHeight="1">
      <c r="A30" s="129" t="str">
        <f t="shared" si="0"/>
        <v>Saturday</v>
      </c>
      <c r="B30" t="str">
        <f>IF( W30="#00ff00",'Master Sheet'!A29, B29)</f>
        <v>Avogadro's Number</v>
      </c>
      <c r="C30" t="str">
        <f t="shared" ref="C30:D30" si="38">IF( NOT( R30 = "" ), TEXT( DATE(YEAR(R30), MONTH(R30), DAY(R30) ), "m/d/yy") &amp; " " &amp; HOUR(R30) &amp; ":" &amp; TEXT( MINUTE(R30), "00"), "")</f>
        <v/>
      </c>
      <c r="D30" t="str">
        <f t="shared" si="38"/>
        <v/>
      </c>
      <c r="E30" t="str">
        <f>IF( AA30="#00ff00", 'Master Sheet'!L29, "" )</f>
        <v>Shuck Wagon</v>
      </c>
      <c r="F30">
        <f>IF( AND( $A30 &lt;&gt; "", $B30 &lt;&gt; "", $C30 &lt;&gt; "", $D30 &lt;&gt; "", $E30 &lt;&gt; "", ISERROR( MATCH( $E30,'2019 Kevin and Rob Bands to not'!$A:$A, 0 ) ) ), 1, 0 )</f>
        <v>0</v>
      </c>
      <c r="H30" s="479">
        <f t="shared" si="2"/>
        <v>0</v>
      </c>
      <c r="I30" t="str">
        <f>'Master Sheet'!L29</f>
        <v>Shuck Wagon</v>
      </c>
      <c r="J30" s="466" t="str">
        <f t="array" ref="J30">INDEX( 'Master Sheet'!A400:C$1093, MATCH( I30, 'Master Sheet'!A400:A$1093, 0 ), 2 )</f>
        <v>(2020) Taylor Shuck :: 7196507636</v>
      </c>
      <c r="K30" s="482">
        <f t="shared" si="3"/>
        <v>0</v>
      </c>
      <c r="L30" s="483"/>
      <c r="M30" s="466"/>
      <c r="N30" s="466" t="str">
        <f t="array" ref="N30">INDEX( 'Master Sheet'!A400:C$1093, MATCH( I30, 'Master Sheet'!A400:A$1093, 0 ), 3 )</f>
        <v>tayshuck@gmail.com</v>
      </c>
      <c r="O30">
        <f t="shared" si="4"/>
        <v>0</v>
      </c>
      <c r="P30" s="484"/>
      <c r="Q30" s="466"/>
      <c r="R30" s="466" t="str">
        <f t="shared" si="5"/>
        <v/>
      </c>
      <c r="S30" s="466" t="str">
        <f t="shared" si="6"/>
        <v/>
      </c>
      <c r="T30" t="e">
        <f>IF( Y30="#00ff00", TIMEVALUE('Master Sheet'!J29), "")</f>
        <v>#VALUE!</v>
      </c>
      <c r="U30" t="e">
        <f>IF( Z30="#00ff00", TIMEVALUE('Master Sheet'!K29), "")</f>
        <v>#VALUE!</v>
      </c>
      <c r="W30" t="s">
        <v>4823</v>
      </c>
      <c r="X30" t="s">
        <v>4823</v>
      </c>
      <c r="Y30" t="s">
        <v>4822</v>
      </c>
      <c r="Z30" t="s">
        <v>4822</v>
      </c>
      <c r="AA30" t="s">
        <v>4822</v>
      </c>
    </row>
    <row r="31" spans="1:27" ht="15.75" customHeight="1">
      <c r="A31" s="129" t="str">
        <f t="shared" si="0"/>
        <v>Saturday</v>
      </c>
      <c r="B31" t="str">
        <f>IF( W31="#00ff00",'Master Sheet'!A30, B30)</f>
        <v>Avogadro's Number</v>
      </c>
      <c r="C31" t="str">
        <f t="shared" ref="C31:D31" si="39">IF( NOT( R31 = "" ), TEXT( DATE(YEAR(R31), MONTH(R31), DAY(R31) ), "m/d/yy") &amp; " " &amp; HOUR(R31) &amp; ":" &amp; TEXT( MINUTE(R31), "00"), "")</f>
        <v/>
      </c>
      <c r="D31" t="str">
        <f t="shared" si="39"/>
        <v/>
      </c>
      <c r="E31" t="str">
        <f>IF( AA31="#00ff00", 'Master Sheet'!L30, "" )</f>
        <v>Foxfeather</v>
      </c>
      <c r="F31">
        <f>IF( AND( $A31 &lt;&gt; "", $B31 &lt;&gt; "", $C31 &lt;&gt; "", $D31 &lt;&gt; "", $E31 &lt;&gt; "", ISERROR( MATCH( $E31,'2019 Kevin and Rob Bands to not'!$A:$A, 0 ) ) ), 1, 0 )</f>
        <v>0</v>
      </c>
      <c r="H31" s="479">
        <f t="shared" si="2"/>
        <v>0</v>
      </c>
      <c r="I31" t="str">
        <f>'Master Sheet'!L30</f>
        <v>Foxfeather</v>
      </c>
      <c r="J31" s="466" t="str">
        <f t="array" ref="J31">INDEX( 'Master Sheet'!A400:C$1093, MATCH( I31, 'Master Sheet'!A400:A$1093, 0 ), 2 )</f>
        <v>(2020) Laura Stratton :: 9707085058</v>
      </c>
      <c r="K31" s="482">
        <f t="shared" si="3"/>
        <v>0</v>
      </c>
      <c r="L31" s="483"/>
      <c r="M31" s="466"/>
      <c r="N31" s="466" t="str">
        <f t="array" ref="N31">INDEX( 'Master Sheet'!A400:C$1093, MATCH( I31, 'Master Sheet'!A400:A$1093, 0 ), 3 )</f>
        <v>foxfeathermusic@gmail.com</v>
      </c>
      <c r="O31">
        <f t="shared" si="4"/>
        <v>0</v>
      </c>
      <c r="P31" s="484"/>
      <c r="Q31" s="466"/>
      <c r="R31" s="466" t="str">
        <f t="shared" si="5"/>
        <v/>
      </c>
      <c r="S31" s="466" t="str">
        <f t="shared" si="6"/>
        <v/>
      </c>
      <c r="T31" t="e">
        <f>IF( Y31="#00ff00", TIMEVALUE('Master Sheet'!J30), "")</f>
        <v>#VALUE!</v>
      </c>
      <c r="U31" t="e">
        <f>IF( Z31="#00ff00", TIMEVALUE('Master Sheet'!K30), "")</f>
        <v>#VALUE!</v>
      </c>
      <c r="W31" t="s">
        <v>4823</v>
      </c>
      <c r="X31" t="s">
        <v>4823</v>
      </c>
      <c r="Y31" t="s">
        <v>4822</v>
      </c>
      <c r="Z31" t="s">
        <v>4822</v>
      </c>
      <c r="AA31" t="s">
        <v>4822</v>
      </c>
    </row>
    <row r="32" spans="1:27" ht="15.75" customHeight="1">
      <c r="A32" s="129" t="str">
        <f t="shared" si="0"/>
        <v>Saturday</v>
      </c>
      <c r="B32" t="str">
        <f>IF( W32="#00ff00",'Master Sheet'!A31, B31)</f>
        <v>Avogadro's Number</v>
      </c>
      <c r="C32" t="str">
        <f t="shared" ref="C32:D32" si="40">IF( NOT( R32 = "" ), TEXT( DATE(YEAR(R32), MONTH(R32), DAY(R32) ), "m/d/yy") &amp; " " &amp; HOUR(R32) &amp; ":" &amp; TEXT( MINUTE(R32), "00"), "")</f>
        <v/>
      </c>
      <c r="D32" t="str">
        <f t="shared" si="40"/>
        <v/>
      </c>
      <c r="E32" t="str">
        <f>IF( AA32="#00ff00", 'Master Sheet'!M31, "" )</f>
        <v>Liz</v>
      </c>
      <c r="F32">
        <f>IF( AND( $A32 &lt;&gt; "", $B32 &lt;&gt; "", $C32 &lt;&gt; "", $D32 &lt;&gt; "", $E32 &lt;&gt; "", ISERROR( MATCH( $E32,'2019 Kevin and Rob Bands to not'!$A:$A, 0 ) ) ), 1, 0 )</f>
        <v>0</v>
      </c>
      <c r="H32" s="479">
        <f t="shared" si="2"/>
        <v>0</v>
      </c>
      <c r="I32" t="str">
        <f>'Master Sheet'!M31</f>
        <v>Liz</v>
      </c>
      <c r="J32" s="466" t="e">
        <f t="array" ref="J32">INDEX( 'Master Sheet'!A400:C$1093, MATCH( I32, 'Master Sheet'!A400:A$1093, 0 ), 2 )</f>
        <v>#N/A</v>
      </c>
      <c r="K32" s="482">
        <f t="shared" si="3"/>
        <v>0</v>
      </c>
      <c r="L32" s="483"/>
      <c r="M32" s="466"/>
      <c r="N32" s="466" t="e">
        <f t="array" ref="N32">INDEX( 'Master Sheet'!A400:C$1093, MATCH( I32, 'Master Sheet'!A400:A$1093, 0 ), 3 )</f>
        <v>#N/A</v>
      </c>
      <c r="O32">
        <f t="shared" si="4"/>
        <v>0</v>
      </c>
      <c r="P32" s="484"/>
      <c r="Q32" s="466"/>
      <c r="R32" s="466" t="str">
        <f t="shared" si="5"/>
        <v/>
      </c>
      <c r="S32" s="466" t="str">
        <f t="shared" si="6"/>
        <v/>
      </c>
      <c r="T32" t="e">
        <f>IF( Y32="#00ff00", TIMEVALUE('Master Sheet'!J31), "")</f>
        <v>#VALUE!</v>
      </c>
      <c r="U32" t="e">
        <f>IF( Z32="#00ff00", TIMEVALUE('Master Sheet'!K31), "")</f>
        <v>#VALUE!</v>
      </c>
      <c r="W32" t="s">
        <v>4823</v>
      </c>
      <c r="X32" t="s">
        <v>4823</v>
      </c>
      <c r="Y32" t="s">
        <v>4822</v>
      </c>
      <c r="Z32" t="s">
        <v>4822</v>
      </c>
      <c r="AA32" t="s">
        <v>4822</v>
      </c>
    </row>
    <row r="33" spans="1:27" ht="15.75" customHeight="1">
      <c r="A33" s="129" t="str">
        <f t="shared" si="0"/>
        <v>Saturday</v>
      </c>
      <c r="B33" t="str">
        <f>IF( W33="#00ff00",'Master Sheet'!A32, B32)</f>
        <v>Avogadro's Number</v>
      </c>
      <c r="C33" t="str">
        <f t="shared" ref="C33:D33" si="41">IF( NOT( R33 = "" ), TEXT( DATE(YEAR(R33), MONTH(R33), DAY(R33) ), "m/d/yy") &amp; " " &amp; HOUR(R33) &amp; ":" &amp; TEXT( MINUTE(R33), "00"), "")</f>
        <v/>
      </c>
      <c r="D33" t="str">
        <f t="shared" si="41"/>
        <v/>
      </c>
      <c r="E33" t="str">
        <f>IF( AA33="#00ff00", 'Master Sheet'!L32, "" )</f>
        <v>Ryan Chrys &amp; The Rough Cuts</v>
      </c>
      <c r="F33">
        <f>IF( AND( $A33 &lt;&gt; "", $B33 &lt;&gt; "", $C33 &lt;&gt; "", $D33 &lt;&gt; "", $E33 &lt;&gt; "", ISERROR( MATCH( $E33,'2019 Kevin and Rob Bands to not'!$A:$A, 0 ) ) ), 1, 0 )</f>
        <v>0</v>
      </c>
      <c r="H33" s="479">
        <f t="shared" si="2"/>
        <v>0</v>
      </c>
      <c r="I33" t="str">
        <f>'Master Sheet'!L32</f>
        <v>Ryan Chrys &amp; The Rough Cuts</v>
      </c>
      <c r="J33" s="466" t="str">
        <f t="array" ref="J33">INDEX( 'Master Sheet'!A400:C$1093, MATCH( I33, 'Master Sheet'!A400:A$1093, 0 ), 2 )</f>
        <v>(2020) Ryan Chrys :: 3034897457</v>
      </c>
      <c r="K33" s="482">
        <f t="shared" si="3"/>
        <v>0</v>
      </c>
      <c r="L33" s="483"/>
      <c r="M33" s="466"/>
      <c r="N33" s="466" t="str">
        <f t="array" ref="N33">INDEX( 'Master Sheet'!A400:C$1093, MATCH( I33, 'Master Sheet'!A400:A$1093, 0 ), 3 )</f>
        <v>spilloutmusic@yahoo.com</v>
      </c>
      <c r="O33">
        <f t="shared" si="4"/>
        <v>0</v>
      </c>
      <c r="P33" s="484"/>
      <c r="Q33" s="466"/>
      <c r="R33" s="466" t="str">
        <f t="shared" si="5"/>
        <v/>
      </c>
      <c r="S33" s="466" t="str">
        <f t="shared" si="6"/>
        <v/>
      </c>
      <c r="T33" t="e">
        <f>IF( Y33="#00ff00", TIMEVALUE('Master Sheet'!J32), "")</f>
        <v>#VALUE!</v>
      </c>
      <c r="U33" t="e">
        <f>IF( Z33="#00ff00", TIMEVALUE('Master Sheet'!K32), "")</f>
        <v>#VALUE!</v>
      </c>
      <c r="W33" t="s">
        <v>4823</v>
      </c>
      <c r="X33" t="s">
        <v>4823</v>
      </c>
      <c r="Y33" t="s">
        <v>4822</v>
      </c>
      <c r="Z33" t="s">
        <v>4822</v>
      </c>
      <c r="AA33" t="s">
        <v>4822</v>
      </c>
    </row>
    <row r="34" spans="1:27" ht="15.75" customHeight="1">
      <c r="A34" s="129" t="str">
        <f t="shared" si="0"/>
        <v>Saturday</v>
      </c>
      <c r="B34" t="str">
        <f>IF( W34="#00ff00",'Master Sheet'!A33, B33)</f>
        <v>Avogadro's Number</v>
      </c>
      <c r="C34" t="str">
        <f t="shared" ref="C34:D34" si="42">IF( NOT( R34 = "" ), TEXT( DATE(YEAR(R34), MONTH(R34), DAY(R34) ), "m/d/yy") &amp; " " &amp; HOUR(R34) &amp; ":" &amp; TEXT( MINUTE(R34), "00"), "")</f>
        <v/>
      </c>
      <c r="D34" t="str">
        <f t="shared" si="42"/>
        <v/>
      </c>
      <c r="E34" t="str">
        <f>IF( AA34="#00ff00", 'Master Sheet'!L33, "" )</f>
        <v>Bevin Luna</v>
      </c>
      <c r="F34">
        <f>IF( AND( $A34 &lt;&gt; "", $B34 &lt;&gt; "", $C34 &lt;&gt; "", $D34 &lt;&gt; "", $E34 &lt;&gt; "", ISERROR( MATCH( $E34,'2019 Kevin and Rob Bands to not'!$A:$A, 0 ) ) ), 1, 0 )</f>
        <v>0</v>
      </c>
      <c r="H34" s="479">
        <f t="shared" si="2"/>
        <v>0</v>
      </c>
      <c r="I34" t="str">
        <f>'Master Sheet'!L33</f>
        <v>Bevin Luna</v>
      </c>
      <c r="J34" s="466" t="str">
        <f t="array" ref="J34">INDEX( 'Master Sheet'!A400:C$1093, MATCH( I34, 'Master Sheet'!A400:A$1093, 0 ), 2 )</f>
        <v>(2020) Bevin Luna :: 970-237-1636</v>
      </c>
      <c r="K34" s="482">
        <f t="shared" si="3"/>
        <v>0</v>
      </c>
      <c r="L34" s="483"/>
      <c r="M34" s="466"/>
      <c r="N34" s="466" t="str">
        <f t="array" ref="N34">INDEX( 'Master Sheet'!A400:C$1093, MATCH( I34, 'Master Sheet'!A400:A$1093, 0 ), 3 )</f>
        <v>bevinlunamusic@gmail.com</v>
      </c>
      <c r="O34">
        <f t="shared" si="4"/>
        <v>0</v>
      </c>
      <c r="P34" s="484"/>
      <c r="Q34" s="466"/>
      <c r="R34" s="466" t="str">
        <f t="shared" si="5"/>
        <v/>
      </c>
      <c r="S34" s="466" t="str">
        <f t="shared" si="6"/>
        <v/>
      </c>
      <c r="T34" t="e">
        <f>IF( Y34="#00ff00", TIMEVALUE('Master Sheet'!J33), "")</f>
        <v>#VALUE!</v>
      </c>
      <c r="U34" t="e">
        <f>IF( Z34="#00ff00", TIMEVALUE('Master Sheet'!K33), "")</f>
        <v>#VALUE!</v>
      </c>
      <c r="W34" t="s">
        <v>4823</v>
      </c>
      <c r="X34" t="s">
        <v>4823</v>
      </c>
      <c r="Y34" t="s">
        <v>4822</v>
      </c>
      <c r="Z34" t="s">
        <v>4822</v>
      </c>
      <c r="AA34" t="s">
        <v>4822</v>
      </c>
    </row>
    <row r="35" spans="1:27" ht="12.75">
      <c r="A35" s="129" t="str">
        <f t="shared" si="0"/>
        <v>Saturday</v>
      </c>
      <c r="B35" t="str">
        <f>IF( W35="#00ff00",'Master Sheet'!A34, B34)</f>
        <v>Avogadro's Number</v>
      </c>
      <c r="C35" t="str">
        <f t="shared" ref="C35:D35" si="43">IF( NOT( R35 = "" ), TEXT( DATE(YEAR(R35), MONTH(R35), DAY(R35) ), "m/d/yy") &amp; " " &amp; HOUR(R35) &amp; ":" &amp; TEXT( MINUTE(R35), "00"), "")</f>
        <v/>
      </c>
      <c r="D35" t="str">
        <f t="shared" si="43"/>
        <v/>
      </c>
      <c r="E35" t="str">
        <f>IF( AA35="#00ff00", 'Master Sheet'!L34, "" )</f>
        <v/>
      </c>
      <c r="F35">
        <f>IF( AND( $A35 &lt;&gt; "", $B35 &lt;&gt; "", $C35 &lt;&gt; "", $D35 &lt;&gt; "", $E35 &lt;&gt; "", ISERROR( MATCH( $E35,'2019 Kevin and Rob Bands to not'!$A:$A, 0 ) ) ), 1, 0 )</f>
        <v>0</v>
      </c>
      <c r="H35" s="479">
        <f t="shared" si="2"/>
        <v>0</v>
      </c>
      <c r="I35">
        <f>'Master Sheet'!L34</f>
        <v>0</v>
      </c>
      <c r="J35" s="466" t="e">
        <f t="array" ref="J35">INDEX( 'Master Sheet'!A400:C$1093, MATCH( I35, 'Master Sheet'!A400:A$1093, 0 ), 2 )</f>
        <v>#N/A</v>
      </c>
      <c r="K35" s="482">
        <f t="shared" si="3"/>
        <v>0</v>
      </c>
      <c r="L35" s="483"/>
      <c r="M35" s="466"/>
      <c r="N35" s="466" t="e">
        <f t="array" ref="N35">INDEX( 'Master Sheet'!A400:C$1093, MATCH( I35, 'Master Sheet'!A400:A$1093, 0 ), 3 )</f>
        <v>#N/A</v>
      </c>
      <c r="O35">
        <f t="shared" si="4"/>
        <v>0</v>
      </c>
      <c r="P35" s="484"/>
      <c r="Q35" s="466"/>
      <c r="R35" s="466" t="str">
        <f t="shared" si="5"/>
        <v/>
      </c>
      <c r="S35" s="466" t="str">
        <f t="shared" si="6"/>
        <v/>
      </c>
      <c r="T35" t="str">
        <f>IF( Y35="#00ff00", TIMEVALUE('Master Sheet'!J34), "")</f>
        <v/>
      </c>
      <c r="U35" t="str">
        <f>IF( Z35="#00ff00", TIMEVALUE('Master Sheet'!K34), "")</f>
        <v/>
      </c>
      <c r="W35" t="s">
        <v>4823</v>
      </c>
      <c r="X35" t="s">
        <v>4823</v>
      </c>
      <c r="Y35" t="s">
        <v>4823</v>
      </c>
      <c r="Z35" t="s">
        <v>4823</v>
      </c>
      <c r="AA35" t="s">
        <v>4823</v>
      </c>
    </row>
    <row r="36" spans="1:27" ht="12.75">
      <c r="A36" s="129" t="str">
        <f t="shared" si="0"/>
        <v>Saturday</v>
      </c>
      <c r="B36" t="str">
        <f>IF( W36="#00ff00",'Master Sheet'!A43, B35)</f>
        <v>Avogadro's Number</v>
      </c>
      <c r="C36" t="str">
        <f t="shared" ref="C36:D36" si="44">IF( NOT( R36 = "" ), TEXT( DATE(YEAR(R36), MONTH(R36), DAY(R36) ), "m/d/yy") &amp; " " &amp; HOUR(R36) &amp; ":" &amp; TEXT( MINUTE(R36), "00"), "")</f>
        <v/>
      </c>
      <c r="D36" t="str">
        <f t="shared" si="44"/>
        <v/>
      </c>
      <c r="E36" t="str">
        <f>IF( AA36="#00ff00", 'Master Sheet'!L43, "" )</f>
        <v/>
      </c>
      <c r="F36">
        <f>IF( AND( $A36 &lt;&gt; "", $B36 &lt;&gt; "", $C36 &lt;&gt; "", $D36 &lt;&gt; "", $E36 &lt;&gt; "", ISERROR( MATCH( $E36,'2019 Kevin and Rob Bands to not'!$A:$A, 0 ) ) ), 1, 0 )</f>
        <v>0</v>
      </c>
      <c r="H36" s="479">
        <f t="shared" si="2"/>
        <v>0</v>
      </c>
      <c r="I36">
        <f>'Master Sheet'!L43</f>
        <v>0</v>
      </c>
      <c r="J36" s="466" t="e">
        <f t="array" ref="J36">INDEX( 'Master Sheet'!A400:C$1093, MATCH( I36, 'Master Sheet'!A400:A$1093, 0 ), 2 )</f>
        <v>#N/A</v>
      </c>
      <c r="K36" s="482">
        <f t="shared" si="3"/>
        <v>0</v>
      </c>
      <c r="L36" s="483"/>
      <c r="M36" s="466"/>
      <c r="N36" s="466" t="e">
        <f t="array" ref="N36">INDEX( 'Master Sheet'!A400:C$1093, MATCH( I36, 'Master Sheet'!A400:A$1093, 0 ), 3 )</f>
        <v>#N/A</v>
      </c>
      <c r="O36">
        <f t="shared" si="4"/>
        <v>0</v>
      </c>
      <c r="P36" s="484"/>
      <c r="Q36" s="466"/>
      <c r="R36" s="466" t="str">
        <f t="shared" si="5"/>
        <v/>
      </c>
      <c r="S36" s="466" t="str">
        <f t="shared" si="6"/>
        <v/>
      </c>
      <c r="T36" t="str">
        <f>IF( Y36="#00ff00", TIMEVALUE('Master Sheet'!J43), "")</f>
        <v/>
      </c>
      <c r="U36" t="str">
        <f>IF( Z36="#00ff00", TIMEVALUE('Master Sheet'!K43), "")</f>
        <v/>
      </c>
      <c r="W36" t="s">
        <v>4823</v>
      </c>
      <c r="X36" t="s">
        <v>4823</v>
      </c>
      <c r="Y36" t="s">
        <v>4823</v>
      </c>
      <c r="Z36" t="s">
        <v>4823</v>
      </c>
      <c r="AA36" t="s">
        <v>4823</v>
      </c>
    </row>
    <row r="37" spans="1:27" ht="12.75">
      <c r="A37" s="129" t="str">
        <f t="shared" si="0"/>
        <v>Saturday</v>
      </c>
      <c r="B37" t="str">
        <f>IF( W37="#00ff00",'Master Sheet'!A44, B36)</f>
        <v>The Colorado Room</v>
      </c>
      <c r="C37" t="str">
        <f t="shared" ref="C37:D37" si="45">IF( NOT( R37 = "" ), TEXT( DATE(YEAR(R37), MONTH(R37), DAY(R37) ), "m/d/yy") &amp; " " &amp; HOUR(R37) &amp; ":" &amp; TEXT( MINUTE(R37), "00"), "")</f>
        <v/>
      </c>
      <c r="D37" t="str">
        <f t="shared" si="45"/>
        <v/>
      </c>
      <c r="E37" t="str">
        <f>IF( AA37="#00ff00", 'Master Sheet'!L44, "" )</f>
        <v>comedy/blues/larger band</v>
      </c>
      <c r="F37">
        <f>IF( AND( $A37 &lt;&gt; "", $B37 &lt;&gt; "", $C37 &lt;&gt; "", $D37 &lt;&gt; "", $E37 &lt;&gt; "", ISERROR( MATCH( $E37,'2019 Kevin and Rob Bands to not'!$A:$A, 0 ) ) ), 1, 0 )</f>
        <v>0</v>
      </c>
      <c r="H37" s="479">
        <f t="shared" si="2"/>
        <v>0</v>
      </c>
      <c r="I37" t="str">
        <f>'Master Sheet'!L44</f>
        <v>comedy/blues/larger band</v>
      </c>
      <c r="J37" s="466" t="e">
        <f t="array" ref="J37">INDEX( 'Master Sheet'!A400:C$1093, MATCH( I37, 'Master Sheet'!A400:A$1093, 0 ), 2 )</f>
        <v>#N/A</v>
      </c>
      <c r="K37" s="482">
        <f t="shared" si="3"/>
        <v>0</v>
      </c>
      <c r="L37" s="483"/>
      <c r="M37" s="466"/>
      <c r="N37" s="466" t="e">
        <f t="array" ref="N37">INDEX( 'Master Sheet'!A400:C$1093, MATCH( I37, 'Master Sheet'!A400:A$1093, 0 ), 3 )</f>
        <v>#N/A</v>
      </c>
      <c r="O37">
        <f t="shared" si="4"/>
        <v>0</v>
      </c>
      <c r="P37" s="484"/>
      <c r="Q37" s="466"/>
      <c r="R37" s="466" t="str">
        <f t="shared" si="5"/>
        <v/>
      </c>
      <c r="S37" s="466" t="str">
        <f t="shared" si="6"/>
        <v/>
      </c>
      <c r="T37" t="e">
        <f>IF( Y37="#00ff00", TIMEVALUE('Master Sheet'!J44), "")</f>
        <v>#VALUE!</v>
      </c>
      <c r="U37" t="e">
        <f>IF( Z37="#00ff00", TIMEVALUE('Master Sheet'!K44), "")</f>
        <v>#VALUE!</v>
      </c>
      <c r="W37" t="s">
        <v>4822</v>
      </c>
      <c r="X37" t="s">
        <v>4822</v>
      </c>
      <c r="Y37" t="s">
        <v>4822</v>
      </c>
      <c r="Z37" t="s">
        <v>4822</v>
      </c>
      <c r="AA37" t="s">
        <v>4822</v>
      </c>
    </row>
    <row r="38" spans="1:27" ht="12.75">
      <c r="A38" s="129" t="str">
        <f t="shared" si="0"/>
        <v>Saturday</v>
      </c>
      <c r="B38" t="str">
        <f>IF( W38="#00ff00",'Master Sheet'!A45, B37)</f>
        <v>The Colorado Room</v>
      </c>
      <c r="C38" t="str">
        <f t="shared" ref="C38:D38" si="46">IF( NOT( R38 = "" ), TEXT( DATE(YEAR(R38), MONTH(R38), DAY(R38) ), "m/d/yy") &amp; " " &amp; HOUR(R38) &amp; ":" &amp; TEXT( MINUTE(R38), "00"), "")</f>
        <v/>
      </c>
      <c r="D38" t="str">
        <f t="shared" si="46"/>
        <v/>
      </c>
      <c r="E38" t="str">
        <f>IF( AA38="#00ff00", 'Master Sheet'!L45, "" )</f>
        <v>The Roctors</v>
      </c>
      <c r="F38">
        <f>IF( AND( $A38 &lt;&gt; "", $B38 &lt;&gt; "", $C38 &lt;&gt; "", $D38 &lt;&gt; "", $E38 &lt;&gt; "", ISERROR( MATCH( $E38,'2019 Kevin and Rob Bands to not'!$A:$A, 0 ) ) ), 1, 0 )</f>
        <v>0</v>
      </c>
      <c r="H38" s="479">
        <f t="shared" si="2"/>
        <v>0</v>
      </c>
      <c r="I38" t="str">
        <f>'Master Sheet'!L45</f>
        <v>The Roctors</v>
      </c>
      <c r="J38" s="466" t="e">
        <f t="array" ref="J38">INDEX( 'Master Sheet'!A400:C$1093, MATCH( I38, 'Master Sheet'!A400:A$1093, 0 ), 2 )</f>
        <v>#N/A</v>
      </c>
      <c r="K38" s="482">
        <f t="shared" si="3"/>
        <v>0</v>
      </c>
      <c r="L38" s="483"/>
      <c r="M38" s="466"/>
      <c r="N38" s="466" t="e">
        <f t="array" ref="N38">INDEX( 'Master Sheet'!A400:C$1093, MATCH( I38, 'Master Sheet'!A400:A$1093, 0 ), 3 )</f>
        <v>#N/A</v>
      </c>
      <c r="O38">
        <f t="shared" si="4"/>
        <v>0</v>
      </c>
      <c r="P38" s="484"/>
      <c r="Q38" s="466"/>
      <c r="R38" s="466" t="str">
        <f t="shared" si="5"/>
        <v/>
      </c>
      <c r="S38" s="466" t="str">
        <f t="shared" si="6"/>
        <v/>
      </c>
      <c r="T38" t="e">
        <f>IF( Y38="#00ff00", TIMEVALUE('Master Sheet'!J45), "")</f>
        <v>#VALUE!</v>
      </c>
      <c r="U38" t="e">
        <f>IF( Z38="#00ff00", TIMEVALUE('Master Sheet'!K45), "")</f>
        <v>#VALUE!</v>
      </c>
      <c r="W38" t="s">
        <v>4823</v>
      </c>
      <c r="X38" t="s">
        <v>4823</v>
      </c>
      <c r="Y38" t="s">
        <v>4822</v>
      </c>
      <c r="Z38" t="s">
        <v>4822</v>
      </c>
      <c r="AA38" t="s">
        <v>4822</v>
      </c>
    </row>
    <row r="39" spans="1:27" ht="12.75">
      <c r="A39" s="129" t="str">
        <f t="shared" si="0"/>
        <v>Saturday</v>
      </c>
      <c r="B39" t="str">
        <f>IF( W39="#00ff00",'Master Sheet'!A46, B38)</f>
        <v>The Colorado Room</v>
      </c>
      <c r="C39" t="str">
        <f t="shared" ref="C39:D39" si="47">IF( NOT( R39 = "" ), TEXT( DATE(YEAR(R39), MONTH(R39), DAY(R39) ), "m/d/yy") &amp; " " &amp; HOUR(R39) &amp; ":" &amp; TEXT( MINUTE(R39), "00"), "")</f>
        <v/>
      </c>
      <c r="D39" t="str">
        <f t="shared" si="47"/>
        <v/>
      </c>
      <c r="E39" t="str">
        <f>IF( AA39="#00ff00", 'Master Sheet'!L46, "" )</f>
        <v>GOATZ!</v>
      </c>
      <c r="F39">
        <f>IF( AND( $A39 &lt;&gt; "", $B39 &lt;&gt; "", $C39 &lt;&gt; "", $D39 &lt;&gt; "", $E39 &lt;&gt; "", ISERROR( MATCH( $E39,'2019 Kevin and Rob Bands to not'!$A:$A, 0 ) ) ), 1, 0 )</f>
        <v>0</v>
      </c>
      <c r="H39" s="479">
        <f t="shared" si="2"/>
        <v>0</v>
      </c>
      <c r="I39" t="str">
        <f>'Master Sheet'!L46</f>
        <v>GOATZ!</v>
      </c>
      <c r="J39" s="466" t="str">
        <f t="array" ref="J39">INDEX( 'Master Sheet'!A400:C$1093, MATCH( I39, 'Master Sheet'!A400:A$1093, 0 ), 2 )</f>
        <v>(2020) Chris Kresge :: 970-217-6753</v>
      </c>
      <c r="K39" s="482">
        <f t="shared" si="3"/>
        <v>0</v>
      </c>
      <c r="L39" s="483"/>
      <c r="M39" s="466"/>
      <c r="N39" s="466" t="str">
        <f t="array" ref="N39">INDEX( 'Master Sheet'!A400:C$1093, MATCH( I39, 'Master Sheet'!A400:A$1093, 0 ), 3 )</f>
        <v>chriskmusic@comcast.net</v>
      </c>
      <c r="O39">
        <f t="shared" si="4"/>
        <v>0</v>
      </c>
      <c r="P39" s="484"/>
      <c r="Q39" s="466"/>
      <c r="R39" s="466" t="str">
        <f t="shared" si="5"/>
        <v/>
      </c>
      <c r="S39" s="466" t="str">
        <f t="shared" si="6"/>
        <v/>
      </c>
      <c r="T39" t="e">
        <f>IF( Y39="#00ff00", TIMEVALUE('Master Sheet'!J46), "")</f>
        <v>#VALUE!</v>
      </c>
      <c r="U39" t="e">
        <f>IF( Z39="#00ff00", TIMEVALUE('Master Sheet'!K46), "")</f>
        <v>#VALUE!</v>
      </c>
      <c r="W39" t="s">
        <v>4823</v>
      </c>
      <c r="X39" t="s">
        <v>4823</v>
      </c>
      <c r="Y39" t="s">
        <v>4822</v>
      </c>
      <c r="Z39" t="s">
        <v>4822</v>
      </c>
      <c r="AA39" t="s">
        <v>4822</v>
      </c>
    </row>
    <row r="40" spans="1:27" ht="12.75">
      <c r="A40" s="129" t="str">
        <f t="shared" si="0"/>
        <v>Saturday</v>
      </c>
      <c r="B40" t="str">
        <f>IF( W40="#00ff00",'Master Sheet'!A47, B39)</f>
        <v>The Colorado Room</v>
      </c>
      <c r="C40" t="str">
        <f t="shared" ref="C40:D40" si="48">IF( NOT( R40 = "" ), TEXT( DATE(YEAR(R40), MONTH(R40), DAY(R40) ), "m/d/yy") &amp; " " &amp; HOUR(R40) &amp; ":" &amp; TEXT( MINUTE(R40), "00"), "")</f>
        <v/>
      </c>
      <c r="D40" t="str">
        <f t="shared" si="48"/>
        <v/>
      </c>
      <c r="E40" t="str">
        <f>IF( AA40="#00ff00", 'Master Sheet'!L47, "" )</f>
        <v>Home Fried Boogaloo</v>
      </c>
      <c r="F40">
        <f>IF( AND( $A40 &lt;&gt; "", $B40 &lt;&gt; "", $C40 &lt;&gt; "", $D40 &lt;&gt; "", $E40 &lt;&gt; "", ISERROR( MATCH( $E40,'2019 Kevin and Rob Bands to not'!$A:$A, 0 ) ) ), 1, 0 )</f>
        <v>0</v>
      </c>
      <c r="H40" s="479">
        <f t="shared" si="2"/>
        <v>0</v>
      </c>
      <c r="I40" t="str">
        <f>'Master Sheet'!L47</f>
        <v>Home Fried Boogaloo</v>
      </c>
      <c r="J40" s="466" t="str">
        <f t="array" ref="J40">INDEX( 'Master Sheet'!A400:C$1093, MATCH( I40, 'Master Sheet'!A400:A$1093, 0 ), 2 )</f>
        <v>(2020) Dale Kern :: 6154747283</v>
      </c>
      <c r="K40" s="482">
        <f t="shared" si="3"/>
        <v>0</v>
      </c>
      <c r="L40" s="486" t="s">
        <v>4912</v>
      </c>
      <c r="M40" s="466"/>
      <c r="N40" s="466" t="str">
        <f t="array" ref="N40">INDEX( 'Master Sheet'!A400:C$1093, MATCH( I40, 'Master Sheet'!A400:A$1093, 0 ), 3 )</f>
        <v>dalekern42@gmail.com</v>
      </c>
      <c r="O40">
        <f t="shared" si="4"/>
        <v>0</v>
      </c>
      <c r="P40" s="484"/>
      <c r="Q40" s="466"/>
      <c r="R40" s="466" t="str">
        <f t="shared" si="5"/>
        <v/>
      </c>
      <c r="S40" s="466" t="str">
        <f t="shared" si="6"/>
        <v/>
      </c>
      <c r="T40" t="e">
        <f>IF( Y40="#00ff00", TIMEVALUE('Master Sheet'!J47), "")</f>
        <v>#VALUE!</v>
      </c>
      <c r="U40" t="e">
        <f>IF( Z40="#00ff00", TIMEVALUE('Master Sheet'!K47), "")</f>
        <v>#VALUE!</v>
      </c>
      <c r="W40" t="s">
        <v>4823</v>
      </c>
      <c r="X40" t="s">
        <v>4823</v>
      </c>
      <c r="Y40" t="s">
        <v>4822</v>
      </c>
      <c r="Z40" t="s">
        <v>4822</v>
      </c>
      <c r="AA40" t="s">
        <v>4822</v>
      </c>
    </row>
    <row r="41" spans="1:27" ht="12.75">
      <c r="A41" s="129" t="str">
        <f t="shared" si="0"/>
        <v>Saturday</v>
      </c>
      <c r="B41" t="str">
        <f>IF( W41="#00ff00",'Master Sheet'!A48, B40)</f>
        <v>The Colorado Room</v>
      </c>
      <c r="C41" t="str">
        <f t="shared" ref="C41:D41" si="49">IF( NOT( R41 = "" ), TEXT( DATE(YEAR(R41), MONTH(R41), DAY(R41) ), "m/d/yy") &amp; " " &amp; HOUR(R41) &amp; ":" &amp; TEXT( MINUTE(R41), "00"), "")</f>
        <v/>
      </c>
      <c r="D41" t="str">
        <f t="shared" si="49"/>
        <v/>
      </c>
      <c r="E41" t="str">
        <f>IF( AA41="#00ff00", 'Master Sheet'!L48, "" )</f>
        <v>The Aggregates</v>
      </c>
      <c r="F41">
        <f>IF( AND( $A41 &lt;&gt; "", $B41 &lt;&gt; "", $C41 &lt;&gt; "", $D41 &lt;&gt; "", $E41 &lt;&gt; "", ISERROR( MATCH( $E41,'2019 Kevin and Rob Bands to not'!$A:$A, 0 ) ) ), 1, 0 )</f>
        <v>0</v>
      </c>
      <c r="H41" s="479">
        <f t="shared" si="2"/>
        <v>0</v>
      </c>
      <c r="I41" t="str">
        <f>'Master Sheet'!L48</f>
        <v>The Aggregates</v>
      </c>
      <c r="J41" s="466" t="str">
        <f t="array" ref="J41">INDEX( 'Master Sheet'!A400:C$1093, MATCH( I41, 'Master Sheet'!A400:A$1093, 0 ), 2 )</f>
        <v>(2020) Aras Buntinas :: 847-514-5000</v>
      </c>
      <c r="K41" s="482">
        <f t="shared" si="3"/>
        <v>0</v>
      </c>
      <c r="L41" s="483"/>
      <c r="M41" s="466"/>
      <c r="N41" s="466" t="str">
        <f t="array" ref="N41">INDEX( 'Master Sheet'!A400:C$1093, MATCH( I41, 'Master Sheet'!A400:A$1093, 0 ), 3 )</f>
        <v>abuntinas@newbelgium.com</v>
      </c>
      <c r="O41">
        <f t="shared" si="4"/>
        <v>0</v>
      </c>
      <c r="P41" s="484"/>
      <c r="Q41" s="466"/>
      <c r="R41" s="466" t="str">
        <f t="shared" si="5"/>
        <v/>
      </c>
      <c r="S41" s="466" t="str">
        <f t="shared" si="6"/>
        <v/>
      </c>
      <c r="T41" t="e">
        <f>IF( Y41="#00ff00", TIMEVALUE('Master Sheet'!J48), "")</f>
        <v>#VALUE!</v>
      </c>
      <c r="U41" t="e">
        <f>IF( Z41="#00ff00", TIMEVALUE('Master Sheet'!K48), "")</f>
        <v>#VALUE!</v>
      </c>
      <c r="W41" t="s">
        <v>4823</v>
      </c>
      <c r="X41" t="s">
        <v>4823</v>
      </c>
      <c r="Y41" t="s">
        <v>4822</v>
      </c>
      <c r="Z41" t="s">
        <v>4822</v>
      </c>
      <c r="AA41" t="s">
        <v>4822</v>
      </c>
    </row>
    <row r="42" spans="1:27" ht="12.75">
      <c r="A42" s="129" t="str">
        <f t="shared" si="0"/>
        <v>Saturday</v>
      </c>
      <c r="B42" t="str">
        <f>IF( W42="#00ff00",'Master Sheet'!A49, B41)</f>
        <v>The Colorado Room</v>
      </c>
      <c r="C42" t="str">
        <f t="shared" ref="C42:D42" si="50">IF( NOT( R42 = "" ), TEXT( DATE(YEAR(R42), MONTH(R42), DAY(R42) ), "m/d/yy") &amp; " " &amp; HOUR(R42) &amp; ":" &amp; TEXT( MINUTE(R42), "00"), "")</f>
        <v/>
      </c>
      <c r="D42" t="str">
        <f t="shared" si="50"/>
        <v/>
      </c>
      <c r="E42" t="str">
        <f>IF( AA42="#00ff00", 'Master Sheet'!M49, "" )</f>
        <v xml:space="preserve">Comedy Block </v>
      </c>
      <c r="F42">
        <f>IF( AND( $A42 &lt;&gt; "", $B42 &lt;&gt; "", $C42 &lt;&gt; "", $D42 &lt;&gt; "", $E42 &lt;&gt; "", ISERROR( MATCH( $E42,'2019 Kevin and Rob Bands to not'!$A:$A, 0 ) ) ), 1, 0 )</f>
        <v>0</v>
      </c>
      <c r="H42" s="479">
        <f t="shared" si="2"/>
        <v>0</v>
      </c>
      <c r="I42" t="str">
        <f>'Master Sheet'!M49</f>
        <v xml:space="preserve">Comedy Block </v>
      </c>
      <c r="J42" s="466" t="e">
        <f t="array" ref="J42">INDEX( 'Master Sheet'!A400:C$1093, MATCH( I42, 'Master Sheet'!A400:A$1093, 0 ), 2 )</f>
        <v>#N/A</v>
      </c>
      <c r="K42" s="482">
        <f t="shared" si="3"/>
        <v>0</v>
      </c>
      <c r="L42" s="486" t="s">
        <v>4916</v>
      </c>
      <c r="M42" s="466"/>
      <c r="N42" s="466" t="e">
        <f t="array" ref="N42">INDEX( 'Master Sheet'!A400:C$1093, MATCH( I42, 'Master Sheet'!A400:A$1093, 0 ), 3 )</f>
        <v>#N/A</v>
      </c>
      <c r="O42">
        <f t="shared" si="4"/>
        <v>0</v>
      </c>
      <c r="P42" s="484"/>
      <c r="Q42" s="466"/>
      <c r="R42" s="466" t="str">
        <f t="shared" si="5"/>
        <v/>
      </c>
      <c r="S42" s="466" t="str">
        <f t="shared" si="6"/>
        <v/>
      </c>
      <c r="T42" t="e">
        <f>IF( Y42="#00ff00", TIMEVALUE('Master Sheet'!J49), "")</f>
        <v>#VALUE!</v>
      </c>
      <c r="U42" t="e">
        <f>IF( Z42="#00ff00", TIMEVALUE('Master Sheet'!K49), "")</f>
        <v>#VALUE!</v>
      </c>
      <c r="W42" t="s">
        <v>4823</v>
      </c>
      <c r="X42" t="s">
        <v>4823</v>
      </c>
      <c r="Y42" t="s">
        <v>4822</v>
      </c>
      <c r="Z42" t="s">
        <v>4822</v>
      </c>
      <c r="AA42" t="s">
        <v>4822</v>
      </c>
    </row>
    <row r="43" spans="1:27" ht="12.75">
      <c r="A43" s="129" t="str">
        <f t="shared" si="0"/>
        <v>Saturday</v>
      </c>
      <c r="B43" t="str">
        <f>IF( W43="#00ff00",'Master Sheet'!A50, B42)</f>
        <v>The Colorado Room</v>
      </c>
      <c r="C43" t="str">
        <f t="shared" ref="C43:D43" si="51">IF( NOT( R43 = "" ), TEXT( DATE(YEAR(R43), MONTH(R43), DAY(R43) ), "m/d/yy") &amp; " " &amp; HOUR(R43) &amp; ":" &amp; TEXT( MINUTE(R43), "00"), "")</f>
        <v/>
      </c>
      <c r="D43" t="str">
        <f t="shared" si="51"/>
        <v/>
      </c>
      <c r="E43" t="str">
        <f>IF( AA43="#00ff00", 'Master Sheet'!L50, "" )</f>
        <v>South to Cedars</v>
      </c>
      <c r="F43">
        <f>IF( AND( $A43 &lt;&gt; "", $B43 &lt;&gt; "", $C43 &lt;&gt; "", $D43 &lt;&gt; "", $E43 &lt;&gt; "", ISERROR( MATCH( $E43,'2019 Kevin and Rob Bands to not'!$A:$A, 0 ) ) ), 1, 0 )</f>
        <v>0</v>
      </c>
      <c r="H43" s="479">
        <f t="shared" si="2"/>
        <v>0</v>
      </c>
      <c r="I43" t="str">
        <f>'Master Sheet'!L50</f>
        <v>South to Cedars</v>
      </c>
      <c r="J43" s="466" t="str">
        <f t="array" ref="J43">INDEX( 'Master Sheet'!A400:C$1093, MATCH( I43, 'Master Sheet'!A400:A$1093, 0 ), 2 )</f>
        <v>(2020) Shawna Stratton :: 9704053135</v>
      </c>
      <c r="K43" s="482">
        <f t="shared" si="3"/>
        <v>0</v>
      </c>
      <c r="L43" s="483"/>
      <c r="M43" s="466"/>
      <c r="N43" s="466" t="str">
        <f t="array" ref="N43">INDEX( 'Master Sheet'!A400:C$1093, MATCH( I43, 'Master Sheet'!A400:A$1093, 0 ), 3 )</f>
        <v>southtocedars@gmail.com</v>
      </c>
      <c r="O43">
        <f t="shared" si="4"/>
        <v>0</v>
      </c>
      <c r="P43" s="484"/>
      <c r="Q43" s="466"/>
      <c r="R43" s="466" t="str">
        <f t="shared" si="5"/>
        <v/>
      </c>
      <c r="S43" s="466" t="str">
        <f t="shared" si="6"/>
        <v/>
      </c>
      <c r="T43" t="e">
        <f>IF( Y43="#00ff00", TIMEVALUE('Master Sheet'!J50), "")</f>
        <v>#VALUE!</v>
      </c>
      <c r="U43" t="e">
        <f>IF( Z43="#00ff00", TIMEVALUE('Master Sheet'!K50), "")</f>
        <v>#VALUE!</v>
      </c>
      <c r="W43" t="s">
        <v>4823</v>
      </c>
      <c r="X43" t="s">
        <v>4919</v>
      </c>
      <c r="Y43" t="s">
        <v>4822</v>
      </c>
      <c r="Z43" t="s">
        <v>4822</v>
      </c>
      <c r="AA43" t="s">
        <v>4822</v>
      </c>
    </row>
    <row r="44" spans="1:27" ht="12.75">
      <c r="A44" s="129" t="str">
        <f t="shared" si="0"/>
        <v>Saturday</v>
      </c>
      <c r="B44" t="str">
        <f>IF( W44="#00ff00",'Master Sheet'!A51, B43)</f>
        <v>The Colorado Room</v>
      </c>
      <c r="C44" t="str">
        <f t="shared" ref="C44:D44" si="52">IF( NOT( R44 = "" ), TEXT( DATE(YEAR(R44), MONTH(R44), DAY(R44) ), "m/d/yy") &amp; " " &amp; HOUR(R44) &amp; ":" &amp; TEXT( MINUTE(R44), "00"), "")</f>
        <v/>
      </c>
      <c r="D44" t="str">
        <f t="shared" si="52"/>
        <v/>
      </c>
      <c r="E44" t="str">
        <f>IF( AA44="#00ff00", 'Master Sheet'!L51, "" )</f>
        <v>Cass Clayton Band</v>
      </c>
      <c r="F44">
        <f>IF( AND( $A44 &lt;&gt; "", $B44 &lt;&gt; "", $C44 &lt;&gt; "", $D44 &lt;&gt; "", $E44 &lt;&gt; "", ISERROR( MATCH( $E44,'2019 Kevin and Rob Bands to not'!$A:$A, 0 ) ) ), 1, 0 )</f>
        <v>0</v>
      </c>
      <c r="H44" s="479">
        <f t="shared" si="2"/>
        <v>0</v>
      </c>
      <c r="I44" t="str">
        <f>'Master Sheet'!L51</f>
        <v>Cass Clayton Band</v>
      </c>
      <c r="J44" s="466" t="str">
        <f t="array" ref="J44">INDEX( 'Master Sheet'!A400:C$1093, MATCH( I44, 'Master Sheet'!A400:A$1093, 0 ), 2 )</f>
        <v>(2020) Jasmine Rochelle :: 919-525-9906</v>
      </c>
      <c r="K44" s="482">
        <f t="shared" si="3"/>
        <v>0</v>
      </c>
      <c r="L44" s="483"/>
      <c r="M44" s="466"/>
      <c r="N44" s="466" t="str">
        <f t="array" ref="N44">INDEX( 'Master Sheet'!A400:C$1093, MATCH( I44, 'Master Sheet'!A400:A$1093, 0 ), 3 )</f>
        <v>oldpinepr@gmail.com</v>
      </c>
      <c r="O44">
        <f t="shared" si="4"/>
        <v>0</v>
      </c>
      <c r="P44" s="484"/>
      <c r="Q44" s="466"/>
      <c r="R44" s="466" t="str">
        <f t="shared" si="5"/>
        <v/>
      </c>
      <c r="S44" s="466" t="str">
        <f t="shared" si="6"/>
        <v/>
      </c>
      <c r="T44" t="e">
        <f>IF( Y44="#00ff00", TIMEVALUE('Master Sheet'!J51), "")</f>
        <v>#VALUE!</v>
      </c>
      <c r="U44" t="e">
        <f>IF( Z44="#00ff00", TIMEVALUE('Master Sheet'!K51), "")</f>
        <v>#VALUE!</v>
      </c>
      <c r="W44" t="s">
        <v>4823</v>
      </c>
      <c r="X44" t="s">
        <v>4823</v>
      </c>
      <c r="Y44" t="s">
        <v>4822</v>
      </c>
      <c r="Z44" t="s">
        <v>4822</v>
      </c>
      <c r="AA44" t="s">
        <v>4822</v>
      </c>
    </row>
    <row r="45" spans="1:27" ht="12.75">
      <c r="A45" s="129" t="str">
        <f t="shared" si="0"/>
        <v>Saturday</v>
      </c>
      <c r="B45" t="str">
        <f>IF( W45="#00ff00",'Master Sheet'!A52, B44)</f>
        <v>The Colorado Room</v>
      </c>
      <c r="C45" t="str">
        <f t="shared" ref="C45:D45" si="53">IF( NOT( R45 = "" ), TEXT( DATE(YEAR(R45), MONTH(R45), DAY(R45) ), "m/d/yy") &amp; " " &amp; HOUR(R45) &amp; ":" &amp; TEXT( MINUTE(R45), "00"), "")</f>
        <v/>
      </c>
      <c r="D45" t="str">
        <f t="shared" si="53"/>
        <v/>
      </c>
      <c r="E45" t="str">
        <f>IF( AA45="#00ff00", 'Master Sheet'!L52, "" )</f>
        <v>The Catcalls</v>
      </c>
      <c r="F45">
        <f>IF( AND( $A45 &lt;&gt; "", $B45 &lt;&gt; "", $C45 &lt;&gt; "", $D45 &lt;&gt; "", $E45 &lt;&gt; "", ISERROR( MATCH( $E45,'2019 Kevin and Rob Bands to not'!$A:$A, 0 ) ) ), 1, 0 )</f>
        <v>0</v>
      </c>
      <c r="H45" s="479">
        <f t="shared" si="2"/>
        <v>0</v>
      </c>
      <c r="I45" t="str">
        <f>'Master Sheet'!L52</f>
        <v>The Catcalls</v>
      </c>
      <c r="J45" s="466" t="str">
        <f t="array" ref="J45">INDEX( 'Master Sheet'!A400:C$1093, MATCH( I45, 'Master Sheet'!A400:A$1093, 0 ), 2 )</f>
        <v>(2020) Riley Ann :: 6082143816</v>
      </c>
      <c r="K45" s="482">
        <f t="shared" si="3"/>
        <v>0</v>
      </c>
      <c r="L45" s="483"/>
      <c r="M45" s="466"/>
      <c r="N45" s="466" t="str">
        <f t="array" ref="N45">INDEX( 'Master Sheet'!A400:C$1093, MATCH( I45, 'Master Sheet'!A400:A$1093, 0 ), 3 )</f>
        <v>thecatcallsband@gmail.com</v>
      </c>
      <c r="O45">
        <f t="shared" si="4"/>
        <v>0</v>
      </c>
      <c r="P45" s="484"/>
      <c r="Q45" s="466"/>
      <c r="R45" s="466" t="str">
        <f t="shared" si="5"/>
        <v/>
      </c>
      <c r="S45" s="466" t="str">
        <f t="shared" si="6"/>
        <v/>
      </c>
      <c r="T45" t="e">
        <f>IF( Y45="#00ff00", TIMEVALUE('Master Sheet'!J52), "")</f>
        <v>#VALUE!</v>
      </c>
      <c r="U45" t="e">
        <f>IF( Z45="#00ff00", TIMEVALUE('Master Sheet'!K52), "")</f>
        <v>#VALUE!</v>
      </c>
      <c r="W45" t="s">
        <v>4823</v>
      </c>
      <c r="X45" t="s">
        <v>4823</v>
      </c>
      <c r="Y45" t="s">
        <v>4822</v>
      </c>
      <c r="Z45" t="s">
        <v>4822</v>
      </c>
      <c r="AA45" t="s">
        <v>4822</v>
      </c>
    </row>
    <row r="46" spans="1:27" ht="12.75">
      <c r="A46" s="129" t="str">
        <f t="shared" si="0"/>
        <v>Saturday</v>
      </c>
      <c r="B46" t="str">
        <f>IF( W46="#00ff00",'Master Sheet'!A53, B45)</f>
        <v>The Colorado Room</v>
      </c>
      <c r="C46" t="str">
        <f t="shared" ref="C46:D46" si="54">IF( NOT( R46 = "" ), TEXT( DATE(YEAR(R46), MONTH(R46), DAY(R46) ), "m/d/yy") &amp; " " &amp; HOUR(R46) &amp; ":" &amp; TEXT( MINUTE(R46), "00"), "")</f>
        <v/>
      </c>
      <c r="D46" t="str">
        <f t="shared" si="54"/>
        <v/>
      </c>
      <c r="E46" t="str">
        <f>IF( AA46="#00ff00", 'Master Sheet'!L53, "" )</f>
        <v/>
      </c>
      <c r="F46">
        <f>IF( AND( $A46 &lt;&gt; "", $B46 &lt;&gt; "", $C46 &lt;&gt; "", $D46 &lt;&gt; "", $E46 &lt;&gt; "", ISERROR( MATCH( $E46,'2019 Kevin and Rob Bands to not'!$A:$A, 0 ) ) ), 1, 0 )</f>
        <v>0</v>
      </c>
      <c r="H46" s="479">
        <f t="shared" si="2"/>
        <v>0</v>
      </c>
      <c r="I46">
        <f>'Master Sheet'!L53</f>
        <v>0</v>
      </c>
      <c r="J46" s="466" t="e">
        <f t="array" ref="J46">INDEX( 'Master Sheet'!A400:C$1093, MATCH( I46, 'Master Sheet'!A400:A$1093, 0 ), 2 )</f>
        <v>#N/A</v>
      </c>
      <c r="K46" s="482">
        <f t="shared" si="3"/>
        <v>0</v>
      </c>
      <c r="L46" s="483"/>
      <c r="M46" s="466"/>
      <c r="N46" s="466" t="e">
        <f t="array" ref="N46">INDEX( 'Master Sheet'!A400:C$1093, MATCH( I46, 'Master Sheet'!A400:A$1093, 0 ), 3 )</f>
        <v>#N/A</v>
      </c>
      <c r="O46">
        <f t="shared" si="4"/>
        <v>0</v>
      </c>
      <c r="P46" s="484"/>
      <c r="Q46" s="466"/>
      <c r="R46" s="466" t="str">
        <f t="shared" si="5"/>
        <v/>
      </c>
      <c r="S46" s="466" t="str">
        <f t="shared" si="6"/>
        <v/>
      </c>
      <c r="T46" t="str">
        <f>IF( Y46="#00ff00", TIMEVALUE('Master Sheet'!J53), "")</f>
        <v/>
      </c>
      <c r="U46" t="str">
        <f>IF( Z46="#00ff00", TIMEVALUE('Master Sheet'!K53), "")</f>
        <v/>
      </c>
      <c r="W46" t="s">
        <v>4823</v>
      </c>
      <c r="X46" t="s">
        <v>4823</v>
      </c>
      <c r="Y46" t="s">
        <v>4823</v>
      </c>
      <c r="Z46" t="s">
        <v>4823</v>
      </c>
      <c r="AA46" t="s">
        <v>4823</v>
      </c>
    </row>
    <row r="47" spans="1:27" ht="12.75">
      <c r="A47" s="129" t="str">
        <f t="shared" si="0"/>
        <v>Saturday</v>
      </c>
      <c r="B47" t="str">
        <f t="shared" ref="B47:B54" si="55">IF( W47="#00ff00",#REF!, B46)</f>
        <v>The Colorado Room</v>
      </c>
      <c r="C47" t="str">
        <f t="shared" ref="C47:D47" si="56">IF( NOT( R47 = "" ), TEXT( DATE(YEAR(R47), MONTH(R47), DAY(R47) ), "m/d/yy") &amp; " " &amp; HOUR(R47) &amp; ":" &amp; TEXT( MINUTE(R47), "00"), "")</f>
        <v/>
      </c>
      <c r="D47" t="str">
        <f t="shared" si="56"/>
        <v/>
      </c>
      <c r="E47" t="str">
        <f t="shared" ref="E47:E54" si="57">IF( AA47="#00ff00",#REF!, "" )</f>
        <v/>
      </c>
      <c r="F47">
        <f>IF( AND( $A47 &lt;&gt; "", $B47 &lt;&gt; "", $C47 &lt;&gt; "", $D47 &lt;&gt; "", $E47 &lt;&gt; "", ISERROR( MATCH( $E47,'2019 Kevin and Rob Bands to not'!$A:$A, 0 ) ) ), 1, 0 )</f>
        <v>0</v>
      </c>
      <c r="H47" s="479" t="e">
        <f t="shared" si="2"/>
        <v>#REF!</v>
      </c>
      <c r="I47" t="e">
        <f t="shared" ref="I47:I54" si="58">#REF!</f>
        <v>#REF!</v>
      </c>
      <c r="J47" s="466" t="e">
        <f t="array" ref="J47">INDEX( 'Master Sheet'!A400:C$1093, MATCH( I47, 'Master Sheet'!A400:A$1093, 0 ), 2 )</f>
        <v>#REF!</v>
      </c>
      <c r="K47" s="482" t="e">
        <f t="shared" si="3"/>
        <v>#REF!</v>
      </c>
      <c r="L47" s="483"/>
      <c r="M47" s="466"/>
      <c r="N47" s="466" t="e">
        <f t="array" ref="N47">INDEX( 'Master Sheet'!A400:C$1093, MATCH( I47, 'Master Sheet'!A400:A$1093, 0 ), 3 )</f>
        <v>#REF!</v>
      </c>
      <c r="O47" t="e">
        <f t="shared" si="4"/>
        <v>#REF!</v>
      </c>
      <c r="P47" s="484"/>
      <c r="Q47" s="466"/>
      <c r="R47" s="466" t="str">
        <f t="shared" si="5"/>
        <v/>
      </c>
      <c r="S47" s="466" t="str">
        <f t="shared" si="6"/>
        <v/>
      </c>
      <c r="T47" t="str">
        <f t="shared" ref="T47:U47" si="59">IF( Y47="#00ff00", TIMEVALUE(#REF!), "")</f>
        <v/>
      </c>
      <c r="U47" t="str">
        <f t="shared" si="59"/>
        <v/>
      </c>
      <c r="W47" t="s">
        <v>4823</v>
      </c>
      <c r="X47" t="s">
        <v>4823</v>
      </c>
      <c r="Y47" t="s">
        <v>4823</v>
      </c>
      <c r="Z47" t="s">
        <v>4823</v>
      </c>
      <c r="AA47" t="s">
        <v>4823</v>
      </c>
    </row>
    <row r="48" spans="1:27" ht="12.75">
      <c r="A48" s="129" t="str">
        <f t="shared" si="0"/>
        <v>Saturday</v>
      </c>
      <c r="B48" t="e">
        <f t="shared" si="55"/>
        <v>#REF!</v>
      </c>
      <c r="C48" t="str">
        <f t="shared" ref="C48:D48" si="60">IF( NOT( R48 = "" ), TEXT( DATE(YEAR(R48), MONTH(R48), DAY(R48) ), "m/d/yy") &amp; " " &amp; HOUR(R48) &amp; ":" &amp; TEXT( MINUTE(R48), "00"), "")</f>
        <v/>
      </c>
      <c r="D48" t="str">
        <f t="shared" si="60"/>
        <v/>
      </c>
      <c r="E48" t="e">
        <f t="shared" si="57"/>
        <v>#REF!</v>
      </c>
      <c r="F48" t="e">
        <f>IF( AND( $A48 &lt;&gt; "", $B48 &lt;&gt; "", $C48 &lt;&gt; "", $D48 &lt;&gt; "", $E48 &lt;&gt; "", ISERROR( MATCH( $E48,'2019 Kevin and Rob Bands to not'!$A:$A, 0 ) ) ), 1, 0 )</f>
        <v>#REF!</v>
      </c>
      <c r="H48" s="479" t="e">
        <f t="shared" si="2"/>
        <v>#REF!</v>
      </c>
      <c r="I48" t="e">
        <f t="shared" si="58"/>
        <v>#REF!</v>
      </c>
      <c r="J48" s="466" t="e">
        <f t="array" ref="J48">INDEX( 'Master Sheet'!A400:C$1093, MATCH( I48, 'Master Sheet'!A400:A$1093, 0 ), 2 )</f>
        <v>#REF!</v>
      </c>
      <c r="K48" s="482" t="e">
        <f t="shared" si="3"/>
        <v>#REF!</v>
      </c>
      <c r="L48" s="483"/>
      <c r="M48" s="466"/>
      <c r="N48" s="466" t="e">
        <f t="array" ref="N48">INDEX( 'Master Sheet'!A400:C$1093, MATCH( I48, 'Master Sheet'!A400:A$1093, 0 ), 3 )</f>
        <v>#REF!</v>
      </c>
      <c r="O48" t="e">
        <f t="shared" si="4"/>
        <v>#REF!</v>
      </c>
      <c r="P48" s="484"/>
      <c r="Q48" s="466"/>
      <c r="R48" s="466" t="str">
        <f t="shared" si="5"/>
        <v/>
      </c>
      <c r="S48" s="466" t="str">
        <f t="shared" si="6"/>
        <v/>
      </c>
      <c r="T48" t="e">
        <f t="shared" ref="T48:U48" si="61">IF( Y48="#00ff00", TIMEVALUE(#REF!), "")</f>
        <v>#REF!</v>
      </c>
      <c r="U48" t="e">
        <f t="shared" si="61"/>
        <v>#REF!</v>
      </c>
      <c r="W48" t="s">
        <v>4822</v>
      </c>
      <c r="X48" t="s">
        <v>4822</v>
      </c>
      <c r="Y48" t="s">
        <v>4822</v>
      </c>
      <c r="Z48" t="s">
        <v>4822</v>
      </c>
      <c r="AA48" t="s">
        <v>4822</v>
      </c>
    </row>
    <row r="49" spans="1:27" ht="12.75">
      <c r="A49" s="129" t="str">
        <f t="shared" si="0"/>
        <v>Saturday</v>
      </c>
      <c r="B49" t="e">
        <f t="shared" si="55"/>
        <v>#REF!</v>
      </c>
      <c r="C49" t="str">
        <f t="shared" ref="C49:D49" si="62">IF( NOT( R49 = "" ), TEXT( DATE(YEAR(R49), MONTH(R49), DAY(R49) ), "m/d/yy") &amp; " " &amp; HOUR(R49) &amp; ":" &amp; TEXT( MINUTE(R49), "00"), "")</f>
        <v/>
      </c>
      <c r="D49" t="str">
        <f t="shared" si="62"/>
        <v/>
      </c>
      <c r="E49" t="str">
        <f t="shared" si="57"/>
        <v/>
      </c>
      <c r="F49" t="e">
        <f>IF( AND( $A49 &lt;&gt; "", $B49 &lt;&gt; "", $C49 &lt;&gt; "", $D49 &lt;&gt; "", $E49 &lt;&gt; "", ISERROR( MATCH( $E49,'2019 Kevin and Rob Bands to not'!$A:$A, 0 ) ) ), 1, 0 )</f>
        <v>#REF!</v>
      </c>
      <c r="H49" s="479" t="e">
        <f t="shared" si="2"/>
        <v>#REF!</v>
      </c>
      <c r="I49" t="e">
        <f t="shared" si="58"/>
        <v>#REF!</v>
      </c>
      <c r="J49" s="466" t="e">
        <f t="array" ref="J49">INDEX( 'Master Sheet'!A400:C$1093, MATCH( I49, 'Master Sheet'!A400:A$1093, 0 ), 2 )</f>
        <v>#REF!</v>
      </c>
      <c r="K49" s="482" t="e">
        <f t="shared" si="3"/>
        <v>#REF!</v>
      </c>
      <c r="L49" s="483"/>
      <c r="M49" s="466"/>
      <c r="N49" s="466" t="e">
        <f t="array" ref="N49">INDEX( 'Master Sheet'!A400:C$1093, MATCH( I49, 'Master Sheet'!A400:A$1093, 0 ), 3 )</f>
        <v>#REF!</v>
      </c>
      <c r="O49" t="e">
        <f t="shared" si="4"/>
        <v>#REF!</v>
      </c>
      <c r="P49" s="484"/>
      <c r="Q49" s="466"/>
      <c r="R49" s="466" t="str">
        <f t="shared" si="5"/>
        <v/>
      </c>
      <c r="S49" s="466" t="str">
        <f t="shared" si="6"/>
        <v/>
      </c>
      <c r="T49" t="e">
        <f t="shared" ref="T49:U49" si="63">IF( Y49="#00ff00", TIMEVALUE(#REF!), "")</f>
        <v>#REF!</v>
      </c>
      <c r="U49" t="e">
        <f t="shared" si="63"/>
        <v>#REF!</v>
      </c>
      <c r="W49" t="s">
        <v>4823</v>
      </c>
      <c r="X49" t="s">
        <v>4823</v>
      </c>
      <c r="Y49" t="s">
        <v>4822</v>
      </c>
      <c r="Z49" t="s">
        <v>4822</v>
      </c>
      <c r="AA49" t="s">
        <v>4929</v>
      </c>
    </row>
    <row r="50" spans="1:27" ht="12.75">
      <c r="A50" s="129" t="str">
        <f t="shared" si="0"/>
        <v>Saturday</v>
      </c>
      <c r="B50" t="e">
        <f t="shared" si="55"/>
        <v>#REF!</v>
      </c>
      <c r="C50" t="str">
        <f t="shared" ref="C50:D50" si="64">IF( NOT( R50 = "" ), TEXT( DATE(YEAR(R50), MONTH(R50), DAY(R50) ), "m/d/yy") &amp; " " &amp; HOUR(R50) &amp; ":" &amp; TEXT( MINUTE(R50), "00"), "")</f>
        <v/>
      </c>
      <c r="D50" t="str">
        <f t="shared" si="64"/>
        <v/>
      </c>
      <c r="E50" t="e">
        <f t="shared" si="57"/>
        <v>#REF!</v>
      </c>
      <c r="F50" t="e">
        <f>IF( AND( $A50 &lt;&gt; "", $B50 &lt;&gt; "", $C50 &lt;&gt; "", $D50 &lt;&gt; "", $E50 &lt;&gt; "", ISERROR( MATCH( $E50,'2019 Kevin and Rob Bands to not'!$A:$A, 0 ) ) ), 1, 0 )</f>
        <v>#REF!</v>
      </c>
      <c r="H50" s="479" t="e">
        <f t="shared" si="2"/>
        <v>#REF!</v>
      </c>
      <c r="I50" t="e">
        <f t="shared" si="58"/>
        <v>#REF!</v>
      </c>
      <c r="J50" s="466" t="e">
        <f t="array" ref="J50">INDEX( 'Master Sheet'!A400:C$1093, MATCH( I50, 'Master Sheet'!A400:A$1093, 0 ), 2 )</f>
        <v>#REF!</v>
      </c>
      <c r="K50" s="482" t="e">
        <f t="shared" si="3"/>
        <v>#REF!</v>
      </c>
      <c r="L50" s="483"/>
      <c r="M50" s="466"/>
      <c r="N50" s="466" t="e">
        <f t="array" ref="N50">INDEX( 'Master Sheet'!A400:C$1093, MATCH( I50, 'Master Sheet'!A400:A$1093, 0 ), 3 )</f>
        <v>#REF!</v>
      </c>
      <c r="O50" t="e">
        <f t="shared" si="4"/>
        <v>#REF!</v>
      </c>
      <c r="P50" s="484"/>
      <c r="Q50" s="466"/>
      <c r="R50" s="466" t="str">
        <f t="shared" si="5"/>
        <v/>
      </c>
      <c r="S50" s="466" t="str">
        <f t="shared" si="6"/>
        <v/>
      </c>
      <c r="T50" t="e">
        <f t="shared" ref="T50:U50" si="65">IF( Y50="#00ff00", TIMEVALUE(#REF!), "")</f>
        <v>#REF!</v>
      </c>
      <c r="U50" t="e">
        <f t="shared" si="65"/>
        <v>#REF!</v>
      </c>
      <c r="W50" t="s">
        <v>4823</v>
      </c>
      <c r="X50" t="s">
        <v>4823</v>
      </c>
      <c r="Y50" t="s">
        <v>4822</v>
      </c>
      <c r="Z50" t="s">
        <v>4822</v>
      </c>
      <c r="AA50" t="s">
        <v>4822</v>
      </c>
    </row>
    <row r="51" spans="1:27" ht="12.75">
      <c r="A51" s="129" t="str">
        <f t="shared" si="0"/>
        <v>Saturday</v>
      </c>
      <c r="B51" t="e">
        <f t="shared" si="55"/>
        <v>#REF!</v>
      </c>
      <c r="C51" t="str">
        <f t="shared" ref="C51:D51" si="66">IF( NOT( R51 = "" ), TEXT( DATE(YEAR(R51), MONTH(R51), DAY(R51) ), "m/d/yy") &amp; " " &amp; HOUR(R51) &amp; ":" &amp; TEXT( MINUTE(R51), "00"), "")</f>
        <v/>
      </c>
      <c r="D51" t="str">
        <f t="shared" si="66"/>
        <v/>
      </c>
      <c r="E51" t="e">
        <f t="shared" si="57"/>
        <v>#REF!</v>
      </c>
      <c r="F51" t="e">
        <f>IF( AND( $A51 &lt;&gt; "", $B51 &lt;&gt; "", $C51 &lt;&gt; "", $D51 &lt;&gt; "", $E51 &lt;&gt; "", ISERROR( MATCH( $E51,'2019 Kevin and Rob Bands to not'!$A:$A, 0 ) ) ), 1, 0 )</f>
        <v>#REF!</v>
      </c>
      <c r="H51" s="479" t="e">
        <f t="shared" si="2"/>
        <v>#REF!</v>
      </c>
      <c r="I51" t="e">
        <f t="shared" si="58"/>
        <v>#REF!</v>
      </c>
      <c r="J51" s="466" t="e">
        <f t="array" ref="J51">INDEX( 'Master Sheet'!A400:C$1093, MATCH( I51, 'Master Sheet'!A400:A$1093, 0 ), 2 )</f>
        <v>#REF!</v>
      </c>
      <c r="K51" s="482" t="e">
        <f t="shared" si="3"/>
        <v>#REF!</v>
      </c>
      <c r="L51" s="486" t="s">
        <v>4931</v>
      </c>
      <c r="M51" s="129" t="s">
        <v>4932</v>
      </c>
      <c r="N51" s="466" t="e">
        <f t="array" ref="N51">INDEX( 'Master Sheet'!A400:C$1093, MATCH( I51, 'Master Sheet'!A400:A$1093, 0 ), 3 )</f>
        <v>#REF!</v>
      </c>
      <c r="O51" t="e">
        <f t="shared" si="4"/>
        <v>#REF!</v>
      </c>
      <c r="P51" s="484"/>
      <c r="Q51" s="466"/>
      <c r="R51" s="466" t="str">
        <f t="shared" si="5"/>
        <v/>
      </c>
      <c r="S51" s="466" t="str">
        <f t="shared" si="6"/>
        <v/>
      </c>
      <c r="T51" t="e">
        <f t="shared" ref="T51:U51" si="67">IF( Y51="#00ff00", TIMEVALUE(#REF!), "")</f>
        <v>#REF!</v>
      </c>
      <c r="U51" t="e">
        <f t="shared" si="67"/>
        <v>#REF!</v>
      </c>
      <c r="W51" t="s">
        <v>4823</v>
      </c>
      <c r="X51" t="s">
        <v>4823</v>
      </c>
      <c r="Y51" t="s">
        <v>4822</v>
      </c>
      <c r="Z51" t="s">
        <v>4822</v>
      </c>
      <c r="AA51" t="s">
        <v>4822</v>
      </c>
    </row>
    <row r="52" spans="1:27" ht="12.75">
      <c r="A52" s="129" t="str">
        <f t="shared" si="0"/>
        <v>Saturday</v>
      </c>
      <c r="B52" t="e">
        <f t="shared" si="55"/>
        <v>#REF!</v>
      </c>
      <c r="C52" t="str">
        <f t="shared" ref="C52:D52" si="68">IF( NOT( R52 = "" ), TEXT( DATE(YEAR(R52), MONTH(R52), DAY(R52) ), "m/d/yy") &amp; " " &amp; HOUR(R52) &amp; ":" &amp; TEXT( MINUTE(R52), "00"), "")</f>
        <v/>
      </c>
      <c r="D52" t="str">
        <f t="shared" si="68"/>
        <v/>
      </c>
      <c r="E52" t="e">
        <f t="shared" si="57"/>
        <v>#REF!</v>
      </c>
      <c r="F52" t="e">
        <f>IF( AND( $A52 &lt;&gt; "", $B52 &lt;&gt; "", $C52 &lt;&gt; "", $D52 &lt;&gt; "", $E52 &lt;&gt; "", ISERROR( MATCH( $E52,'2019 Kevin and Rob Bands to not'!$A:$A, 0 ) ) ), 1, 0 )</f>
        <v>#REF!</v>
      </c>
      <c r="H52" s="479" t="e">
        <f t="shared" si="2"/>
        <v>#REF!</v>
      </c>
      <c r="I52" t="e">
        <f t="shared" si="58"/>
        <v>#REF!</v>
      </c>
      <c r="J52" s="466" t="e">
        <f t="array" ref="J52">INDEX( 'Master Sheet'!A400:C$1093, MATCH( I52, 'Master Sheet'!A400:A$1093, 0 ), 2 )</f>
        <v>#REF!</v>
      </c>
      <c r="K52" s="482" t="e">
        <f t="shared" si="3"/>
        <v>#REF!</v>
      </c>
      <c r="L52" s="483"/>
      <c r="M52" s="466"/>
      <c r="N52" s="466" t="e">
        <f t="array" ref="N52">INDEX( 'Master Sheet'!A400:C$1093, MATCH( I52, 'Master Sheet'!A400:A$1093, 0 ), 3 )</f>
        <v>#REF!</v>
      </c>
      <c r="O52" t="e">
        <f t="shared" si="4"/>
        <v>#REF!</v>
      </c>
      <c r="P52" s="484"/>
      <c r="Q52" s="466"/>
      <c r="R52" s="466" t="str">
        <f t="shared" si="5"/>
        <v/>
      </c>
      <c r="S52" s="466" t="str">
        <f t="shared" si="6"/>
        <v/>
      </c>
      <c r="T52" t="e">
        <f t="shared" ref="T52:U52" si="69">IF( Y52="#00ff00", TIMEVALUE(#REF!), "")</f>
        <v>#REF!</v>
      </c>
      <c r="U52" t="e">
        <f t="shared" si="69"/>
        <v>#REF!</v>
      </c>
      <c r="W52" t="s">
        <v>4823</v>
      </c>
      <c r="X52" t="s">
        <v>4823</v>
      </c>
      <c r="Y52" t="s">
        <v>4822</v>
      </c>
      <c r="Z52" t="s">
        <v>4822</v>
      </c>
      <c r="AA52" t="s">
        <v>4822</v>
      </c>
    </row>
    <row r="53" spans="1:27" ht="12.75">
      <c r="A53" s="129" t="str">
        <f t="shared" si="0"/>
        <v>Saturday</v>
      </c>
      <c r="B53" t="e">
        <f t="shared" si="55"/>
        <v>#REF!</v>
      </c>
      <c r="C53" t="str">
        <f t="shared" ref="C53:D53" si="70">IF( NOT( R53 = "" ), TEXT( DATE(YEAR(R53), MONTH(R53), DAY(R53) ), "m/d/yy") &amp; " " &amp; HOUR(R53) &amp; ":" &amp; TEXT( MINUTE(R53), "00"), "")</f>
        <v/>
      </c>
      <c r="D53" t="str">
        <f t="shared" si="70"/>
        <v/>
      </c>
      <c r="E53" t="e">
        <f t="shared" si="57"/>
        <v>#REF!</v>
      </c>
      <c r="F53" t="e">
        <f>IF( AND( $A53 &lt;&gt; "", $B53 &lt;&gt; "", $C53 &lt;&gt; "", $D53 &lt;&gt; "", $E53 &lt;&gt; "", ISERROR( MATCH( $E53,'2019 Kevin and Rob Bands to not'!$A:$A, 0 ) ) ), 1, 0 )</f>
        <v>#REF!</v>
      </c>
      <c r="H53" s="479" t="e">
        <f t="shared" si="2"/>
        <v>#REF!</v>
      </c>
      <c r="I53" t="e">
        <f t="shared" si="58"/>
        <v>#REF!</v>
      </c>
      <c r="J53" s="466" t="e">
        <f t="array" ref="J53">INDEX( 'Master Sheet'!A400:C$1093, MATCH( I53, 'Master Sheet'!A400:A$1093, 0 ), 2 )</f>
        <v>#REF!</v>
      </c>
      <c r="K53" s="482" t="e">
        <f t="shared" si="3"/>
        <v>#REF!</v>
      </c>
      <c r="L53" s="483"/>
      <c r="M53" s="466"/>
      <c r="N53" s="466" t="e">
        <f t="array" ref="N53">INDEX( 'Master Sheet'!A400:C$1093, MATCH( I53, 'Master Sheet'!A400:A$1093, 0 ), 3 )</f>
        <v>#REF!</v>
      </c>
      <c r="O53" t="e">
        <f t="shared" si="4"/>
        <v>#REF!</v>
      </c>
      <c r="P53" s="484"/>
      <c r="Q53" s="466"/>
      <c r="R53" s="466" t="str">
        <f t="shared" si="5"/>
        <v/>
      </c>
      <c r="S53" s="466" t="str">
        <f t="shared" si="6"/>
        <v/>
      </c>
      <c r="T53" t="e">
        <f t="shared" ref="T53:U53" si="71">IF( Y53="#00ff00", TIMEVALUE(#REF!), "")</f>
        <v>#REF!</v>
      </c>
      <c r="U53" t="e">
        <f t="shared" si="71"/>
        <v>#REF!</v>
      </c>
      <c r="W53" t="s">
        <v>4823</v>
      </c>
      <c r="X53" t="s">
        <v>4823</v>
      </c>
      <c r="Y53" t="s">
        <v>4822</v>
      </c>
      <c r="Z53" t="s">
        <v>4822</v>
      </c>
      <c r="AA53" t="s">
        <v>4822</v>
      </c>
    </row>
    <row r="54" spans="1:27" ht="12.75">
      <c r="A54" s="129" t="str">
        <f t="shared" si="0"/>
        <v>Saturday</v>
      </c>
      <c r="B54" t="e">
        <f t="shared" si="55"/>
        <v>#REF!</v>
      </c>
      <c r="C54" t="str">
        <f t="shared" ref="C54:D54" si="72">IF( NOT( R54 = "" ), TEXT( DATE(YEAR(R54), MONTH(R54), DAY(R54) ), "m/d/yy") &amp; " " &amp; HOUR(R54) &amp; ":" &amp; TEXT( MINUTE(R54), "00"), "")</f>
        <v/>
      </c>
      <c r="D54" t="str">
        <f t="shared" si="72"/>
        <v/>
      </c>
      <c r="E54" t="str">
        <f t="shared" si="57"/>
        <v/>
      </c>
      <c r="F54" t="e">
        <f>IF( AND( $A54 &lt;&gt; "", $B54 &lt;&gt; "", $C54 &lt;&gt; "", $D54 &lt;&gt; "", $E54 &lt;&gt; "", ISERROR( MATCH( $E54,'2019 Kevin and Rob Bands to not'!$A:$A, 0 ) ) ), 1, 0 )</f>
        <v>#REF!</v>
      </c>
      <c r="H54" s="479" t="e">
        <f t="shared" si="2"/>
        <v>#REF!</v>
      </c>
      <c r="I54" t="e">
        <f t="shared" si="58"/>
        <v>#REF!</v>
      </c>
      <c r="J54" s="466" t="e">
        <f t="array" ref="J54">INDEX( 'Master Sheet'!A400:C$1093, MATCH( I54, 'Master Sheet'!A400:A$1093, 0 ), 2 )</f>
        <v>#REF!</v>
      </c>
      <c r="K54" s="482" t="e">
        <f t="shared" si="3"/>
        <v>#REF!</v>
      </c>
      <c r="L54" s="483"/>
      <c r="M54" s="466"/>
      <c r="N54" s="466" t="e">
        <f t="array" ref="N54">INDEX( 'Master Sheet'!A400:C$1093, MATCH( I54, 'Master Sheet'!A400:A$1093, 0 ), 3 )</f>
        <v>#REF!</v>
      </c>
      <c r="O54" t="e">
        <f t="shared" si="4"/>
        <v>#REF!</v>
      </c>
      <c r="P54" s="484"/>
      <c r="Q54" s="466"/>
      <c r="R54" s="466" t="str">
        <f t="shared" si="5"/>
        <v/>
      </c>
      <c r="S54" s="466" t="str">
        <f t="shared" si="6"/>
        <v/>
      </c>
      <c r="T54" t="str">
        <f t="shared" ref="T54:U54" si="73">IF( Y54="#00ff00", TIMEVALUE(#REF!), "")</f>
        <v/>
      </c>
      <c r="U54" t="str">
        <f t="shared" si="73"/>
        <v/>
      </c>
      <c r="W54" t="s">
        <v>4823</v>
      </c>
      <c r="X54" t="s">
        <v>4823</v>
      </c>
      <c r="Y54" t="s">
        <v>4823</v>
      </c>
      <c r="Z54" t="s">
        <v>4823</v>
      </c>
      <c r="AA54" t="s">
        <v>4823</v>
      </c>
    </row>
    <row r="55" spans="1:27" ht="12.75">
      <c r="A55" s="129" t="str">
        <f t="shared" si="0"/>
        <v>Saturday</v>
      </c>
      <c r="B55" t="e">
        <f>IF( W55="#00ff00",'Master Sheet'!A54, B54)</f>
        <v>#REF!</v>
      </c>
      <c r="C55" t="str">
        <f t="shared" ref="C55:D55" si="74">IF( NOT( R55 = "" ), TEXT( DATE(YEAR(R55), MONTH(R55), DAY(R55) ), "m/d/yy") &amp; " " &amp; HOUR(R55) &amp; ":" &amp; TEXT( MINUTE(R55), "00"), "")</f>
        <v/>
      </c>
      <c r="D55" t="str">
        <f t="shared" si="74"/>
        <v/>
      </c>
      <c r="E55" t="str">
        <f>IF( AA55="#00ff00", 'Master Sheet'!L54, "" )</f>
        <v/>
      </c>
      <c r="F55" t="e">
        <f>IF( AND( $A55 &lt;&gt; "", $B55 &lt;&gt; "", $C55 &lt;&gt; "", $D55 &lt;&gt; "", $E55 &lt;&gt; "", ISERROR( MATCH( $E55,'2019 Kevin and Rob Bands to not'!$A:$A, 0 ) ) ), 1, 0 )</f>
        <v>#REF!</v>
      </c>
      <c r="H55" s="479" t="e">
        <f t="shared" si="2"/>
        <v>#REF!</v>
      </c>
      <c r="I55">
        <f>'Master Sheet'!L54</f>
        <v>0</v>
      </c>
      <c r="J55" s="466" t="e">
        <f t="array" ref="J55">INDEX( 'Master Sheet'!A400:C$1093, MATCH( I55, 'Master Sheet'!A400:A$1093, 0 ), 2 )</f>
        <v>#N/A</v>
      </c>
      <c r="K55" s="482" t="e">
        <f t="shared" si="3"/>
        <v>#REF!</v>
      </c>
      <c r="L55" s="483"/>
      <c r="M55" s="466"/>
      <c r="N55" s="466" t="e">
        <f t="array" ref="N55">INDEX( 'Master Sheet'!A400:C$1093, MATCH( I55, 'Master Sheet'!A400:A$1093, 0 ), 3 )</f>
        <v>#N/A</v>
      </c>
      <c r="O55" t="e">
        <f t="shared" si="4"/>
        <v>#REF!</v>
      </c>
      <c r="P55" s="484"/>
      <c r="Q55" s="466"/>
      <c r="R55" s="466" t="str">
        <f t="shared" si="5"/>
        <v/>
      </c>
      <c r="S55" s="466" t="str">
        <f t="shared" si="6"/>
        <v/>
      </c>
      <c r="T55" t="str">
        <f>IF( Y55="#00ff00", TIMEVALUE('Master Sheet'!J54), "")</f>
        <v/>
      </c>
      <c r="U55" t="str">
        <f>IF( Z55="#00ff00", TIMEVALUE('Master Sheet'!K54), "")</f>
        <v/>
      </c>
      <c r="W55" t="s">
        <v>4823</v>
      </c>
      <c r="X55" t="s">
        <v>4823</v>
      </c>
      <c r="Y55" t="s">
        <v>4823</v>
      </c>
      <c r="Z55" t="s">
        <v>4823</v>
      </c>
      <c r="AA55" t="s">
        <v>4823</v>
      </c>
    </row>
    <row r="56" spans="1:27" ht="12.75">
      <c r="A56" s="129" t="str">
        <f t="shared" si="0"/>
        <v>Saturday</v>
      </c>
      <c r="B56" t="str">
        <f>IF( W56="#00ff00",'Master Sheet'!A55, B55)</f>
        <v>NEW - Downtown Artery / The Coast</v>
      </c>
      <c r="C56" t="str">
        <f t="shared" ref="C56:D56" si="75">IF( NOT( R56 = "" ), TEXT( DATE(YEAR(R56), MONTH(R56), DAY(R56) ), "m/d/yy") &amp; " " &amp; HOUR(R56) &amp; ":" &amp; TEXT( MINUTE(R56), "00"), "")</f>
        <v/>
      </c>
      <c r="D56" t="str">
        <f t="shared" si="75"/>
        <v/>
      </c>
      <c r="E56" t="str">
        <f>IF( AA56="#00ff00", 'Master Sheet'!L55, "" )</f>
        <v>backline?</v>
      </c>
      <c r="F56">
        <f>IF( AND( $A56 &lt;&gt; "", $B56 &lt;&gt; "", $C56 &lt;&gt; "", $D56 &lt;&gt; "", $E56 &lt;&gt; "", ISERROR( MATCH( $E56,'2019 Kevin and Rob Bands to not'!$A:$A, 0 ) ) ), 1, 0 )</f>
        <v>0</v>
      </c>
      <c r="H56" s="479">
        <f t="shared" si="2"/>
        <v>0</v>
      </c>
      <c r="I56" t="str">
        <f>'Master Sheet'!L55</f>
        <v>backline?</v>
      </c>
      <c r="J56" s="466" t="e">
        <f t="array" ref="J56">INDEX( 'Master Sheet'!A400:C$1093, MATCH( I56, 'Master Sheet'!A400:A$1093, 0 ), 2 )</f>
        <v>#N/A</v>
      </c>
      <c r="K56" s="482">
        <f t="shared" si="3"/>
        <v>0</v>
      </c>
      <c r="L56" s="483"/>
      <c r="M56" s="466"/>
      <c r="N56" s="466" t="e">
        <f t="array" ref="N56">INDEX( 'Master Sheet'!A400:C$1093, MATCH( I56, 'Master Sheet'!A400:A$1093, 0 ), 3 )</f>
        <v>#N/A</v>
      </c>
      <c r="O56">
        <f t="shared" si="4"/>
        <v>0</v>
      </c>
      <c r="P56" s="484"/>
      <c r="Q56" s="466"/>
      <c r="R56" s="466" t="str">
        <f t="shared" si="5"/>
        <v/>
      </c>
      <c r="S56" s="466" t="str">
        <f t="shared" si="6"/>
        <v/>
      </c>
      <c r="T56" t="e">
        <f>IF( Y56="#00ff00", TIMEVALUE('Master Sheet'!J55), "")</f>
        <v>#VALUE!</v>
      </c>
      <c r="U56" t="e">
        <f>IF( Z56="#00ff00", TIMEVALUE('Master Sheet'!K55), "")</f>
        <v>#VALUE!</v>
      </c>
      <c r="W56" t="s">
        <v>4822</v>
      </c>
      <c r="X56" t="s">
        <v>4822</v>
      </c>
      <c r="Y56" t="s">
        <v>4822</v>
      </c>
      <c r="Z56" t="s">
        <v>4822</v>
      </c>
      <c r="AA56" t="s">
        <v>4822</v>
      </c>
    </row>
    <row r="57" spans="1:27" ht="12.75">
      <c r="A57" s="129" t="str">
        <f t="shared" si="0"/>
        <v>Saturday</v>
      </c>
      <c r="B57" t="str">
        <f>IF( W57="#00ff00",'Master Sheet'!A56, B56)</f>
        <v>NEW - Downtown Artery / The Coast</v>
      </c>
      <c r="C57" t="str">
        <f t="shared" ref="C57:D57" si="76">IF( NOT( R57 = "" ), TEXT( DATE(YEAR(R57), MONTH(R57), DAY(R57) ), "m/d/yy") &amp; " " &amp; HOUR(R57) &amp; ":" &amp; TEXT( MINUTE(R57), "00"), "")</f>
        <v/>
      </c>
      <c r="D57" t="str">
        <f t="shared" si="76"/>
        <v/>
      </c>
      <c r="E57" t="str">
        <f>IF( AA57="#00ff00", 'Master Sheet'!L56, "" )</f>
        <v>if needed</v>
      </c>
      <c r="F57">
        <f>IF( AND( $A57 &lt;&gt; "", $B57 &lt;&gt; "", $C57 &lt;&gt; "", $D57 &lt;&gt; "", $E57 &lt;&gt; "", ISERROR( MATCH( $E57,'2019 Kevin and Rob Bands to not'!$A:$A, 0 ) ) ), 1, 0 )</f>
        <v>0</v>
      </c>
      <c r="H57" s="479">
        <f t="shared" si="2"/>
        <v>0</v>
      </c>
      <c r="I57" t="str">
        <f>'Master Sheet'!L56</f>
        <v>if needed</v>
      </c>
      <c r="J57" s="466" t="e">
        <f t="array" ref="J57">INDEX( 'Master Sheet'!A400:C$1093, MATCH( I57, 'Master Sheet'!A400:A$1093, 0 ), 2 )</f>
        <v>#N/A</v>
      </c>
      <c r="K57" s="482">
        <f t="shared" si="3"/>
        <v>0</v>
      </c>
      <c r="L57" s="486" t="s">
        <v>4941</v>
      </c>
      <c r="M57" s="466"/>
      <c r="N57" s="466" t="e">
        <f t="array" ref="N57">INDEX( 'Master Sheet'!A400:C$1093, MATCH( I57, 'Master Sheet'!A400:A$1093, 0 ), 3 )</f>
        <v>#N/A</v>
      </c>
      <c r="O57">
        <f t="shared" si="4"/>
        <v>0</v>
      </c>
      <c r="P57" s="484"/>
      <c r="Q57" s="466"/>
      <c r="R57" s="466" t="str">
        <f t="shared" si="5"/>
        <v/>
      </c>
      <c r="S57" s="466" t="str">
        <f t="shared" si="6"/>
        <v/>
      </c>
      <c r="T57" t="e">
        <f>IF( Y57="#00ff00", TIMEVALUE('Master Sheet'!J56), "")</f>
        <v>#VALUE!</v>
      </c>
      <c r="U57" t="e">
        <f>IF( Z57="#00ff00", TIMEVALUE('Master Sheet'!K56), "")</f>
        <v>#VALUE!</v>
      </c>
      <c r="W57" t="s">
        <v>4823</v>
      </c>
      <c r="X57" t="s">
        <v>4823</v>
      </c>
      <c r="Y57" t="s">
        <v>4822</v>
      </c>
      <c r="Z57" t="s">
        <v>4822</v>
      </c>
      <c r="AA57" t="s">
        <v>4822</v>
      </c>
    </row>
    <row r="58" spans="1:27" ht="12.75">
      <c r="A58" s="129" t="str">
        <f t="shared" si="0"/>
        <v>Saturday</v>
      </c>
      <c r="B58" t="str">
        <f>IF( W58="#00ff00",'Master Sheet'!A57, B57)</f>
        <v>NEW - Downtown Artery / The Coast</v>
      </c>
      <c r="C58" t="str">
        <f t="shared" ref="C58:D58" si="77">IF( NOT( R58 = "" ), TEXT( DATE(YEAR(R58), MONTH(R58), DAY(R58) ), "m/d/yy") &amp; " " &amp; HOUR(R58) &amp; ":" &amp; TEXT( MINUTE(R58), "00"), "")</f>
        <v/>
      </c>
      <c r="D58" t="str">
        <f t="shared" si="77"/>
        <v/>
      </c>
      <c r="E58" t="str">
        <f>IF( AA58="#00ff00", 'Master Sheet'!L57, "" )</f>
        <v>Misadventured</v>
      </c>
      <c r="F58">
        <f>IF( AND( $A58 &lt;&gt; "", $B58 &lt;&gt; "", $C58 &lt;&gt; "", $D58 &lt;&gt; "", $E58 &lt;&gt; "", ISERROR( MATCH( $E58,'2019 Kevin and Rob Bands to not'!$A:$A, 0 ) ) ), 1, 0 )</f>
        <v>0</v>
      </c>
      <c r="H58" s="479">
        <f t="shared" si="2"/>
        <v>0</v>
      </c>
      <c r="I58" t="str">
        <f>'Master Sheet'!L57</f>
        <v>Misadventured</v>
      </c>
      <c r="J58" s="466" t="str">
        <f t="array" ref="J58">INDEX( 'Master Sheet'!A400:C$1093, MATCH( I58, 'Master Sheet'!A400:A$1093, 0 ), 2 )</f>
        <v>(2020) Seth Wolfe :: (970) 430-3380</v>
      </c>
      <c r="K58" s="482">
        <f t="shared" si="3"/>
        <v>0</v>
      </c>
      <c r="L58" s="483"/>
      <c r="M58" s="466"/>
      <c r="N58" s="466" t="str">
        <f t="array" ref="N58">INDEX( 'Master Sheet'!A400:C$1093, MATCH( I58, 'Master Sheet'!A400:A$1093, 0 ), 3 )</f>
        <v>greengreen1472@gmail.com</v>
      </c>
      <c r="O58">
        <f t="shared" si="4"/>
        <v>0</v>
      </c>
      <c r="P58" s="484"/>
      <c r="Q58" s="466"/>
      <c r="R58" s="466" t="str">
        <f t="shared" si="5"/>
        <v/>
      </c>
      <c r="S58" s="466" t="str">
        <f t="shared" si="6"/>
        <v/>
      </c>
      <c r="T58" t="e">
        <f>IF( Y58="#00ff00", TIMEVALUE('Master Sheet'!J57), "")</f>
        <v>#VALUE!</v>
      </c>
      <c r="U58" t="e">
        <f>IF( Z58="#00ff00", TIMEVALUE('Master Sheet'!K57), "")</f>
        <v>#VALUE!</v>
      </c>
      <c r="W58" t="s">
        <v>4823</v>
      </c>
      <c r="X58" t="s">
        <v>4823</v>
      </c>
      <c r="Y58" t="s">
        <v>4822</v>
      </c>
      <c r="Z58" t="s">
        <v>4822</v>
      </c>
      <c r="AA58" t="s">
        <v>4822</v>
      </c>
    </row>
    <row r="59" spans="1:27" ht="12.75">
      <c r="A59" s="129" t="str">
        <f t="shared" si="0"/>
        <v>Saturday</v>
      </c>
      <c r="B59" t="str">
        <f>IF( W59="#00ff00",'Master Sheet'!A58, B58)</f>
        <v>NEW - Downtown Artery / The Coast</v>
      </c>
      <c r="C59" t="str">
        <f t="shared" ref="C59:D59" si="78">IF( NOT( R59 = "" ), TEXT( DATE(YEAR(R59), MONTH(R59), DAY(R59) ), "m/d/yy") &amp; " " &amp; HOUR(R59) &amp; ":" &amp; TEXT( MINUTE(R59), "00"), "")</f>
        <v/>
      </c>
      <c r="D59" t="str">
        <f t="shared" si="78"/>
        <v/>
      </c>
      <c r="E59" t="str">
        <f>IF( AA59="#00ff00", 'Master Sheet'!L58, "" )</f>
        <v>Bran Schneider with AF2</v>
      </c>
      <c r="F59">
        <f>IF( AND( $A59 &lt;&gt; "", $B59 &lt;&gt; "", $C59 &lt;&gt; "", $D59 &lt;&gt; "", $E59 &lt;&gt; "", ISERROR( MATCH( $E59,'2019 Kevin and Rob Bands to not'!$A:$A, 0 ) ) ), 1, 0 )</f>
        <v>0</v>
      </c>
      <c r="H59" s="479">
        <f t="shared" si="2"/>
        <v>0</v>
      </c>
      <c r="I59" t="str">
        <f>'Master Sheet'!L58</f>
        <v>Bran Schneider with AF2</v>
      </c>
      <c r="J59" s="466" t="str">
        <f t="array" ref="J59">INDEX( 'Master Sheet'!A400:C$1093, MATCH( I59, 'Master Sheet'!A400:A$1093, 0 ), 2 )</f>
        <v>(2020) Bran Schneider :: 9706909128</v>
      </c>
      <c r="K59" s="482">
        <f t="shared" si="3"/>
        <v>0</v>
      </c>
      <c r="L59" s="483"/>
      <c r="M59" s="466"/>
      <c r="N59" s="466" t="str">
        <f t="array" ref="N59">INDEX( 'Master Sheet'!A400:C$1093, MATCH( I59, 'Master Sheet'!A400:A$1093, 0 ), 3 )</f>
        <v>branschneider@hotmail.com</v>
      </c>
      <c r="O59">
        <f t="shared" si="4"/>
        <v>0</v>
      </c>
      <c r="P59" s="484"/>
      <c r="Q59" s="466"/>
      <c r="R59" s="466" t="str">
        <f t="shared" si="5"/>
        <v/>
      </c>
      <c r="S59" s="466" t="str">
        <f t="shared" si="6"/>
        <v/>
      </c>
      <c r="T59" t="e">
        <f>IF( Y59="#00ff00", TIMEVALUE('Master Sheet'!J58), "")</f>
        <v>#VALUE!</v>
      </c>
      <c r="U59" t="e">
        <f>IF( Z59="#00ff00", TIMEVALUE('Master Sheet'!K58), "")</f>
        <v>#VALUE!</v>
      </c>
      <c r="W59" t="s">
        <v>4823</v>
      </c>
      <c r="X59" t="s">
        <v>4919</v>
      </c>
      <c r="Y59" t="s">
        <v>4822</v>
      </c>
      <c r="Z59" t="s">
        <v>4822</v>
      </c>
      <c r="AA59" t="s">
        <v>4822</v>
      </c>
    </row>
    <row r="60" spans="1:27" ht="12.75">
      <c r="A60" s="129" t="str">
        <f t="shared" si="0"/>
        <v>Saturday</v>
      </c>
      <c r="B60" t="str">
        <f>IF( W60="#00ff00",'Master Sheet'!A59, B59)</f>
        <v>NEW - Downtown Artery / The Coast</v>
      </c>
      <c r="C60" t="str">
        <f t="shared" ref="C60:D60" si="79">IF( NOT( R60 = "" ), TEXT( DATE(YEAR(R60), MONTH(R60), DAY(R60) ), "m/d/yy") &amp; " " &amp; HOUR(R60) &amp; ":" &amp; TEXT( MINUTE(R60), "00"), "")</f>
        <v/>
      </c>
      <c r="D60" t="str">
        <f t="shared" si="79"/>
        <v/>
      </c>
      <c r="E60" t="str">
        <f>IF( AA60="#00ff00", 'Master Sheet'!L59, "" )</f>
        <v>VALDEZ</v>
      </c>
      <c r="F60">
        <f>IF( AND( $A60 &lt;&gt; "", $B60 &lt;&gt; "", $C60 &lt;&gt; "", $D60 &lt;&gt; "", $E60 &lt;&gt; "", ISERROR( MATCH( $E60,'2019 Kevin and Rob Bands to not'!$A:$A, 0 ) ) ), 1, 0 )</f>
        <v>0</v>
      </c>
      <c r="H60" s="479">
        <f t="shared" si="2"/>
        <v>0</v>
      </c>
      <c r="I60" t="str">
        <f>'Master Sheet'!L59</f>
        <v>VALDEZ</v>
      </c>
      <c r="J60" s="466" t="e">
        <f t="array" ref="J60">INDEX( 'Master Sheet'!A400:C$1093, MATCH( I60, 'Master Sheet'!A400:A$1093, 0 ), 2 )</f>
        <v>#N/A</v>
      </c>
      <c r="K60" s="482">
        <f t="shared" si="3"/>
        <v>0</v>
      </c>
      <c r="L60" s="483"/>
      <c r="M60" s="466"/>
      <c r="N60" s="466" t="e">
        <f t="array" ref="N60">INDEX( 'Master Sheet'!A400:C$1093, MATCH( I60, 'Master Sheet'!A400:A$1093, 0 ), 3 )</f>
        <v>#N/A</v>
      </c>
      <c r="O60">
        <f t="shared" si="4"/>
        <v>0</v>
      </c>
      <c r="P60" s="484"/>
      <c r="Q60" s="466"/>
      <c r="R60" s="466" t="str">
        <f t="shared" si="5"/>
        <v/>
      </c>
      <c r="S60" s="466" t="str">
        <f t="shared" si="6"/>
        <v/>
      </c>
      <c r="T60" t="e">
        <f>IF( Y60="#00ff00", TIMEVALUE('Master Sheet'!J59), "")</f>
        <v>#VALUE!</v>
      </c>
      <c r="U60" t="e">
        <f>IF( Z60="#00ff00", TIMEVALUE('Master Sheet'!K59), "")</f>
        <v>#VALUE!</v>
      </c>
      <c r="W60" t="s">
        <v>4823</v>
      </c>
      <c r="X60" t="s">
        <v>4823</v>
      </c>
      <c r="Y60" t="s">
        <v>4822</v>
      </c>
      <c r="Z60" t="s">
        <v>4822</v>
      </c>
      <c r="AA60" t="s">
        <v>4822</v>
      </c>
    </row>
    <row r="61" spans="1:27" ht="12.75">
      <c r="A61" s="129" t="str">
        <f t="shared" si="0"/>
        <v>Saturday</v>
      </c>
      <c r="B61" t="str">
        <f>IF( W61="#00ff00",'Master Sheet'!A60, B60)</f>
        <v>NEW - Downtown Artery / The Coast</v>
      </c>
      <c r="C61" t="str">
        <f t="shared" ref="C61:D61" si="80">IF( NOT( R61 = "" ), TEXT( DATE(YEAR(R61), MONTH(R61), DAY(R61) ), "m/d/yy") &amp; " " &amp; HOUR(R61) &amp; ":" &amp; TEXT( MINUTE(R61), "00"), "")</f>
        <v/>
      </c>
      <c r="D61" t="str">
        <f t="shared" si="80"/>
        <v/>
      </c>
      <c r="E61" t="str">
        <f>IF( AA61="#00ff00", 'Master Sheet'!L60, "" )</f>
        <v>I Am the Owl</v>
      </c>
      <c r="F61">
        <f>IF( AND( $A61 &lt;&gt; "", $B61 &lt;&gt; "", $C61 &lt;&gt; "", $D61 &lt;&gt; "", $E61 &lt;&gt; "", ISERROR( MATCH( $E61,'2019 Kevin and Rob Bands to not'!$A:$A, 0 ) ) ), 1, 0 )</f>
        <v>0</v>
      </c>
      <c r="H61" s="479">
        <f t="shared" si="2"/>
        <v>0</v>
      </c>
      <c r="I61" t="str">
        <f>'Master Sheet'!L60</f>
        <v>I Am the Owl</v>
      </c>
      <c r="J61" s="466" t="str">
        <f t="array" ref="J61">INDEX( 'Master Sheet'!A400:C$1093, MATCH( I61, 'Master Sheet'!A400:A$1093, 0 ), 2 )</f>
        <v>(2020) Josh Rivera :: 720-276-0847</v>
      </c>
      <c r="K61" s="482">
        <f t="shared" si="3"/>
        <v>0</v>
      </c>
      <c r="L61" s="483"/>
      <c r="M61" s="466"/>
      <c r="N61" s="466" t="str">
        <f t="array" ref="N61">INDEX( 'Master Sheet'!A400:C$1093, MATCH( I61, 'Master Sheet'!A400:A$1093, 0 ), 3 )</f>
        <v>joshua.david.rivera@gmail.com</v>
      </c>
      <c r="O61">
        <f t="shared" si="4"/>
        <v>0</v>
      </c>
      <c r="P61" s="484"/>
      <c r="Q61" s="466"/>
      <c r="R61" s="466" t="str">
        <f t="shared" si="5"/>
        <v/>
      </c>
      <c r="S61" s="466" t="str">
        <f t="shared" si="6"/>
        <v/>
      </c>
      <c r="T61" t="e">
        <f>IF( Y61="#00ff00", TIMEVALUE('Master Sheet'!J60), "")</f>
        <v>#VALUE!</v>
      </c>
      <c r="U61" t="e">
        <f>IF( Z61="#00ff00", TIMEVALUE('Master Sheet'!K60), "")</f>
        <v>#VALUE!</v>
      </c>
      <c r="W61" t="s">
        <v>4823</v>
      </c>
      <c r="X61" t="s">
        <v>4823</v>
      </c>
      <c r="Y61" t="s">
        <v>4822</v>
      </c>
      <c r="Z61" t="s">
        <v>4822</v>
      </c>
      <c r="AA61" t="s">
        <v>4822</v>
      </c>
    </row>
    <row r="62" spans="1:27" ht="12.75">
      <c r="A62" s="129" t="str">
        <f t="shared" si="0"/>
        <v>Saturday</v>
      </c>
      <c r="B62" t="str">
        <f>IF( W62="#00ff00",'Master Sheet'!A61, B61)</f>
        <v>NEW - Downtown Artery / The Coast</v>
      </c>
      <c r="C62" t="str">
        <f t="shared" ref="C62:D62" si="81">IF( NOT( R62 = "" ), TEXT( DATE(YEAR(R62), MONTH(R62), DAY(R62) ), "m/d/yy") &amp; " " &amp; HOUR(R62) &amp; ":" &amp; TEXT( MINUTE(R62), "00"), "")</f>
        <v/>
      </c>
      <c r="D62" t="str">
        <f t="shared" si="81"/>
        <v/>
      </c>
      <c r="E62" t="str">
        <f>IF( AA62="#00ff00", 'Master Sheet'!L61, "" )</f>
        <v>2MX2</v>
      </c>
      <c r="F62">
        <f>IF( AND( $A62 &lt;&gt; "", $B62 &lt;&gt; "", $C62 &lt;&gt; "", $D62 &lt;&gt; "", $E62 &lt;&gt; "", ISERROR( MATCH( $E62,'2019 Kevin and Rob Bands to not'!$A:$A, 0 ) ) ), 1, 0 )</f>
        <v>0</v>
      </c>
      <c r="H62" s="479">
        <f t="shared" si="2"/>
        <v>0</v>
      </c>
      <c r="I62" t="str">
        <f>'Master Sheet'!L61</f>
        <v>2MX2</v>
      </c>
      <c r="J62" s="466" t="e">
        <f t="array" ref="J62">INDEX( 'Master Sheet'!A400:C$1093, MATCH( I62, 'Master Sheet'!A400:A$1093, 0 ), 2 )</f>
        <v>#N/A</v>
      </c>
      <c r="K62" s="482">
        <f t="shared" si="3"/>
        <v>0</v>
      </c>
      <c r="L62" s="483"/>
      <c r="M62" s="466"/>
      <c r="N62" s="466" t="e">
        <f t="array" ref="N62">INDEX( 'Master Sheet'!A400:C$1093, MATCH( I62, 'Master Sheet'!A400:A$1093, 0 ), 3 )</f>
        <v>#N/A</v>
      </c>
      <c r="O62">
        <f t="shared" si="4"/>
        <v>0</v>
      </c>
      <c r="P62" s="484"/>
      <c r="Q62" s="466"/>
      <c r="R62" s="466" t="str">
        <f t="shared" si="5"/>
        <v/>
      </c>
      <c r="S62" s="466" t="str">
        <f t="shared" si="6"/>
        <v/>
      </c>
      <c r="T62" t="e">
        <f>IF( Y62="#00ff00", TIMEVALUE('Master Sheet'!J61), "")</f>
        <v>#VALUE!</v>
      </c>
      <c r="U62" t="e">
        <f>IF( Z62="#00ff00", TIMEVALUE('Master Sheet'!K61), "")</f>
        <v>#VALUE!</v>
      </c>
      <c r="W62" t="s">
        <v>4823</v>
      </c>
      <c r="X62" t="s">
        <v>4823</v>
      </c>
      <c r="Y62" t="s">
        <v>4822</v>
      </c>
      <c r="Z62" t="s">
        <v>4822</v>
      </c>
      <c r="AA62" t="s">
        <v>4822</v>
      </c>
    </row>
    <row r="63" spans="1:27" ht="12.75">
      <c r="A63" s="129" t="str">
        <f t="shared" si="0"/>
        <v>Saturday</v>
      </c>
      <c r="B63" t="str">
        <f>IF( W63="#00ff00",'Master Sheet'!A62, B62)</f>
        <v>NEW - Downtown Artery / The Coast</v>
      </c>
      <c r="C63" t="str">
        <f t="shared" ref="C63:D63" si="82">IF( NOT( R63 = "" ), TEXT( DATE(YEAR(R63), MONTH(R63), DAY(R63) ), "m/d/yy") &amp; " " &amp; HOUR(R63) &amp; ":" &amp; TEXT( MINUTE(R63), "00"), "")</f>
        <v/>
      </c>
      <c r="D63" t="str">
        <f t="shared" si="82"/>
        <v/>
      </c>
      <c r="E63" t="str">
        <f>IF( AA63="#00ff00", 'Master Sheet'!L62, "" )</f>
        <v>Lola Rising</v>
      </c>
      <c r="F63">
        <f>IF( AND( $A63 &lt;&gt; "", $B63 &lt;&gt; "", $C63 &lt;&gt; "", $D63 &lt;&gt; "", $E63 &lt;&gt; "", ISERROR( MATCH( $E63,'2019 Kevin and Rob Bands to not'!$A:$A, 0 ) ) ), 1, 0 )</f>
        <v>0</v>
      </c>
      <c r="H63" s="479">
        <f t="shared" si="2"/>
        <v>0</v>
      </c>
      <c r="I63" t="str">
        <f>'Master Sheet'!L62</f>
        <v>Lola Rising</v>
      </c>
      <c r="J63" s="466" t="str">
        <f t="array" ref="J63">INDEX( 'Master Sheet'!A400:C$1093, MATCH( I63, 'Master Sheet'!A400:A$1093, 0 ), 2 )</f>
        <v>(2020) Sarah Joelle Hoffenberg :: 406-422-8921</v>
      </c>
      <c r="K63" s="482">
        <f t="shared" si="3"/>
        <v>0</v>
      </c>
      <c r="L63" s="483"/>
      <c r="M63" s="466"/>
      <c r="N63" s="466" t="str">
        <f t="array" ref="N63">INDEX( 'Master Sheet'!A400:C$1093, MATCH( I63, 'Master Sheet'!A400:A$1093, 0 ), 3 )</f>
        <v>sarahjoelle@gmail.com</v>
      </c>
      <c r="O63">
        <f t="shared" si="4"/>
        <v>0</v>
      </c>
      <c r="P63" s="484"/>
      <c r="Q63" s="466"/>
      <c r="R63" s="466" t="str">
        <f t="shared" si="5"/>
        <v/>
      </c>
      <c r="S63" s="466" t="str">
        <f t="shared" si="6"/>
        <v/>
      </c>
      <c r="T63" t="e">
        <f>IF( Y63="#00ff00", TIMEVALUE('Master Sheet'!J62), "")</f>
        <v>#VALUE!</v>
      </c>
      <c r="U63" t="e">
        <f>IF( Z63="#00ff00", TIMEVALUE('Master Sheet'!K62), "")</f>
        <v>#VALUE!</v>
      </c>
      <c r="W63" t="s">
        <v>4823</v>
      </c>
      <c r="X63" t="s">
        <v>4823</v>
      </c>
      <c r="Y63" t="s">
        <v>4822</v>
      </c>
      <c r="Z63" t="s">
        <v>4822</v>
      </c>
      <c r="AA63" t="s">
        <v>4822</v>
      </c>
    </row>
    <row r="64" spans="1:27" ht="12.75">
      <c r="A64" s="129" t="str">
        <f t="shared" si="0"/>
        <v>Saturday</v>
      </c>
      <c r="B64" t="str">
        <f>IF( W64="#00ff00",'Master Sheet'!A63, B63)</f>
        <v>NEW - Downtown Artery / The Coast</v>
      </c>
      <c r="C64" t="str">
        <f t="shared" ref="C64:D64" si="83">IF( NOT( R64 = "" ), TEXT( DATE(YEAR(R64), MONTH(R64), DAY(R64) ), "m/d/yy") &amp; " " &amp; HOUR(R64) &amp; ":" &amp; TEXT( MINUTE(R64), "00"), "")</f>
        <v/>
      </c>
      <c r="D64" t="str">
        <f t="shared" si="83"/>
        <v/>
      </c>
      <c r="E64" t="str">
        <f>IF( AA64="#00ff00", 'Master Sheet'!L63, "" )</f>
        <v>Kind Dub</v>
      </c>
      <c r="F64">
        <f>IF( AND( $A64 &lt;&gt; "", $B64 &lt;&gt; "", $C64 &lt;&gt; "", $D64 &lt;&gt; "", $E64 &lt;&gt; "", ISERROR( MATCH( $E64,'2019 Kevin and Rob Bands to not'!$A:$A, 0 ) ) ), 1, 0 )</f>
        <v>0</v>
      </c>
      <c r="H64" s="479">
        <f t="shared" si="2"/>
        <v>0</v>
      </c>
      <c r="I64" t="str">
        <f>'Master Sheet'!L63</f>
        <v>Kind Dub</v>
      </c>
      <c r="J64" s="466" t="str">
        <f t="array" ref="J64">INDEX( 'Master Sheet'!A400:C$1093, MATCH( I64, 'Master Sheet'!A400:A$1093, 0 ), 2 )</f>
        <v>(2020) Cory Clarke :: 303-885-9325</v>
      </c>
      <c r="K64" s="482">
        <f t="shared" si="3"/>
        <v>0</v>
      </c>
      <c r="L64" s="483"/>
      <c r="M64" s="466"/>
      <c r="N64" s="466" t="str">
        <f t="array" ref="N64">INDEX( 'Master Sheet'!A400:C$1093, MATCH( I64, 'Master Sheet'!A400:A$1093, 0 ), 3 )</f>
        <v>kinddubrecords@gmail.com</v>
      </c>
      <c r="O64">
        <f t="shared" si="4"/>
        <v>0</v>
      </c>
      <c r="P64" s="484"/>
      <c r="Q64" s="466"/>
      <c r="R64" s="466" t="str">
        <f t="shared" si="5"/>
        <v/>
      </c>
      <c r="S64" s="466" t="str">
        <f t="shared" si="6"/>
        <v/>
      </c>
      <c r="T64" t="e">
        <f>IF( Y64="#00ff00", TIMEVALUE('Master Sheet'!J63), "")</f>
        <v>#VALUE!</v>
      </c>
      <c r="U64" t="e">
        <f>IF( Z64="#00ff00", TIMEVALUE('Master Sheet'!K63), "")</f>
        <v>#VALUE!</v>
      </c>
      <c r="W64" t="s">
        <v>4823</v>
      </c>
      <c r="X64" t="s">
        <v>4823</v>
      </c>
      <c r="Y64" t="s">
        <v>4822</v>
      </c>
      <c r="Z64" t="s">
        <v>4822</v>
      </c>
      <c r="AA64" t="s">
        <v>4822</v>
      </c>
    </row>
    <row r="65" spans="1:27" ht="12.75">
      <c r="A65" s="129" t="str">
        <f t="shared" si="0"/>
        <v>Saturday</v>
      </c>
      <c r="B65" t="str">
        <f>IF( W65="#00ff00",'Master Sheet'!A64, B64)</f>
        <v>NEW - Downtown Artery / The Coast</v>
      </c>
      <c r="C65" t="str">
        <f t="shared" ref="C65:D65" si="84">IF( NOT( R65 = "" ), TEXT( DATE(YEAR(R65), MONTH(R65), DAY(R65) ), "m/d/yy") &amp; " " &amp; HOUR(R65) &amp; ":" &amp; TEXT( MINUTE(R65), "00"), "")</f>
        <v/>
      </c>
      <c r="D65" t="str">
        <f t="shared" si="84"/>
        <v/>
      </c>
      <c r="E65" t="str">
        <f>IF( AA65="#00ff00", 'Master Sheet'!L64, "" )</f>
        <v>Maxwell Mud</v>
      </c>
      <c r="F65">
        <f>IF( AND( $A65 &lt;&gt; "", $B65 &lt;&gt; "", $C65 &lt;&gt; "", $D65 &lt;&gt; "", $E65 &lt;&gt; "", ISERROR( MATCH( $E65,'2019 Kevin and Rob Bands to not'!$A:$A, 0 ) ) ), 1, 0 )</f>
        <v>0</v>
      </c>
      <c r="H65" s="479">
        <f t="shared" si="2"/>
        <v>0</v>
      </c>
      <c r="I65" t="str">
        <f>'Master Sheet'!L64</f>
        <v>Maxwell Mud</v>
      </c>
      <c r="J65" s="466" t="str">
        <f t="array" ref="J65">INDEX( 'Master Sheet'!A400:C$1093, MATCH( I65, 'Master Sheet'!A400:A$1093, 0 ), 2 )</f>
        <v>(2020) Brian Kittrell :: 5134776379</v>
      </c>
      <c r="K65" s="482">
        <f t="shared" si="3"/>
        <v>0</v>
      </c>
      <c r="L65" s="486" t="s">
        <v>4956</v>
      </c>
      <c r="M65" s="129" t="s">
        <v>4957</v>
      </c>
      <c r="N65" s="466" t="str">
        <f t="array" ref="N65">INDEX( 'Master Sheet'!A400:C$1093, MATCH( I65, 'Master Sheet'!A400:A$1093, 0 ), 3 )</f>
        <v>kittrell.brian@gmail.com</v>
      </c>
      <c r="O65">
        <f t="shared" si="4"/>
        <v>0</v>
      </c>
      <c r="P65" s="484"/>
      <c r="Q65" s="466"/>
      <c r="R65" s="466" t="str">
        <f t="shared" si="5"/>
        <v/>
      </c>
      <c r="S65" s="466" t="str">
        <f t="shared" si="6"/>
        <v/>
      </c>
      <c r="T65" t="e">
        <f>IF( Y65="#00ff00", TIMEVALUE('Master Sheet'!J64), "")</f>
        <v>#VALUE!</v>
      </c>
      <c r="U65" t="e">
        <f>IF( Z65="#00ff00", TIMEVALUE('Master Sheet'!K64), "")</f>
        <v>#VALUE!</v>
      </c>
      <c r="W65" t="s">
        <v>4823</v>
      </c>
      <c r="X65" t="s">
        <v>4823</v>
      </c>
      <c r="Y65" t="s">
        <v>4822</v>
      </c>
      <c r="Z65" t="s">
        <v>4822</v>
      </c>
      <c r="AA65" t="s">
        <v>4822</v>
      </c>
    </row>
    <row r="66" spans="1:27" ht="12.75">
      <c r="A66" s="129" t="str">
        <f t="shared" si="0"/>
        <v>Saturday</v>
      </c>
      <c r="B66" t="str">
        <f>IF( W66="#00ff00",'Master Sheet'!A65, B65)</f>
        <v>NEW - Downtown Artery / The Coast</v>
      </c>
      <c r="C66" t="str">
        <f t="shared" ref="C66:D66" si="85">IF( NOT( R66 = "" ), TEXT( DATE(YEAR(R66), MONTH(R66), DAY(R66) ), "m/d/yy") &amp; " " &amp; HOUR(R66) &amp; ":" &amp; TEXT( MINUTE(R66), "00"), "")</f>
        <v/>
      </c>
      <c r="D66" t="str">
        <f t="shared" si="85"/>
        <v/>
      </c>
      <c r="E66" t="str">
        <f>IF( AA66="#00ff00", 'Master Sheet'!L65, "" )</f>
        <v/>
      </c>
      <c r="F66">
        <f>IF( AND( $A66 &lt;&gt; "", $B66 &lt;&gt; "", $C66 &lt;&gt; "", $D66 &lt;&gt; "", $E66 &lt;&gt; "", ISERROR( MATCH( $E66,'2019 Kevin and Rob Bands to not'!$A:$A, 0 ) ) ), 1, 0 )</f>
        <v>0</v>
      </c>
      <c r="H66" s="479">
        <f t="shared" si="2"/>
        <v>0</v>
      </c>
      <c r="I66">
        <f>'Master Sheet'!L65</f>
        <v>0</v>
      </c>
      <c r="J66" s="466" t="e">
        <f t="array" ref="J66">INDEX( 'Master Sheet'!A400:C$1093, MATCH( I66, 'Master Sheet'!A400:A$1093, 0 ), 2 )</f>
        <v>#N/A</v>
      </c>
      <c r="K66" s="482">
        <f t="shared" si="3"/>
        <v>0</v>
      </c>
      <c r="L66" s="483"/>
      <c r="M66" s="466"/>
      <c r="N66" s="466" t="e">
        <f t="array" ref="N66">INDEX( 'Master Sheet'!A400:C$1093, MATCH( I66, 'Master Sheet'!A400:A$1093, 0 ), 3 )</f>
        <v>#N/A</v>
      </c>
      <c r="O66">
        <f t="shared" si="4"/>
        <v>0</v>
      </c>
      <c r="P66" s="484"/>
      <c r="Q66" s="466"/>
      <c r="R66" s="466" t="str">
        <f t="shared" si="5"/>
        <v/>
      </c>
      <c r="S66" s="466" t="str">
        <f t="shared" si="6"/>
        <v/>
      </c>
      <c r="T66" t="str">
        <f>IF( Y66="#00ff00", TIMEVALUE('Master Sheet'!J65), "")</f>
        <v/>
      </c>
      <c r="U66" t="str">
        <f>IF( Z66="#00ff00", TIMEVALUE('Master Sheet'!K65), "")</f>
        <v/>
      </c>
      <c r="W66" t="s">
        <v>4823</v>
      </c>
      <c r="X66" t="s">
        <v>4823</v>
      </c>
      <c r="Y66" t="s">
        <v>4823</v>
      </c>
      <c r="Z66" t="s">
        <v>4823</v>
      </c>
      <c r="AA66" t="s">
        <v>4823</v>
      </c>
    </row>
    <row r="67" spans="1:27" ht="12.75">
      <c r="A67" s="129" t="str">
        <f t="shared" si="0"/>
        <v>Saturday</v>
      </c>
      <c r="B67" t="str">
        <f t="shared" ref="B67:B75" si="86">IF( W67="#00ff00",#REF!, B66)</f>
        <v>NEW - Downtown Artery / The Coast</v>
      </c>
      <c r="C67" t="str">
        <f t="shared" ref="C67:D67" si="87">IF( NOT( R67 = "" ), TEXT( DATE(YEAR(R67), MONTH(R67), DAY(R67) ), "m/d/yy") &amp; " " &amp; HOUR(R67) &amp; ":" &amp; TEXT( MINUTE(R67), "00"), "")</f>
        <v/>
      </c>
      <c r="D67" t="str">
        <f t="shared" si="87"/>
        <v/>
      </c>
      <c r="E67" t="str">
        <f t="shared" ref="E67:E75" si="88">IF( AA67="#00ff00",#REF!, "" )</f>
        <v/>
      </c>
      <c r="F67">
        <f>IF( AND( $A67 &lt;&gt; "", $B67 &lt;&gt; "", $C67 &lt;&gt; "", $D67 &lt;&gt; "", $E67 &lt;&gt; "", ISERROR( MATCH( $E67,'2019 Kevin and Rob Bands to not'!$A:$A, 0 ) ) ), 1, 0 )</f>
        <v>0</v>
      </c>
      <c r="H67" s="479" t="e">
        <f t="shared" si="2"/>
        <v>#REF!</v>
      </c>
      <c r="I67" t="e">
        <f t="shared" ref="I67:I75" si="89">#REF!</f>
        <v>#REF!</v>
      </c>
      <c r="J67" s="466" t="e">
        <f t="array" ref="J67">INDEX( 'Master Sheet'!A400:C$1093, MATCH( I67, 'Master Sheet'!A400:A$1093, 0 ), 2 )</f>
        <v>#REF!</v>
      </c>
      <c r="K67" s="482" t="e">
        <f t="shared" si="3"/>
        <v>#REF!</v>
      </c>
      <c r="L67" s="483"/>
      <c r="M67" s="466"/>
      <c r="N67" s="466" t="e">
        <f t="array" ref="N67">INDEX( 'Master Sheet'!A400:C$1093, MATCH( I67, 'Master Sheet'!A400:A$1093, 0 ), 3 )</f>
        <v>#REF!</v>
      </c>
      <c r="O67" t="e">
        <f t="shared" si="4"/>
        <v>#REF!</v>
      </c>
      <c r="P67" s="484"/>
      <c r="Q67" s="466"/>
      <c r="R67" s="466" t="str">
        <f t="shared" si="5"/>
        <v/>
      </c>
      <c r="S67" s="466" t="str">
        <f t="shared" si="6"/>
        <v/>
      </c>
      <c r="T67" t="str">
        <f t="shared" ref="T67:U67" si="90">IF( Y67="#00ff00", TIMEVALUE(#REF!), "")</f>
        <v/>
      </c>
      <c r="U67" t="str">
        <f t="shared" si="90"/>
        <v/>
      </c>
      <c r="W67" t="s">
        <v>4823</v>
      </c>
      <c r="X67" t="s">
        <v>4823</v>
      </c>
      <c r="Y67" t="s">
        <v>4823</v>
      </c>
      <c r="Z67" t="s">
        <v>4823</v>
      </c>
      <c r="AA67" t="s">
        <v>4823</v>
      </c>
    </row>
    <row r="68" spans="1:27" ht="12.75">
      <c r="A68" s="129" t="str">
        <f t="shared" si="0"/>
        <v>Saturday</v>
      </c>
      <c r="B68" t="e">
        <f t="shared" si="86"/>
        <v>#REF!</v>
      </c>
      <c r="C68" t="str">
        <f t="shared" ref="C68:D68" si="91">IF( NOT( R68 = "" ), TEXT( DATE(YEAR(R68), MONTH(R68), DAY(R68) ), "m/d/yy") &amp; " " &amp; HOUR(R68) &amp; ":" &amp; TEXT( MINUTE(R68), "00"), "")</f>
        <v/>
      </c>
      <c r="D68" t="str">
        <f t="shared" si="91"/>
        <v/>
      </c>
      <c r="E68" t="e">
        <f t="shared" si="88"/>
        <v>#REF!</v>
      </c>
      <c r="F68" t="e">
        <f>IF( AND( $A68 &lt;&gt; "", $B68 &lt;&gt; "", $C68 &lt;&gt; "", $D68 &lt;&gt; "", $E68 &lt;&gt; "", ISERROR( MATCH( $E68,'2019 Kevin and Rob Bands to not'!$A:$A, 0 ) ) ), 1, 0 )</f>
        <v>#REF!</v>
      </c>
      <c r="H68" s="479" t="e">
        <f t="shared" si="2"/>
        <v>#REF!</v>
      </c>
      <c r="I68" t="e">
        <f t="shared" si="89"/>
        <v>#REF!</v>
      </c>
      <c r="J68" s="466" t="e">
        <f t="array" ref="J68">INDEX( 'Master Sheet'!A400:C$1093, MATCH( I68, 'Master Sheet'!A400:A$1093, 0 ), 2 )</f>
        <v>#REF!</v>
      </c>
      <c r="K68" s="482" t="e">
        <f t="shared" si="3"/>
        <v>#REF!</v>
      </c>
      <c r="L68" s="483"/>
      <c r="M68" s="466"/>
      <c r="N68" s="466" t="e">
        <f t="array" ref="N68">INDEX( 'Master Sheet'!A400:C$1093, MATCH( I68, 'Master Sheet'!A400:A$1093, 0 ), 3 )</f>
        <v>#REF!</v>
      </c>
      <c r="O68" t="e">
        <f t="shared" si="4"/>
        <v>#REF!</v>
      </c>
      <c r="P68" s="484"/>
      <c r="Q68" s="466"/>
      <c r="R68" s="466" t="str">
        <f t="shared" si="5"/>
        <v/>
      </c>
      <c r="S68" s="466" t="str">
        <f t="shared" si="6"/>
        <v/>
      </c>
      <c r="T68" t="e">
        <f t="shared" ref="T68:U68" si="92">IF( Y68="#00ff00", TIMEVALUE(#REF!), "")</f>
        <v>#REF!</v>
      </c>
      <c r="U68" t="e">
        <f t="shared" si="92"/>
        <v>#REF!</v>
      </c>
      <c r="W68" t="s">
        <v>4822</v>
      </c>
      <c r="X68" t="s">
        <v>4822</v>
      </c>
      <c r="Y68" t="s">
        <v>4822</v>
      </c>
      <c r="Z68" t="s">
        <v>4822</v>
      </c>
      <c r="AA68" t="s">
        <v>4822</v>
      </c>
    </row>
    <row r="69" spans="1:27" ht="12.75">
      <c r="A69" s="129" t="str">
        <f t="shared" si="0"/>
        <v>Saturday</v>
      </c>
      <c r="B69" t="e">
        <f t="shared" si="86"/>
        <v>#REF!</v>
      </c>
      <c r="C69" t="str">
        <f t="shared" ref="C69:D69" si="93">IF( NOT( R69 = "" ), TEXT( DATE(YEAR(R69), MONTH(R69), DAY(R69) ), "m/d/yy") &amp; " " &amp; HOUR(R69) &amp; ":" &amp; TEXT( MINUTE(R69), "00"), "")</f>
        <v/>
      </c>
      <c r="D69" t="str">
        <f t="shared" si="93"/>
        <v/>
      </c>
      <c r="E69" t="e">
        <f t="shared" si="88"/>
        <v>#REF!</v>
      </c>
      <c r="F69" t="e">
        <f>IF( AND( $A69 &lt;&gt; "", $B69 &lt;&gt; "", $C69 &lt;&gt; "", $D69 &lt;&gt; "", $E69 &lt;&gt; "", ISERROR( MATCH( $E69,'2019 Kevin and Rob Bands to not'!$A:$A, 0 ) ) ), 1, 0 )</f>
        <v>#REF!</v>
      </c>
      <c r="H69" s="479" t="e">
        <f t="shared" si="2"/>
        <v>#REF!</v>
      </c>
      <c r="I69" t="e">
        <f t="shared" si="89"/>
        <v>#REF!</v>
      </c>
      <c r="J69" s="466" t="e">
        <f t="array" ref="J69">INDEX( 'Master Sheet'!A400:C$1093, MATCH( I69, 'Master Sheet'!A400:A$1093, 0 ), 2 )</f>
        <v>#REF!</v>
      </c>
      <c r="K69" s="482" t="e">
        <f t="shared" si="3"/>
        <v>#REF!</v>
      </c>
      <c r="L69" s="483"/>
      <c r="M69" s="466"/>
      <c r="N69" s="466" t="e">
        <f t="array" ref="N69">INDEX( 'Master Sheet'!A400:C$1093, MATCH( I69, 'Master Sheet'!A400:A$1093, 0 ), 3 )</f>
        <v>#REF!</v>
      </c>
      <c r="O69" t="e">
        <f t="shared" si="4"/>
        <v>#REF!</v>
      </c>
      <c r="P69" s="484"/>
      <c r="Q69" s="466"/>
      <c r="R69" s="466" t="str">
        <f t="shared" si="5"/>
        <v/>
      </c>
      <c r="S69" s="466" t="str">
        <f t="shared" si="6"/>
        <v/>
      </c>
      <c r="T69" t="e">
        <f t="shared" ref="T69:U69" si="94">IF( Y69="#00ff00", TIMEVALUE(#REF!), "")</f>
        <v>#REF!</v>
      </c>
      <c r="U69" t="e">
        <f t="shared" si="94"/>
        <v>#REF!</v>
      </c>
      <c r="W69" t="s">
        <v>4823</v>
      </c>
      <c r="X69" t="s">
        <v>4823</v>
      </c>
      <c r="Y69" t="s">
        <v>4822</v>
      </c>
      <c r="Z69" t="s">
        <v>4822</v>
      </c>
      <c r="AA69" t="s">
        <v>4822</v>
      </c>
    </row>
    <row r="70" spans="1:27" ht="12.75">
      <c r="A70" s="129" t="str">
        <f t="shared" si="0"/>
        <v>Saturday</v>
      </c>
      <c r="B70" t="e">
        <f t="shared" si="86"/>
        <v>#REF!</v>
      </c>
      <c r="C70" t="str">
        <f t="shared" ref="C70:D70" si="95">IF( NOT( R70 = "" ), TEXT( DATE(YEAR(R70), MONTH(R70), DAY(R70) ), "m/d/yy") &amp; " " &amp; HOUR(R70) &amp; ":" &amp; TEXT( MINUTE(R70), "00"), "")</f>
        <v/>
      </c>
      <c r="D70" t="str">
        <f t="shared" si="95"/>
        <v/>
      </c>
      <c r="E70" t="e">
        <f t="shared" si="88"/>
        <v>#REF!</v>
      </c>
      <c r="F70" t="e">
        <f>IF( AND( $A70 &lt;&gt; "", $B70 &lt;&gt; "", $C70 &lt;&gt; "", $D70 &lt;&gt; "", $E70 &lt;&gt; "", ISERROR( MATCH( $E70,'2019 Kevin and Rob Bands to not'!$A:$A, 0 ) ) ), 1, 0 )</f>
        <v>#REF!</v>
      </c>
      <c r="H70" s="479" t="e">
        <f t="shared" si="2"/>
        <v>#REF!</v>
      </c>
      <c r="I70" t="e">
        <f t="shared" si="89"/>
        <v>#REF!</v>
      </c>
      <c r="J70" s="466" t="e">
        <f t="array" ref="J70">INDEX( 'Master Sheet'!A400:C$1093, MATCH( I70, 'Master Sheet'!A400:A$1093, 0 ), 2 )</f>
        <v>#REF!</v>
      </c>
      <c r="K70" s="482" t="e">
        <f t="shared" si="3"/>
        <v>#REF!</v>
      </c>
      <c r="L70" s="483"/>
      <c r="M70" s="466"/>
      <c r="N70" s="466" t="e">
        <f t="array" ref="N70">INDEX( 'Master Sheet'!A400:C$1093, MATCH( I70, 'Master Sheet'!A400:A$1093, 0 ), 3 )</f>
        <v>#REF!</v>
      </c>
      <c r="O70" t="e">
        <f t="shared" si="4"/>
        <v>#REF!</v>
      </c>
      <c r="P70" s="484"/>
      <c r="Q70" s="466"/>
      <c r="R70" s="466" t="str">
        <f t="shared" si="5"/>
        <v/>
      </c>
      <c r="S70" s="466" t="str">
        <f t="shared" si="6"/>
        <v/>
      </c>
      <c r="T70" t="e">
        <f t="shared" ref="T70:U70" si="96">IF( Y70="#00ff00", TIMEVALUE(#REF!), "")</f>
        <v>#REF!</v>
      </c>
      <c r="U70" t="e">
        <f t="shared" si="96"/>
        <v>#REF!</v>
      </c>
      <c r="W70" t="s">
        <v>4823</v>
      </c>
      <c r="X70" t="s">
        <v>4823</v>
      </c>
      <c r="Y70" t="s">
        <v>4822</v>
      </c>
      <c r="Z70" t="s">
        <v>4822</v>
      </c>
      <c r="AA70" t="s">
        <v>4822</v>
      </c>
    </row>
    <row r="71" spans="1:27" ht="12.75">
      <c r="A71" s="129" t="str">
        <f t="shared" si="0"/>
        <v>Saturday</v>
      </c>
      <c r="B71" t="e">
        <f t="shared" si="86"/>
        <v>#REF!</v>
      </c>
      <c r="C71" t="str">
        <f t="shared" ref="C71:D71" si="97">IF( NOT( R71 = "" ), TEXT( DATE(YEAR(R71), MONTH(R71), DAY(R71) ), "m/d/yy") &amp; " " &amp; HOUR(R71) &amp; ":" &amp; TEXT( MINUTE(R71), "00"), "")</f>
        <v/>
      </c>
      <c r="D71" t="str">
        <f t="shared" si="97"/>
        <v/>
      </c>
      <c r="E71" t="e">
        <f t="shared" si="88"/>
        <v>#REF!</v>
      </c>
      <c r="F71" t="e">
        <f>IF( AND( $A71 &lt;&gt; "", $B71 &lt;&gt; "", $C71 &lt;&gt; "", $D71 &lt;&gt; "", $E71 &lt;&gt; "", ISERROR( MATCH( $E71,'2019 Kevin and Rob Bands to not'!$A:$A, 0 ) ) ), 1, 0 )</f>
        <v>#REF!</v>
      </c>
      <c r="H71" s="479" t="e">
        <f t="shared" si="2"/>
        <v>#REF!</v>
      </c>
      <c r="I71" t="e">
        <f t="shared" si="89"/>
        <v>#REF!</v>
      </c>
      <c r="J71" s="466" t="e">
        <f t="array" ref="J71">INDEX( 'Master Sheet'!A400:C$1093, MATCH( I71, 'Master Sheet'!A400:A$1093, 0 ), 2 )</f>
        <v>#REF!</v>
      </c>
      <c r="K71" s="482" t="e">
        <f t="shared" si="3"/>
        <v>#REF!</v>
      </c>
      <c r="L71" s="483"/>
      <c r="M71" s="466"/>
      <c r="N71" s="466" t="e">
        <f t="array" ref="N71">INDEX( 'Master Sheet'!A400:C$1093, MATCH( I71, 'Master Sheet'!A400:A$1093, 0 ), 3 )</f>
        <v>#REF!</v>
      </c>
      <c r="O71" t="e">
        <f t="shared" si="4"/>
        <v>#REF!</v>
      </c>
      <c r="P71" s="484"/>
      <c r="Q71" s="466"/>
      <c r="R71" s="466" t="str">
        <f t="shared" si="5"/>
        <v/>
      </c>
      <c r="S71" s="466" t="str">
        <f t="shared" si="6"/>
        <v/>
      </c>
      <c r="T71" t="e">
        <f t="shared" ref="T71:U71" si="98">IF( Y71="#00ff00", TIMEVALUE(#REF!), "")</f>
        <v>#REF!</v>
      </c>
      <c r="U71" t="e">
        <f t="shared" si="98"/>
        <v>#REF!</v>
      </c>
      <c r="W71" t="s">
        <v>4823</v>
      </c>
      <c r="X71" t="s">
        <v>4823</v>
      </c>
      <c r="Y71" t="s">
        <v>4822</v>
      </c>
      <c r="Z71" t="s">
        <v>4822</v>
      </c>
      <c r="AA71" t="s">
        <v>4822</v>
      </c>
    </row>
    <row r="72" spans="1:27" ht="12.75">
      <c r="A72" s="129" t="str">
        <f t="shared" si="0"/>
        <v>Saturday</v>
      </c>
      <c r="B72" t="e">
        <f t="shared" si="86"/>
        <v>#REF!</v>
      </c>
      <c r="C72" t="str">
        <f t="shared" ref="C72:D72" si="99">IF( NOT( R72 = "" ), TEXT( DATE(YEAR(R72), MONTH(R72), DAY(R72) ), "m/d/yy") &amp; " " &amp; HOUR(R72) &amp; ":" &amp; TEXT( MINUTE(R72), "00"), "")</f>
        <v/>
      </c>
      <c r="D72" t="str">
        <f t="shared" si="99"/>
        <v/>
      </c>
      <c r="E72" t="e">
        <f t="shared" si="88"/>
        <v>#REF!</v>
      </c>
      <c r="F72" t="e">
        <f>IF( AND( $A72 &lt;&gt; "", $B72 &lt;&gt; "", $C72 &lt;&gt; "", $D72 &lt;&gt; "", $E72 &lt;&gt; "", ISERROR( MATCH( $E72,'2019 Kevin and Rob Bands to not'!$A:$A, 0 ) ) ), 1, 0 )</f>
        <v>#REF!</v>
      </c>
      <c r="H72" s="479" t="e">
        <f t="shared" si="2"/>
        <v>#REF!</v>
      </c>
      <c r="I72" t="e">
        <f t="shared" si="89"/>
        <v>#REF!</v>
      </c>
      <c r="J72" s="466" t="e">
        <f t="array" ref="J72">INDEX( 'Master Sheet'!A400:C$1093, MATCH( I72, 'Master Sheet'!A400:A$1093, 0 ), 2 )</f>
        <v>#REF!</v>
      </c>
      <c r="K72" s="482" t="e">
        <f t="shared" si="3"/>
        <v>#REF!</v>
      </c>
      <c r="L72" s="483"/>
      <c r="M72" s="466"/>
      <c r="N72" s="466" t="e">
        <f t="array" ref="N72">INDEX( 'Master Sheet'!A400:C$1093, MATCH( I72, 'Master Sheet'!A400:A$1093, 0 ), 3 )</f>
        <v>#REF!</v>
      </c>
      <c r="O72" t="e">
        <f t="shared" si="4"/>
        <v>#REF!</v>
      </c>
      <c r="P72" s="484"/>
      <c r="Q72" s="466"/>
      <c r="R72" s="466" t="str">
        <f t="shared" si="5"/>
        <v/>
      </c>
      <c r="S72" s="466" t="str">
        <f t="shared" si="6"/>
        <v/>
      </c>
      <c r="T72" t="e">
        <f t="shared" ref="T72:U72" si="100">IF( Y72="#00ff00", TIMEVALUE(#REF!), "")</f>
        <v>#REF!</v>
      </c>
      <c r="U72" t="e">
        <f t="shared" si="100"/>
        <v>#REF!</v>
      </c>
      <c r="W72" t="s">
        <v>4823</v>
      </c>
      <c r="X72" t="s">
        <v>4823</v>
      </c>
      <c r="Y72" t="s">
        <v>4822</v>
      </c>
      <c r="Z72" t="s">
        <v>4822</v>
      </c>
      <c r="AA72" t="s">
        <v>4822</v>
      </c>
    </row>
    <row r="73" spans="1:27" ht="12.75">
      <c r="A73" s="129" t="str">
        <f t="shared" si="0"/>
        <v>Saturday</v>
      </c>
      <c r="B73" t="e">
        <f t="shared" si="86"/>
        <v>#REF!</v>
      </c>
      <c r="C73" t="str">
        <f t="shared" ref="C73:D73" si="101">IF( NOT( R73 = "" ), TEXT( DATE(YEAR(R73), MONTH(R73), DAY(R73) ), "m/d/yy") &amp; " " &amp; HOUR(R73) &amp; ":" &amp; TEXT( MINUTE(R73), "00"), "")</f>
        <v/>
      </c>
      <c r="D73" t="str">
        <f t="shared" si="101"/>
        <v/>
      </c>
      <c r="E73" t="e">
        <f t="shared" si="88"/>
        <v>#REF!</v>
      </c>
      <c r="F73" t="e">
        <f>IF( AND( $A73 &lt;&gt; "", $B73 &lt;&gt; "", $C73 &lt;&gt; "", $D73 &lt;&gt; "", $E73 &lt;&gt; "", ISERROR( MATCH( $E73,'2019 Kevin and Rob Bands to not'!$A:$A, 0 ) ) ), 1, 0 )</f>
        <v>#REF!</v>
      </c>
      <c r="H73" s="479" t="e">
        <f t="shared" si="2"/>
        <v>#REF!</v>
      </c>
      <c r="I73" t="e">
        <f t="shared" si="89"/>
        <v>#REF!</v>
      </c>
      <c r="J73" s="466" t="e">
        <f t="array" ref="J73">INDEX( 'Master Sheet'!A400:C$1093, MATCH( I73, 'Master Sheet'!A400:A$1093, 0 ), 2 )</f>
        <v>#REF!</v>
      </c>
      <c r="K73" s="482" t="e">
        <f t="shared" si="3"/>
        <v>#REF!</v>
      </c>
      <c r="L73" s="483"/>
      <c r="M73" s="466"/>
      <c r="N73" s="466" t="e">
        <f t="array" ref="N73">INDEX( 'Master Sheet'!A400:C$1093, MATCH( I73, 'Master Sheet'!A400:A$1093, 0 ), 3 )</f>
        <v>#REF!</v>
      </c>
      <c r="O73" t="e">
        <f t="shared" si="4"/>
        <v>#REF!</v>
      </c>
      <c r="P73" s="484"/>
      <c r="Q73" s="466"/>
      <c r="R73" s="466" t="str">
        <f t="shared" si="5"/>
        <v/>
      </c>
      <c r="S73" s="466" t="str">
        <f t="shared" si="6"/>
        <v/>
      </c>
      <c r="T73" t="e">
        <f t="shared" ref="T73:U73" si="102">IF( Y73="#00ff00", TIMEVALUE(#REF!), "")</f>
        <v>#REF!</v>
      </c>
      <c r="U73" t="e">
        <f t="shared" si="102"/>
        <v>#REF!</v>
      </c>
      <c r="W73" t="s">
        <v>4823</v>
      </c>
      <c r="X73" t="s">
        <v>4823</v>
      </c>
      <c r="Y73" t="s">
        <v>4822</v>
      </c>
      <c r="Z73" t="s">
        <v>4822</v>
      </c>
      <c r="AA73" t="s">
        <v>4822</v>
      </c>
    </row>
    <row r="74" spans="1:27" ht="12.75">
      <c r="A74" s="129" t="str">
        <f t="shared" si="0"/>
        <v>Saturday</v>
      </c>
      <c r="B74" t="e">
        <f t="shared" si="86"/>
        <v>#REF!</v>
      </c>
      <c r="C74" t="str">
        <f t="shared" ref="C74:D74" si="103">IF( NOT( R74 = "" ), TEXT( DATE(YEAR(R74), MONTH(R74), DAY(R74) ), "m/d/yy") &amp; " " &amp; HOUR(R74) &amp; ":" &amp; TEXT( MINUTE(R74), "00"), "")</f>
        <v/>
      </c>
      <c r="D74" t="str">
        <f t="shared" si="103"/>
        <v/>
      </c>
      <c r="E74" t="e">
        <f t="shared" si="88"/>
        <v>#REF!</v>
      </c>
      <c r="F74" t="e">
        <f>IF( AND( $A74 &lt;&gt; "", $B74 &lt;&gt; "", $C74 &lt;&gt; "", $D74 &lt;&gt; "", $E74 &lt;&gt; "", ISERROR( MATCH( $E74,'2019 Kevin and Rob Bands to not'!$A:$A, 0 ) ) ), 1, 0 )</f>
        <v>#REF!</v>
      </c>
      <c r="H74" s="479" t="e">
        <f t="shared" si="2"/>
        <v>#REF!</v>
      </c>
      <c r="I74" t="e">
        <f t="shared" si="89"/>
        <v>#REF!</v>
      </c>
      <c r="J74" s="466" t="e">
        <f t="array" ref="J74">INDEX( 'Master Sheet'!A400:C$1093, MATCH( I74, 'Master Sheet'!A400:A$1093, 0 ), 2 )</f>
        <v>#REF!</v>
      </c>
      <c r="K74" s="482" t="e">
        <f t="shared" si="3"/>
        <v>#REF!</v>
      </c>
      <c r="L74" s="483"/>
      <c r="M74" s="466"/>
      <c r="N74" s="466" t="e">
        <f t="array" ref="N74">INDEX( 'Master Sheet'!A400:C$1093, MATCH( I74, 'Master Sheet'!A400:A$1093, 0 ), 3 )</f>
        <v>#REF!</v>
      </c>
      <c r="O74" t="e">
        <f t="shared" si="4"/>
        <v>#REF!</v>
      </c>
      <c r="P74" s="484"/>
      <c r="Q74" s="466"/>
      <c r="R74" s="466" t="str">
        <f t="shared" si="5"/>
        <v/>
      </c>
      <c r="S74" s="466" t="str">
        <f t="shared" si="6"/>
        <v/>
      </c>
      <c r="T74" t="e">
        <f t="shared" ref="T74:U74" si="104">IF( Y74="#00ff00", TIMEVALUE(#REF!), "")</f>
        <v>#REF!</v>
      </c>
      <c r="U74" t="e">
        <f t="shared" si="104"/>
        <v>#REF!</v>
      </c>
      <c r="W74" t="s">
        <v>4823</v>
      </c>
      <c r="X74" t="s">
        <v>4823</v>
      </c>
      <c r="Y74" t="s">
        <v>4822</v>
      </c>
      <c r="Z74" t="s">
        <v>4822</v>
      </c>
      <c r="AA74" t="s">
        <v>4822</v>
      </c>
    </row>
    <row r="75" spans="1:27" ht="12.75">
      <c r="A75" s="129" t="str">
        <f t="shared" si="0"/>
        <v>Saturday</v>
      </c>
      <c r="B75" t="e">
        <f t="shared" si="86"/>
        <v>#REF!</v>
      </c>
      <c r="C75" t="str">
        <f t="shared" ref="C75:D75" si="105">IF( NOT( R75 = "" ), TEXT( DATE(YEAR(R75), MONTH(R75), DAY(R75) ), "m/d/yy") &amp; " " &amp; HOUR(R75) &amp; ":" &amp; TEXT( MINUTE(R75), "00"), "")</f>
        <v/>
      </c>
      <c r="D75" t="str">
        <f t="shared" si="105"/>
        <v/>
      </c>
      <c r="E75" t="str">
        <f t="shared" si="88"/>
        <v/>
      </c>
      <c r="F75" t="e">
        <f>IF( AND( $A75 &lt;&gt; "", $B75 &lt;&gt; "", $C75 &lt;&gt; "", $D75 &lt;&gt; "", $E75 &lt;&gt; "", ISERROR( MATCH( $E75,'2019 Kevin and Rob Bands to not'!$A:$A, 0 ) ) ), 1, 0 )</f>
        <v>#REF!</v>
      </c>
      <c r="H75" s="479" t="e">
        <f t="shared" si="2"/>
        <v>#REF!</v>
      </c>
      <c r="I75" t="e">
        <f t="shared" si="89"/>
        <v>#REF!</v>
      </c>
      <c r="J75" s="466" t="e">
        <f t="array" ref="J75">INDEX( 'Master Sheet'!A400:C$1093, MATCH( I75, 'Master Sheet'!A400:A$1093, 0 ), 2 )</f>
        <v>#REF!</v>
      </c>
      <c r="K75" s="482" t="e">
        <f t="shared" si="3"/>
        <v>#REF!</v>
      </c>
      <c r="L75" s="483"/>
      <c r="M75" s="466"/>
      <c r="N75" s="466" t="e">
        <f t="array" ref="N75">INDEX( 'Master Sheet'!A400:C$1093, MATCH( I75, 'Master Sheet'!A400:A$1093, 0 ), 3 )</f>
        <v>#REF!</v>
      </c>
      <c r="O75" t="e">
        <f t="shared" si="4"/>
        <v>#REF!</v>
      </c>
      <c r="P75" s="484"/>
      <c r="Q75" s="466"/>
      <c r="R75" s="466" t="str">
        <f t="shared" si="5"/>
        <v/>
      </c>
      <c r="S75" s="466" t="str">
        <f t="shared" si="6"/>
        <v/>
      </c>
      <c r="T75" t="str">
        <f t="shared" ref="T75:U75" si="106">IF( Y75="#00ff00", TIMEVALUE(#REF!), "")</f>
        <v/>
      </c>
      <c r="U75" t="str">
        <f t="shared" si="106"/>
        <v/>
      </c>
      <c r="W75" t="s">
        <v>4823</v>
      </c>
      <c r="X75" t="s">
        <v>4823</v>
      </c>
      <c r="Y75" t="s">
        <v>4823</v>
      </c>
      <c r="Z75" t="s">
        <v>4823</v>
      </c>
      <c r="AA75" t="s">
        <v>4823</v>
      </c>
    </row>
    <row r="76" spans="1:27" ht="12.75">
      <c r="A76" s="129" t="str">
        <f t="shared" si="0"/>
        <v>Saturday</v>
      </c>
      <c r="B76" t="e">
        <f>IF( W76="#00ff00",'Master Sheet'!A66, B75)</f>
        <v>#REF!</v>
      </c>
      <c r="C76" t="str">
        <f t="shared" ref="C76:D76" si="107">IF( NOT( R76 = "" ), TEXT( DATE(YEAR(R76), MONTH(R76), DAY(R76) ), "m/d/yy") &amp; " " &amp; HOUR(R76) &amp; ":" &amp; TEXT( MINUTE(R76), "00"), "")</f>
        <v/>
      </c>
      <c r="D76" t="str">
        <f t="shared" si="107"/>
        <v/>
      </c>
      <c r="E76" t="str">
        <f>IF( AA76="#00ff00", 'Master Sheet'!L66, "" )</f>
        <v/>
      </c>
      <c r="F76" t="e">
        <f>IF( AND( $A76 &lt;&gt; "", $B76 &lt;&gt; "", $C76 &lt;&gt; "", $D76 &lt;&gt; "", $E76 &lt;&gt; "", ISERROR( MATCH( $E76,'2019 Kevin and Rob Bands to not'!$A:$A, 0 ) ) ), 1, 0 )</f>
        <v>#REF!</v>
      </c>
      <c r="H76" s="479" t="e">
        <f t="shared" si="2"/>
        <v>#REF!</v>
      </c>
      <c r="I76">
        <f>'Master Sheet'!L66</f>
        <v>0</v>
      </c>
      <c r="J76" s="466" t="e">
        <f t="array" ref="J76">INDEX( 'Master Sheet'!A400:C$1093, MATCH( I76, 'Master Sheet'!A400:A$1093, 0 ), 2 )</f>
        <v>#N/A</v>
      </c>
      <c r="K76" s="482" t="e">
        <f t="shared" si="3"/>
        <v>#REF!</v>
      </c>
      <c r="L76" s="483"/>
      <c r="M76" s="466"/>
      <c r="N76" s="466" t="e">
        <f t="array" ref="N76">INDEX( 'Master Sheet'!A400:C$1093, MATCH( I76, 'Master Sheet'!A400:A$1093, 0 ), 3 )</f>
        <v>#N/A</v>
      </c>
      <c r="O76" t="e">
        <f t="shared" si="4"/>
        <v>#REF!</v>
      </c>
      <c r="P76" s="484"/>
      <c r="Q76" s="466"/>
      <c r="R76" s="466" t="str">
        <f t="shared" si="5"/>
        <v/>
      </c>
      <c r="S76" s="466" t="str">
        <f t="shared" si="6"/>
        <v/>
      </c>
      <c r="T76" t="str">
        <f>IF( Y76="#00ff00", TIMEVALUE('Master Sheet'!J66), "")</f>
        <v/>
      </c>
      <c r="U76" t="str">
        <f>IF( Z76="#00ff00", TIMEVALUE('Master Sheet'!K66), "")</f>
        <v/>
      </c>
      <c r="W76" t="s">
        <v>4823</v>
      </c>
      <c r="X76" t="s">
        <v>4823</v>
      </c>
      <c r="Y76" t="s">
        <v>4823</v>
      </c>
      <c r="Z76" t="s">
        <v>4823</v>
      </c>
      <c r="AA76" t="s">
        <v>4823</v>
      </c>
    </row>
    <row r="77" spans="1:27" ht="12.75">
      <c r="A77" s="129" t="str">
        <f t="shared" si="0"/>
        <v>Saturday</v>
      </c>
      <c r="B77" t="str">
        <f>IF( W77="#00ff00",'Master Sheet'!A67, B76)</f>
        <v>OLD - The East Coast</v>
      </c>
      <c r="C77" t="str">
        <f t="shared" ref="C77:D77" si="108">IF( NOT( R77 = "" ), TEXT( DATE(YEAR(R77), MONTH(R77), DAY(R77) ), "m/d/yy") &amp; " " &amp; HOUR(R77) &amp; ":" &amp; TEXT( MINUTE(R77), "00"), "")</f>
        <v/>
      </c>
      <c r="D77" t="str">
        <f t="shared" si="108"/>
        <v/>
      </c>
      <c r="E77" t="str">
        <f>IF( AA77="#00ff00", 'Master Sheet'!L67, "" )</f>
        <v xml:space="preserve">DJs </v>
      </c>
      <c r="F77">
        <f>IF( AND( $A77 &lt;&gt; "", $B77 &lt;&gt; "", $C77 &lt;&gt; "", $D77 &lt;&gt; "", $E77 &lt;&gt; "", ISERROR( MATCH( $E77,'2019 Kevin and Rob Bands to not'!$A:$A, 0 ) ) ), 1, 0 )</f>
        <v>0</v>
      </c>
      <c r="H77" s="479">
        <f t="shared" si="2"/>
        <v>0</v>
      </c>
      <c r="I77" t="str">
        <f>'Master Sheet'!L67</f>
        <v xml:space="preserve">DJs </v>
      </c>
      <c r="J77" s="466" t="e">
        <f t="array" ref="J77">INDEX( 'Master Sheet'!A400:C$1093, MATCH( I77, 'Master Sheet'!A400:A$1093, 0 ), 2 )</f>
        <v>#N/A</v>
      </c>
      <c r="K77" s="482">
        <f t="shared" si="3"/>
        <v>0</v>
      </c>
      <c r="L77" s="483"/>
      <c r="M77" s="466"/>
      <c r="N77" s="466" t="e">
        <f t="array" ref="N77">INDEX( 'Master Sheet'!A400:C$1093, MATCH( I77, 'Master Sheet'!A400:A$1093, 0 ), 3 )</f>
        <v>#N/A</v>
      </c>
      <c r="O77">
        <f t="shared" si="4"/>
        <v>0</v>
      </c>
      <c r="P77" s="484"/>
      <c r="Q77" s="466"/>
      <c r="R77" s="466" t="str">
        <f t="shared" si="5"/>
        <v/>
      </c>
      <c r="S77" s="466" t="str">
        <f t="shared" si="6"/>
        <v/>
      </c>
      <c r="T77" t="e">
        <f>IF( Y77="#00ff00", TIMEVALUE('Master Sheet'!J67), "")</f>
        <v>#VALUE!</v>
      </c>
      <c r="U77" t="e">
        <f>IF( Z77="#00ff00", TIMEVALUE('Master Sheet'!K67), "")</f>
        <v>#VALUE!</v>
      </c>
      <c r="W77" t="s">
        <v>4822</v>
      </c>
      <c r="X77" t="s">
        <v>4822</v>
      </c>
      <c r="Y77" t="s">
        <v>4822</v>
      </c>
      <c r="Z77" t="s">
        <v>4822</v>
      </c>
      <c r="AA77" t="s">
        <v>4822</v>
      </c>
    </row>
    <row r="78" spans="1:27" ht="12.75">
      <c r="A78" s="129" t="str">
        <f t="shared" si="0"/>
        <v>Saturday</v>
      </c>
      <c r="B78" t="str">
        <f>IF( W78="#00ff00",'Master Sheet'!A68, B77)</f>
        <v>OLD - The East Coast</v>
      </c>
      <c r="C78" t="str">
        <f t="shared" ref="C78:D78" si="109">IF( NOT( R78 = "" ), TEXT( DATE(YEAR(R78), MONTH(R78), DAY(R78) ), "m/d/yy") &amp; " " &amp; HOUR(R78) &amp; ":" &amp; TEXT( MINUTE(R78), "00"), "")</f>
        <v/>
      </c>
      <c r="D78" t="str">
        <f t="shared" si="109"/>
        <v/>
      </c>
      <c r="E78" t="str">
        <f>IF( AA78="#00ff00", 'Master Sheet'!L68, "" )</f>
        <v>weird</v>
      </c>
      <c r="F78">
        <f>IF( AND( $A78 &lt;&gt; "", $B78 &lt;&gt; "", $C78 &lt;&gt; "", $D78 &lt;&gt; "", $E78 &lt;&gt; "", ISERROR( MATCH( $E78,'2019 Kevin and Rob Bands to not'!$A:$A, 0 ) ) ), 1, 0 )</f>
        <v>0</v>
      </c>
      <c r="H78" s="479">
        <f t="shared" si="2"/>
        <v>0</v>
      </c>
      <c r="I78" t="str">
        <f>'Master Sheet'!L68</f>
        <v>weird</v>
      </c>
      <c r="J78" s="466" t="e">
        <f t="array" ref="J78">INDEX( 'Master Sheet'!A400:C$1093, MATCH( I78, 'Master Sheet'!A400:A$1093, 0 ), 2 )</f>
        <v>#N/A</v>
      </c>
      <c r="K78" s="482">
        <f t="shared" si="3"/>
        <v>0</v>
      </c>
      <c r="L78" s="483"/>
      <c r="M78" s="466"/>
      <c r="N78" s="466" t="e">
        <f t="array" ref="N78">INDEX( 'Master Sheet'!A400:C$1093, MATCH( I78, 'Master Sheet'!A400:A$1093, 0 ), 3 )</f>
        <v>#N/A</v>
      </c>
      <c r="O78">
        <f t="shared" si="4"/>
        <v>0</v>
      </c>
      <c r="P78" s="484"/>
      <c r="Q78" s="466"/>
      <c r="R78" s="466" t="str">
        <f t="shared" si="5"/>
        <v/>
      </c>
      <c r="S78" s="466" t="str">
        <f t="shared" si="6"/>
        <v/>
      </c>
      <c r="T78" t="e">
        <f>IF( Y78="#00ff00", TIMEVALUE('Master Sheet'!J68), "")</f>
        <v>#VALUE!</v>
      </c>
      <c r="U78" t="e">
        <f>IF( Z78="#00ff00", TIMEVALUE('Master Sheet'!K68), "")</f>
        <v>#VALUE!</v>
      </c>
      <c r="W78" t="s">
        <v>4823</v>
      </c>
      <c r="X78" t="s">
        <v>4823</v>
      </c>
      <c r="Y78" t="s">
        <v>4822</v>
      </c>
      <c r="Z78" t="s">
        <v>4822</v>
      </c>
      <c r="AA78" t="s">
        <v>4822</v>
      </c>
    </row>
    <row r="79" spans="1:27" ht="12.75">
      <c r="A79" s="129" t="str">
        <f t="shared" si="0"/>
        <v>Saturday</v>
      </c>
      <c r="B79" t="str">
        <f>IF( W79="#00ff00",'Master Sheet'!A69, B78)</f>
        <v>OLD - The East Coast</v>
      </c>
      <c r="C79" t="str">
        <f t="shared" ref="C79:D79" si="110">IF( NOT( R79 = "" ), TEXT( DATE(YEAR(R79), MONTH(R79), DAY(R79) ), "m/d/yy") &amp; " " &amp; HOUR(R79) &amp; ":" &amp; TEXT( MINUTE(R79), "00"), "")</f>
        <v/>
      </c>
      <c r="D79" t="str">
        <f t="shared" si="110"/>
        <v/>
      </c>
      <c r="E79" t="str">
        <f>IF( AA79="#00ff00", 'Master Sheet'!L69, "" )</f>
        <v>weird</v>
      </c>
      <c r="F79">
        <f>IF( AND( $A79 &lt;&gt; "", $B79 &lt;&gt; "", $C79 &lt;&gt; "", $D79 &lt;&gt; "", $E79 &lt;&gt; "", ISERROR( MATCH( $E79,'2019 Kevin and Rob Bands to not'!$A:$A, 0 ) ) ), 1, 0 )</f>
        <v>0</v>
      </c>
      <c r="H79" s="479">
        <f t="shared" si="2"/>
        <v>0</v>
      </c>
      <c r="I79" t="str">
        <f>'Master Sheet'!L69</f>
        <v>weird</v>
      </c>
      <c r="J79" s="466" t="e">
        <f t="array" ref="J79">INDEX( 'Master Sheet'!A400:C$1093, MATCH( I79, 'Master Sheet'!A400:A$1093, 0 ), 2 )</f>
        <v>#N/A</v>
      </c>
      <c r="K79" s="482">
        <f t="shared" si="3"/>
        <v>0</v>
      </c>
      <c r="L79" s="483"/>
      <c r="M79" s="466"/>
      <c r="N79" s="466" t="e">
        <f t="array" ref="N79">INDEX( 'Master Sheet'!A400:C$1093, MATCH( I79, 'Master Sheet'!A400:A$1093, 0 ), 3 )</f>
        <v>#N/A</v>
      </c>
      <c r="O79">
        <f t="shared" si="4"/>
        <v>0</v>
      </c>
      <c r="P79" s="484"/>
      <c r="Q79" s="466"/>
      <c r="R79" s="466" t="str">
        <f t="shared" si="5"/>
        <v/>
      </c>
      <c r="S79" s="466" t="str">
        <f t="shared" si="6"/>
        <v/>
      </c>
      <c r="T79" t="e">
        <f>IF( Y79="#00ff00", TIMEVALUE('Master Sheet'!J69), "")</f>
        <v>#VALUE!</v>
      </c>
      <c r="U79" t="e">
        <f>IF( Z79="#00ff00", TIMEVALUE('Master Sheet'!K69), "")</f>
        <v>#VALUE!</v>
      </c>
      <c r="W79" t="s">
        <v>4823</v>
      </c>
      <c r="X79" t="s">
        <v>4823</v>
      </c>
      <c r="Y79" t="s">
        <v>4822</v>
      </c>
      <c r="Z79" t="s">
        <v>4822</v>
      </c>
      <c r="AA79" t="s">
        <v>4822</v>
      </c>
    </row>
    <row r="80" spans="1:27" ht="12.75">
      <c r="A80" s="129" t="str">
        <f t="shared" si="0"/>
        <v>Saturday</v>
      </c>
      <c r="B80" t="str">
        <f>IF( W80="#00ff00",'Master Sheet'!A70, B79)</f>
        <v>OLD - The East Coast</v>
      </c>
      <c r="C80" t="str">
        <f t="shared" ref="C80:D80" si="111">IF( NOT( R80 = "" ), TEXT( DATE(YEAR(R80), MONTH(R80), DAY(R80) ), "m/d/yy") &amp; " " &amp; HOUR(R80) &amp; ":" &amp; TEXT( MINUTE(R80), "00"), "")</f>
        <v/>
      </c>
      <c r="D80" t="str">
        <f t="shared" si="111"/>
        <v/>
      </c>
      <c r="E80" t="str">
        <f>IF( AA80="#00ff00", 'Master Sheet'!M70, "" )</f>
        <v>weird</v>
      </c>
      <c r="F80">
        <f>IF( AND( $A80 &lt;&gt; "", $B80 &lt;&gt; "", $C80 &lt;&gt; "", $D80 &lt;&gt; "", $E80 &lt;&gt; "", ISERROR( MATCH( $E80,'2019 Kevin and Rob Bands to not'!$A:$A, 0 ) ) ), 1, 0 )</f>
        <v>0</v>
      </c>
      <c r="H80" s="479">
        <f t="shared" si="2"/>
        <v>0</v>
      </c>
      <c r="I80" t="str">
        <f>'Master Sheet'!M70</f>
        <v>weird</v>
      </c>
      <c r="J80" s="466" t="e">
        <f t="array" ref="J80">INDEX( 'Master Sheet'!A400:C$1093, MATCH( I80, 'Master Sheet'!A400:A$1093, 0 ), 2 )</f>
        <v>#N/A</v>
      </c>
      <c r="K80" s="482">
        <f t="shared" si="3"/>
        <v>0</v>
      </c>
      <c r="L80" s="483"/>
      <c r="M80" s="466"/>
      <c r="N80" s="466" t="e">
        <f t="array" ref="N80">INDEX( 'Master Sheet'!A400:C$1093, MATCH( I80, 'Master Sheet'!A400:A$1093, 0 ), 3 )</f>
        <v>#N/A</v>
      </c>
      <c r="O80">
        <f t="shared" si="4"/>
        <v>0</v>
      </c>
      <c r="P80" s="484"/>
      <c r="Q80" s="466"/>
      <c r="R80" s="466" t="str">
        <f t="shared" si="5"/>
        <v/>
      </c>
      <c r="S80" s="466" t="str">
        <f t="shared" si="6"/>
        <v/>
      </c>
      <c r="T80" t="e">
        <f>IF( Y80="#00ff00", TIMEVALUE('Master Sheet'!J70), "")</f>
        <v>#VALUE!</v>
      </c>
      <c r="U80" t="e">
        <f>IF( Z80="#00ff00", TIMEVALUE('Master Sheet'!K70), "")</f>
        <v>#VALUE!</v>
      </c>
      <c r="W80" t="s">
        <v>4823</v>
      </c>
      <c r="X80" t="s">
        <v>4823</v>
      </c>
      <c r="Y80" t="s">
        <v>4822</v>
      </c>
      <c r="Z80" t="s">
        <v>4822</v>
      </c>
      <c r="AA80" t="s">
        <v>4822</v>
      </c>
    </row>
    <row r="81" spans="1:27" ht="12.75">
      <c r="A81" s="129" t="str">
        <f t="shared" si="0"/>
        <v>Saturday</v>
      </c>
      <c r="B81" t="str">
        <f>IF( W81="#00ff00",'Master Sheet'!A71, B80)</f>
        <v>OLD - The East Coast</v>
      </c>
      <c r="C81" t="str">
        <f t="shared" ref="C81:D81" si="112">IF( NOT( R81 = "" ), TEXT( DATE(YEAR(R81), MONTH(R81), DAY(R81) ), "m/d/yy") &amp; " " &amp; HOUR(R81) &amp; ":" &amp; TEXT( MINUTE(R81), "00"), "")</f>
        <v/>
      </c>
      <c r="D81" t="str">
        <f t="shared" si="112"/>
        <v/>
      </c>
      <c r="E81" t="str">
        <f>IF( AA81="#00ff00", 'Master Sheet'!M71, "" )</f>
        <v>weird</v>
      </c>
      <c r="F81">
        <f>IF( AND( $A81 &lt;&gt; "", $B81 &lt;&gt; "", $C81 &lt;&gt; "", $D81 &lt;&gt; "", $E81 &lt;&gt; "", ISERROR( MATCH( $E81,'2019 Kevin and Rob Bands to not'!$A:$A, 0 ) ) ), 1, 0 )</f>
        <v>0</v>
      </c>
      <c r="H81" s="479">
        <f t="shared" si="2"/>
        <v>0</v>
      </c>
      <c r="I81" t="str">
        <f>'Master Sheet'!M71</f>
        <v>weird</v>
      </c>
      <c r="J81" s="466" t="e">
        <f t="array" ref="J81">INDEX( 'Master Sheet'!A400:C$1093, MATCH( I81, 'Master Sheet'!A400:A$1093, 0 ), 2 )</f>
        <v>#N/A</v>
      </c>
      <c r="K81" s="482">
        <f t="shared" si="3"/>
        <v>0</v>
      </c>
      <c r="L81" s="483"/>
      <c r="M81" s="466"/>
      <c r="N81" s="466" t="e">
        <f t="array" ref="N81">INDEX( 'Master Sheet'!A400:C$1093, MATCH( I81, 'Master Sheet'!A400:A$1093, 0 ), 3 )</f>
        <v>#N/A</v>
      </c>
      <c r="O81">
        <f t="shared" si="4"/>
        <v>0</v>
      </c>
      <c r="P81" s="484"/>
      <c r="Q81" s="466"/>
      <c r="R81" s="466" t="str">
        <f t="shared" si="5"/>
        <v/>
      </c>
      <c r="S81" s="466" t="str">
        <f t="shared" si="6"/>
        <v/>
      </c>
      <c r="T81" t="e">
        <f>IF( Y81="#00ff00", TIMEVALUE('Master Sheet'!J71), "")</f>
        <v>#VALUE!</v>
      </c>
      <c r="U81" t="e">
        <f>IF( Z81="#00ff00", TIMEVALUE('Master Sheet'!K71), "")</f>
        <v>#VALUE!</v>
      </c>
      <c r="W81" t="s">
        <v>4823</v>
      </c>
      <c r="X81" t="s">
        <v>4823</v>
      </c>
      <c r="Y81" t="s">
        <v>4822</v>
      </c>
      <c r="Z81" t="s">
        <v>4822</v>
      </c>
      <c r="AA81" t="s">
        <v>4822</v>
      </c>
    </row>
    <row r="82" spans="1:27" ht="12.75">
      <c r="A82" s="129" t="str">
        <f t="shared" si="0"/>
        <v>Saturday</v>
      </c>
      <c r="B82" t="str">
        <f>IF( W82="#00ff00",'Master Sheet'!A72, B81)</f>
        <v>OLD - The East Coast</v>
      </c>
      <c r="C82" t="str">
        <f t="shared" ref="C82:D82" si="113">IF( NOT( R82 = "" ), TEXT( DATE(YEAR(R82), MONTH(R82), DAY(R82) ), "m/d/yy") &amp; " " &amp; HOUR(R82) &amp; ":" &amp; TEXT( MINUTE(R82), "00"), "")</f>
        <v/>
      </c>
      <c r="D82" t="str">
        <f t="shared" si="113"/>
        <v/>
      </c>
      <c r="E82" t="str">
        <f>IF( AA82="#00ff00", 'Master Sheet'!M72, "" )</f>
        <v xml:space="preserve"> </v>
      </c>
      <c r="F82">
        <f>IF( AND( $A82 &lt;&gt; "", $B82 &lt;&gt; "", $C82 &lt;&gt; "", $D82 &lt;&gt; "", $E82 &lt;&gt; "", ISERROR( MATCH( $E82,'2019 Kevin and Rob Bands to not'!$A:$A, 0 ) ) ), 1, 0 )</f>
        <v>0</v>
      </c>
      <c r="H82" s="479">
        <f t="shared" si="2"/>
        <v>0</v>
      </c>
      <c r="I82" t="str">
        <f>'Master Sheet'!M72</f>
        <v xml:space="preserve"> </v>
      </c>
      <c r="J82" s="466" t="e">
        <f t="array" ref="J82">INDEX( 'Master Sheet'!A400:C$1093, MATCH( I82, 'Master Sheet'!A400:A$1093, 0 ), 2 )</f>
        <v>#N/A</v>
      </c>
      <c r="K82" s="482">
        <f t="shared" si="3"/>
        <v>0</v>
      </c>
      <c r="L82" s="483"/>
      <c r="M82" s="466"/>
      <c r="N82" s="466" t="e">
        <f t="array" ref="N82">INDEX( 'Master Sheet'!A400:C$1093, MATCH( I82, 'Master Sheet'!A400:A$1093, 0 ), 3 )</f>
        <v>#N/A</v>
      </c>
      <c r="O82">
        <f t="shared" si="4"/>
        <v>0</v>
      </c>
      <c r="P82" s="484"/>
      <c r="Q82" s="466"/>
      <c r="R82" s="466" t="str">
        <f t="shared" si="5"/>
        <v/>
      </c>
      <c r="S82" s="466" t="str">
        <f t="shared" si="6"/>
        <v/>
      </c>
      <c r="T82" t="e">
        <f>IF( Y82="#00ff00", TIMEVALUE('Master Sheet'!J72), "")</f>
        <v>#VALUE!</v>
      </c>
      <c r="U82" t="e">
        <f>IF( Z82="#00ff00", TIMEVALUE('Master Sheet'!K72), "")</f>
        <v>#VALUE!</v>
      </c>
      <c r="W82" t="s">
        <v>4823</v>
      </c>
      <c r="X82" t="s">
        <v>4823</v>
      </c>
      <c r="Y82" t="s">
        <v>4822</v>
      </c>
      <c r="Z82" t="s">
        <v>4822</v>
      </c>
      <c r="AA82" t="s">
        <v>4822</v>
      </c>
    </row>
    <row r="83" spans="1:27" ht="12.75">
      <c r="A83" s="129" t="str">
        <f t="shared" si="0"/>
        <v>Saturday</v>
      </c>
      <c r="B83" t="str">
        <f>IF( W83="#00ff00",'Master Sheet'!A73, B82)</f>
        <v>OLD - The East Coast</v>
      </c>
      <c r="C83" t="str">
        <f t="shared" ref="C83:D83" si="114">IF( NOT( R83 = "" ), TEXT( DATE(YEAR(R83), MONTH(R83), DAY(R83) ), "m/d/yy") &amp; " " &amp; HOUR(R83) &amp; ":" &amp; TEXT( MINUTE(R83), "00"), "")</f>
        <v/>
      </c>
      <c r="D83" t="str">
        <f t="shared" si="114"/>
        <v/>
      </c>
      <c r="E83" t="str">
        <f>IF( AA83="#00ff00", 'Master Sheet'!M73, "" )</f>
        <v>DJ</v>
      </c>
      <c r="F83">
        <f>IF( AND( $A83 &lt;&gt; "", $B83 &lt;&gt; "", $C83 &lt;&gt; "", $D83 &lt;&gt; "", $E83 &lt;&gt; "", ISERROR( MATCH( $E83,'2019 Kevin and Rob Bands to not'!$A:$A, 0 ) ) ), 1, 0 )</f>
        <v>0</v>
      </c>
      <c r="H83" s="479">
        <f t="shared" si="2"/>
        <v>0</v>
      </c>
      <c r="I83" t="str">
        <f>'Master Sheet'!M73</f>
        <v>DJ</v>
      </c>
      <c r="J83" s="466" t="e">
        <f t="array" ref="J83">INDEX( 'Master Sheet'!A400:C$1093, MATCH( I83, 'Master Sheet'!A400:A$1093, 0 ), 2 )</f>
        <v>#N/A</v>
      </c>
      <c r="K83" s="482">
        <f t="shared" si="3"/>
        <v>0</v>
      </c>
      <c r="L83" s="483"/>
      <c r="M83" s="466"/>
      <c r="N83" s="466" t="e">
        <f t="array" ref="N83">INDEX( 'Master Sheet'!A400:C$1093, MATCH( I83, 'Master Sheet'!A400:A$1093, 0 ), 3 )</f>
        <v>#N/A</v>
      </c>
      <c r="O83">
        <f t="shared" si="4"/>
        <v>0</v>
      </c>
      <c r="P83" s="484"/>
      <c r="Q83" s="466"/>
      <c r="R83" s="466" t="str">
        <f t="shared" si="5"/>
        <v/>
      </c>
      <c r="S83" s="466" t="str">
        <f t="shared" si="6"/>
        <v/>
      </c>
      <c r="T83" t="e">
        <f>IF( Y83="#00ff00", TIMEVALUE('Master Sheet'!J73), "")</f>
        <v>#VALUE!</v>
      </c>
      <c r="U83" t="e">
        <f>IF( Z83="#00ff00", TIMEVALUE('Master Sheet'!K73), "")</f>
        <v>#VALUE!</v>
      </c>
      <c r="W83" t="s">
        <v>4823</v>
      </c>
      <c r="X83" t="s">
        <v>4823</v>
      </c>
      <c r="Y83" t="s">
        <v>4822</v>
      </c>
      <c r="Z83" t="s">
        <v>4822</v>
      </c>
      <c r="AA83" t="s">
        <v>4822</v>
      </c>
    </row>
    <row r="84" spans="1:27" ht="12.75">
      <c r="A84" s="129" t="str">
        <f t="shared" si="0"/>
        <v>Saturday</v>
      </c>
      <c r="B84" t="str">
        <f>IF( W84="#00ff00",'Master Sheet'!A74, B83)</f>
        <v>OLD - The East Coast</v>
      </c>
      <c r="C84" t="str">
        <f t="shared" ref="C84:D84" si="115">IF( NOT( R84 = "" ), TEXT( DATE(YEAR(R84), MONTH(R84), DAY(R84) ), "m/d/yy") &amp; " " &amp; HOUR(R84) &amp; ":" &amp; TEXT( MINUTE(R84), "00"), "")</f>
        <v/>
      </c>
      <c r="D84" t="str">
        <f t="shared" si="115"/>
        <v/>
      </c>
      <c r="E84" t="str">
        <f>IF( AA84="#00ff00", 'Master Sheet'!M74, "" )</f>
        <v>DJ</v>
      </c>
      <c r="F84">
        <f>IF( AND( $A84 &lt;&gt; "", $B84 &lt;&gt; "", $C84 &lt;&gt; "", $D84 &lt;&gt; "", $E84 &lt;&gt; "", ISERROR( MATCH( $E84,'2019 Kevin and Rob Bands to not'!$A:$A, 0 ) ) ), 1, 0 )</f>
        <v>0</v>
      </c>
      <c r="H84" s="479">
        <f t="shared" si="2"/>
        <v>0</v>
      </c>
      <c r="I84" t="str">
        <f>'Master Sheet'!M74</f>
        <v>DJ</v>
      </c>
      <c r="J84" s="466" t="e">
        <f t="array" ref="J84">INDEX( 'Master Sheet'!A400:C$1093, MATCH( I84, 'Master Sheet'!A400:A$1093, 0 ), 2 )</f>
        <v>#N/A</v>
      </c>
      <c r="K84" s="482">
        <f t="shared" si="3"/>
        <v>0</v>
      </c>
      <c r="L84" s="483"/>
      <c r="M84" s="466"/>
      <c r="N84" s="466" t="e">
        <f t="array" ref="N84">INDEX( 'Master Sheet'!A400:C$1093, MATCH( I84, 'Master Sheet'!A400:A$1093, 0 ), 3 )</f>
        <v>#N/A</v>
      </c>
      <c r="O84">
        <f t="shared" si="4"/>
        <v>0</v>
      </c>
      <c r="P84" s="484"/>
      <c r="Q84" s="466"/>
      <c r="R84" s="466" t="str">
        <f t="shared" si="5"/>
        <v/>
      </c>
      <c r="S84" s="466" t="str">
        <f t="shared" si="6"/>
        <v/>
      </c>
      <c r="T84" t="e">
        <f>IF( Y84="#00ff00", TIMEVALUE('Master Sheet'!J74), "")</f>
        <v>#VALUE!</v>
      </c>
      <c r="U84" t="e">
        <f>IF( Z84="#00ff00", TIMEVALUE('Master Sheet'!K74), "")</f>
        <v>#VALUE!</v>
      </c>
      <c r="W84" t="s">
        <v>4823</v>
      </c>
      <c r="X84" t="s">
        <v>4823</v>
      </c>
      <c r="Y84" t="s">
        <v>4822</v>
      </c>
      <c r="Z84" t="s">
        <v>4822</v>
      </c>
      <c r="AA84" t="s">
        <v>4822</v>
      </c>
    </row>
    <row r="85" spans="1:27" ht="12.75">
      <c r="A85" s="129" t="str">
        <f t="shared" si="0"/>
        <v>Saturday</v>
      </c>
      <c r="B85" t="str">
        <f>IF( W85="#00ff00",'Master Sheet'!A75, B84)</f>
        <v>OLD - The East Coast</v>
      </c>
      <c r="C85" t="str">
        <f t="shared" ref="C85:D85" si="116">IF( NOT( R85 = "" ), TEXT( DATE(YEAR(R85), MONTH(R85), DAY(R85) ), "m/d/yy") &amp; " " &amp; HOUR(R85) &amp; ":" &amp; TEXT( MINUTE(R85), "00"), "")</f>
        <v/>
      </c>
      <c r="D85" t="str">
        <f t="shared" si="116"/>
        <v/>
      </c>
      <c r="E85" t="str">
        <f>IF( AA85="#00ff00", 'Master Sheet'!M75, "" )</f>
        <v>DJ</v>
      </c>
      <c r="F85">
        <f>IF( AND( $A85 &lt;&gt; "", $B85 &lt;&gt; "", $C85 &lt;&gt; "", $D85 &lt;&gt; "", $E85 &lt;&gt; "", ISERROR( MATCH( $E85,'2019 Kevin and Rob Bands to not'!$A:$A, 0 ) ) ), 1, 0 )</f>
        <v>0</v>
      </c>
      <c r="H85" s="479">
        <f t="shared" si="2"/>
        <v>0</v>
      </c>
      <c r="I85" t="str">
        <f>'Master Sheet'!M75</f>
        <v>DJ</v>
      </c>
      <c r="J85" s="466" t="e">
        <f t="array" ref="J85">INDEX( 'Master Sheet'!A400:C$1093, MATCH( I85, 'Master Sheet'!A400:A$1093, 0 ), 2 )</f>
        <v>#N/A</v>
      </c>
      <c r="K85" s="482">
        <f t="shared" si="3"/>
        <v>0</v>
      </c>
      <c r="L85" s="483"/>
      <c r="M85" s="466"/>
      <c r="N85" s="466" t="e">
        <f t="array" ref="N85">INDEX( 'Master Sheet'!A400:C$1093, MATCH( I85, 'Master Sheet'!A400:A$1093, 0 ), 3 )</f>
        <v>#N/A</v>
      </c>
      <c r="O85">
        <f t="shared" si="4"/>
        <v>0</v>
      </c>
      <c r="P85" s="484"/>
      <c r="Q85" s="466"/>
      <c r="R85" s="466" t="str">
        <f t="shared" si="5"/>
        <v/>
      </c>
      <c r="S85" s="466" t="str">
        <f t="shared" si="6"/>
        <v/>
      </c>
      <c r="T85" t="e">
        <f>IF( Y85="#00ff00", TIMEVALUE('Master Sheet'!J75), "")</f>
        <v>#VALUE!</v>
      </c>
      <c r="U85" t="e">
        <f>IF( Z85="#00ff00", TIMEVALUE('Master Sheet'!K75), "")</f>
        <v>#VALUE!</v>
      </c>
      <c r="W85" t="s">
        <v>4823</v>
      </c>
      <c r="X85" t="s">
        <v>4823</v>
      </c>
      <c r="Y85" t="s">
        <v>4822</v>
      </c>
      <c r="Z85" t="s">
        <v>4822</v>
      </c>
      <c r="AA85" t="s">
        <v>4822</v>
      </c>
    </row>
    <row r="86" spans="1:27" ht="12.75">
      <c r="A86" s="129" t="str">
        <f t="shared" si="0"/>
        <v>Saturday</v>
      </c>
      <c r="B86" t="str">
        <f>IF( W86="#00ff00",'Master Sheet'!A76, B85)</f>
        <v>OLD - The East Coast</v>
      </c>
      <c r="C86" t="str">
        <f t="shared" ref="C86:D86" si="117">IF( NOT( R86 = "" ), TEXT( DATE(YEAR(R86), MONTH(R86), DAY(R86) ), "m/d/yy") &amp; " " &amp; HOUR(R86) &amp; ":" &amp; TEXT( MINUTE(R86), "00"), "")</f>
        <v/>
      </c>
      <c r="D86" t="str">
        <f t="shared" si="117"/>
        <v/>
      </c>
      <c r="E86" t="str">
        <f>IF( AA86="#00ff00", 'Master Sheet'!M76, "" )</f>
        <v>DJ</v>
      </c>
      <c r="F86">
        <f>IF( AND( $A86 &lt;&gt; "", $B86 &lt;&gt; "", $C86 &lt;&gt; "", $D86 &lt;&gt; "", $E86 &lt;&gt; "", ISERROR( MATCH( $E86,'2019 Kevin and Rob Bands to not'!$A:$A, 0 ) ) ), 1, 0 )</f>
        <v>0</v>
      </c>
      <c r="H86" s="479">
        <f t="shared" si="2"/>
        <v>0</v>
      </c>
      <c r="I86" t="str">
        <f>'Master Sheet'!M76</f>
        <v>DJ</v>
      </c>
      <c r="J86" s="466" t="e">
        <f t="array" ref="J86">INDEX( 'Master Sheet'!A400:C$1093, MATCH( I86, 'Master Sheet'!A400:A$1093, 0 ), 2 )</f>
        <v>#N/A</v>
      </c>
      <c r="K86" s="482">
        <f t="shared" si="3"/>
        <v>0</v>
      </c>
      <c r="L86" s="483"/>
      <c r="M86" s="466"/>
      <c r="N86" s="466" t="e">
        <f t="array" ref="N86">INDEX( 'Master Sheet'!A400:C$1093, MATCH( I86, 'Master Sheet'!A400:A$1093, 0 ), 3 )</f>
        <v>#N/A</v>
      </c>
      <c r="O86">
        <f t="shared" si="4"/>
        <v>0</v>
      </c>
      <c r="P86" s="484"/>
      <c r="Q86" s="466"/>
      <c r="R86" s="466" t="str">
        <f t="shared" si="5"/>
        <v/>
      </c>
      <c r="S86" s="466" t="str">
        <f t="shared" si="6"/>
        <v/>
      </c>
      <c r="T86" t="e">
        <f>IF( Y86="#00ff00", TIMEVALUE('Master Sheet'!J76), "")</f>
        <v>#VALUE!</v>
      </c>
      <c r="U86" t="e">
        <f>IF( Z86="#00ff00", TIMEVALUE('Master Sheet'!K76), "")</f>
        <v>#VALUE!</v>
      </c>
      <c r="W86" t="s">
        <v>4823</v>
      </c>
      <c r="X86" t="s">
        <v>4823</v>
      </c>
      <c r="Y86" t="s">
        <v>4822</v>
      </c>
      <c r="Z86" t="s">
        <v>4822</v>
      </c>
      <c r="AA86" t="s">
        <v>4822</v>
      </c>
    </row>
    <row r="87" spans="1:27" ht="12.75">
      <c r="A87" s="129" t="str">
        <f t="shared" si="0"/>
        <v>Saturday</v>
      </c>
      <c r="B87" t="str">
        <f>IF( W87="#00ff00",'Master Sheet'!A77, B86)</f>
        <v>OLD - The East Coast</v>
      </c>
      <c r="C87" t="str">
        <f t="shared" ref="C87:D87" si="118">IF( NOT( R87 = "" ), TEXT( DATE(YEAR(R87), MONTH(R87), DAY(R87) ), "m/d/yy") &amp; " " &amp; HOUR(R87) &amp; ":" &amp; TEXT( MINUTE(R87), "00"), "")</f>
        <v/>
      </c>
      <c r="D87" t="str">
        <f t="shared" si="118"/>
        <v/>
      </c>
      <c r="E87" t="str">
        <f>IF( AA87="#00ff00", 'Master Sheet'!L77, "" )</f>
        <v/>
      </c>
      <c r="F87">
        <f>IF( AND( $A87 &lt;&gt; "", $B87 &lt;&gt; "", $C87 &lt;&gt; "", $D87 &lt;&gt; "", $E87 &lt;&gt; "", ISERROR( MATCH( $E87,'2019 Kevin and Rob Bands to not'!$A:$A, 0 ) ) ), 1, 0 )</f>
        <v>0</v>
      </c>
      <c r="H87" s="479">
        <f t="shared" si="2"/>
        <v>0</v>
      </c>
      <c r="I87">
        <f>'Master Sheet'!L77</f>
        <v>0</v>
      </c>
      <c r="J87" s="466" t="e">
        <f t="array" ref="J87">INDEX( 'Master Sheet'!A400:C$1093, MATCH( I87, 'Master Sheet'!A400:A$1093, 0 ), 2 )</f>
        <v>#N/A</v>
      </c>
      <c r="K87" s="482">
        <f t="shared" si="3"/>
        <v>0</v>
      </c>
      <c r="L87" s="483"/>
      <c r="M87" s="466"/>
      <c r="N87" s="466" t="e">
        <f t="array" ref="N87">INDEX( 'Master Sheet'!A400:C$1093, MATCH( I87, 'Master Sheet'!A400:A$1093, 0 ), 3 )</f>
        <v>#N/A</v>
      </c>
      <c r="O87">
        <f t="shared" si="4"/>
        <v>0</v>
      </c>
      <c r="P87" s="484"/>
      <c r="Q87" s="466"/>
      <c r="R87" s="466" t="str">
        <f t="shared" si="5"/>
        <v/>
      </c>
      <c r="S87" s="466" t="str">
        <f t="shared" si="6"/>
        <v/>
      </c>
      <c r="T87" t="str">
        <f>IF( Y87="#00ff00", TIMEVALUE('Master Sheet'!J77), "")</f>
        <v/>
      </c>
      <c r="U87" t="str">
        <f>IF( Z87="#00ff00", TIMEVALUE('Master Sheet'!K77), "")</f>
        <v/>
      </c>
      <c r="W87" t="s">
        <v>4823</v>
      </c>
      <c r="X87" t="s">
        <v>4823</v>
      </c>
      <c r="Y87" t="s">
        <v>4823</v>
      </c>
      <c r="Z87" t="s">
        <v>4823</v>
      </c>
      <c r="AA87" t="s">
        <v>4823</v>
      </c>
    </row>
    <row r="88" spans="1:27" ht="12.75">
      <c r="A88" s="129" t="str">
        <f t="shared" si="0"/>
        <v>Saturday</v>
      </c>
      <c r="B88" t="str">
        <f>IF( W88="#00ff00",'Master Sheet'!A78, B87)</f>
        <v>OLD - The East Coast</v>
      </c>
      <c r="C88" t="str">
        <f t="shared" ref="C88:D88" si="119">IF( NOT( R88 = "" ), TEXT( DATE(YEAR(R88), MONTH(R88), DAY(R88) ), "m/d/yy") &amp; " " &amp; HOUR(R88) &amp; ":" &amp; TEXT( MINUTE(R88), "00"), "")</f>
        <v/>
      </c>
      <c r="D88" t="str">
        <f t="shared" si="119"/>
        <v/>
      </c>
      <c r="E88" t="str">
        <f>IF( AA88="#00ff00", 'Master Sheet'!L78, "" )</f>
        <v/>
      </c>
      <c r="F88">
        <f>IF( AND( $A88 &lt;&gt; "", $B88 &lt;&gt; "", $C88 &lt;&gt; "", $D88 &lt;&gt; "", $E88 &lt;&gt; "", ISERROR( MATCH( $E88,'2019 Kevin and Rob Bands to not'!$A:$A, 0 ) ) ), 1, 0 )</f>
        <v>0</v>
      </c>
      <c r="H88" s="479">
        <f t="shared" si="2"/>
        <v>0</v>
      </c>
      <c r="I88">
        <f>'Master Sheet'!L78</f>
        <v>0</v>
      </c>
      <c r="J88" s="466" t="e">
        <f t="array" ref="J88">INDEX( 'Master Sheet'!A400:C$1093, MATCH( I88, 'Master Sheet'!A400:A$1093, 0 ), 2 )</f>
        <v>#N/A</v>
      </c>
      <c r="K88" s="482">
        <f t="shared" si="3"/>
        <v>0</v>
      </c>
      <c r="L88" s="483"/>
      <c r="M88" s="466"/>
      <c r="N88" s="466" t="e">
        <f t="array" ref="N88">INDEX( 'Master Sheet'!A400:C$1093, MATCH( I88, 'Master Sheet'!A400:A$1093, 0 ), 3 )</f>
        <v>#N/A</v>
      </c>
      <c r="O88">
        <f t="shared" si="4"/>
        <v>0</v>
      </c>
      <c r="P88" s="484"/>
      <c r="Q88" s="466"/>
      <c r="R88" s="466" t="str">
        <f t="shared" si="5"/>
        <v/>
      </c>
      <c r="S88" s="466" t="str">
        <f t="shared" si="6"/>
        <v/>
      </c>
      <c r="T88" t="str">
        <f>IF( Y88="#00ff00", TIMEVALUE('Master Sheet'!J78), "")</f>
        <v/>
      </c>
      <c r="U88" t="str">
        <f>IF( Z88="#00ff00", TIMEVALUE('Master Sheet'!K78), "")</f>
        <v/>
      </c>
      <c r="W88" t="s">
        <v>4823</v>
      </c>
      <c r="X88" t="s">
        <v>4823</v>
      </c>
      <c r="Y88" t="s">
        <v>4823</v>
      </c>
      <c r="Z88" t="s">
        <v>4823</v>
      </c>
      <c r="AA88" t="s">
        <v>4823</v>
      </c>
    </row>
    <row r="89" spans="1:27" ht="12.75">
      <c r="A89" s="129" t="str">
        <f t="shared" si="0"/>
        <v>Saturday</v>
      </c>
      <c r="B89" t="str">
        <f>IF( W89="#00ff00",'Master Sheet'!A91, B88)</f>
        <v>Elliot's Martini Bar</v>
      </c>
      <c r="C89" t="str">
        <f t="shared" ref="C89:D89" si="120">IF( NOT( R89 = "" ), TEXT( DATE(YEAR(R89), MONTH(R89), DAY(R89) ), "m/d/yy") &amp; " " &amp; HOUR(R89) &amp; ":" &amp; TEXT( MINUTE(R89), "00"), "")</f>
        <v/>
      </c>
      <c r="D89" t="str">
        <f t="shared" si="120"/>
        <v/>
      </c>
      <c r="E89" t="str">
        <f>IF( AA89="#00ff00", 'Master Sheet'!L91, "" )</f>
        <v xml:space="preserve"> </v>
      </c>
      <c r="F89">
        <f>IF( AND( $A89 &lt;&gt; "", $B89 &lt;&gt; "", $C89 &lt;&gt; "", $D89 &lt;&gt; "", $E89 &lt;&gt; "", ISERROR( MATCH( $E89,'2019 Kevin and Rob Bands to not'!$A:$A, 0 ) ) ), 1, 0 )</f>
        <v>0</v>
      </c>
      <c r="H89" s="479">
        <f t="shared" si="2"/>
        <v>0</v>
      </c>
      <c r="I89" t="str">
        <f>'Master Sheet'!L91</f>
        <v xml:space="preserve"> </v>
      </c>
      <c r="J89" s="466" t="e">
        <f t="array" ref="J89">INDEX( 'Master Sheet'!A400:C$1093, MATCH( I89, 'Master Sheet'!A400:A$1093, 0 ), 2 )</f>
        <v>#N/A</v>
      </c>
      <c r="K89" s="482">
        <f t="shared" si="3"/>
        <v>0</v>
      </c>
      <c r="L89" s="483"/>
      <c r="M89" s="466"/>
      <c r="N89" s="466" t="e">
        <f t="array" ref="N89">INDEX( 'Master Sheet'!A400:C$1093, MATCH( I89, 'Master Sheet'!A400:A$1093, 0 ), 3 )</f>
        <v>#N/A</v>
      </c>
      <c r="O89">
        <f t="shared" si="4"/>
        <v>0</v>
      </c>
      <c r="P89" s="484"/>
      <c r="Q89" s="466"/>
      <c r="R89" s="466" t="str">
        <f t="shared" si="5"/>
        <v/>
      </c>
      <c r="S89" s="466" t="str">
        <f t="shared" si="6"/>
        <v/>
      </c>
      <c r="T89" t="e">
        <f>IF( Y89="#00ff00", TIMEVALUE('Master Sheet'!J91), "")</f>
        <v>#VALUE!</v>
      </c>
      <c r="U89" t="e">
        <f>IF( Z89="#00ff00", TIMEVALUE('Master Sheet'!K91), "")</f>
        <v>#VALUE!</v>
      </c>
      <c r="W89" t="s">
        <v>4822</v>
      </c>
      <c r="X89" t="s">
        <v>4822</v>
      </c>
      <c r="Y89" t="s">
        <v>4822</v>
      </c>
      <c r="Z89" t="s">
        <v>4822</v>
      </c>
      <c r="AA89" t="s">
        <v>4822</v>
      </c>
    </row>
    <row r="90" spans="1:27" ht="12.75">
      <c r="A90" s="129" t="str">
        <f t="shared" si="0"/>
        <v>Saturday</v>
      </c>
      <c r="B90" t="str">
        <f>IF( W90="#00ff00",'Master Sheet'!A92, B89)</f>
        <v>Elliot's Martini Bar</v>
      </c>
      <c r="C90" t="str">
        <f t="shared" ref="C90:D90" si="121">IF( NOT( R90 = "" ), TEXT( DATE(YEAR(R90), MONTH(R90), DAY(R90) ), "m/d/yy") &amp; " " &amp; HOUR(R90) &amp; ":" &amp; TEXT( MINUTE(R90), "00"), "")</f>
        <v/>
      </c>
      <c r="D90" t="str">
        <f t="shared" si="121"/>
        <v/>
      </c>
      <c r="E90" t="str">
        <f>IF( AA90="#00ff00", 'Master Sheet'!L92, "" )</f>
        <v>Art Deco</v>
      </c>
      <c r="F90">
        <f>IF( AND( $A90 &lt;&gt; "", $B90 &lt;&gt; "", $C90 &lt;&gt; "", $D90 &lt;&gt; "", $E90 &lt;&gt; "", ISERROR( MATCH( $E90,'2019 Kevin and Rob Bands to not'!$A:$A, 0 ) ) ), 1, 0 )</f>
        <v>0</v>
      </c>
      <c r="H90" s="479">
        <f t="shared" si="2"/>
        <v>0</v>
      </c>
      <c r="I90" t="str">
        <f>'Master Sheet'!L92</f>
        <v>Art Deco</v>
      </c>
      <c r="J90" s="466" t="str">
        <f t="array" ref="J90">INDEX( 'Master Sheet'!A400:C$1093, MATCH( I90, 'Master Sheet'!A400:A$1093, 0 ), 2 )</f>
        <v>(2020) Matt Smiley :: 540-255-2081</v>
      </c>
      <c r="K90" s="482">
        <f t="shared" si="3"/>
        <v>0</v>
      </c>
      <c r="L90" s="483"/>
      <c r="M90" s="466"/>
      <c r="N90" s="466" t="str">
        <f t="array" ref="N90">INDEX( 'Master Sheet'!A400:C$1093, MATCH( I90, 'Master Sheet'!A400:A$1093, 0 ), 3 )</f>
        <v>1smileymn@gmail.com</v>
      </c>
      <c r="O90">
        <f t="shared" si="4"/>
        <v>0</v>
      </c>
      <c r="P90" s="484"/>
      <c r="Q90" s="466"/>
      <c r="R90" s="466" t="str">
        <f t="shared" si="5"/>
        <v/>
      </c>
      <c r="S90" s="466" t="str">
        <f t="shared" si="6"/>
        <v/>
      </c>
      <c r="T90" t="e">
        <f>IF( Y90="#00ff00", TIMEVALUE('Master Sheet'!J92), "")</f>
        <v>#VALUE!</v>
      </c>
      <c r="U90" t="e">
        <f>IF( Z90="#00ff00", TIMEVALUE('Master Sheet'!K92), "")</f>
        <v>#VALUE!</v>
      </c>
      <c r="W90" t="s">
        <v>4823</v>
      </c>
      <c r="X90" t="s">
        <v>4823</v>
      </c>
      <c r="Y90" t="s">
        <v>4822</v>
      </c>
      <c r="Z90" t="s">
        <v>4822</v>
      </c>
      <c r="AA90" t="s">
        <v>4822</v>
      </c>
    </row>
    <row r="91" spans="1:27" ht="12.75">
      <c r="A91" s="129" t="str">
        <f t="shared" si="0"/>
        <v>Saturday</v>
      </c>
      <c r="B91" t="str">
        <f>IF( W91="#00ff00",'Master Sheet'!A93, B90)</f>
        <v>Elliot's Martini Bar</v>
      </c>
      <c r="C91" t="str">
        <f t="shared" ref="C91:D91" si="122">IF( NOT( R91 = "" ), TEXT( DATE(YEAR(R91), MONTH(R91), DAY(R91) ), "m/d/yy") &amp; " " &amp; HOUR(R91) &amp; ":" &amp; TEXT( MINUTE(R91), "00"), "")</f>
        <v/>
      </c>
      <c r="D91" t="str">
        <f t="shared" si="122"/>
        <v/>
      </c>
      <c r="E91" t="str">
        <f>IF( AA91="#00ff00", 'Master Sheet'!L93, "" )</f>
        <v>Lorna’s Swingset</v>
      </c>
      <c r="F91">
        <f>IF( AND( $A91 &lt;&gt; "", $B91 &lt;&gt; "", $C91 &lt;&gt; "", $D91 &lt;&gt; "", $E91 &lt;&gt; "", ISERROR( MATCH( $E91,'2019 Kevin and Rob Bands to not'!$A:$A, 0 ) ) ), 1, 0 )</f>
        <v>0</v>
      </c>
      <c r="H91" s="479">
        <f t="shared" si="2"/>
        <v>0</v>
      </c>
      <c r="I91" t="str">
        <f>'Master Sheet'!L93</f>
        <v>Lorna’s Swingset</v>
      </c>
      <c r="J91" s="466" t="str">
        <f t="array" ref="J91">INDEX( 'Master Sheet'!A400:C$1093, MATCH( I91, 'Master Sheet'!A400:A$1093, 0 ), 2 )</f>
        <v>(2020) Lorna Floyd :: 970-231-4830</v>
      </c>
      <c r="K91" s="482">
        <f t="shared" si="3"/>
        <v>0</v>
      </c>
      <c r="L91" s="483"/>
      <c r="M91" s="466"/>
      <c r="N91" s="466" t="str">
        <f t="array" ref="N91">INDEX( 'Master Sheet'!A400:C$1093, MATCH( I91, 'Master Sheet'!A400:A$1093, 0 ), 3 )</f>
        <v>Lornafloyd@aol.com</v>
      </c>
      <c r="O91">
        <f t="shared" si="4"/>
        <v>0</v>
      </c>
      <c r="P91" s="484"/>
      <c r="Q91" s="466"/>
      <c r="R91" s="466" t="str">
        <f t="shared" si="5"/>
        <v/>
      </c>
      <c r="S91" s="466" t="str">
        <f t="shared" si="6"/>
        <v/>
      </c>
      <c r="T91" t="e">
        <f>IF( Y91="#00ff00", TIMEVALUE('Master Sheet'!J93), "")</f>
        <v>#VALUE!</v>
      </c>
      <c r="U91" t="e">
        <f>IF( Z91="#00ff00", TIMEVALUE('Master Sheet'!K93), "")</f>
        <v>#VALUE!</v>
      </c>
      <c r="W91" t="s">
        <v>4823</v>
      </c>
      <c r="X91" t="s">
        <v>4823</v>
      </c>
      <c r="Y91" t="s">
        <v>4822</v>
      </c>
      <c r="Z91" t="s">
        <v>4822</v>
      </c>
      <c r="AA91" t="s">
        <v>4822</v>
      </c>
    </row>
    <row r="92" spans="1:27" ht="12.75">
      <c r="A92" s="129" t="str">
        <f t="shared" si="0"/>
        <v>Saturday</v>
      </c>
      <c r="B92" t="str">
        <f>IF( W92="#00ff00",'Master Sheet'!A94, B91)</f>
        <v>Elliot's Martini Bar</v>
      </c>
      <c r="C92" t="str">
        <f t="shared" ref="C92:D92" si="123">IF( NOT( R92 = "" ), TEXT( DATE(YEAR(R92), MONTH(R92), DAY(R92) ), "m/d/yy") &amp; " " &amp; HOUR(R92) &amp; ":" &amp; TEXT( MINUTE(R92), "00"), "")</f>
        <v/>
      </c>
      <c r="D92" t="str">
        <f t="shared" si="123"/>
        <v/>
      </c>
      <c r="E92" t="str">
        <f>IF( AA92="#00ff00", 'Master Sheet'!L94, "" )</f>
        <v>Space Between Shadows</v>
      </c>
      <c r="F92">
        <f>IF( AND( $A92 &lt;&gt; "", $B92 &lt;&gt; "", $C92 &lt;&gt; "", $D92 &lt;&gt; "", $E92 &lt;&gt; "", ISERROR( MATCH( $E92,'2019 Kevin and Rob Bands to not'!$A:$A, 0 ) ) ), 1, 0 )</f>
        <v>0</v>
      </c>
      <c r="H92" s="479">
        <f t="shared" si="2"/>
        <v>0</v>
      </c>
      <c r="I92" t="str">
        <f>'Master Sheet'!L94</f>
        <v>Space Between Shadows</v>
      </c>
      <c r="J92" s="466" t="str">
        <f t="array" ref="J92">INDEX( 'Master Sheet'!A400:C$1093, MATCH( I92, 'Master Sheet'!A400:A$1093, 0 ), 2 )</f>
        <v>(2020) Sarah Pumpian :: 4256918575</v>
      </c>
      <c r="K92" s="482">
        <f t="shared" si="3"/>
        <v>0</v>
      </c>
      <c r="L92" s="483"/>
      <c r="M92" s="466"/>
      <c r="N92" s="466" t="str">
        <f t="array" ref="N92">INDEX( 'Master Sheet'!A400:C$1093, MATCH( I92, 'Master Sheet'!A400:A$1093, 0 ), 3 )</f>
        <v>spacebetweenshadowsmusic@gmail.com</v>
      </c>
      <c r="O92">
        <f t="shared" si="4"/>
        <v>0</v>
      </c>
      <c r="P92" s="484"/>
      <c r="Q92" s="466"/>
      <c r="R92" s="466" t="str">
        <f t="shared" si="5"/>
        <v/>
      </c>
      <c r="S92" s="466" t="str">
        <f t="shared" si="6"/>
        <v/>
      </c>
      <c r="T92" t="e">
        <f>IF( Y92="#00ff00", TIMEVALUE('Master Sheet'!J94), "")</f>
        <v>#VALUE!</v>
      </c>
      <c r="U92" t="e">
        <f>IF( Z92="#00ff00", TIMEVALUE('Master Sheet'!K94), "")</f>
        <v>#VALUE!</v>
      </c>
      <c r="W92" t="s">
        <v>4823</v>
      </c>
      <c r="X92" t="s">
        <v>4823</v>
      </c>
      <c r="Y92" t="s">
        <v>4822</v>
      </c>
      <c r="Z92" t="s">
        <v>4822</v>
      </c>
      <c r="AA92" t="s">
        <v>4822</v>
      </c>
    </row>
    <row r="93" spans="1:27" ht="12.75">
      <c r="A93" s="129" t="str">
        <f t="shared" si="0"/>
        <v>Saturday</v>
      </c>
      <c r="B93" t="str">
        <f>IF( W93="#00ff00",'Master Sheet'!A95, B92)</f>
        <v>Elliot's Martini Bar</v>
      </c>
      <c r="C93" t="str">
        <f t="shared" ref="C93:D93" si="124">IF( NOT( R93 = "" ), TEXT( DATE(YEAR(R93), MONTH(R93), DAY(R93) ), "m/d/yy") &amp; " " &amp; HOUR(R93) &amp; ":" &amp; TEXT( MINUTE(R93), "00"), "")</f>
        <v/>
      </c>
      <c r="D93" t="str">
        <f t="shared" si="124"/>
        <v/>
      </c>
      <c r="E93" t="str">
        <f>IF( AA93="#00ff00", 'Master Sheet'!L95, "" )</f>
        <v>Big Brooklyn</v>
      </c>
      <c r="F93">
        <f>IF( AND( $A93 &lt;&gt; "", $B93 &lt;&gt; "", $C93 &lt;&gt; "", $D93 &lt;&gt; "", $E93 &lt;&gt; "", ISERROR( MATCH( $E93,'2019 Kevin and Rob Bands to not'!$A:$A, 0 ) ) ), 1, 0 )</f>
        <v>0</v>
      </c>
      <c r="H93" s="479">
        <f t="shared" si="2"/>
        <v>0</v>
      </c>
      <c r="I93" t="str">
        <f>'Master Sheet'!L95</f>
        <v>Big Brooklyn</v>
      </c>
      <c r="J93" s="466" t="str">
        <f t="array" ref="J93">INDEX( 'Master Sheet'!A400:C$1093, MATCH( I93, 'Master Sheet'!A400:A$1093, 0 ), 2 )</f>
        <v>(2020) Willie Dornfeld :: 203-815-6065</v>
      </c>
      <c r="K93" s="482">
        <f t="shared" si="3"/>
        <v>0</v>
      </c>
      <c r="L93" s="483"/>
      <c r="M93" s="466"/>
      <c r="N93" s="466" t="str">
        <f t="array" ref="N93">INDEX( 'Master Sheet'!A400:C$1093, MATCH( I93, 'Master Sheet'!A400:A$1093, 0 ), 3 )</f>
        <v>bigbrooklynmusic@gmail.com</v>
      </c>
      <c r="O93">
        <f t="shared" si="4"/>
        <v>0</v>
      </c>
      <c r="P93" s="484"/>
      <c r="Q93" s="466"/>
      <c r="R93" s="466" t="str">
        <f t="shared" si="5"/>
        <v/>
      </c>
      <c r="S93" s="466" t="str">
        <f t="shared" si="6"/>
        <v/>
      </c>
      <c r="T93" t="e">
        <f>IF( Y93="#00ff00", TIMEVALUE('Master Sheet'!J95), "")</f>
        <v>#VALUE!</v>
      </c>
      <c r="U93" t="e">
        <f>IF( Z93="#00ff00", TIMEVALUE('Master Sheet'!K95), "")</f>
        <v>#VALUE!</v>
      </c>
      <c r="W93" t="s">
        <v>4823</v>
      </c>
      <c r="X93" t="s">
        <v>4823</v>
      </c>
      <c r="Y93" t="s">
        <v>4822</v>
      </c>
      <c r="Z93" t="s">
        <v>4822</v>
      </c>
      <c r="AA93" t="s">
        <v>4822</v>
      </c>
    </row>
    <row r="94" spans="1:27" ht="12.75">
      <c r="A94" s="129" t="str">
        <f t="shared" si="0"/>
        <v>Saturday</v>
      </c>
      <c r="B94" t="str">
        <f>IF( W94="#00ff00",'Master Sheet'!A96, B93)</f>
        <v>Elliot's Martini Bar</v>
      </c>
      <c r="C94" t="str">
        <f t="shared" ref="C94:D94" si="125">IF( NOT( R94 = "" ), TEXT( DATE(YEAR(R94), MONTH(R94), DAY(R94) ), "m/d/yy") &amp; " " &amp; HOUR(R94) &amp; ":" &amp; TEXT( MINUTE(R94), "00"), "")</f>
        <v/>
      </c>
      <c r="D94" t="str">
        <f t="shared" si="125"/>
        <v/>
      </c>
      <c r="E94" t="str">
        <f>IF( AA94="#00ff00", 'Master Sheet'!L96, "" )</f>
        <v>Twirling Zucchinis</v>
      </c>
      <c r="F94">
        <f>IF( AND( $A94 &lt;&gt; "", $B94 &lt;&gt; "", $C94 &lt;&gt; "", $D94 &lt;&gt; "", $E94 &lt;&gt; "", ISERROR( MATCH( $E94,'2019 Kevin and Rob Bands to not'!$A:$A, 0 ) ) ), 1, 0 )</f>
        <v>0</v>
      </c>
      <c r="H94" s="479">
        <f t="shared" si="2"/>
        <v>0</v>
      </c>
      <c r="I94" t="str">
        <f>'Master Sheet'!L96</f>
        <v>Twirling Zucchinis</v>
      </c>
      <c r="J94" s="466" t="str">
        <f t="array" ref="J94">INDEX( 'Master Sheet'!A400:C$1093, MATCH( I94, 'Master Sheet'!A400:A$1093, 0 ), 2 )</f>
        <v>(2020) Andrew Vogt :: 9706319164</v>
      </c>
      <c r="K94" s="482">
        <f t="shared" si="3"/>
        <v>0</v>
      </c>
      <c r="L94" s="486" t="s">
        <v>4991</v>
      </c>
      <c r="M94" s="466"/>
      <c r="N94" s="466" t="str">
        <f t="array" ref="N94">INDEX( 'Master Sheet'!A400:C$1093, MATCH( I94, 'Master Sheet'!A400:A$1093, 0 ), 3 )</f>
        <v>andrew@drewsblues.com</v>
      </c>
      <c r="O94">
        <f t="shared" si="4"/>
        <v>0</v>
      </c>
      <c r="P94" s="484"/>
      <c r="Q94" s="466"/>
      <c r="R94" s="466" t="str">
        <f t="shared" si="5"/>
        <v/>
      </c>
      <c r="S94" s="466" t="str">
        <f t="shared" si="6"/>
        <v/>
      </c>
      <c r="T94" t="e">
        <f>IF( Y94="#00ff00", TIMEVALUE('Master Sheet'!J96), "")</f>
        <v>#VALUE!</v>
      </c>
      <c r="U94" t="e">
        <f>IF( Z94="#00ff00", TIMEVALUE('Master Sheet'!K96), "")</f>
        <v>#VALUE!</v>
      </c>
      <c r="W94" t="s">
        <v>4823</v>
      </c>
      <c r="X94" t="s">
        <v>4823</v>
      </c>
      <c r="Y94" t="s">
        <v>4822</v>
      </c>
      <c r="Z94" t="s">
        <v>4822</v>
      </c>
      <c r="AA94" t="s">
        <v>4822</v>
      </c>
    </row>
    <row r="95" spans="1:27" ht="12.75">
      <c r="A95" s="129" t="str">
        <f t="shared" si="0"/>
        <v>Saturday</v>
      </c>
      <c r="B95" t="str">
        <f>IF( W95="#00ff00",'Master Sheet'!A97, B94)</f>
        <v>Elliot's Martini Bar</v>
      </c>
      <c r="C95" t="str">
        <f t="shared" ref="C95:D95" si="126">IF( NOT( R95 = "" ), TEXT( DATE(YEAR(R95), MONTH(R95), DAY(R95) ), "m/d/yy") &amp; " " &amp; HOUR(R95) &amp; ":" &amp; TEXT( MINUTE(R95), "00"), "")</f>
        <v/>
      </c>
      <c r="D95" t="str">
        <f t="shared" si="126"/>
        <v/>
      </c>
      <c r="E95" t="str">
        <f>IF( AA95="#00ff00", 'Master Sheet'!L97, "" )</f>
        <v>Audio Flora</v>
      </c>
      <c r="F95">
        <f>IF( AND( $A95 &lt;&gt; "", $B95 &lt;&gt; "", $C95 &lt;&gt; "", $D95 &lt;&gt; "", $E95 &lt;&gt; "", ISERROR( MATCH( $E95,'2019 Kevin and Rob Bands to not'!$A:$A, 0 ) ) ), 1, 0 )</f>
        <v>0</v>
      </c>
      <c r="H95" s="479">
        <f t="shared" si="2"/>
        <v>0</v>
      </c>
      <c r="I95" t="str">
        <f>'Master Sheet'!L97</f>
        <v>Audio Flora</v>
      </c>
      <c r="J95" s="466" t="str">
        <f t="array" ref="J95">INDEX( 'Master Sheet'!A400:C$1093, MATCH( I95, 'Master Sheet'!A400:A$1093, 0 ), 2 )</f>
        <v>(2020) Chris Weller :: 970-402-2952</v>
      </c>
      <c r="K95" s="482">
        <f t="shared" si="3"/>
        <v>0</v>
      </c>
      <c r="L95" s="483"/>
      <c r="M95" s="466"/>
      <c r="N95" s="466" t="str">
        <f t="array" ref="N95">INDEX( 'Master Sheet'!A400:C$1093, MATCH( I95, 'Master Sheet'!A400:A$1093, 0 ), 3 )</f>
        <v>chris.t.weller@gmail.com</v>
      </c>
      <c r="O95">
        <f t="shared" si="4"/>
        <v>0</v>
      </c>
      <c r="P95" s="484"/>
      <c r="Q95" s="466"/>
      <c r="R95" s="466" t="str">
        <f t="shared" si="5"/>
        <v/>
      </c>
      <c r="S95" s="466" t="str">
        <f t="shared" si="6"/>
        <v/>
      </c>
      <c r="T95" t="e">
        <f>IF( Y95="#00ff00", TIMEVALUE('Master Sheet'!J97), "")</f>
        <v>#VALUE!</v>
      </c>
      <c r="U95" t="e">
        <f>IF( Z95="#00ff00", TIMEVALUE('Master Sheet'!K97), "")</f>
        <v>#VALUE!</v>
      </c>
      <c r="W95" t="s">
        <v>4823</v>
      </c>
      <c r="X95" t="s">
        <v>4823</v>
      </c>
      <c r="Y95" t="s">
        <v>4822</v>
      </c>
      <c r="Z95" t="s">
        <v>4822</v>
      </c>
      <c r="AA95" t="s">
        <v>4822</v>
      </c>
    </row>
    <row r="96" spans="1:27" ht="12.75">
      <c r="A96" s="129" t="str">
        <f t="shared" si="0"/>
        <v>Saturday</v>
      </c>
      <c r="B96" t="str">
        <f>IF( W96="#00ff00",'Master Sheet'!A98, B95)</f>
        <v>Elliot's Martini Bar</v>
      </c>
      <c r="C96" t="str">
        <f t="shared" ref="C96:D96" si="127">IF( NOT( R96 = "" ), TEXT( DATE(YEAR(R96), MONTH(R96), DAY(R96) ), "m/d/yy") &amp; " " &amp; HOUR(R96) &amp; ":" &amp; TEXT( MINUTE(R96), "00"), "")</f>
        <v/>
      </c>
      <c r="D96" t="str">
        <f t="shared" si="127"/>
        <v/>
      </c>
      <c r="E96" t="str">
        <f>IF( AA96="#00ff00", 'Master Sheet'!L98, "" )</f>
        <v/>
      </c>
      <c r="F96">
        <f>IF( AND( $A96 &lt;&gt; "", $B96 &lt;&gt; "", $C96 &lt;&gt; "", $D96 &lt;&gt; "", $E96 &lt;&gt; "", ISERROR( MATCH( $E96,'2019 Kevin and Rob Bands to not'!$A:$A, 0 ) ) ), 1, 0 )</f>
        <v>0</v>
      </c>
      <c r="H96" s="479">
        <f t="shared" si="2"/>
        <v>0</v>
      </c>
      <c r="I96">
        <f>'Master Sheet'!L98</f>
        <v>0</v>
      </c>
      <c r="J96" s="466" t="e">
        <f t="array" ref="J96">INDEX( 'Master Sheet'!A400:C$1093, MATCH( I96, 'Master Sheet'!A400:A$1093, 0 ), 2 )</f>
        <v>#N/A</v>
      </c>
      <c r="K96" s="482">
        <f t="shared" si="3"/>
        <v>0</v>
      </c>
      <c r="L96" s="483"/>
      <c r="M96" s="466"/>
      <c r="N96" s="466" t="e">
        <f t="array" ref="N96">INDEX( 'Master Sheet'!A400:C$1093, MATCH( I96, 'Master Sheet'!A400:A$1093, 0 ), 3 )</f>
        <v>#N/A</v>
      </c>
      <c r="O96">
        <f t="shared" si="4"/>
        <v>0</v>
      </c>
      <c r="P96" s="484"/>
      <c r="Q96" s="466"/>
      <c r="R96" s="466" t="str">
        <f t="shared" si="5"/>
        <v/>
      </c>
      <c r="S96" s="466" t="str">
        <f t="shared" si="6"/>
        <v/>
      </c>
      <c r="T96" t="str">
        <f>IF( Y96="#00ff00", TIMEVALUE('Master Sheet'!J98), "")</f>
        <v/>
      </c>
      <c r="U96" t="str">
        <f>IF( Z96="#00ff00", TIMEVALUE('Master Sheet'!K98), "")</f>
        <v/>
      </c>
      <c r="W96" t="s">
        <v>4823</v>
      </c>
      <c r="X96" t="s">
        <v>4823</v>
      </c>
      <c r="Y96" t="s">
        <v>4823</v>
      </c>
      <c r="Z96" t="s">
        <v>4823</v>
      </c>
      <c r="AA96" t="s">
        <v>4823</v>
      </c>
    </row>
    <row r="97" spans="1:27" ht="12.75">
      <c r="A97" s="129" t="str">
        <f t="shared" si="0"/>
        <v>Saturday</v>
      </c>
      <c r="B97" t="str">
        <f>IF( W97="#00ff00",'Master Sheet'!A99, B96)</f>
        <v>Elliot's Martini Bar</v>
      </c>
      <c r="C97" t="str">
        <f t="shared" ref="C97:D97" si="128">IF( NOT( R97 = "" ), TEXT( DATE(YEAR(R97), MONTH(R97), DAY(R97) ), "m/d/yy") &amp; " " &amp; HOUR(R97) &amp; ":" &amp; TEXT( MINUTE(R97), "00"), "")</f>
        <v/>
      </c>
      <c r="D97" t="str">
        <f t="shared" si="128"/>
        <v/>
      </c>
      <c r="E97" t="str">
        <f>IF( AA97="#00ff00", 'Master Sheet'!L99, "" )</f>
        <v/>
      </c>
      <c r="F97">
        <f>IF( AND( $A97 &lt;&gt; "", $B97 &lt;&gt; "", $C97 &lt;&gt; "", $D97 &lt;&gt; "", $E97 &lt;&gt; "", ISERROR( MATCH( $E97,'2019 Kevin and Rob Bands to not'!$A:$A, 0 ) ) ), 1, 0 )</f>
        <v>0</v>
      </c>
      <c r="H97" s="479">
        <f t="shared" si="2"/>
        <v>0</v>
      </c>
      <c r="I97">
        <f>'Master Sheet'!L99</f>
        <v>0</v>
      </c>
      <c r="J97" s="466" t="e">
        <f t="array" ref="J97">INDEX( 'Master Sheet'!A400:C$1093, MATCH( I97, 'Master Sheet'!A400:A$1093, 0 ), 2 )</f>
        <v>#N/A</v>
      </c>
      <c r="K97" s="482">
        <f t="shared" si="3"/>
        <v>0</v>
      </c>
      <c r="L97" s="483"/>
      <c r="M97" s="466"/>
      <c r="N97" s="466" t="e">
        <f t="array" ref="N97">INDEX( 'Master Sheet'!A400:C$1093, MATCH( I97, 'Master Sheet'!A400:A$1093, 0 ), 3 )</f>
        <v>#N/A</v>
      </c>
      <c r="O97">
        <f t="shared" si="4"/>
        <v>0</v>
      </c>
      <c r="P97" s="484"/>
      <c r="Q97" s="466"/>
      <c r="R97" s="466" t="str">
        <f t="shared" si="5"/>
        <v/>
      </c>
      <c r="S97" s="466" t="str">
        <f t="shared" si="6"/>
        <v/>
      </c>
      <c r="T97" t="str">
        <f>IF( Y97="#00ff00", TIMEVALUE('Master Sheet'!J99), "")</f>
        <v/>
      </c>
      <c r="U97" t="str">
        <f>IF( Z97="#00ff00", TIMEVALUE('Master Sheet'!K99), "")</f>
        <v/>
      </c>
      <c r="W97" t="s">
        <v>4823</v>
      </c>
      <c r="X97" t="s">
        <v>4823</v>
      </c>
      <c r="Y97" t="s">
        <v>4823</v>
      </c>
      <c r="Z97" t="s">
        <v>4823</v>
      </c>
      <c r="AA97" t="s">
        <v>4823</v>
      </c>
    </row>
    <row r="98" spans="1:27" ht="12.75">
      <c r="A98" s="129" t="str">
        <f t="shared" si="0"/>
        <v>Saturday</v>
      </c>
      <c r="B98" t="str">
        <f>IF( W98="#00ff00",'Master Sheet'!A100, B97)</f>
        <v>Equinox Brewing</v>
      </c>
      <c r="C98" t="str">
        <f t="shared" ref="C98:D98" si="129">IF( NOT( R98 = "" ), TEXT( DATE(YEAR(R98), MONTH(R98), DAY(R98) ), "m/d/yy") &amp; " " &amp; HOUR(R98) &amp; ":" &amp; TEXT( MINUTE(R98), "00"), "")</f>
        <v/>
      </c>
      <c r="D98" t="str">
        <f t="shared" si="129"/>
        <v/>
      </c>
      <c r="E98" t="str">
        <f>IF( AA98="#00ff00", 'Master Sheet'!L100, "" )</f>
        <v xml:space="preserve"> </v>
      </c>
      <c r="F98">
        <f>IF( AND( $A98 &lt;&gt; "", $B98 &lt;&gt; "", $C98 &lt;&gt; "", $D98 &lt;&gt; "", $E98 &lt;&gt; "", ISERROR( MATCH( $E98,'2019 Kevin and Rob Bands to not'!$A:$A, 0 ) ) ), 1, 0 )</f>
        <v>0</v>
      </c>
      <c r="H98" s="479">
        <f t="shared" si="2"/>
        <v>0</v>
      </c>
      <c r="I98" t="str">
        <f>'Master Sheet'!L100</f>
        <v xml:space="preserve"> </v>
      </c>
      <c r="J98" s="466" t="e">
        <f t="array" ref="J98">INDEX( 'Master Sheet'!A400:C$1093, MATCH( I98, 'Master Sheet'!A400:A$1093, 0 ), 2 )</f>
        <v>#N/A</v>
      </c>
      <c r="K98" s="482">
        <f t="shared" si="3"/>
        <v>0</v>
      </c>
      <c r="L98" s="483"/>
      <c r="M98" s="466"/>
      <c r="N98" s="466" t="e">
        <f t="array" ref="N98">INDEX( 'Master Sheet'!A400:C$1093, MATCH( I98, 'Master Sheet'!A400:A$1093, 0 ), 3 )</f>
        <v>#N/A</v>
      </c>
      <c r="O98">
        <f t="shared" si="4"/>
        <v>0</v>
      </c>
      <c r="P98" s="484"/>
      <c r="Q98" s="466"/>
      <c r="R98" s="466" t="str">
        <f t="shared" si="5"/>
        <v/>
      </c>
      <c r="S98" s="466" t="str">
        <f t="shared" si="6"/>
        <v/>
      </c>
      <c r="T98" t="e">
        <f>IF( Y98="#00ff00", TIMEVALUE('Master Sheet'!J100), "")</f>
        <v>#VALUE!</v>
      </c>
      <c r="U98" t="e">
        <f>IF( Z98="#00ff00", TIMEVALUE('Master Sheet'!K100), "")</f>
        <v>#VALUE!</v>
      </c>
      <c r="W98" t="s">
        <v>4822</v>
      </c>
      <c r="X98" t="s">
        <v>4822</v>
      </c>
      <c r="Y98" t="s">
        <v>4822</v>
      </c>
      <c r="Z98" t="s">
        <v>4822</v>
      </c>
      <c r="AA98" t="s">
        <v>4822</v>
      </c>
    </row>
    <row r="99" spans="1:27" ht="12.75">
      <c r="A99" s="129" t="str">
        <f t="shared" si="0"/>
        <v>Saturday</v>
      </c>
      <c r="B99" t="str">
        <f>IF( W99="#00ff00",'Master Sheet'!A101, B98)</f>
        <v>Equinox Brewing</v>
      </c>
      <c r="C99" t="str">
        <f t="shared" ref="C99:D99" si="130">IF( NOT( R99 = "" ), TEXT( DATE(YEAR(R99), MONTH(R99), DAY(R99) ), "m/d/yy") &amp; " " &amp; HOUR(R99) &amp; ":" &amp; TEXT( MINUTE(R99), "00"), "")</f>
        <v/>
      </c>
      <c r="D99" t="str">
        <f t="shared" si="130"/>
        <v/>
      </c>
      <c r="E99">
        <f>IF( AA99="#00ff00", 'Master Sheet'!L101, "" )</f>
        <v>0</v>
      </c>
      <c r="F99">
        <f>IF( AND( $A99 &lt;&gt; "", $B99 &lt;&gt; "", $C99 &lt;&gt; "", $D99 &lt;&gt; "", $E99 &lt;&gt; "", ISERROR( MATCH( $E99,'2019 Kevin and Rob Bands to not'!$A:$A, 0 ) ) ), 1, 0 )</f>
        <v>0</v>
      </c>
      <c r="H99" s="479">
        <f t="shared" si="2"/>
        <v>0</v>
      </c>
      <c r="I99">
        <f>'Master Sheet'!L101</f>
        <v>0</v>
      </c>
      <c r="J99" s="466" t="e">
        <f t="array" ref="J99">INDEX( 'Master Sheet'!A400:C$1093, MATCH( I99, 'Master Sheet'!A400:A$1093, 0 ), 2 )</f>
        <v>#N/A</v>
      </c>
      <c r="K99" s="482">
        <f t="shared" si="3"/>
        <v>0</v>
      </c>
      <c r="L99" s="483"/>
      <c r="M99" s="466"/>
      <c r="N99" s="466" t="e">
        <f t="array" ref="N99">INDEX( 'Master Sheet'!A400:C$1093, MATCH( I99, 'Master Sheet'!A400:A$1093, 0 ), 3 )</f>
        <v>#N/A</v>
      </c>
      <c r="O99">
        <f t="shared" si="4"/>
        <v>0</v>
      </c>
      <c r="P99" s="484"/>
      <c r="Q99" s="466"/>
      <c r="R99" s="466" t="str">
        <f t="shared" si="5"/>
        <v/>
      </c>
      <c r="S99" s="466" t="str">
        <f t="shared" si="6"/>
        <v/>
      </c>
      <c r="T99" t="e">
        <f>IF( Y99="#00ff00", TIMEVALUE('Master Sheet'!J101), "")</f>
        <v>#VALUE!</v>
      </c>
      <c r="U99" t="e">
        <f>IF( Z99="#00ff00", TIMEVALUE('Master Sheet'!K101), "")</f>
        <v>#VALUE!</v>
      </c>
      <c r="W99" t="s">
        <v>4823</v>
      </c>
      <c r="X99" t="s">
        <v>4823</v>
      </c>
      <c r="Y99" t="s">
        <v>4822</v>
      </c>
      <c r="Z99" t="s">
        <v>4822</v>
      </c>
      <c r="AA99" t="s">
        <v>4822</v>
      </c>
    </row>
    <row r="100" spans="1:27" ht="12.75">
      <c r="A100" s="129" t="str">
        <f t="shared" si="0"/>
        <v>Saturday</v>
      </c>
      <c r="B100" t="str">
        <f>IF( W100="#00ff00",'Master Sheet'!A102, B99)</f>
        <v>Equinox Brewing</v>
      </c>
      <c r="C100" t="str">
        <f t="shared" ref="C100:D100" si="131">IF( NOT( R100 = "" ), TEXT( DATE(YEAR(R100), MONTH(R100), DAY(R100) ), "m/d/yy") &amp; " " &amp; HOUR(R100) &amp; ":" &amp; TEXT( MINUTE(R100), "00"), "")</f>
        <v/>
      </c>
      <c r="D100" t="str">
        <f t="shared" si="131"/>
        <v/>
      </c>
      <c r="E100" t="str">
        <f>IF( AA100="#00ff00", 'Master Sheet'!L102, "" )</f>
        <v>Mega Fawn</v>
      </c>
      <c r="F100">
        <f>IF( AND( $A100 &lt;&gt; "", $B100 &lt;&gt; "", $C100 &lt;&gt; "", $D100 &lt;&gt; "", $E100 &lt;&gt; "", ISERROR( MATCH( $E100,'2019 Kevin and Rob Bands to not'!$A:$A, 0 ) ) ), 1, 0 )</f>
        <v>0</v>
      </c>
      <c r="H100" s="479">
        <f t="shared" si="2"/>
        <v>0</v>
      </c>
      <c r="I100" t="str">
        <f>'Master Sheet'!L102</f>
        <v>Mega Fawn</v>
      </c>
      <c r="J100" s="466" t="str">
        <f t="array" ref="J100">INDEX( 'Master Sheet'!A400:C$1093, MATCH( I100, 'Master Sheet'!A400:A$1093, 0 ), 2 )</f>
        <v>(2020) Evan Forsythe :: 320-761-7172</v>
      </c>
      <c r="K100" s="482">
        <f t="shared" si="3"/>
        <v>0</v>
      </c>
      <c r="L100" s="483"/>
      <c r="M100" s="466"/>
      <c r="N100" s="466" t="str">
        <f t="array" ref="N100">INDEX( 'Master Sheet'!A400:C$1093, MATCH( I100, 'Master Sheet'!A400:A$1093, 0 ), 3 )</f>
        <v>esfors@rams.colostate.edu</v>
      </c>
      <c r="O100">
        <f t="shared" si="4"/>
        <v>0</v>
      </c>
      <c r="P100" s="484"/>
      <c r="Q100" s="466"/>
      <c r="R100" s="466" t="str">
        <f t="shared" si="5"/>
        <v/>
      </c>
      <c r="S100" s="466" t="str">
        <f t="shared" si="6"/>
        <v/>
      </c>
      <c r="T100" t="e">
        <f>IF( Y100="#00ff00", TIMEVALUE('Master Sheet'!J102), "")</f>
        <v>#VALUE!</v>
      </c>
      <c r="U100" t="e">
        <f>IF( Z100="#00ff00", TIMEVALUE('Master Sheet'!K102), "")</f>
        <v>#VALUE!</v>
      </c>
      <c r="W100" t="s">
        <v>4823</v>
      </c>
      <c r="X100" t="s">
        <v>4823</v>
      </c>
      <c r="Y100" t="s">
        <v>4822</v>
      </c>
      <c r="Z100" t="s">
        <v>4822</v>
      </c>
      <c r="AA100" t="s">
        <v>4822</v>
      </c>
    </row>
    <row r="101" spans="1:27" ht="12.75">
      <c r="A101" s="129" t="str">
        <f t="shared" si="0"/>
        <v>Saturday</v>
      </c>
      <c r="B101" t="str">
        <f>IF( W101="#00ff00",'Master Sheet'!A103, B100)</f>
        <v>Equinox Brewing</v>
      </c>
      <c r="C101" t="str">
        <f t="shared" ref="C101:D101" si="132">IF( NOT( R101 = "" ), TEXT( DATE(YEAR(R101), MONTH(R101), DAY(R101) ), "m/d/yy") &amp; " " &amp; HOUR(R101) &amp; ":" &amp; TEXT( MINUTE(R101), "00"), "")</f>
        <v/>
      </c>
      <c r="D101" t="str">
        <f t="shared" si="132"/>
        <v/>
      </c>
      <c r="E101" t="str">
        <f>IF( AA101="#00ff00", 'Master Sheet'!L103, "" )</f>
        <v>Hunter Burnette</v>
      </c>
      <c r="F101">
        <f>IF( AND( $A101 &lt;&gt; "", $B101 &lt;&gt; "", $C101 &lt;&gt; "", $D101 &lt;&gt; "", $E101 &lt;&gt; "", ISERROR( MATCH( $E101,'2019 Kevin and Rob Bands to not'!$A:$A, 0 ) ) ), 1, 0 )</f>
        <v>0</v>
      </c>
      <c r="H101" s="479">
        <f t="shared" si="2"/>
        <v>0</v>
      </c>
      <c r="I101" t="str">
        <f>'Master Sheet'!L103</f>
        <v>Hunter Burnette</v>
      </c>
      <c r="J101" s="466" t="e">
        <f t="array" ref="J101">INDEX( 'Master Sheet'!A400:C$1093, MATCH( I101, 'Master Sheet'!A400:A$1093, 0 ), 2 )</f>
        <v>#N/A</v>
      </c>
      <c r="K101" s="482">
        <f t="shared" si="3"/>
        <v>0</v>
      </c>
      <c r="L101" s="483"/>
      <c r="M101" s="466"/>
      <c r="N101" s="466" t="e">
        <f t="array" ref="N101">INDEX( 'Master Sheet'!A400:C$1093, MATCH( I101, 'Master Sheet'!A400:A$1093, 0 ), 3 )</f>
        <v>#N/A</v>
      </c>
      <c r="O101">
        <f t="shared" si="4"/>
        <v>0</v>
      </c>
      <c r="P101" s="484"/>
      <c r="Q101" s="466"/>
      <c r="R101" s="466" t="str">
        <f t="shared" si="5"/>
        <v/>
      </c>
      <c r="S101" s="466" t="str">
        <f t="shared" si="6"/>
        <v/>
      </c>
      <c r="T101" t="e">
        <f>IF( Y101="#00ff00", TIMEVALUE('Master Sheet'!J103), "")</f>
        <v>#VALUE!</v>
      </c>
      <c r="U101" t="e">
        <f>IF( Z101="#00ff00", TIMEVALUE('Master Sheet'!K103), "")</f>
        <v>#VALUE!</v>
      </c>
      <c r="W101" t="s">
        <v>4823</v>
      </c>
      <c r="X101" t="s">
        <v>4823</v>
      </c>
      <c r="Y101" t="s">
        <v>4822</v>
      </c>
      <c r="Z101" t="s">
        <v>4822</v>
      </c>
      <c r="AA101" t="s">
        <v>4822</v>
      </c>
    </row>
    <row r="102" spans="1:27" ht="12.75">
      <c r="A102" s="129" t="str">
        <f t="shared" si="0"/>
        <v>Saturday</v>
      </c>
      <c r="B102" t="str">
        <f>IF( W102="#00ff00",'Master Sheet'!A104, B101)</f>
        <v>Equinox Brewing</v>
      </c>
      <c r="C102" t="str">
        <f t="shared" ref="C102:D102" si="133">IF( NOT( R102 = "" ), TEXT( DATE(YEAR(R102), MONTH(R102), DAY(R102) ), "m/d/yy") &amp; " " &amp; HOUR(R102) &amp; ":" &amp; TEXT( MINUTE(R102), "00"), "")</f>
        <v/>
      </c>
      <c r="D102" t="str">
        <f t="shared" si="133"/>
        <v/>
      </c>
      <c r="E102" t="str">
        <f>IF( AA102="#00ff00", 'Master Sheet'!L104, "" )</f>
        <v>Anthony Arras</v>
      </c>
      <c r="F102">
        <f>IF( AND( $A102 &lt;&gt; "", $B102 &lt;&gt; "", $C102 &lt;&gt; "", $D102 &lt;&gt; "", $E102 &lt;&gt; "", ISERROR( MATCH( $E102,'2019 Kevin and Rob Bands to not'!$A:$A, 0 ) ) ), 1, 0 )</f>
        <v>0</v>
      </c>
      <c r="H102" s="479">
        <f t="shared" si="2"/>
        <v>0</v>
      </c>
      <c r="I102" t="str">
        <f>'Master Sheet'!L104</f>
        <v>Anthony Arras</v>
      </c>
      <c r="J102" s="466" t="str">
        <f t="array" ref="J102">INDEX( 'Master Sheet'!A400:C$1093, MATCH( I102, 'Master Sheet'!A400:A$1093, 0 ), 2 )</f>
        <v>(2020) Anthony Arras Mihaly :: 8013363879</v>
      </c>
      <c r="K102" s="482">
        <f t="shared" si="3"/>
        <v>0</v>
      </c>
      <c r="L102" s="486" t="s">
        <v>5002</v>
      </c>
      <c r="M102" s="466"/>
      <c r="N102" s="466" t="str">
        <f t="array" ref="N102">INDEX( 'Master Sheet'!A400:C$1093, MATCH( I102, 'Master Sheet'!A400:A$1093, 0 ), 3 )</f>
        <v>tonymihaly@gmail.com</v>
      </c>
      <c r="O102">
        <f t="shared" si="4"/>
        <v>0</v>
      </c>
      <c r="P102" s="484"/>
      <c r="Q102" s="466"/>
      <c r="R102" s="466" t="str">
        <f t="shared" si="5"/>
        <v/>
      </c>
      <c r="S102" s="466" t="str">
        <f t="shared" si="6"/>
        <v/>
      </c>
      <c r="T102" t="e">
        <f>IF( Y102="#00ff00", TIMEVALUE('Master Sheet'!J104), "")</f>
        <v>#VALUE!</v>
      </c>
      <c r="U102" t="e">
        <f>IF( Z102="#00ff00", TIMEVALUE('Master Sheet'!K104), "")</f>
        <v>#VALUE!</v>
      </c>
      <c r="W102" t="s">
        <v>4823</v>
      </c>
      <c r="X102" t="s">
        <v>4823</v>
      </c>
      <c r="Y102" t="s">
        <v>4822</v>
      </c>
      <c r="Z102" t="s">
        <v>4822</v>
      </c>
      <c r="AA102" t="s">
        <v>4822</v>
      </c>
    </row>
    <row r="103" spans="1:27" ht="12.75">
      <c r="A103" s="129" t="str">
        <f t="shared" si="0"/>
        <v>Saturday</v>
      </c>
      <c r="B103" t="str">
        <f>IF( W103="#00ff00",'Master Sheet'!A105, B102)</f>
        <v>Equinox Brewing</v>
      </c>
      <c r="C103" t="str">
        <f t="shared" ref="C103:D103" si="134">IF( NOT( R103 = "" ), TEXT( DATE(YEAR(R103), MONTH(R103), DAY(R103) ), "m/d/yy") &amp; " " &amp; HOUR(R103) &amp; ":" &amp; TEXT( MINUTE(R103), "00"), "")</f>
        <v/>
      </c>
      <c r="D103" t="str">
        <f t="shared" si="134"/>
        <v/>
      </c>
      <c r="E103" t="str">
        <f>IF( AA103="#00ff00", 'Master Sheet'!L105, "" )</f>
        <v>Hunter James and The Titanic</v>
      </c>
      <c r="F103">
        <f>IF( AND( $A103 &lt;&gt; "", $B103 &lt;&gt; "", $C103 &lt;&gt; "", $D103 &lt;&gt; "", $E103 &lt;&gt; "", ISERROR( MATCH( $E103,'2019 Kevin and Rob Bands to not'!$A:$A, 0 ) ) ), 1, 0 )</f>
        <v>0</v>
      </c>
      <c r="H103" s="479">
        <f t="shared" si="2"/>
        <v>0</v>
      </c>
      <c r="I103" t="str">
        <f>'Master Sheet'!L105</f>
        <v>Hunter James and The Titanic</v>
      </c>
      <c r="J103" s="466" t="str">
        <f t="array" ref="J103">INDEX( 'Master Sheet'!A400:C$1093, MATCH( I103, 'Master Sheet'!A400:A$1093, 0 ), 2 )</f>
        <v>(2020) Jess Pabst :: 3194049237</v>
      </c>
      <c r="K103" s="482">
        <f t="shared" si="3"/>
        <v>0</v>
      </c>
      <c r="L103" s="483"/>
      <c r="M103" s="466"/>
      <c r="N103" s="466" t="str">
        <f t="array" ref="N103">INDEX( 'Master Sheet'!A400:C$1093, MATCH( I103, 'Master Sheet'!A400:A$1093, 0 ), 3 )</f>
        <v>Booking@hunterjamesandthetitanic.com</v>
      </c>
      <c r="O103">
        <f t="shared" si="4"/>
        <v>0</v>
      </c>
      <c r="P103" s="484"/>
      <c r="Q103" s="466"/>
      <c r="R103" s="466" t="str">
        <f t="shared" si="5"/>
        <v/>
      </c>
      <c r="S103" s="466" t="str">
        <f t="shared" si="6"/>
        <v/>
      </c>
      <c r="T103" t="e">
        <f>IF( Y103="#00ff00", TIMEVALUE('Master Sheet'!J105), "")</f>
        <v>#VALUE!</v>
      </c>
      <c r="U103" t="e">
        <f>IF( Z103="#00ff00", TIMEVALUE('Master Sheet'!K105), "")</f>
        <v>#VALUE!</v>
      </c>
      <c r="W103" t="s">
        <v>4823</v>
      </c>
      <c r="X103" t="s">
        <v>4823</v>
      </c>
      <c r="Y103" t="s">
        <v>4822</v>
      </c>
      <c r="Z103" t="s">
        <v>4822</v>
      </c>
      <c r="AA103" t="s">
        <v>4822</v>
      </c>
    </row>
    <row r="104" spans="1:27" ht="12.75">
      <c r="A104" s="129" t="str">
        <f t="shared" si="0"/>
        <v>Saturday</v>
      </c>
      <c r="B104" t="str">
        <f>IF( W104="#00ff00",'Master Sheet'!A106, B103)</f>
        <v>Equinox Brewing</v>
      </c>
      <c r="C104" t="str">
        <f t="shared" ref="C104:D104" si="135">IF( NOT( R104 = "" ), TEXT( DATE(YEAR(R104), MONTH(R104), DAY(R104) ), "m/d/yy") &amp; " " &amp; HOUR(R104) &amp; ":" &amp; TEXT( MINUTE(R104), "00"), "")</f>
        <v/>
      </c>
      <c r="D104" t="str">
        <f t="shared" si="135"/>
        <v/>
      </c>
      <c r="E104" t="str">
        <f>IF( AA104="#00ff00", 'Master Sheet'!L106, "" )</f>
        <v>Blake Brown &amp; The American Dust Choir</v>
      </c>
      <c r="F104">
        <f>IF( AND( $A104 &lt;&gt; "", $B104 &lt;&gt; "", $C104 &lt;&gt; "", $D104 &lt;&gt; "", $E104 &lt;&gt; "", ISERROR( MATCH( $E104,'2019 Kevin and Rob Bands to not'!$A:$A, 0 ) ) ), 1, 0 )</f>
        <v>0</v>
      </c>
      <c r="H104" s="479">
        <f t="shared" si="2"/>
        <v>0</v>
      </c>
      <c r="I104" t="str">
        <f>'Master Sheet'!L106</f>
        <v>Blake Brown &amp; The American Dust Choir</v>
      </c>
      <c r="J104" s="466" t="str">
        <f t="array" ref="J104">INDEX( 'Master Sheet'!A400:C$1093, MATCH( I104, 'Master Sheet'!A400:A$1093, 0 ), 2 )</f>
        <v>(2020) Blake Brown :: 9704029852</v>
      </c>
      <c r="K104" s="482">
        <f t="shared" si="3"/>
        <v>0</v>
      </c>
      <c r="L104" s="483"/>
      <c r="M104" s="466"/>
      <c r="N104" s="466" t="str">
        <f t="array" ref="N104">INDEX( 'Master Sheet'!A400:C$1093, MATCH( I104, 'Master Sheet'!A400:A$1093, 0 ), 3 )</f>
        <v>blakewarrenbrown@gmail.com</v>
      </c>
      <c r="O104">
        <f t="shared" si="4"/>
        <v>0</v>
      </c>
      <c r="P104" s="484"/>
      <c r="Q104" s="466"/>
      <c r="R104" s="466" t="str">
        <f t="shared" si="5"/>
        <v/>
      </c>
      <c r="S104" s="466" t="str">
        <f t="shared" si="6"/>
        <v/>
      </c>
      <c r="T104" t="e">
        <f>IF( Y104="#00ff00", TIMEVALUE('Master Sheet'!J106), "")</f>
        <v>#VALUE!</v>
      </c>
      <c r="U104" t="e">
        <f>IF( Z104="#00ff00", TIMEVALUE('Master Sheet'!K106), "")</f>
        <v>#VALUE!</v>
      </c>
      <c r="W104" t="s">
        <v>4823</v>
      </c>
      <c r="X104" t="s">
        <v>4823</v>
      </c>
      <c r="Y104" t="s">
        <v>4822</v>
      </c>
      <c r="Z104" t="s">
        <v>4822</v>
      </c>
      <c r="AA104" t="s">
        <v>4822</v>
      </c>
    </row>
    <row r="105" spans="1:27" ht="12.75">
      <c r="A105" s="129" t="str">
        <f t="shared" si="0"/>
        <v>Saturday</v>
      </c>
      <c r="B105" t="str">
        <f>IF( W105="#00ff00",'Master Sheet'!A107, B104)</f>
        <v>Equinox Brewing</v>
      </c>
      <c r="C105" t="str">
        <f t="shared" ref="C105:D105" si="136">IF( NOT( R105 = "" ), TEXT( DATE(YEAR(R105), MONTH(R105), DAY(R105) ), "m/d/yy") &amp; " " &amp; HOUR(R105) &amp; ":" &amp; TEXT( MINUTE(R105), "00"), "")</f>
        <v/>
      </c>
      <c r="D105" t="str">
        <f t="shared" si="136"/>
        <v/>
      </c>
      <c r="E105" t="str">
        <f>IF( AA105="#00ff00", 'Master Sheet'!L107, "" )</f>
        <v/>
      </c>
      <c r="F105">
        <f>IF( AND( $A105 &lt;&gt; "", $B105 &lt;&gt; "", $C105 &lt;&gt; "", $D105 &lt;&gt; "", $E105 &lt;&gt; "", ISERROR( MATCH( $E105,'2019 Kevin and Rob Bands to not'!$A:$A, 0 ) ) ), 1, 0 )</f>
        <v>0</v>
      </c>
      <c r="H105" s="479">
        <f t="shared" si="2"/>
        <v>0</v>
      </c>
      <c r="I105">
        <f>'Master Sheet'!L107</f>
        <v>0</v>
      </c>
      <c r="J105" s="466" t="e">
        <f t="array" ref="J105">INDEX( 'Master Sheet'!A400:C$1093, MATCH( I105, 'Master Sheet'!A400:A$1093, 0 ), 2 )</f>
        <v>#N/A</v>
      </c>
      <c r="K105" s="482">
        <f t="shared" si="3"/>
        <v>0</v>
      </c>
      <c r="L105" s="483"/>
      <c r="M105" s="466"/>
      <c r="N105" s="466" t="e">
        <f t="array" ref="N105">INDEX( 'Master Sheet'!A400:C$1093, MATCH( I105, 'Master Sheet'!A400:A$1093, 0 ), 3 )</f>
        <v>#N/A</v>
      </c>
      <c r="O105">
        <f t="shared" si="4"/>
        <v>0</v>
      </c>
      <c r="P105" s="484"/>
      <c r="Q105" s="466"/>
      <c r="R105" s="466" t="str">
        <f t="shared" si="5"/>
        <v/>
      </c>
      <c r="S105" s="466" t="str">
        <f t="shared" si="6"/>
        <v/>
      </c>
      <c r="T105" t="str">
        <f>IF( Y105="#00ff00", TIMEVALUE('Master Sheet'!J107), "")</f>
        <v/>
      </c>
      <c r="U105" t="str">
        <f>IF( Z105="#00ff00", TIMEVALUE('Master Sheet'!K107), "")</f>
        <v/>
      </c>
      <c r="W105" t="s">
        <v>4823</v>
      </c>
      <c r="X105" t="s">
        <v>4823</v>
      </c>
      <c r="Y105" t="s">
        <v>4823</v>
      </c>
      <c r="Z105" t="s">
        <v>4823</v>
      </c>
      <c r="AA105" t="s">
        <v>4823</v>
      </c>
    </row>
    <row r="106" spans="1:27" ht="12.75">
      <c r="A106" s="129" t="str">
        <f t="shared" si="0"/>
        <v>Saturday</v>
      </c>
      <c r="B106" t="str">
        <f>IF( W106="#00ff00",'Master Sheet'!A115, B105)</f>
        <v>The Exchange</v>
      </c>
      <c r="C106" t="str">
        <f t="shared" ref="C106:D106" si="137">IF( NOT( R106 = "" ), TEXT( DATE(YEAR(R106), MONTH(R106), DAY(R106) ), "m/d/yy") &amp; " " &amp; HOUR(R106) &amp; ":" &amp; TEXT( MINUTE(R106), "00"), "")</f>
        <v/>
      </c>
      <c r="D106" t="str">
        <f t="shared" si="137"/>
        <v/>
      </c>
      <c r="E106" t="str">
        <f>IF( AA106="#00ff00", 'Master Sheet'!L115, "" )</f>
        <v>youth</v>
      </c>
      <c r="F106">
        <f>IF( AND( $A106 &lt;&gt; "", $B106 &lt;&gt; "", $C106 &lt;&gt; "", $D106 &lt;&gt; "", $E106 &lt;&gt; "", ISERROR( MATCH( $E106,'2019 Kevin and Rob Bands to not'!$A:$A, 0 ) ) ), 1, 0 )</f>
        <v>0</v>
      </c>
      <c r="H106" s="479">
        <f t="shared" si="2"/>
        <v>0</v>
      </c>
      <c r="I106" t="str">
        <f>'Master Sheet'!L115</f>
        <v>youth</v>
      </c>
      <c r="J106" s="466" t="e">
        <f t="array" ref="J106">INDEX( 'Master Sheet'!A400:C$1093, MATCH( I106, 'Master Sheet'!A400:A$1093, 0 ), 2 )</f>
        <v>#N/A</v>
      </c>
      <c r="K106" s="482">
        <f t="shared" si="3"/>
        <v>0</v>
      </c>
      <c r="L106" s="483"/>
      <c r="M106" s="466"/>
      <c r="N106" s="466" t="e">
        <f t="array" ref="N106">INDEX( 'Master Sheet'!A400:C$1093, MATCH( I106, 'Master Sheet'!A400:A$1093, 0 ), 3 )</f>
        <v>#N/A</v>
      </c>
      <c r="O106">
        <f t="shared" si="4"/>
        <v>0</v>
      </c>
      <c r="P106" s="484"/>
      <c r="Q106" s="466"/>
      <c r="R106" s="466" t="str">
        <f t="shared" si="5"/>
        <v/>
      </c>
      <c r="S106" s="466" t="str">
        <f t="shared" si="6"/>
        <v/>
      </c>
      <c r="T106" t="e">
        <f>IF( Y106="#00ff00", TIMEVALUE('Master Sheet'!J115), "")</f>
        <v>#VALUE!</v>
      </c>
      <c r="U106" t="e">
        <f>IF( Z106="#00ff00", TIMEVALUE('Master Sheet'!K115), "")</f>
        <v>#VALUE!</v>
      </c>
      <c r="W106" t="s">
        <v>4822</v>
      </c>
      <c r="X106" t="s">
        <v>4822</v>
      </c>
      <c r="Y106" t="s">
        <v>4822</v>
      </c>
      <c r="Z106" t="s">
        <v>4822</v>
      </c>
      <c r="AA106" t="s">
        <v>4822</v>
      </c>
    </row>
    <row r="107" spans="1:27" ht="12.75">
      <c r="A107" s="129" t="str">
        <f t="shared" si="0"/>
        <v>Saturday</v>
      </c>
      <c r="B107" t="str">
        <f>IF( W107="#00ff00",'Master Sheet'!A116, B106)</f>
        <v>The Exchange</v>
      </c>
      <c r="C107" t="str">
        <f t="shared" ref="C107:D107" si="138">IF( NOT( R107 = "" ), TEXT( DATE(YEAR(R107), MONTH(R107), DAY(R107) ), "m/d/yy") &amp; " " &amp; HOUR(R107) &amp; ":" &amp; TEXT( MINUTE(R107), "00"), "")</f>
        <v/>
      </c>
      <c r="D107" t="str">
        <f t="shared" si="138"/>
        <v/>
      </c>
      <c r="E107" t="str">
        <f>IF( AA107="#00ff00",#REF!, "" )</f>
        <v/>
      </c>
      <c r="F107">
        <f>IF( AND( $A107 &lt;&gt; "", $B107 &lt;&gt; "", $C107 &lt;&gt; "", $D107 &lt;&gt; "", $E107 &lt;&gt; "", ISERROR( MATCH( $E107,'2019 Kevin and Rob Bands to not'!$A:$A, 0 ) ) ), 1, 0 )</f>
        <v>0</v>
      </c>
      <c r="H107" s="479" t="e">
        <f t="shared" si="2"/>
        <v>#REF!</v>
      </c>
      <c r="I107" t="e">
        <f>#REF!</f>
        <v>#REF!</v>
      </c>
      <c r="J107" s="466" t="e">
        <f t="array" ref="J107">INDEX( 'Master Sheet'!A400:C$1093, MATCH( I107, 'Master Sheet'!A400:A$1093, 0 ), 2 )</f>
        <v>#REF!</v>
      </c>
      <c r="K107" s="482" t="e">
        <f t="shared" si="3"/>
        <v>#REF!</v>
      </c>
      <c r="L107" s="483"/>
      <c r="M107" s="466"/>
      <c r="N107" s="466" t="e">
        <f t="array" ref="N107">INDEX( 'Master Sheet'!A400:C$1093, MATCH( I107, 'Master Sheet'!A400:A$1093, 0 ), 3 )</f>
        <v>#REF!</v>
      </c>
      <c r="O107" t="e">
        <f t="shared" si="4"/>
        <v>#REF!</v>
      </c>
      <c r="P107" s="484"/>
      <c r="Q107" s="466"/>
      <c r="R107" s="466" t="str">
        <f t="shared" si="5"/>
        <v/>
      </c>
      <c r="S107" s="466" t="str">
        <f t="shared" si="6"/>
        <v/>
      </c>
      <c r="T107" t="str">
        <f t="shared" ref="T107:U107" si="139">IF( Y107="#00ff00", TIMEVALUE(#REF!), "")</f>
        <v/>
      </c>
      <c r="U107" t="str">
        <f t="shared" si="139"/>
        <v/>
      </c>
      <c r="W107" t="s">
        <v>4837</v>
      </c>
      <c r="X107" t="s">
        <v>4837</v>
      </c>
      <c r="Y107" t="s">
        <v>4837</v>
      </c>
      <c r="Z107" t="s">
        <v>4837</v>
      </c>
      <c r="AA107" t="s">
        <v>4837</v>
      </c>
    </row>
    <row r="108" spans="1:27" ht="12.75">
      <c r="A108" s="129" t="str">
        <f t="shared" si="0"/>
        <v>Saturday</v>
      </c>
      <c r="B108" t="str">
        <f>IF( W108="#00ff00",'Master Sheet'!A117, B107)</f>
        <v>The Exchange</v>
      </c>
      <c r="C108" t="str">
        <f t="shared" ref="C108:D108" si="140">IF( NOT( R108 = "" ), TEXT( DATE(YEAR(R108), MONTH(R108), DAY(R108) ), "m/d/yy") &amp; " " &amp; HOUR(R108) &amp; ":" &amp; TEXT( MINUTE(R108), "00"), "")</f>
        <v/>
      </c>
      <c r="D108" t="str">
        <f t="shared" si="140"/>
        <v/>
      </c>
      <c r="E108" t="str">
        <f>IF( AA108="#00ff00", 'Master Sheet'!M117, "" )</f>
        <v>Peggy</v>
      </c>
      <c r="F108">
        <f>IF( AND( $A108 &lt;&gt; "", $B108 &lt;&gt; "", $C108 &lt;&gt; "", $D108 &lt;&gt; "", $E108 &lt;&gt; "", ISERROR( MATCH( $E108,'2019 Kevin and Rob Bands to not'!$A:$A, 0 ) ) ), 1, 0 )</f>
        <v>0</v>
      </c>
      <c r="H108" s="479">
        <f t="shared" si="2"/>
        <v>0</v>
      </c>
      <c r="I108" t="str">
        <f>'Master Sheet'!M117</f>
        <v>Peggy</v>
      </c>
      <c r="J108" s="466" t="e">
        <f t="array" ref="J108">INDEX( 'Master Sheet'!A400:C$1093, MATCH( I108, 'Master Sheet'!A400:A$1093, 0 ), 2 )</f>
        <v>#N/A</v>
      </c>
      <c r="K108" s="482">
        <f t="shared" si="3"/>
        <v>0</v>
      </c>
      <c r="L108" s="486" t="s">
        <v>5012</v>
      </c>
      <c r="M108" s="466"/>
      <c r="N108" s="466" t="e">
        <f t="array" ref="N108">INDEX( 'Master Sheet'!A400:C$1093, MATCH( I108, 'Master Sheet'!A400:A$1093, 0 ), 3 )</f>
        <v>#N/A</v>
      </c>
      <c r="O108">
        <f t="shared" si="4"/>
        <v>0</v>
      </c>
      <c r="P108" s="484"/>
      <c r="Q108" s="466"/>
      <c r="R108" s="466" t="str">
        <f t="shared" si="5"/>
        <v/>
      </c>
      <c r="S108" s="466" t="str">
        <f t="shared" si="6"/>
        <v/>
      </c>
      <c r="T108" t="e">
        <f t="shared" ref="T108:U108" si="141">IF( Y108="#00ff00", TIMEVALUE(#REF!), "")</f>
        <v>#REF!</v>
      </c>
      <c r="U108" t="e">
        <f t="shared" si="141"/>
        <v>#REF!</v>
      </c>
      <c r="W108" t="s">
        <v>4823</v>
      </c>
      <c r="X108" t="s">
        <v>4823</v>
      </c>
      <c r="Y108" t="s">
        <v>4822</v>
      </c>
      <c r="Z108" t="s">
        <v>4822</v>
      </c>
      <c r="AA108" t="s">
        <v>4822</v>
      </c>
    </row>
    <row r="109" spans="1:27" ht="12.75">
      <c r="A109" s="129" t="str">
        <f t="shared" si="0"/>
        <v>Saturday</v>
      </c>
      <c r="B109" t="str">
        <f>IF( W109="#00ff00",'Master Sheet'!A120, B108)</f>
        <v>The Exchange</v>
      </c>
      <c r="C109" t="str">
        <f t="shared" ref="C109:D109" si="142">IF( NOT( R109 = "" ), TEXT( DATE(YEAR(R109), MONTH(R109), DAY(R109) ), "m/d/yy") &amp; " " &amp; HOUR(R109) &amp; ":" &amp; TEXT( MINUTE(R109), "00"), "")</f>
        <v/>
      </c>
      <c r="D109" t="str">
        <f t="shared" si="142"/>
        <v/>
      </c>
      <c r="E109" t="str">
        <f>IF( AA109="#00ff00", 'Master Sheet'!L117, "" )</f>
        <v/>
      </c>
      <c r="F109">
        <f>IF( AND( $A109 &lt;&gt; "", $B109 &lt;&gt; "", $C109 &lt;&gt; "", $D109 &lt;&gt; "", $E109 &lt;&gt; "", ISERROR( MATCH( $E109,'2019 Kevin and Rob Bands to not'!$A:$A, 0 ) ) ), 1, 0 )</f>
        <v>0</v>
      </c>
      <c r="H109" s="479">
        <f t="shared" si="2"/>
        <v>0</v>
      </c>
      <c r="I109" t="str">
        <f>'Master Sheet'!L117</f>
        <v>Denver Jazz Club Youth All-Stars</v>
      </c>
      <c r="J109" s="466" t="str">
        <f t="array" ref="J109">INDEX( 'Master Sheet'!A400:C$1093, MATCH( I109, 'Master Sheet'!A400:A$1093, 0 ), 2 )</f>
        <v>(2020) Dr. Ed Cannava :: 303-328-7277</v>
      </c>
      <c r="K109" s="482">
        <f t="shared" si="3"/>
        <v>0</v>
      </c>
      <c r="L109" s="486" t="s">
        <v>5014</v>
      </c>
      <c r="M109" s="466"/>
      <c r="N109" s="466" t="str">
        <f t="array" ref="N109">INDEX( 'Master Sheet'!A400:C$1093, MATCH( I109, 'Master Sheet'!A400:A$1093, 0 ), 3 )</f>
        <v>ecan11@msn.com</v>
      </c>
      <c r="O109">
        <f t="shared" si="4"/>
        <v>0</v>
      </c>
      <c r="P109" s="484"/>
      <c r="Q109" s="466"/>
      <c r="R109" s="466" t="str">
        <f t="shared" si="5"/>
        <v/>
      </c>
      <c r="S109" s="466" t="str">
        <f t="shared" si="6"/>
        <v/>
      </c>
      <c r="T109" t="str">
        <f>IF( Y109="#00ff00", TIMEVALUE('Master Sheet'!J117), "")</f>
        <v/>
      </c>
      <c r="U109" t="str">
        <f>IF( Z109="#00ff00", TIMEVALUE('Master Sheet'!K117), "")</f>
        <v/>
      </c>
      <c r="W109" t="s">
        <v>4823</v>
      </c>
      <c r="X109" t="s">
        <v>4823</v>
      </c>
      <c r="Y109" t="s">
        <v>4837</v>
      </c>
      <c r="Z109" t="s">
        <v>4837</v>
      </c>
      <c r="AA109" t="s">
        <v>4837</v>
      </c>
    </row>
    <row r="110" spans="1:27" ht="12.75">
      <c r="A110" s="129" t="str">
        <f t="shared" si="0"/>
        <v>Saturday</v>
      </c>
      <c r="B110" t="str">
        <f>IF( W110="#00ff00",'Master Sheet'!A128, B109)</f>
        <v>The Exchange</v>
      </c>
      <c r="C110" t="str">
        <f t="shared" ref="C110:D110" si="143">IF( NOT( R110 = "" ), TEXT( DATE(YEAR(R110), MONTH(R110), DAY(R110) ), "m/d/yy") &amp; " " &amp; HOUR(R110) &amp; ":" &amp; TEXT( MINUTE(R110), "00"), "")</f>
        <v/>
      </c>
      <c r="D110" t="str">
        <f t="shared" si="143"/>
        <v/>
      </c>
      <c r="E110" t="str">
        <f>IF( AA110="#00ff00", 'Master Sheet'!L126, "" )</f>
        <v/>
      </c>
      <c r="F110">
        <f>IF( AND( $A110 &lt;&gt; "", $B110 &lt;&gt; "", $C110 &lt;&gt; "", $D110 &lt;&gt; "", $E110 &lt;&gt; "", ISERROR( MATCH( $E110,'2019 Kevin and Rob Bands to not'!$A:$A, 0 ) ) ), 1, 0 )</f>
        <v>0</v>
      </c>
      <c r="H110" s="479">
        <f t="shared" si="2"/>
        <v>0</v>
      </c>
      <c r="I110" t="str">
        <f>'Master Sheet'!L126</f>
        <v>We Talk More on Whensday</v>
      </c>
      <c r="J110" s="466" t="str">
        <f t="array" ref="J110">INDEX( 'Master Sheet'!A400:C$1093, MATCH( I110, 'Master Sheet'!A400:A$1093, 0 ), 2 )</f>
        <v>(2020) Annalee Knies :: 9706895306</v>
      </c>
      <c r="K110" s="482">
        <f t="shared" si="3"/>
        <v>0</v>
      </c>
      <c r="L110" s="483"/>
      <c r="M110" s="466"/>
      <c r="N110" s="466" t="str">
        <f t="array" ref="N110">INDEX( 'Master Sheet'!A400:C$1093, MATCH( I110, 'Master Sheet'!A400:A$1093, 0 ), 3 )</f>
        <v>talkmoreonwhednesday@gmail.com</v>
      </c>
      <c r="O110">
        <f t="shared" si="4"/>
        <v>0</v>
      </c>
      <c r="P110" s="484"/>
      <c r="Q110" s="466"/>
      <c r="R110" s="466" t="str">
        <f t="shared" si="5"/>
        <v/>
      </c>
      <c r="S110" s="466" t="str">
        <f t="shared" si="6"/>
        <v/>
      </c>
      <c r="T110" t="str">
        <f t="shared" ref="T110:U110" si="144">IF( Y110="#00ff00", TIMEVALUE(#REF!), "")</f>
        <v/>
      </c>
      <c r="U110" t="str">
        <f t="shared" si="144"/>
        <v/>
      </c>
      <c r="W110" t="s">
        <v>4823</v>
      </c>
      <c r="X110" t="s">
        <v>4823</v>
      </c>
      <c r="Y110" t="s">
        <v>4823</v>
      </c>
      <c r="Z110" t="s">
        <v>4823</v>
      </c>
      <c r="AA110" t="s">
        <v>4823</v>
      </c>
    </row>
    <row r="111" spans="1:27" ht="12.75">
      <c r="A111" s="129" t="str">
        <f t="shared" si="0"/>
        <v>Saturday</v>
      </c>
      <c r="B111" t="str">
        <f>IF( W111="#00ff00",'Master Sheet'!A130, B110)</f>
        <v>The Exchange</v>
      </c>
      <c r="C111" t="str">
        <f t="shared" ref="C111:D111" si="145">IF( NOT( R111 = "" ), TEXT( DATE(YEAR(R111), MONTH(R111), DAY(R111) ), "m/d/yy") &amp; " " &amp; HOUR(R111) &amp; ":" &amp; TEXT( MINUTE(R111), "00"), "")</f>
        <v/>
      </c>
      <c r="D111" t="str">
        <f t="shared" si="145"/>
        <v/>
      </c>
      <c r="E111" t="str">
        <f>IF( AA111="#00ff00", 'Master Sheet'!L130, "" )</f>
        <v/>
      </c>
      <c r="F111">
        <f>IF( AND( $A111 &lt;&gt; "", $B111 &lt;&gt; "", $C111 &lt;&gt; "", $D111 &lt;&gt; "", $E111 &lt;&gt; "", ISERROR( MATCH( $E111,'2019 Kevin and Rob Bands to not'!$A:$A, 0 ) ) ), 1, 0 )</f>
        <v>0</v>
      </c>
      <c r="H111" s="479">
        <f t="shared" si="2"/>
        <v>0</v>
      </c>
      <c r="I111">
        <f>'Master Sheet'!L130</f>
        <v>0</v>
      </c>
      <c r="J111" s="466" t="e">
        <f t="array" ref="J111">INDEX( 'Master Sheet'!A400:C$1093, MATCH( I111, 'Master Sheet'!A400:A$1093, 0 ), 2 )</f>
        <v>#N/A</v>
      </c>
      <c r="K111" s="482">
        <f t="shared" si="3"/>
        <v>0</v>
      </c>
      <c r="L111" s="483"/>
      <c r="M111" s="466"/>
      <c r="N111" s="466" t="e">
        <f t="array" ref="N111">INDEX( 'Master Sheet'!A400:C$1093, MATCH( I111, 'Master Sheet'!A400:A$1093, 0 ), 3 )</f>
        <v>#N/A</v>
      </c>
      <c r="O111">
        <f t="shared" si="4"/>
        <v>0</v>
      </c>
      <c r="P111" s="484"/>
      <c r="Q111" s="466"/>
      <c r="R111" s="466" t="str">
        <f t="shared" si="5"/>
        <v/>
      </c>
      <c r="S111" s="466" t="str">
        <f t="shared" si="6"/>
        <v/>
      </c>
      <c r="T111" t="str">
        <f>IF( Y111="#00ff00", TIMEVALUE('Master Sheet'!J130), "")</f>
        <v/>
      </c>
      <c r="U111" t="str">
        <f>IF( Z111="#00ff00", TIMEVALUE('Master Sheet'!K130), "")</f>
        <v/>
      </c>
      <c r="W111" t="s">
        <v>4823</v>
      </c>
      <c r="X111" t="s">
        <v>4823</v>
      </c>
      <c r="Y111" t="s">
        <v>4823</v>
      </c>
      <c r="Z111" t="s">
        <v>4823</v>
      </c>
      <c r="AA111" t="s">
        <v>4823</v>
      </c>
    </row>
    <row r="112" spans="1:27" ht="12.75">
      <c r="A112" s="129" t="str">
        <f t="shared" si="0"/>
        <v>Saturday</v>
      </c>
      <c r="B112" t="str">
        <f>IF( W112="#00ff00",'Master Sheet'!A131, B111)</f>
        <v>Fort Collins Museum of Discovery - Otter Box Digital Dome Theater</v>
      </c>
      <c r="C112" t="str">
        <f t="shared" ref="C112:D112" si="146">IF( NOT( R112 = "" ), TEXT( DATE(YEAR(R112), MONTH(R112), DAY(R112) ), "m/d/yy") &amp; " " &amp; HOUR(R112) &amp; ":" &amp; TEXT( MINUTE(R112), "00"), "")</f>
        <v/>
      </c>
      <c r="D112" t="str">
        <f t="shared" si="146"/>
        <v/>
      </c>
      <c r="E112" t="str">
        <f>IF( AA112="#00ff00", 'Master Sheet'!L131, "" )</f>
        <v xml:space="preserve"> </v>
      </c>
      <c r="F112">
        <f>IF( AND( $A112 &lt;&gt; "", $B112 &lt;&gt; "", $C112 &lt;&gt; "", $D112 &lt;&gt; "", $E112 &lt;&gt; "", ISERROR( MATCH( $E112,'2019 Kevin and Rob Bands to not'!$A:$A, 0 ) ) ), 1, 0 )</f>
        <v>0</v>
      </c>
      <c r="H112" s="479">
        <f t="shared" si="2"/>
        <v>0</v>
      </c>
      <c r="I112" t="str">
        <f>'Master Sheet'!L131</f>
        <v xml:space="preserve"> </v>
      </c>
      <c r="J112" s="466" t="e">
        <f t="array" ref="J112">INDEX( 'Master Sheet'!A400:C$1093, MATCH( I112, 'Master Sheet'!A400:A$1093, 0 ), 2 )</f>
        <v>#N/A</v>
      </c>
      <c r="K112" s="482">
        <f t="shared" si="3"/>
        <v>0</v>
      </c>
      <c r="L112" s="483"/>
      <c r="M112" s="466"/>
      <c r="N112" s="466" t="e">
        <f t="array" ref="N112">INDEX( 'Master Sheet'!A400:C$1093, MATCH( I112, 'Master Sheet'!A400:A$1093, 0 ), 3 )</f>
        <v>#N/A</v>
      </c>
      <c r="O112">
        <f t="shared" si="4"/>
        <v>0</v>
      </c>
      <c r="P112" s="484"/>
      <c r="Q112" s="466"/>
      <c r="R112" s="466" t="str">
        <f t="shared" si="5"/>
        <v/>
      </c>
      <c r="S112" s="466" t="str">
        <f t="shared" si="6"/>
        <v/>
      </c>
      <c r="T112" t="e">
        <f>IF( Y112="#00ff00", TIMEVALUE('Master Sheet'!J131), "")</f>
        <v>#VALUE!</v>
      </c>
      <c r="U112" t="e">
        <f>IF( Z112="#00ff00", TIMEVALUE('Master Sheet'!K131), "")</f>
        <v>#VALUE!</v>
      </c>
      <c r="W112" t="s">
        <v>4822</v>
      </c>
      <c r="X112" t="s">
        <v>4822</v>
      </c>
      <c r="Y112" t="s">
        <v>4822</v>
      </c>
      <c r="Z112" t="s">
        <v>4822</v>
      </c>
      <c r="AA112" t="s">
        <v>4822</v>
      </c>
    </row>
    <row r="113" spans="1:27" ht="12.75">
      <c r="A113" s="129" t="str">
        <f t="shared" si="0"/>
        <v>Saturday</v>
      </c>
      <c r="B113" t="str">
        <f>IF( W113="#00ff00",'Master Sheet'!A132, B112)</f>
        <v>Fort Collins Museum of Discovery - Otter Box Digital Dome Theater</v>
      </c>
      <c r="C113" t="str">
        <f t="shared" ref="C113:D113" si="147">IF( NOT( R113 = "" ), TEXT( DATE(YEAR(R113), MONTH(R113), DAY(R113) ), "m/d/yy") &amp; " " &amp; HOUR(R113) &amp; ":" &amp; TEXT( MINUTE(R113), "00"), "")</f>
        <v/>
      </c>
      <c r="D113" t="str">
        <f t="shared" si="147"/>
        <v/>
      </c>
      <c r="E113" t="str">
        <f>IF( AA113="#00ff00", 'Master Sheet'!M132, "" )</f>
        <v>Mike</v>
      </c>
      <c r="F113">
        <f>IF( AND( $A113 &lt;&gt; "", $B113 &lt;&gt; "", $C113 &lt;&gt; "", $D113 &lt;&gt; "", $E113 &lt;&gt; "", ISERROR( MATCH( $E113,'2019 Kevin and Rob Bands to not'!$A:$A, 0 ) ) ), 1, 0 )</f>
        <v>0</v>
      </c>
      <c r="H113" s="479">
        <f t="shared" si="2"/>
        <v>0</v>
      </c>
      <c r="I113" t="str">
        <f>'Master Sheet'!M132</f>
        <v>Mike</v>
      </c>
      <c r="J113" s="466" t="e">
        <f t="array" ref="J113">INDEX( 'Master Sheet'!A400:C$1093, MATCH( I113, 'Master Sheet'!A400:A$1093, 0 ), 2 )</f>
        <v>#N/A</v>
      </c>
      <c r="K113" s="482">
        <f t="shared" si="3"/>
        <v>0</v>
      </c>
      <c r="L113" s="483"/>
      <c r="M113" s="466"/>
      <c r="N113" s="466" t="e">
        <f t="array" ref="N113">INDEX( 'Master Sheet'!A400:C$1093, MATCH( I113, 'Master Sheet'!A400:A$1093, 0 ), 3 )</f>
        <v>#N/A</v>
      </c>
      <c r="O113">
        <f t="shared" si="4"/>
        <v>0</v>
      </c>
      <c r="P113" s="484"/>
      <c r="Q113" s="466"/>
      <c r="R113" s="466" t="str">
        <f t="shared" si="5"/>
        <v/>
      </c>
      <c r="S113" s="466" t="str">
        <f t="shared" si="6"/>
        <v/>
      </c>
      <c r="T113" t="e">
        <f>IF( Y113="#00ff00", TIMEVALUE('Master Sheet'!J132), "")</f>
        <v>#VALUE!</v>
      </c>
      <c r="U113" t="e">
        <f>IF( Z113="#00ff00", TIMEVALUE('Master Sheet'!K132), "")</f>
        <v>#VALUE!</v>
      </c>
      <c r="W113" t="s">
        <v>4823</v>
      </c>
      <c r="X113" t="s">
        <v>4823</v>
      </c>
      <c r="Y113" t="s">
        <v>4822</v>
      </c>
      <c r="Z113" t="s">
        <v>4822</v>
      </c>
      <c r="AA113" t="s">
        <v>4822</v>
      </c>
    </row>
    <row r="114" spans="1:27" ht="12.75">
      <c r="A114" s="129" t="str">
        <f t="shared" si="0"/>
        <v>Saturday</v>
      </c>
      <c r="B114" t="str">
        <f>IF( W114="#00ff00",'Master Sheet'!A133, B113)</f>
        <v>Fort Collins Museum of Discovery - Otter Box Digital Dome Theater</v>
      </c>
      <c r="C114" t="str">
        <f t="shared" ref="C114:D114" si="148">IF( NOT( R114 = "" ), TEXT( DATE(YEAR(R114), MONTH(R114), DAY(R114) ), "m/d/yy") &amp; " " &amp; HOUR(R114) &amp; ":" &amp; TEXT( MINUTE(R114), "00"), "")</f>
        <v/>
      </c>
      <c r="D114" t="str">
        <f t="shared" si="148"/>
        <v/>
      </c>
      <c r="E114" t="str">
        <f>IF( AA114="#00ff00", 'Master Sheet'!M133, "" )</f>
        <v>GC</v>
      </c>
      <c r="F114">
        <f>IF( AND( $A114 &lt;&gt; "", $B114 &lt;&gt; "", $C114 &lt;&gt; "", $D114 &lt;&gt; "", $E114 &lt;&gt; "", ISERROR( MATCH( $E114,'2019 Kevin and Rob Bands to not'!$A:$A, 0 ) ) ), 1, 0 )</f>
        <v>0</v>
      </c>
      <c r="H114" s="479">
        <f t="shared" si="2"/>
        <v>0</v>
      </c>
      <c r="I114" t="str">
        <f>'Master Sheet'!M133</f>
        <v>GC</v>
      </c>
      <c r="J114" s="466" t="e">
        <f t="array" ref="J114">INDEX( 'Master Sheet'!A400:C$1093, MATCH( I114, 'Master Sheet'!A400:A$1093, 0 ), 2 )</f>
        <v>#N/A</v>
      </c>
      <c r="K114" s="482">
        <f t="shared" si="3"/>
        <v>0</v>
      </c>
      <c r="L114" s="486" t="s">
        <v>5025</v>
      </c>
      <c r="M114" s="466"/>
      <c r="N114" s="466" t="e">
        <f t="array" ref="N114">INDEX( 'Master Sheet'!A400:C$1093, MATCH( I114, 'Master Sheet'!A400:A$1093, 0 ), 3 )</f>
        <v>#N/A</v>
      </c>
      <c r="O114">
        <f t="shared" si="4"/>
        <v>0</v>
      </c>
      <c r="P114" s="484"/>
      <c r="Q114" s="466"/>
      <c r="R114" s="466" t="str">
        <f t="shared" si="5"/>
        <v/>
      </c>
      <c r="S114" s="466" t="str">
        <f t="shared" si="6"/>
        <v/>
      </c>
      <c r="T114" t="e">
        <f>IF( Y114="#00ff00", TIMEVALUE('Master Sheet'!J133), "")</f>
        <v>#VALUE!</v>
      </c>
      <c r="U114" t="e">
        <f>IF( Z114="#00ff00", TIMEVALUE('Master Sheet'!K133), "")</f>
        <v>#VALUE!</v>
      </c>
      <c r="W114" t="s">
        <v>4823</v>
      </c>
      <c r="X114" t="s">
        <v>4823</v>
      </c>
      <c r="Y114" t="s">
        <v>4822</v>
      </c>
      <c r="Z114" t="s">
        <v>4822</v>
      </c>
      <c r="AA114" t="s">
        <v>4822</v>
      </c>
    </row>
    <row r="115" spans="1:27" ht="12.75">
      <c r="A115" s="129" t="str">
        <f t="shared" si="0"/>
        <v>Saturday</v>
      </c>
      <c r="B115" t="str">
        <f>IF( W115="#00ff00",'Master Sheet'!A134, B114)</f>
        <v>Fort Collins Museum of Discovery - Otter Box Digital Dome Theater</v>
      </c>
      <c r="C115" t="str">
        <f t="shared" ref="C115:D115" si="149">IF( NOT( R115 = "" ), TEXT( DATE(YEAR(R115), MONTH(R115), DAY(R115) ), "m/d/yy") &amp; " " &amp; HOUR(R115) &amp; ":" &amp; TEXT( MINUTE(R115), "00"), "")</f>
        <v/>
      </c>
      <c r="D115" t="str">
        <f t="shared" si="149"/>
        <v/>
      </c>
      <c r="E115" t="str">
        <f>IF( AA115="#00ff00", 'Master Sheet'!L134, "" )</f>
        <v>The Echo Chamber</v>
      </c>
      <c r="F115">
        <f>IF( AND( $A115 &lt;&gt; "", $B115 &lt;&gt; "", $C115 &lt;&gt; "", $D115 &lt;&gt; "", $E115 &lt;&gt; "", ISERROR( MATCH( $E115,'2019 Kevin and Rob Bands to not'!$A:$A, 0 ) ) ), 1, 0 )</f>
        <v>0</v>
      </c>
      <c r="H115" s="479">
        <f t="shared" si="2"/>
        <v>0</v>
      </c>
      <c r="I115" t="str">
        <f>'Master Sheet'!L134</f>
        <v>The Echo Chamber</v>
      </c>
      <c r="J115" s="466" t="str">
        <f t="array" ref="J115">INDEX( 'Master Sheet'!A400:C$1093, MATCH( I115, 'Master Sheet'!A400:A$1093, 0 ), 2 )</f>
        <v>(2020) Ryan Gaudie :: 970-402-5834</v>
      </c>
      <c r="K115" s="482">
        <f t="shared" si="3"/>
        <v>0</v>
      </c>
      <c r="L115" s="483"/>
      <c r="M115" s="466"/>
      <c r="N115" s="466" t="str">
        <f t="array" ref="N115">INDEX( 'Master Sheet'!A400:C$1093, MATCH( I115, 'Master Sheet'!A400:A$1093, 0 ), 3 )</f>
        <v>ryan@vmiwest.com</v>
      </c>
      <c r="O115">
        <f t="shared" si="4"/>
        <v>0</v>
      </c>
      <c r="P115" s="484"/>
      <c r="Q115" s="466"/>
      <c r="R115" s="466" t="str">
        <f t="shared" si="5"/>
        <v/>
      </c>
      <c r="S115" s="466" t="str">
        <f t="shared" si="6"/>
        <v/>
      </c>
      <c r="T115" t="e">
        <f>IF( Y115="#00ff00", TIMEVALUE('Master Sheet'!J134), "")</f>
        <v>#VALUE!</v>
      </c>
      <c r="U115" t="e">
        <f>IF( Z115="#00ff00", TIMEVALUE('Master Sheet'!K134), "")</f>
        <v>#VALUE!</v>
      </c>
      <c r="W115" t="s">
        <v>4823</v>
      </c>
      <c r="X115" t="s">
        <v>4823</v>
      </c>
      <c r="Y115" t="s">
        <v>4822</v>
      </c>
      <c r="Z115" t="s">
        <v>4822</v>
      </c>
      <c r="AA115" t="s">
        <v>4822</v>
      </c>
    </row>
    <row r="116" spans="1:27" ht="12.75">
      <c r="A116" s="129" t="str">
        <f t="shared" si="0"/>
        <v>Saturday</v>
      </c>
      <c r="B116" t="str">
        <f>IF( W116="#00ff00",'Master Sheet'!A135, B115)</f>
        <v>Fort Collins Museum of Discovery - Otter Box Digital Dome Theater</v>
      </c>
      <c r="C116" t="str">
        <f t="shared" ref="C116:D116" si="150">IF( NOT( R116 = "" ), TEXT( DATE(YEAR(R116), MONTH(R116), DAY(R116) ), "m/d/yy") &amp; " " &amp; HOUR(R116) &amp; ":" &amp; TEXT( MINUTE(R116), "00"), "")</f>
        <v/>
      </c>
      <c r="D116" t="str">
        <f t="shared" si="150"/>
        <v/>
      </c>
      <c r="E116" t="str">
        <f>IF( AA116="#00ff00", 'Master Sheet'!L135, "" )</f>
        <v>Hyzenborg</v>
      </c>
      <c r="F116">
        <f>IF( AND( $A116 &lt;&gt; "", $B116 &lt;&gt; "", $C116 &lt;&gt; "", $D116 &lt;&gt; "", $E116 &lt;&gt; "", ISERROR( MATCH( $E116,'2019 Kevin and Rob Bands to not'!$A:$A, 0 ) ) ), 1, 0 )</f>
        <v>0</v>
      </c>
      <c r="H116" s="479">
        <f t="shared" si="2"/>
        <v>0</v>
      </c>
      <c r="I116" t="str">
        <f>'Master Sheet'!L135</f>
        <v>Hyzenborg</v>
      </c>
      <c r="J116" s="466" t="str">
        <f t="array" ref="J116">INDEX( 'Master Sheet'!A400:C$1093, MATCH( I116, 'Master Sheet'!A400:A$1093, 0 ), 2 )</f>
        <v>(2020) Louis Micciullo :: 970 624 9469</v>
      </c>
      <c r="K116" s="482">
        <f t="shared" si="3"/>
        <v>0</v>
      </c>
      <c r="L116" s="486" t="s">
        <v>5029</v>
      </c>
      <c r="M116" s="466"/>
      <c r="N116" s="466" t="str">
        <f t="array" ref="N116">INDEX( 'Master Sheet'!A400:C$1093, MATCH( I116, 'Master Sheet'!A400:A$1093, 0 ), 3 )</f>
        <v>HYZENBORG@gmail.com</v>
      </c>
      <c r="O116">
        <f t="shared" si="4"/>
        <v>0</v>
      </c>
      <c r="P116" s="484"/>
      <c r="Q116" s="466"/>
      <c r="R116" s="466" t="str">
        <f t="shared" si="5"/>
        <v/>
      </c>
      <c r="S116" s="466" t="str">
        <f t="shared" si="6"/>
        <v/>
      </c>
      <c r="T116" t="e">
        <f>IF( Y116="#00ff00", TIMEVALUE('Master Sheet'!J135), "")</f>
        <v>#VALUE!</v>
      </c>
      <c r="U116" t="e">
        <f>IF( Z116="#00ff00", TIMEVALUE('Master Sheet'!K135), "")</f>
        <v>#VALUE!</v>
      </c>
      <c r="W116" t="s">
        <v>4823</v>
      </c>
      <c r="X116" t="s">
        <v>4823</v>
      </c>
      <c r="Y116" t="s">
        <v>4822</v>
      </c>
      <c r="Z116" t="s">
        <v>4822</v>
      </c>
      <c r="AA116" t="s">
        <v>4822</v>
      </c>
    </row>
    <row r="117" spans="1:27" ht="12.75">
      <c r="A117" s="129" t="str">
        <f t="shared" si="0"/>
        <v>Saturday</v>
      </c>
      <c r="B117" t="str">
        <f>IF( W117="#00ff00",'Master Sheet'!A136, B116)</f>
        <v>Fort Collins Museum of Discovery - Otter Box Digital Dome Theater</v>
      </c>
      <c r="C117" t="str">
        <f t="shared" ref="C117:D117" si="151">IF( NOT( R117 = "" ), TEXT( DATE(YEAR(R117), MONTH(R117), DAY(R117) ), "m/d/yy") &amp; " " &amp; HOUR(R117) &amp; ":" &amp; TEXT( MINUTE(R117), "00"), "")</f>
        <v/>
      </c>
      <c r="D117" t="str">
        <f t="shared" si="151"/>
        <v/>
      </c>
      <c r="E117" t="str">
        <f>IF( AA117="#00ff00", 'Master Sheet'!L136, "" )</f>
        <v/>
      </c>
      <c r="F117">
        <f>IF( AND( $A117 &lt;&gt; "", $B117 &lt;&gt; "", $C117 &lt;&gt; "", $D117 &lt;&gt; "", $E117 &lt;&gt; "", ISERROR( MATCH( $E117,'2019 Kevin and Rob Bands to not'!$A:$A, 0 ) ) ), 1, 0 )</f>
        <v>0</v>
      </c>
      <c r="H117" s="479">
        <f t="shared" si="2"/>
        <v>0</v>
      </c>
      <c r="I117">
        <f>'Master Sheet'!L136</f>
        <v>0</v>
      </c>
      <c r="J117" s="466" t="e">
        <f t="array" ref="J117">INDEX( 'Master Sheet'!A400:C$1093, MATCH( I117, 'Master Sheet'!A400:A$1093, 0 ), 2 )</f>
        <v>#N/A</v>
      </c>
      <c r="K117" s="482">
        <f t="shared" si="3"/>
        <v>0</v>
      </c>
      <c r="L117" s="486" t="s">
        <v>5032</v>
      </c>
      <c r="M117" s="466"/>
      <c r="N117" s="466" t="e">
        <f t="array" ref="N117">INDEX( 'Master Sheet'!A400:C$1093, MATCH( I117, 'Master Sheet'!A400:A$1093, 0 ), 3 )</f>
        <v>#N/A</v>
      </c>
      <c r="O117">
        <f t="shared" si="4"/>
        <v>0</v>
      </c>
      <c r="P117" s="484"/>
      <c r="Q117" s="466"/>
      <c r="R117" s="466" t="str">
        <f t="shared" si="5"/>
        <v/>
      </c>
      <c r="S117" s="466" t="str">
        <f t="shared" si="6"/>
        <v/>
      </c>
      <c r="T117" t="str">
        <f>IF( Y117="#00ff00", TIMEVALUE('Master Sheet'!J136), "")</f>
        <v/>
      </c>
      <c r="U117" t="str">
        <f>IF( Z117="#00ff00", TIMEVALUE('Master Sheet'!K136), "")</f>
        <v/>
      </c>
      <c r="W117" t="s">
        <v>4837</v>
      </c>
      <c r="X117" t="s">
        <v>4837</v>
      </c>
      <c r="Y117" t="s">
        <v>4837</v>
      </c>
      <c r="Z117" t="s">
        <v>4837</v>
      </c>
      <c r="AA117" t="s">
        <v>4837</v>
      </c>
    </row>
    <row r="118" spans="1:27" ht="12.75">
      <c r="A118" s="129" t="str">
        <f t="shared" si="0"/>
        <v>Saturday</v>
      </c>
      <c r="B118" t="str">
        <f>IF( W118="#00ff00",'Master Sheet'!A137, B117)</f>
        <v>Fort Collins Museum of Discovery - Otter Box Digital Dome Theater</v>
      </c>
      <c r="C118" t="str">
        <f t="shared" ref="C118:D118" si="152">IF( NOT( R118 = "" ), TEXT( DATE(YEAR(R118), MONTH(R118), DAY(R118) ), "m/d/yy") &amp; " " &amp; HOUR(R118) &amp; ":" &amp; TEXT( MINUTE(R118), "00"), "")</f>
        <v/>
      </c>
      <c r="D118" t="str">
        <f t="shared" si="152"/>
        <v/>
      </c>
      <c r="E118" t="str">
        <f>IF( AA118="#00ff00", 'Master Sheet'!L137, "" )</f>
        <v/>
      </c>
      <c r="F118">
        <f>IF( AND( $A118 &lt;&gt; "", $B118 &lt;&gt; "", $C118 &lt;&gt; "", $D118 &lt;&gt; "", $E118 &lt;&gt; "", ISERROR( MATCH( $E118,'2019 Kevin and Rob Bands to not'!$A:$A, 0 ) ) ), 1, 0 )</f>
        <v>0</v>
      </c>
      <c r="H118" s="479">
        <f t="shared" si="2"/>
        <v>0</v>
      </c>
      <c r="I118">
        <f>'Master Sheet'!L137</f>
        <v>0</v>
      </c>
      <c r="J118" s="466" t="e">
        <f t="array" ref="J118">INDEX( 'Master Sheet'!A400:C$1093, MATCH( I118, 'Master Sheet'!A400:A$1093, 0 ), 2 )</f>
        <v>#N/A</v>
      </c>
      <c r="K118" s="482">
        <f t="shared" si="3"/>
        <v>0</v>
      </c>
      <c r="L118" s="483"/>
      <c r="M118" s="466"/>
      <c r="N118" s="466" t="e">
        <f t="array" ref="N118">INDEX( 'Master Sheet'!A400:C$1093, MATCH( I118, 'Master Sheet'!A400:A$1093, 0 ), 3 )</f>
        <v>#N/A</v>
      </c>
      <c r="O118">
        <f t="shared" si="4"/>
        <v>0</v>
      </c>
      <c r="P118" s="484"/>
      <c r="Q118" s="466"/>
      <c r="R118" s="466" t="str">
        <f t="shared" si="5"/>
        <v/>
      </c>
      <c r="S118" s="466" t="str">
        <f t="shared" si="6"/>
        <v/>
      </c>
      <c r="T118" t="str">
        <f>IF( Y118="#00ff00", TIMEVALUE('Master Sheet'!J137), "")</f>
        <v/>
      </c>
      <c r="U118" t="str">
        <f>IF( Z118="#00ff00", TIMEVALUE('Master Sheet'!K137), "")</f>
        <v/>
      </c>
      <c r="W118" t="s">
        <v>4823</v>
      </c>
      <c r="X118" t="s">
        <v>4823</v>
      </c>
      <c r="Y118" t="s">
        <v>4823</v>
      </c>
      <c r="Z118" t="s">
        <v>4823</v>
      </c>
      <c r="AA118" t="s">
        <v>4823</v>
      </c>
    </row>
    <row r="119" spans="1:27" ht="12.75">
      <c r="A119" s="129" t="str">
        <f t="shared" si="0"/>
        <v>Saturday</v>
      </c>
      <c r="B119" t="str">
        <f>IF( W119="#00ff00",'Master Sheet'!A138, B118)</f>
        <v>Fort Collins Museum of Discovery - Otter Box Digital Dome Theater</v>
      </c>
      <c r="C119" t="str">
        <f t="shared" ref="C119:D119" si="153">IF( NOT( R119 = "" ), TEXT( DATE(YEAR(R119), MONTH(R119), DAY(R119) ), "m/d/yy") &amp; " " &amp; HOUR(R119) &amp; ":" &amp; TEXT( MINUTE(R119), "00"), "")</f>
        <v/>
      </c>
      <c r="D119" t="str">
        <f t="shared" si="153"/>
        <v/>
      </c>
      <c r="E119" t="str">
        <f>IF( AA119="#00ff00", 'Master Sheet'!L138, "" )</f>
        <v/>
      </c>
      <c r="F119">
        <f>IF( AND( $A119 &lt;&gt; "", $B119 &lt;&gt; "", $C119 &lt;&gt; "", $D119 &lt;&gt; "", $E119 &lt;&gt; "", ISERROR( MATCH( $E119,'2019 Kevin and Rob Bands to not'!$A:$A, 0 ) ) ), 1, 0 )</f>
        <v>0</v>
      </c>
      <c r="H119" s="479">
        <f t="shared" si="2"/>
        <v>0</v>
      </c>
      <c r="I119">
        <f>'Master Sheet'!L138</f>
        <v>0</v>
      </c>
      <c r="J119" s="466" t="e">
        <f t="array" ref="J119">INDEX( 'Master Sheet'!A400:C$1093, MATCH( I119, 'Master Sheet'!A400:A$1093, 0 ), 2 )</f>
        <v>#N/A</v>
      </c>
      <c r="K119" s="482">
        <f t="shared" si="3"/>
        <v>0</v>
      </c>
      <c r="L119" s="483"/>
      <c r="M119" s="466"/>
      <c r="N119" s="466" t="e">
        <f t="array" ref="N119">INDEX( 'Master Sheet'!A400:C$1093, MATCH( I119, 'Master Sheet'!A400:A$1093, 0 ), 3 )</f>
        <v>#N/A</v>
      </c>
      <c r="O119">
        <f t="shared" si="4"/>
        <v>0</v>
      </c>
      <c r="P119" s="484"/>
      <c r="Q119" s="466"/>
      <c r="R119" s="466" t="str">
        <f t="shared" si="5"/>
        <v/>
      </c>
      <c r="S119" s="466" t="str">
        <f t="shared" si="6"/>
        <v/>
      </c>
      <c r="T119" t="str">
        <f>IF( Y119="#00ff00", TIMEVALUE('Master Sheet'!J138), "")</f>
        <v/>
      </c>
      <c r="U119" t="str">
        <f>IF( Z119="#00ff00", TIMEVALUE('Master Sheet'!K138), "")</f>
        <v/>
      </c>
      <c r="W119" t="s">
        <v>4823</v>
      </c>
      <c r="X119" t="s">
        <v>4823</v>
      </c>
      <c r="Y119" t="s">
        <v>4823</v>
      </c>
      <c r="Z119" t="s">
        <v>4823</v>
      </c>
      <c r="AA119" t="s">
        <v>4823</v>
      </c>
    </row>
    <row r="120" spans="1:27" ht="12.75">
      <c r="A120" s="129" t="str">
        <f t="shared" si="0"/>
        <v>Saturday</v>
      </c>
      <c r="B120" t="str">
        <f>IF( W120="#00ff00",'Master Sheet'!A139, B119)</f>
        <v>Fort Collins Museum of Discovery - Exhibit Hall</v>
      </c>
      <c r="C120" t="str">
        <f t="shared" ref="C120:D120" si="154">IF( NOT( R120 = "" ), TEXT( DATE(YEAR(R120), MONTH(R120), DAY(R120) ), "m/d/yy") &amp; " " &amp; HOUR(R120) &amp; ":" &amp; TEXT( MINUTE(R120), "00"), "")</f>
        <v/>
      </c>
      <c r="D120" t="str">
        <f t="shared" si="154"/>
        <v/>
      </c>
      <c r="E120" t="str">
        <f>IF( AA120="#00ff00", 'Master Sheet'!L139, "" )</f>
        <v>Fort Collins Fringe Fest</v>
      </c>
      <c r="F120">
        <f>IF( AND( $A120 &lt;&gt; "", $B120 &lt;&gt; "", $C120 &lt;&gt; "", $D120 &lt;&gt; "", $E120 &lt;&gt; "", ISERROR( MATCH( $E120,'2019 Kevin and Rob Bands to not'!$A:$A, 0 ) ) ), 1, 0 )</f>
        <v>0</v>
      </c>
      <c r="H120" s="479">
        <f t="shared" si="2"/>
        <v>0</v>
      </c>
      <c r="I120" t="str">
        <f>'Master Sheet'!L139</f>
        <v>Fort Collins Fringe Fest</v>
      </c>
      <c r="J120" s="466" t="e">
        <f t="array" ref="J120">INDEX( 'Master Sheet'!A400:C$1093, MATCH( I120, 'Master Sheet'!A400:A$1093, 0 ), 2 )</f>
        <v>#N/A</v>
      </c>
      <c r="K120" s="482">
        <f t="shared" si="3"/>
        <v>0</v>
      </c>
      <c r="L120" s="483"/>
      <c r="M120" s="466"/>
      <c r="N120" s="466" t="e">
        <f t="array" ref="N120">INDEX( 'Master Sheet'!A400:C$1093, MATCH( I120, 'Master Sheet'!A400:A$1093, 0 ), 3 )</f>
        <v>#N/A</v>
      </c>
      <c r="O120">
        <f t="shared" si="4"/>
        <v>0</v>
      </c>
      <c r="P120" s="484"/>
      <c r="Q120" s="466"/>
      <c r="R120" s="466" t="str">
        <f t="shared" si="5"/>
        <v/>
      </c>
      <c r="S120" s="466" t="str">
        <f t="shared" si="6"/>
        <v/>
      </c>
      <c r="T120" t="e">
        <f>IF( Y120="#00ff00", TIMEVALUE('Master Sheet'!J139), "")</f>
        <v>#VALUE!</v>
      </c>
      <c r="U120" t="e">
        <f>IF( Z120="#00ff00", TIMEVALUE('Master Sheet'!K139), "")</f>
        <v>#VALUE!</v>
      </c>
      <c r="W120" t="s">
        <v>4822</v>
      </c>
      <c r="X120" t="s">
        <v>4822</v>
      </c>
      <c r="Y120" t="s">
        <v>4822</v>
      </c>
      <c r="Z120" t="s">
        <v>4822</v>
      </c>
      <c r="AA120" t="s">
        <v>4822</v>
      </c>
    </row>
    <row r="121" spans="1:27" ht="12.75">
      <c r="A121" s="129" t="str">
        <f t="shared" si="0"/>
        <v>Saturday</v>
      </c>
      <c r="B121" t="str">
        <f>IF( W121="#00ff00",#REF!, B120)</f>
        <v>Fort Collins Museum of Discovery - Exhibit Hall</v>
      </c>
      <c r="C121" t="str">
        <f t="shared" ref="C121:D121" si="155">IF( NOT( R121 = "" ), TEXT( DATE(YEAR(R121), MONTH(R121), DAY(R121) ), "m/d/yy") &amp; " " &amp; HOUR(R121) &amp; ":" &amp; TEXT( MINUTE(R121), "00"), "")</f>
        <v/>
      </c>
      <c r="D121" t="str">
        <f t="shared" si="155"/>
        <v/>
      </c>
      <c r="E121" t="e">
        <f>IF( AA121="#00ff00",#REF!, "" )</f>
        <v>#REF!</v>
      </c>
      <c r="F121" t="e">
        <f>IF( AND( $A121 &lt;&gt; "", $B121 &lt;&gt; "", $C121 &lt;&gt; "", $D121 &lt;&gt; "", $E121 &lt;&gt; "", ISERROR( MATCH( $E121,'2019 Kevin and Rob Bands to not'!$A:$A, 0 ) ) ), 1, 0 )</f>
        <v>#REF!</v>
      </c>
      <c r="H121" s="479" t="e">
        <f t="shared" si="2"/>
        <v>#REF!</v>
      </c>
      <c r="I121" t="e">
        <f>#REF!</f>
        <v>#REF!</v>
      </c>
      <c r="J121" s="466" t="e">
        <f t="array" ref="J121">INDEX( 'Master Sheet'!A400:C$1093, MATCH( I121, 'Master Sheet'!A400:A$1093, 0 ), 2 )</f>
        <v>#REF!</v>
      </c>
      <c r="K121" s="482" t="e">
        <f t="shared" si="3"/>
        <v>#REF!</v>
      </c>
      <c r="L121" s="483"/>
      <c r="M121" s="466"/>
      <c r="N121" s="466" t="e">
        <f t="array" ref="N121">INDEX( 'Master Sheet'!A400:C$1093, MATCH( I121, 'Master Sheet'!A400:A$1093, 0 ), 3 )</f>
        <v>#REF!</v>
      </c>
      <c r="O121" t="e">
        <f t="shared" si="4"/>
        <v>#REF!</v>
      </c>
      <c r="P121" s="484"/>
      <c r="Q121" s="466"/>
      <c r="R121" s="466" t="str">
        <f t="shared" si="5"/>
        <v/>
      </c>
      <c r="S121" s="466" t="str">
        <f t="shared" si="6"/>
        <v/>
      </c>
      <c r="T121" t="e">
        <f t="shared" ref="T121:U121" si="156">IF( Y121="#00ff00", TIMEVALUE(#REF!), "")</f>
        <v>#REF!</v>
      </c>
      <c r="U121" t="e">
        <f t="shared" si="156"/>
        <v>#REF!</v>
      </c>
      <c r="W121" t="s">
        <v>4823</v>
      </c>
      <c r="X121" t="s">
        <v>4823</v>
      </c>
      <c r="Y121" t="s">
        <v>4822</v>
      </c>
      <c r="Z121" t="s">
        <v>4822</v>
      </c>
      <c r="AA121" t="s">
        <v>4822</v>
      </c>
    </row>
    <row r="122" spans="1:27" ht="12.75">
      <c r="A122" s="129" t="str">
        <f t="shared" si="0"/>
        <v>Saturday</v>
      </c>
      <c r="B122" t="str">
        <f>IF( W122="#00ff00",'Master Sheet'!A141, B121)</f>
        <v>Fort Collins Museum of Discovery - Exhibit Hall</v>
      </c>
      <c r="C122" t="str">
        <f t="shared" ref="C122:D122" si="157">IF( NOT( R122 = "" ), TEXT( DATE(YEAR(R122), MONTH(R122), DAY(R122) ), "m/d/yy") &amp; " " &amp; HOUR(R122) &amp; ":" &amp; TEXT( MINUTE(R122), "00"), "")</f>
        <v/>
      </c>
      <c r="D122" t="str">
        <f t="shared" si="157"/>
        <v/>
      </c>
      <c r="E122">
        <f>IF( AA122="#00ff00", 'Master Sheet'!L141, "" )</f>
        <v>0</v>
      </c>
      <c r="F122">
        <f>IF( AND( $A122 &lt;&gt; "", $B122 &lt;&gt; "", $C122 &lt;&gt; "", $D122 &lt;&gt; "", $E122 &lt;&gt; "", ISERROR( MATCH( $E122,'2019 Kevin and Rob Bands to not'!$A:$A, 0 ) ) ), 1, 0 )</f>
        <v>0</v>
      </c>
      <c r="H122" s="479">
        <f t="shared" si="2"/>
        <v>0</v>
      </c>
      <c r="I122">
        <f>'Master Sheet'!L141</f>
        <v>0</v>
      </c>
      <c r="J122" s="466" t="e">
        <f t="array" ref="J122">INDEX( 'Master Sheet'!A400:C$1093, MATCH( I122, 'Master Sheet'!A400:A$1093, 0 ), 2 )</f>
        <v>#N/A</v>
      </c>
      <c r="K122" s="482">
        <f t="shared" si="3"/>
        <v>0</v>
      </c>
      <c r="L122" s="483"/>
      <c r="M122" s="466"/>
      <c r="N122" s="466" t="e">
        <f t="array" ref="N122">INDEX( 'Master Sheet'!A400:C$1093, MATCH( I122, 'Master Sheet'!A400:A$1093, 0 ), 3 )</f>
        <v>#N/A</v>
      </c>
      <c r="O122">
        <f t="shared" si="4"/>
        <v>0</v>
      </c>
      <c r="P122" s="484"/>
      <c r="Q122" s="466"/>
      <c r="R122" s="466" t="str">
        <f t="shared" si="5"/>
        <v/>
      </c>
      <c r="S122" s="466" t="str">
        <f t="shared" si="6"/>
        <v/>
      </c>
      <c r="T122" t="e">
        <f>IF( Y122="#00ff00", TIMEVALUE('Master Sheet'!J141), "")</f>
        <v>#VALUE!</v>
      </c>
      <c r="U122" t="e">
        <f>IF( Z122="#00ff00", TIMEVALUE('Master Sheet'!K141), "")</f>
        <v>#VALUE!</v>
      </c>
      <c r="W122" t="s">
        <v>4823</v>
      </c>
      <c r="X122" t="s">
        <v>4823</v>
      </c>
      <c r="Y122" t="s">
        <v>4822</v>
      </c>
      <c r="Z122" t="s">
        <v>4822</v>
      </c>
      <c r="AA122" t="s">
        <v>4822</v>
      </c>
    </row>
    <row r="123" spans="1:27" ht="12.75">
      <c r="A123" s="129" t="str">
        <f t="shared" si="0"/>
        <v>Saturday</v>
      </c>
      <c r="B123" t="str">
        <f>IF( W123="#00ff00",'Master Sheet'!A142, B122)</f>
        <v>Fort Collins Museum of Discovery - Exhibit Hall</v>
      </c>
      <c r="C123" t="str">
        <f t="shared" ref="C123:D123" si="158">IF( NOT( R123 = "" ), TEXT( DATE(YEAR(R123), MONTH(R123), DAY(R123) ), "m/d/yy") &amp; " " &amp; HOUR(R123) &amp; ":" &amp; TEXT( MINUTE(R123), "00"), "")</f>
        <v/>
      </c>
      <c r="D123" t="str">
        <f t="shared" si="158"/>
        <v/>
      </c>
      <c r="E123">
        <f>IF( AA123="#00ff00", 'Master Sheet'!L142, "" )</f>
        <v>0</v>
      </c>
      <c r="F123">
        <f>IF( AND( $A123 &lt;&gt; "", $B123 &lt;&gt; "", $C123 &lt;&gt; "", $D123 &lt;&gt; "", $E123 &lt;&gt; "", ISERROR( MATCH( $E123,'2019 Kevin and Rob Bands to not'!$A:$A, 0 ) ) ), 1, 0 )</f>
        <v>0</v>
      </c>
      <c r="H123" s="479">
        <f t="shared" si="2"/>
        <v>0</v>
      </c>
      <c r="I123">
        <f>'Master Sheet'!L142</f>
        <v>0</v>
      </c>
      <c r="J123" s="466" t="e">
        <f t="array" ref="J123">INDEX( 'Master Sheet'!A400:C$1093, MATCH( I123, 'Master Sheet'!A400:A$1093, 0 ), 2 )</f>
        <v>#N/A</v>
      </c>
      <c r="K123" s="482">
        <f t="shared" si="3"/>
        <v>0</v>
      </c>
      <c r="L123" s="483"/>
      <c r="M123" s="466"/>
      <c r="N123" s="466" t="e">
        <f t="array" ref="N123">INDEX( 'Master Sheet'!A400:C$1093, MATCH( I123, 'Master Sheet'!A400:A$1093, 0 ), 3 )</f>
        <v>#N/A</v>
      </c>
      <c r="O123">
        <f t="shared" si="4"/>
        <v>0</v>
      </c>
      <c r="P123" s="484"/>
      <c r="Q123" s="466"/>
      <c r="R123" s="466" t="str">
        <f t="shared" si="5"/>
        <v/>
      </c>
      <c r="S123" s="466" t="str">
        <f t="shared" si="6"/>
        <v/>
      </c>
      <c r="T123" t="e">
        <f>IF( Y123="#00ff00", TIMEVALUE('Master Sheet'!J142), "")</f>
        <v>#VALUE!</v>
      </c>
      <c r="U123" t="e">
        <f>IF( Z123="#00ff00", TIMEVALUE('Master Sheet'!K142), "")</f>
        <v>#VALUE!</v>
      </c>
      <c r="W123" t="s">
        <v>4823</v>
      </c>
      <c r="X123" t="s">
        <v>4823</v>
      </c>
      <c r="Y123" t="s">
        <v>4822</v>
      </c>
      <c r="Z123" t="s">
        <v>4822</v>
      </c>
      <c r="AA123" t="s">
        <v>4822</v>
      </c>
    </row>
    <row r="124" spans="1:27" ht="12.75">
      <c r="A124" s="129" t="str">
        <f t="shared" si="0"/>
        <v>Saturday</v>
      </c>
      <c r="B124" t="str">
        <f>IF( W124="#00ff00",'Master Sheet'!A143, B123)</f>
        <v>Fort Collins Museum of Discovery - Exhibit Hall</v>
      </c>
      <c r="C124" t="str">
        <f t="shared" ref="C124:D124" si="159">IF( NOT( R124 = "" ), TEXT( DATE(YEAR(R124), MONTH(R124), DAY(R124) ), "m/d/yy") &amp; " " &amp; HOUR(R124) &amp; ":" &amp; TEXT( MINUTE(R124), "00"), "")</f>
        <v/>
      </c>
      <c r="D124" t="str">
        <f t="shared" si="159"/>
        <v/>
      </c>
      <c r="E124">
        <f>IF( AA124="#00ff00", 'Master Sheet'!L143, "" )</f>
        <v>0</v>
      </c>
      <c r="F124">
        <f>IF( AND( $A124 &lt;&gt; "", $B124 &lt;&gt; "", $C124 &lt;&gt; "", $D124 &lt;&gt; "", $E124 &lt;&gt; "", ISERROR( MATCH( $E124,'2019 Kevin and Rob Bands to not'!$A:$A, 0 ) ) ), 1, 0 )</f>
        <v>0</v>
      </c>
      <c r="H124" s="479">
        <f t="shared" si="2"/>
        <v>0</v>
      </c>
      <c r="I124">
        <f>'Master Sheet'!L143</f>
        <v>0</v>
      </c>
      <c r="J124" s="466" t="e">
        <f t="array" ref="J124">INDEX( 'Master Sheet'!A400:C$1093, MATCH( I124, 'Master Sheet'!A400:A$1093, 0 ), 2 )</f>
        <v>#N/A</v>
      </c>
      <c r="K124" s="482">
        <f t="shared" si="3"/>
        <v>0</v>
      </c>
      <c r="L124" s="483"/>
      <c r="M124" s="466"/>
      <c r="N124" s="466" t="e">
        <f t="array" ref="N124">INDEX( 'Master Sheet'!A400:C$1093, MATCH( I124, 'Master Sheet'!A400:A$1093, 0 ), 3 )</f>
        <v>#N/A</v>
      </c>
      <c r="O124">
        <f t="shared" si="4"/>
        <v>0</v>
      </c>
      <c r="P124" s="484"/>
      <c r="Q124" s="466"/>
      <c r="R124" s="466" t="str">
        <f t="shared" si="5"/>
        <v/>
      </c>
      <c r="S124" s="466" t="str">
        <f t="shared" si="6"/>
        <v/>
      </c>
      <c r="T124" t="e">
        <f>IF( Y124="#00ff00", TIMEVALUE('Master Sheet'!J143), "")</f>
        <v>#VALUE!</v>
      </c>
      <c r="U124" t="e">
        <f>IF( Z124="#00ff00", TIMEVALUE('Master Sheet'!K143), "")</f>
        <v>#VALUE!</v>
      </c>
      <c r="W124" t="s">
        <v>4823</v>
      </c>
      <c r="X124" t="s">
        <v>4823</v>
      </c>
      <c r="Y124" t="s">
        <v>4822</v>
      </c>
      <c r="Z124" t="s">
        <v>4822</v>
      </c>
      <c r="AA124" t="s">
        <v>4822</v>
      </c>
    </row>
    <row r="125" spans="1:27" ht="12.75">
      <c r="A125" s="129" t="str">
        <f t="shared" si="0"/>
        <v>Saturday</v>
      </c>
      <c r="B125" t="str">
        <f>IF( W125="#00ff00",'Master Sheet'!A144, B124)</f>
        <v>Fort Collins Museum of Discovery - Exhibit Hall</v>
      </c>
      <c r="C125" t="str">
        <f t="shared" ref="C125:D125" si="160">IF( NOT( R125 = "" ), TEXT( DATE(YEAR(R125), MONTH(R125), DAY(R125) ), "m/d/yy") &amp; " " &amp; HOUR(R125) &amp; ":" &amp; TEXT( MINUTE(R125), "00"), "")</f>
        <v/>
      </c>
      <c r="D125" t="str">
        <f t="shared" si="160"/>
        <v/>
      </c>
      <c r="E125">
        <f>IF( AA125="#00ff00", 'Master Sheet'!L144, "" )</f>
        <v>0</v>
      </c>
      <c r="F125">
        <f>IF( AND( $A125 &lt;&gt; "", $B125 &lt;&gt; "", $C125 &lt;&gt; "", $D125 &lt;&gt; "", $E125 &lt;&gt; "", ISERROR( MATCH( $E125,'2019 Kevin and Rob Bands to not'!$A:$A, 0 ) ) ), 1, 0 )</f>
        <v>0</v>
      </c>
      <c r="H125" s="479">
        <f t="shared" si="2"/>
        <v>0</v>
      </c>
      <c r="I125">
        <f>'Master Sheet'!L144</f>
        <v>0</v>
      </c>
      <c r="J125" s="466" t="e">
        <f t="array" ref="J125">INDEX( 'Master Sheet'!A400:C$1093, MATCH( I125, 'Master Sheet'!A400:A$1093, 0 ), 2 )</f>
        <v>#N/A</v>
      </c>
      <c r="K125" s="482">
        <f t="shared" si="3"/>
        <v>0</v>
      </c>
      <c r="L125" s="483"/>
      <c r="M125" s="466"/>
      <c r="N125" s="466" t="e">
        <f t="array" ref="N125">INDEX( 'Master Sheet'!A400:C$1093, MATCH( I125, 'Master Sheet'!A400:A$1093, 0 ), 3 )</f>
        <v>#N/A</v>
      </c>
      <c r="O125">
        <f t="shared" si="4"/>
        <v>0</v>
      </c>
      <c r="P125" s="484"/>
      <c r="Q125" s="466"/>
      <c r="R125" s="466" t="str">
        <f t="shared" si="5"/>
        <v/>
      </c>
      <c r="S125" s="466" t="str">
        <f t="shared" si="6"/>
        <v/>
      </c>
      <c r="T125" t="e">
        <f>IF( Y125="#00ff00", TIMEVALUE('Master Sheet'!J144), "")</f>
        <v>#VALUE!</v>
      </c>
      <c r="U125" t="e">
        <f>IF( Z125="#00ff00", TIMEVALUE('Master Sheet'!K144), "")</f>
        <v>#VALUE!</v>
      </c>
      <c r="W125" t="s">
        <v>4823</v>
      </c>
      <c r="X125" t="s">
        <v>4823</v>
      </c>
      <c r="Y125" t="s">
        <v>4822</v>
      </c>
      <c r="Z125" t="s">
        <v>4822</v>
      </c>
      <c r="AA125" t="s">
        <v>4822</v>
      </c>
    </row>
    <row r="126" spans="1:27" ht="12.75">
      <c r="A126" s="129" t="str">
        <f t="shared" si="0"/>
        <v>Saturday</v>
      </c>
      <c r="B126" t="str">
        <f>IF( W126="#00ff00",#REF!, B125)</f>
        <v>Fort Collins Museum of Discovery - Exhibit Hall</v>
      </c>
      <c r="C126" t="str">
        <f t="shared" ref="C126:D126" si="161">IF( NOT( R126 = "" ), TEXT( DATE(YEAR(R126), MONTH(R126), DAY(R126) ), "m/d/yy") &amp; " " &amp; HOUR(R126) &amp; ":" &amp; TEXT( MINUTE(R126), "00"), "")</f>
        <v/>
      </c>
      <c r="D126" t="str">
        <f t="shared" si="161"/>
        <v/>
      </c>
      <c r="E126" t="e">
        <f>IF( AA126="#00ff00",#REF!, "" )</f>
        <v>#REF!</v>
      </c>
      <c r="F126" t="e">
        <f>IF( AND( $A126 &lt;&gt; "", $B126 &lt;&gt; "", $C126 &lt;&gt; "", $D126 &lt;&gt; "", $E126 &lt;&gt; "", ISERROR( MATCH( $E126,'2019 Kevin and Rob Bands to not'!$A:$A, 0 ) ) ), 1, 0 )</f>
        <v>#REF!</v>
      </c>
      <c r="H126" s="479" t="e">
        <f t="shared" si="2"/>
        <v>#REF!</v>
      </c>
      <c r="I126" t="e">
        <f>#REF!</f>
        <v>#REF!</v>
      </c>
      <c r="J126" s="466" t="e">
        <f t="array" ref="J126">INDEX( 'Master Sheet'!A400:C$1093, MATCH( I126, 'Master Sheet'!A400:A$1093, 0 ), 2 )</f>
        <v>#REF!</v>
      </c>
      <c r="K126" s="482" t="e">
        <f t="shared" si="3"/>
        <v>#REF!</v>
      </c>
      <c r="L126" s="483"/>
      <c r="M126" s="466"/>
      <c r="N126" s="466" t="e">
        <f t="array" ref="N126">INDEX( 'Master Sheet'!A400:C$1093, MATCH( I126, 'Master Sheet'!A400:A$1093, 0 ), 3 )</f>
        <v>#REF!</v>
      </c>
      <c r="O126" t="e">
        <f t="shared" si="4"/>
        <v>#REF!</v>
      </c>
      <c r="P126" s="484"/>
      <c r="Q126" s="466"/>
      <c r="R126" s="466" t="str">
        <f t="shared" si="5"/>
        <v/>
      </c>
      <c r="S126" s="466" t="str">
        <f t="shared" si="6"/>
        <v/>
      </c>
      <c r="T126" t="e">
        <f t="shared" ref="T126:U126" si="162">IF( Y126="#00ff00", TIMEVALUE(#REF!), "")</f>
        <v>#REF!</v>
      </c>
      <c r="U126" t="e">
        <f t="shared" si="162"/>
        <v>#REF!</v>
      </c>
      <c r="W126" t="s">
        <v>4823</v>
      </c>
      <c r="X126" t="s">
        <v>4823</v>
      </c>
      <c r="Y126" t="s">
        <v>4822</v>
      </c>
      <c r="Z126" t="s">
        <v>4822</v>
      </c>
      <c r="AA126" t="s">
        <v>4822</v>
      </c>
    </row>
    <row r="127" spans="1:27" ht="12.75">
      <c r="A127" s="129" t="str">
        <f t="shared" si="0"/>
        <v>Saturday</v>
      </c>
      <c r="B127" t="str">
        <f>IF( W127="#00ff00",'Master Sheet'!A145, B126)</f>
        <v>Fort Collins Museum of Discovery - Exhibit Hall</v>
      </c>
      <c r="C127" t="str">
        <f t="shared" ref="C127:D127" si="163">IF( NOT( R127 = "" ), TEXT( DATE(YEAR(R127), MONTH(R127), DAY(R127) ), "m/d/yy") &amp; " " &amp; HOUR(R127) &amp; ":" &amp; TEXT( MINUTE(R127), "00"), "")</f>
        <v/>
      </c>
      <c r="D127" t="str">
        <f t="shared" si="163"/>
        <v/>
      </c>
      <c r="E127">
        <f>IF( AA127="#00ff00", 'Master Sheet'!L145, "" )</f>
        <v>0</v>
      </c>
      <c r="F127">
        <f>IF( AND( $A127 &lt;&gt; "", $B127 &lt;&gt; "", $C127 &lt;&gt; "", $D127 &lt;&gt; "", $E127 &lt;&gt; "", ISERROR( MATCH( $E127,'2019 Kevin and Rob Bands to not'!$A:$A, 0 ) ) ), 1, 0 )</f>
        <v>0</v>
      </c>
      <c r="H127" s="479">
        <f t="shared" si="2"/>
        <v>0</v>
      </c>
      <c r="I127">
        <f>'Master Sheet'!L145</f>
        <v>0</v>
      </c>
      <c r="J127" s="466" t="e">
        <f t="array" ref="J127">INDEX( 'Master Sheet'!A400:C$1093, MATCH( I127, 'Master Sheet'!A400:A$1093, 0 ), 2 )</f>
        <v>#N/A</v>
      </c>
      <c r="K127" s="482">
        <f t="shared" si="3"/>
        <v>0</v>
      </c>
      <c r="L127" s="483"/>
      <c r="M127" s="466"/>
      <c r="N127" s="466" t="e">
        <f t="array" ref="N127">INDEX( 'Master Sheet'!A400:C$1093, MATCH( I127, 'Master Sheet'!A400:A$1093, 0 ), 3 )</f>
        <v>#N/A</v>
      </c>
      <c r="O127">
        <f t="shared" si="4"/>
        <v>0</v>
      </c>
      <c r="P127" s="484"/>
      <c r="Q127" s="466"/>
      <c r="R127" s="466" t="str">
        <f t="shared" si="5"/>
        <v/>
      </c>
      <c r="S127" s="466" t="str">
        <f t="shared" si="6"/>
        <v/>
      </c>
      <c r="T127" t="e">
        <f>IF( Y127="#00ff00", TIMEVALUE('Master Sheet'!J145), "")</f>
        <v>#VALUE!</v>
      </c>
      <c r="U127" t="e">
        <f>IF( Z127="#00ff00", TIMEVALUE('Master Sheet'!K145), "")</f>
        <v>#VALUE!</v>
      </c>
      <c r="W127" t="s">
        <v>4823</v>
      </c>
      <c r="X127" t="s">
        <v>4823</v>
      </c>
      <c r="Y127" t="s">
        <v>4822</v>
      </c>
      <c r="Z127" t="s">
        <v>4822</v>
      </c>
      <c r="AA127" t="s">
        <v>4822</v>
      </c>
    </row>
    <row r="128" spans="1:27" ht="12.75">
      <c r="A128" s="129" t="str">
        <f t="shared" si="0"/>
        <v>Saturday</v>
      </c>
      <c r="B128" t="str">
        <f>IF( W128="#00ff00",'Master Sheet'!A154, B127)</f>
        <v>Fort Collins Museum of Discovery - Exhibit Hall</v>
      </c>
      <c r="C128" t="str">
        <f t="shared" ref="C128:D128" si="164">IF( NOT( R128 = "" ), TEXT( DATE(YEAR(R128), MONTH(R128), DAY(R128) ), "m/d/yy") &amp; " " &amp; HOUR(R128) &amp; ":" &amp; TEXT( MINUTE(R128), "00"), "")</f>
        <v/>
      </c>
      <c r="D128" t="str">
        <f t="shared" si="164"/>
        <v/>
      </c>
      <c r="E128" t="str">
        <f>IF( AA128="#00ff00", 'Master Sheet'!L154, "" )</f>
        <v/>
      </c>
      <c r="F128">
        <f>IF( AND( $A128 &lt;&gt; "", $B128 &lt;&gt; "", $C128 &lt;&gt; "", $D128 &lt;&gt; "", $E128 &lt;&gt; "", ISERROR( MATCH( $E128,'2019 Kevin and Rob Bands to not'!$A:$A, 0 ) ) ), 1, 0 )</f>
        <v>0</v>
      </c>
      <c r="H128" s="479">
        <f t="shared" si="2"/>
        <v>0</v>
      </c>
      <c r="I128" t="str">
        <f>'Master Sheet'!L154</f>
        <v>mix smaller</v>
      </c>
      <c r="J128" s="466" t="e">
        <f t="array" ref="J128">INDEX( 'Master Sheet'!A400:C$1093, MATCH( I128, 'Master Sheet'!A400:A$1093, 0 ), 2 )</f>
        <v>#N/A</v>
      </c>
      <c r="K128" s="482">
        <f t="shared" si="3"/>
        <v>0</v>
      </c>
      <c r="L128" s="483"/>
      <c r="M128" s="466"/>
      <c r="N128" s="466" t="e">
        <f t="array" ref="N128">INDEX( 'Master Sheet'!A400:C$1093, MATCH( I128, 'Master Sheet'!A400:A$1093, 0 ), 3 )</f>
        <v>#N/A</v>
      </c>
      <c r="O128">
        <f t="shared" si="4"/>
        <v>0</v>
      </c>
      <c r="P128" s="484"/>
      <c r="Q128" s="466"/>
      <c r="R128" s="466" t="str">
        <f t="shared" si="5"/>
        <v/>
      </c>
      <c r="S128" s="466" t="str">
        <f t="shared" si="6"/>
        <v/>
      </c>
      <c r="T128" t="str">
        <f>IF( Y128="#00ff00", TIMEVALUE('Master Sheet'!J154), "")</f>
        <v/>
      </c>
      <c r="U128" t="str">
        <f>IF( Z128="#00ff00", TIMEVALUE('Master Sheet'!K154), "")</f>
        <v/>
      </c>
      <c r="W128" t="s">
        <v>4823</v>
      </c>
      <c r="X128" t="s">
        <v>4823</v>
      </c>
      <c r="Y128" t="s">
        <v>4823</v>
      </c>
      <c r="Z128" t="s">
        <v>4823</v>
      </c>
      <c r="AA128" t="s">
        <v>4823</v>
      </c>
    </row>
    <row r="129" spans="1:27" ht="12.75">
      <c r="A129" s="129" t="str">
        <f t="shared" si="0"/>
        <v>Saturday</v>
      </c>
      <c r="B129" s="481" t="str">
        <f>IF( W129="#00ff00",'Master Sheet'!A155, B128)</f>
        <v>(2020) Jo Asker :: 208-305-3682</v>
      </c>
      <c r="C129" t="str">
        <f t="shared" ref="C129:D129" si="165">IF( NOT( R129 = "" ), TEXT( DATE(YEAR(R129), MONTH(R129), DAY(R129) ), "m/d/yy") &amp; " " &amp; HOUR(R129) &amp; ":" &amp; TEXT( MINUTE(R129), "00"), "")</f>
        <v/>
      </c>
      <c r="D129" t="str">
        <f t="shared" si="165"/>
        <v/>
      </c>
      <c r="E129" t="str">
        <f>IF( AA129="#00ff00", 'Master Sheet'!L155, "" )</f>
        <v>ESARA</v>
      </c>
      <c r="F129">
        <f>IF( AND( $A129 &lt;&gt; "", $B129 &lt;&gt; "", $C129 &lt;&gt; "", $D129 &lt;&gt; "", $E129 &lt;&gt; "", ISERROR( MATCH( $E129,'2019 Kevin and Rob Bands to not'!$A:$A, 0 ) ) ), 1, 0 )</f>
        <v>0</v>
      </c>
      <c r="H129" s="479">
        <f t="shared" si="2"/>
        <v>0</v>
      </c>
      <c r="I129" t="str">
        <f>'Master Sheet'!L155</f>
        <v>ESARA</v>
      </c>
      <c r="J129" s="466" t="str">
        <f t="array" ref="J129">INDEX( 'Master Sheet'!A400:C$1093, MATCH( I129, 'Master Sheet'!A400:A$1093, 0 ), 2 )</f>
        <v>(2020) Jesarae Dale :: 9707877726</v>
      </c>
      <c r="K129" s="482">
        <f t="shared" si="3"/>
        <v>0</v>
      </c>
      <c r="L129" s="483"/>
      <c r="M129" s="466"/>
      <c r="N129" s="466" t="str">
        <f t="array" ref="N129">INDEX( 'Master Sheet'!A400:C$1093, MATCH( I129, 'Master Sheet'!A400:A$1093, 0 ), 3 )</f>
        <v>jesaraejoyce@gmail.com</v>
      </c>
      <c r="O129">
        <f t="shared" si="4"/>
        <v>0</v>
      </c>
      <c r="P129" s="484"/>
      <c r="Q129" s="466"/>
      <c r="R129" s="466" t="str">
        <f t="shared" si="5"/>
        <v/>
      </c>
      <c r="S129" s="466" t="str">
        <f t="shared" si="6"/>
        <v/>
      </c>
      <c r="T129" t="e">
        <f>IF( Y129="#00ff00", TIMEVALUE('Master Sheet'!J155), "")</f>
        <v>#VALUE!</v>
      </c>
      <c r="U129" t="e">
        <f>IF( Z129="#00ff00", TIMEVALUE('Master Sheet'!K155), "")</f>
        <v>#VALUE!</v>
      </c>
      <c r="W129" t="s">
        <v>4822</v>
      </c>
      <c r="X129" t="s">
        <v>4822</v>
      </c>
      <c r="Y129" t="s">
        <v>4822</v>
      </c>
      <c r="Z129" t="s">
        <v>4822</v>
      </c>
      <c r="AA129" t="s">
        <v>4822</v>
      </c>
    </row>
    <row r="130" spans="1:27" ht="12.75">
      <c r="A130" s="129" t="str">
        <f t="shared" si="0"/>
        <v>Saturday</v>
      </c>
      <c r="B130" s="481" t="str">
        <f>IF( W130="#00ff00",'Master Sheet'!A156, B129)</f>
        <v>(2020) Jo Asker :: 208-305-3682</v>
      </c>
      <c r="C130" t="str">
        <f t="shared" ref="C130:D130" si="166">IF( NOT( R130 = "" ), TEXT( DATE(YEAR(R130), MONTH(R130), DAY(R130) ), "m/d/yy") &amp; " " &amp; HOUR(R130) &amp; ":" &amp; TEXT( MINUTE(R130), "00"), "")</f>
        <v/>
      </c>
      <c r="D130" t="str">
        <f t="shared" si="166"/>
        <v/>
      </c>
      <c r="E130" t="str">
        <f>IF( AA130="#00ff00", 'Master Sheet'!L156, "" )</f>
        <v>Kayla Marque</v>
      </c>
      <c r="F130">
        <f>IF( AND( $A130 &lt;&gt; "", $B130 &lt;&gt; "", $C130 &lt;&gt; "", $D130 &lt;&gt; "", $E130 &lt;&gt; "", ISERROR( MATCH( $E130,'2019 Kevin and Rob Bands to not'!$A:$A, 0 ) ) ), 1, 0 )</f>
        <v>0</v>
      </c>
      <c r="H130" s="479">
        <f t="shared" si="2"/>
        <v>0</v>
      </c>
      <c r="I130" t="str">
        <f>'Master Sheet'!L156</f>
        <v>Kayla Marque</v>
      </c>
      <c r="J130" s="466" t="str">
        <f t="array" ref="J130">INDEX( 'Master Sheet'!A400:C$1093, MATCH( I130, 'Master Sheet'!A400:A$1093, 0 ), 2 )</f>
        <v>(2020) Kayla :: 3035216482</v>
      </c>
      <c r="K130" s="482">
        <f t="shared" si="3"/>
        <v>0</v>
      </c>
      <c r="L130" s="483"/>
      <c r="M130" s="466"/>
      <c r="N130" s="466" t="str">
        <f t="array" ref="N130">INDEX( 'Master Sheet'!A400:C$1093, MATCH( I130, 'Master Sheet'!A400:A$1093, 0 ), 3 )</f>
        <v>kaylamarque.music@gmail.com</v>
      </c>
      <c r="O130">
        <f t="shared" si="4"/>
        <v>0</v>
      </c>
      <c r="P130" s="484"/>
      <c r="Q130" s="466"/>
      <c r="R130" s="466" t="str">
        <f t="shared" si="5"/>
        <v/>
      </c>
      <c r="S130" s="466" t="str">
        <f t="shared" si="6"/>
        <v/>
      </c>
      <c r="T130" t="e">
        <f>IF( Y130="#00ff00", TIMEVALUE('Master Sheet'!J156), "")</f>
        <v>#VALUE!</v>
      </c>
      <c r="U130" t="e">
        <f>IF( Z130="#00ff00", TIMEVALUE('Master Sheet'!K156), "")</f>
        <v>#VALUE!</v>
      </c>
      <c r="W130" t="s">
        <v>4823</v>
      </c>
      <c r="X130" t="s">
        <v>4823</v>
      </c>
      <c r="Y130" t="s">
        <v>4822</v>
      </c>
      <c r="Z130" t="s">
        <v>4822</v>
      </c>
      <c r="AA130" t="s">
        <v>4822</v>
      </c>
    </row>
    <row r="131" spans="1:27" ht="12.75">
      <c r="A131" s="129" t="str">
        <f t="shared" si="0"/>
        <v>Saturday</v>
      </c>
      <c r="B131" s="481" t="str">
        <f>IF( W131="#00ff00",'Master Sheet'!A157, B130)</f>
        <v>(2020) Jo Asker :: 208-305-3682</v>
      </c>
      <c r="C131" t="str">
        <f t="shared" ref="C131:D131" si="167">IF( NOT( R131 = "" ), TEXT( DATE(YEAR(R131), MONTH(R131), DAY(R131) ), "m/d/yy") &amp; " " &amp; HOUR(R131) &amp; ":" &amp; TEXT( MINUTE(R131), "00"), "")</f>
        <v/>
      </c>
      <c r="D131" t="str">
        <f t="shared" si="167"/>
        <v/>
      </c>
      <c r="E131" t="str">
        <f>IF( AA131="#00ff00", 'Master Sheet'!L157, "" )</f>
        <v>El Javi</v>
      </c>
      <c r="F131">
        <f>IF( AND( $A131 &lt;&gt; "", $B131 &lt;&gt; "", $C131 &lt;&gt; "", $D131 &lt;&gt; "", $E131 &lt;&gt; "", ISERROR( MATCH( $E131,'2019 Kevin and Rob Bands to not'!$A:$A, 0 ) ) ), 1, 0 )</f>
        <v>0</v>
      </c>
      <c r="H131" s="479">
        <f t="shared" si="2"/>
        <v>0</v>
      </c>
      <c r="I131" t="str">
        <f>'Master Sheet'!L157</f>
        <v>El Javi</v>
      </c>
      <c r="J131" s="466" t="str">
        <f t="array" ref="J131">INDEX( 'Master Sheet'!A400:C$1093, MATCH( I131, 'Master Sheet'!A400:A$1093, 0 ), 2 )</f>
        <v>(2020) Javi :: 7205503713</v>
      </c>
      <c r="K131" s="482">
        <f t="shared" si="3"/>
        <v>0</v>
      </c>
      <c r="L131" s="483"/>
      <c r="M131" s="466"/>
      <c r="N131" s="466" t="str">
        <f t="array" ref="N131">INDEX( 'Master Sheet'!A400:C$1093, MATCH( I131, 'Master Sheet'!A400:A$1093, 0 ), 3 )</f>
        <v>javi@eljavimusic.com</v>
      </c>
      <c r="O131">
        <f t="shared" si="4"/>
        <v>0</v>
      </c>
      <c r="P131" s="484"/>
      <c r="Q131" s="466"/>
      <c r="R131" s="466" t="str">
        <f t="shared" si="5"/>
        <v/>
      </c>
      <c r="S131" s="466" t="str">
        <f t="shared" si="6"/>
        <v/>
      </c>
      <c r="T131" t="e">
        <f>IF( Y131="#00ff00", TIMEVALUE('Master Sheet'!J157), "")</f>
        <v>#VALUE!</v>
      </c>
      <c r="U131" t="e">
        <f>IF( Z131="#00ff00", TIMEVALUE('Master Sheet'!K157), "")</f>
        <v>#VALUE!</v>
      </c>
      <c r="W131" t="s">
        <v>4823</v>
      </c>
      <c r="X131" t="s">
        <v>4823</v>
      </c>
      <c r="Y131" t="s">
        <v>4822</v>
      </c>
      <c r="Z131" t="s">
        <v>4822</v>
      </c>
      <c r="AA131" t="s">
        <v>4822</v>
      </c>
    </row>
    <row r="132" spans="1:27" ht="12.75">
      <c r="A132" s="129" t="str">
        <f t="shared" si="0"/>
        <v>Saturday</v>
      </c>
      <c r="B132" s="481" t="str">
        <f>IF( W132="#00ff00",'Master Sheet'!A158, B131)</f>
        <v>(2020) Jo Asker :: 208-305-3682</v>
      </c>
      <c r="C132" t="str">
        <f t="shared" ref="C132:D132" si="168">IF( NOT( R132 = "" ), TEXT( DATE(YEAR(R132), MONTH(R132), DAY(R132) ), "m/d/yy") &amp; " " &amp; HOUR(R132) &amp; ":" &amp; TEXT( MINUTE(R132), "00"), "")</f>
        <v/>
      </c>
      <c r="D132" t="str">
        <f t="shared" si="168"/>
        <v/>
      </c>
      <c r="E132" t="str">
        <f>IF( AA132="#00ff00", 'Master Sheet'!L158, "" )</f>
        <v>Fancy Bits</v>
      </c>
      <c r="F132">
        <f>IF( AND( $A132 &lt;&gt; "", $B132 &lt;&gt; "", $C132 &lt;&gt; "", $D132 &lt;&gt; "", $E132 &lt;&gt; "", ISERROR( MATCH( $E132,'2019 Kevin and Rob Bands to not'!$A:$A, 0 ) ) ), 1, 0 )</f>
        <v>0</v>
      </c>
      <c r="H132" s="479">
        <f t="shared" si="2"/>
        <v>0</v>
      </c>
      <c r="I132" t="str">
        <f>'Master Sheet'!L158</f>
        <v>Fancy Bits</v>
      </c>
      <c r="J132" s="466" t="str">
        <f t="array" ref="J132">INDEX( 'Master Sheet'!A400:C$1093, MATCH( I132, 'Master Sheet'!A400:A$1093, 0 ), 2 )</f>
        <v>(2020) Katy Iengo :: 9708215728</v>
      </c>
      <c r="K132" s="482">
        <f t="shared" si="3"/>
        <v>0</v>
      </c>
      <c r="L132" s="483"/>
      <c r="M132" s="466"/>
      <c r="N132" s="466" t="str">
        <f t="array" ref="N132">INDEX( 'Master Sheet'!A400:C$1093, MATCH( I132, 'Master Sheet'!A400:A$1093, 0 ), 3 )</f>
        <v>fancybitsmusic@gmail.com</v>
      </c>
      <c r="O132">
        <f t="shared" si="4"/>
        <v>0</v>
      </c>
      <c r="P132" s="484"/>
      <c r="Q132" s="466"/>
      <c r="R132" s="466" t="str">
        <f t="shared" si="5"/>
        <v/>
      </c>
      <c r="S132" s="466" t="str">
        <f t="shared" si="6"/>
        <v/>
      </c>
      <c r="T132" t="e">
        <f>IF( Y132="#00ff00", TIMEVALUE('Master Sheet'!J158), "")</f>
        <v>#VALUE!</v>
      </c>
      <c r="U132" t="e">
        <f>IF( Z132="#00ff00", TIMEVALUE('Master Sheet'!K158), "")</f>
        <v>#VALUE!</v>
      </c>
      <c r="W132" t="s">
        <v>4823</v>
      </c>
      <c r="X132" t="s">
        <v>4823</v>
      </c>
      <c r="Y132" t="s">
        <v>4822</v>
      </c>
      <c r="Z132" t="s">
        <v>4822</v>
      </c>
      <c r="AA132" t="s">
        <v>4822</v>
      </c>
    </row>
    <row r="133" spans="1:27" ht="12.75">
      <c r="A133" s="129" t="str">
        <f t="shared" si="0"/>
        <v>Saturday</v>
      </c>
      <c r="B133" s="481" t="str">
        <f>IF( W133="#00ff00",'Master Sheet'!A159, B132)</f>
        <v>(2020) Jo Asker :: 208-305-3682</v>
      </c>
      <c r="C133" t="str">
        <f t="shared" ref="C133:D133" si="169">IF( NOT( R133 = "" ), TEXT( DATE(YEAR(R133), MONTH(R133), DAY(R133) ), "m/d/yy") &amp; " " &amp; HOUR(R133) &amp; ":" &amp; TEXT( MINUTE(R133), "00"), "")</f>
        <v/>
      </c>
      <c r="D133" t="str">
        <f t="shared" si="169"/>
        <v/>
      </c>
      <c r="E133" t="str">
        <f>IF( AA133="#00ff00", 'Master Sheet'!L159, "" )</f>
        <v>The Joshua Tree-Oh</v>
      </c>
      <c r="F133">
        <f>IF( AND( $A133 &lt;&gt; "", $B133 &lt;&gt; "", $C133 &lt;&gt; "", $D133 &lt;&gt; "", $E133 &lt;&gt; "", ISERROR( MATCH( $E133,'2019 Kevin and Rob Bands to not'!$A:$A, 0 ) ) ), 1, 0 )</f>
        <v>0</v>
      </c>
      <c r="H133" s="479">
        <f t="shared" si="2"/>
        <v>0</v>
      </c>
      <c r="I133" t="str">
        <f>'Master Sheet'!L159</f>
        <v>The Joshua Tree-Oh</v>
      </c>
      <c r="J133" s="466" t="str">
        <f t="array" ref="J133">INDEX( 'Master Sheet'!A400:C$1093, MATCH( I133, 'Master Sheet'!A400:A$1093, 0 ), 2 )</f>
        <v>(2020) Josh Vogeler :: 9702315244</v>
      </c>
      <c r="K133" s="482">
        <f t="shared" si="3"/>
        <v>0</v>
      </c>
      <c r="L133" s="483"/>
      <c r="M133" s="466"/>
      <c r="N133" s="466" t="str">
        <f t="array" ref="N133">INDEX( 'Master Sheet'!A400:C$1093, MATCH( I133, 'Master Sheet'!A400:A$1093, 0 ), 3 )</f>
        <v>joshvmusic@hotmail.com</v>
      </c>
      <c r="O133">
        <f t="shared" si="4"/>
        <v>0</v>
      </c>
      <c r="P133" s="484"/>
      <c r="Q133" s="466"/>
      <c r="R133" s="466" t="str">
        <f t="shared" si="5"/>
        <v/>
      </c>
      <c r="S133" s="466" t="str">
        <f t="shared" si="6"/>
        <v/>
      </c>
      <c r="T133" t="e">
        <f>IF( Y133="#00ff00", TIMEVALUE('Master Sheet'!J159), "")</f>
        <v>#VALUE!</v>
      </c>
      <c r="U133" t="e">
        <f>IF( Z133="#00ff00", TIMEVALUE('Master Sheet'!K159), "")</f>
        <v>#VALUE!</v>
      </c>
      <c r="W133" t="s">
        <v>4823</v>
      </c>
      <c r="X133" t="s">
        <v>4823</v>
      </c>
      <c r="Y133" t="s">
        <v>4822</v>
      </c>
      <c r="Z133" t="s">
        <v>4822</v>
      </c>
      <c r="AA133" t="s">
        <v>4822</v>
      </c>
    </row>
    <row r="134" spans="1:27" ht="12.75">
      <c r="A134" s="129" t="str">
        <f t="shared" si="0"/>
        <v>Saturday</v>
      </c>
      <c r="B134" s="481" t="str">
        <f>IF( W134="#00ff00",'Master Sheet'!A160, B133)</f>
        <v>(2020) Jo Asker :: 208-305-3682</v>
      </c>
      <c r="C134" t="str">
        <f t="shared" ref="C134:D134" si="170">IF( NOT( R134 = "" ), TEXT( DATE(YEAR(R134), MONTH(R134), DAY(R134) ), "m/d/yy") &amp; " " &amp; HOUR(R134) &amp; ":" &amp; TEXT( MINUTE(R134), "00"), "")</f>
        <v/>
      </c>
      <c r="D134" t="str">
        <f t="shared" si="170"/>
        <v/>
      </c>
      <c r="E134">
        <f>IF( AA134="#00ff00", 'Master Sheet'!L160, "" )</f>
        <v>0</v>
      </c>
      <c r="F134">
        <f>IF( AND( $A134 &lt;&gt; "", $B134 &lt;&gt; "", $C134 &lt;&gt; "", $D134 &lt;&gt; "", $E134 &lt;&gt; "", ISERROR( MATCH( $E134,'2019 Kevin and Rob Bands to not'!$A:$A, 0 ) ) ), 1, 0 )</f>
        <v>0</v>
      </c>
      <c r="H134" s="479">
        <f t="shared" si="2"/>
        <v>0</v>
      </c>
      <c r="I134">
        <f>'Master Sheet'!L160</f>
        <v>0</v>
      </c>
      <c r="J134" s="466" t="e">
        <f t="array" ref="J134">INDEX( 'Master Sheet'!A400:C$1093, MATCH( I134, 'Master Sheet'!A400:A$1093, 0 ), 2 )</f>
        <v>#N/A</v>
      </c>
      <c r="K134" s="482">
        <f t="shared" si="3"/>
        <v>0</v>
      </c>
      <c r="L134" s="483"/>
      <c r="M134" s="466"/>
      <c r="N134" s="466" t="e">
        <f t="array" ref="N134">INDEX( 'Master Sheet'!A400:C$1093, MATCH( I134, 'Master Sheet'!A400:A$1093, 0 ), 3 )</f>
        <v>#N/A</v>
      </c>
      <c r="O134">
        <f t="shared" si="4"/>
        <v>0</v>
      </c>
      <c r="P134" s="484"/>
      <c r="Q134" s="466"/>
      <c r="R134" s="466" t="str">
        <f t="shared" si="5"/>
        <v/>
      </c>
      <c r="S134" s="466" t="str">
        <f t="shared" si="6"/>
        <v/>
      </c>
      <c r="T134" t="e">
        <f>IF( Y134="#00ff00", TIMEVALUE('Master Sheet'!J160), "")</f>
        <v>#VALUE!</v>
      </c>
      <c r="U134" t="e">
        <f>IF( Z134="#00ff00", TIMEVALUE('Master Sheet'!K160), "")</f>
        <v>#VALUE!</v>
      </c>
      <c r="W134" t="s">
        <v>4823</v>
      </c>
      <c r="X134" t="s">
        <v>4823</v>
      </c>
      <c r="Y134" t="s">
        <v>4822</v>
      </c>
      <c r="Z134" t="s">
        <v>4822</v>
      </c>
      <c r="AA134" t="s">
        <v>4822</v>
      </c>
    </row>
    <row r="135" spans="1:27" ht="12.75">
      <c r="A135" s="129" t="str">
        <f t="shared" si="0"/>
        <v>Saturday</v>
      </c>
      <c r="B135" s="481" t="str">
        <f>IF( W135="#00ff00",'Master Sheet'!A161, B134)</f>
        <v>(2020) Jo Asker :: 208-305-3682</v>
      </c>
      <c r="C135" t="str">
        <f t="shared" ref="C135:D135" si="171">IF( NOT( R135 = "" ), TEXT( DATE(YEAR(R135), MONTH(R135), DAY(R135) ), "m/d/yy") &amp; " " &amp; HOUR(R135) &amp; ":" &amp; TEXT( MINUTE(R135), "00"), "")</f>
        <v/>
      </c>
      <c r="D135" t="str">
        <f t="shared" si="171"/>
        <v/>
      </c>
      <c r="E135" t="str">
        <f>IF( AA135="#00ff00", 'Master Sheet'!L161, "" )</f>
        <v/>
      </c>
      <c r="F135">
        <f>IF( AND( $A135 &lt;&gt; "", $B135 &lt;&gt; "", $C135 &lt;&gt; "", $D135 &lt;&gt; "", $E135 &lt;&gt; "", ISERROR( MATCH( $E135,'2019 Kevin and Rob Bands to not'!$A:$A, 0 ) ) ), 1, 0 )</f>
        <v>0</v>
      </c>
      <c r="H135" s="479">
        <f t="shared" si="2"/>
        <v>0</v>
      </c>
      <c r="I135" t="str">
        <f>'Master Sheet'!L161</f>
        <v xml:space="preserve"> </v>
      </c>
      <c r="J135" s="466" t="e">
        <f t="array" ref="J135">INDEX( 'Master Sheet'!A400:C$1093, MATCH( I135, 'Master Sheet'!A400:A$1093, 0 ), 2 )</f>
        <v>#N/A</v>
      </c>
      <c r="K135" s="482">
        <f t="shared" si="3"/>
        <v>0</v>
      </c>
      <c r="L135" s="483"/>
      <c r="M135" s="466"/>
      <c r="N135" s="466" t="e">
        <f t="array" ref="N135">INDEX( 'Master Sheet'!A400:C$1093, MATCH( I135, 'Master Sheet'!A400:A$1093, 0 ), 3 )</f>
        <v>#N/A</v>
      </c>
      <c r="O135">
        <f t="shared" si="4"/>
        <v>0</v>
      </c>
      <c r="P135" s="484"/>
      <c r="Q135" s="466"/>
      <c r="R135" s="466" t="str">
        <f t="shared" si="5"/>
        <v/>
      </c>
      <c r="S135" s="466" t="str">
        <f t="shared" si="6"/>
        <v/>
      </c>
      <c r="T135" t="str">
        <f>IF( Y135="#00ff00", TIMEVALUE('Master Sheet'!J161), "")</f>
        <v/>
      </c>
      <c r="U135" t="str">
        <f>IF( Z135="#00ff00", TIMEVALUE('Master Sheet'!K161), "")</f>
        <v/>
      </c>
      <c r="W135" t="s">
        <v>4823</v>
      </c>
      <c r="X135" t="s">
        <v>4823</v>
      </c>
      <c r="Y135" t="s">
        <v>4823</v>
      </c>
      <c r="Z135" t="s">
        <v>4823</v>
      </c>
      <c r="AA135" t="s">
        <v>4823</v>
      </c>
    </row>
    <row r="136" spans="1:27" ht="12.75">
      <c r="A136" s="129" t="str">
        <f t="shared" si="0"/>
        <v>Saturday</v>
      </c>
      <c r="B136" s="481" t="str">
        <f>IF( W136="#00ff00",'Master Sheet'!A162, B135)</f>
        <v>(2020) Jo Asker :: 208-305-3682</v>
      </c>
      <c r="C136" t="str">
        <f t="shared" ref="C136:D136" si="172">IF( NOT( R136 = "" ), TEXT( DATE(YEAR(R136), MONTH(R136), DAY(R136) ), "m/d/yy") &amp; " " &amp; HOUR(R136) &amp; ":" &amp; TEXT( MINUTE(R136), "00"), "")</f>
        <v/>
      </c>
      <c r="D136" t="str">
        <f t="shared" si="172"/>
        <v/>
      </c>
      <c r="E136" t="str">
        <f>IF( AA136="#00ff00", 'Master Sheet'!L162, "" )</f>
        <v/>
      </c>
      <c r="F136">
        <f>IF( AND( $A136 &lt;&gt; "", $B136 &lt;&gt; "", $C136 &lt;&gt; "", $D136 &lt;&gt; "", $E136 &lt;&gt; "", ISERROR( MATCH( $E136,'2019 Kevin and Rob Bands to not'!$A:$A, 0 ) ) ), 1, 0 )</f>
        <v>0</v>
      </c>
      <c r="H136" s="479">
        <f t="shared" si="2"/>
        <v>0</v>
      </c>
      <c r="I136" t="str">
        <f>'Master Sheet'!L162</f>
        <v>Backline last band</v>
      </c>
      <c r="J136" s="466" t="e">
        <f t="array" ref="J136">INDEX( 'Master Sheet'!A400:C$1093, MATCH( I136, 'Master Sheet'!A400:A$1093, 0 ), 2 )</f>
        <v>#N/A</v>
      </c>
      <c r="K136" s="482">
        <f t="shared" si="3"/>
        <v>0</v>
      </c>
      <c r="L136" s="483"/>
      <c r="M136" s="466"/>
      <c r="N136" s="466" t="e">
        <f t="array" ref="N136">INDEX( 'Master Sheet'!A400:C$1093, MATCH( I136, 'Master Sheet'!A400:A$1093, 0 ), 3 )</f>
        <v>#N/A</v>
      </c>
      <c r="O136">
        <f t="shared" si="4"/>
        <v>0</v>
      </c>
      <c r="P136" s="484"/>
      <c r="Q136" s="466"/>
      <c r="R136" s="466" t="str">
        <f t="shared" si="5"/>
        <v/>
      </c>
      <c r="S136" s="466" t="str">
        <f t="shared" si="6"/>
        <v/>
      </c>
      <c r="T136" t="str">
        <f>IF( Y136="#00ff00", TIMEVALUE('Master Sheet'!J162), "")</f>
        <v/>
      </c>
      <c r="U136" t="str">
        <f>IF( Z136="#00ff00", TIMEVALUE('Master Sheet'!K162), "")</f>
        <v/>
      </c>
      <c r="W136" t="s">
        <v>4823</v>
      </c>
      <c r="X136" t="s">
        <v>4823</v>
      </c>
      <c r="Y136" t="s">
        <v>4823</v>
      </c>
      <c r="Z136" t="s">
        <v>4823</v>
      </c>
      <c r="AA136" t="s">
        <v>4823</v>
      </c>
    </row>
    <row r="137" spans="1:27" ht="12.75">
      <c r="A137" s="129" t="str">
        <f t="shared" si="0"/>
        <v>Saturday</v>
      </c>
      <c r="B137" s="481" t="str">
        <f>IF( W137="#00ff00",'Master Sheet'!A163, B136)</f>
        <v>(2020) Jeremy Jrock Michael :: 9703084224</v>
      </c>
      <c r="C137" t="str">
        <f t="shared" ref="C137:D137" si="173">IF( NOT( R137 = "" ), TEXT( DATE(YEAR(R137), MONTH(R137), DAY(R137) ), "m/d/yy") &amp; " " &amp; HOUR(R137) &amp; ":" &amp; TEXT( MINUTE(R137), "00"), "")</f>
        <v/>
      </c>
      <c r="D137" t="str">
        <f t="shared" si="173"/>
        <v/>
      </c>
      <c r="E137" t="str">
        <f>IF( AA137="#00ff00", 'Master Sheet'!L163, "" )</f>
        <v>Lindsey O'Brien Band</v>
      </c>
      <c r="F137">
        <f>IF( AND( $A137 &lt;&gt; "", $B137 &lt;&gt; "", $C137 &lt;&gt; "", $D137 &lt;&gt; "", $E137 &lt;&gt; "", ISERROR( MATCH( $E137,'2019 Kevin and Rob Bands to not'!$A:$A, 0 ) ) ), 1, 0 )</f>
        <v>0</v>
      </c>
      <c r="H137" s="479">
        <f t="shared" si="2"/>
        <v>0</v>
      </c>
      <c r="I137" t="str">
        <f>'Master Sheet'!L163</f>
        <v>Lindsey O'Brien Band</v>
      </c>
      <c r="J137" s="466" t="str">
        <f t="array" ref="J137">INDEX( 'Master Sheet'!A400:C$1093, MATCH( I137, 'Master Sheet'!A400:A$1093, 0 ), 2 )</f>
        <v>(2020) Lindsey OBrien :: 9703889639</v>
      </c>
      <c r="K137" s="482">
        <f t="shared" si="3"/>
        <v>0</v>
      </c>
      <c r="L137" s="483"/>
      <c r="M137" s="466"/>
      <c r="N137" s="466" t="str">
        <f t="array" ref="N137">INDEX( 'Master Sheet'!A400:C$1093, MATCH( I137, 'Master Sheet'!A400:A$1093, 0 ), 3 )</f>
        <v>lindsey.obrien@gmail.com</v>
      </c>
      <c r="O137">
        <f t="shared" si="4"/>
        <v>0</v>
      </c>
      <c r="P137" s="484"/>
      <c r="Q137" s="466"/>
      <c r="R137" s="466" t="str">
        <f t="shared" si="5"/>
        <v/>
      </c>
      <c r="S137" s="466" t="str">
        <f t="shared" si="6"/>
        <v/>
      </c>
      <c r="T137" t="e">
        <f>IF( Y137="#00ff00", TIMEVALUE('Master Sheet'!J163), "")</f>
        <v>#VALUE!</v>
      </c>
      <c r="U137" t="e">
        <f>IF( Z137="#00ff00", TIMEVALUE('Master Sheet'!K163), "")</f>
        <v>#VALUE!</v>
      </c>
      <c r="W137" t="s">
        <v>4822</v>
      </c>
      <c r="X137" t="s">
        <v>4822</v>
      </c>
      <c r="Y137" t="s">
        <v>4822</v>
      </c>
      <c r="Z137" t="s">
        <v>4822</v>
      </c>
      <c r="AA137" t="s">
        <v>4822</v>
      </c>
    </row>
    <row r="138" spans="1:27" ht="12.75">
      <c r="A138" s="129" t="str">
        <f t="shared" si="0"/>
        <v>Saturday</v>
      </c>
      <c r="B138" s="481" t="str">
        <f>IF( W138="#00ff00",'Master Sheet'!A164, B137)</f>
        <v>(2020) Jeremy Jrock Michael :: 9703084224</v>
      </c>
      <c r="C138" t="str">
        <f t="shared" ref="C138:D138" si="174">IF( NOT( R138 = "" ), TEXT( DATE(YEAR(R138), MONTH(R138), DAY(R138) ), "m/d/yy") &amp; " " &amp; HOUR(R138) &amp; ":" &amp; TEXT( MINUTE(R138), "00"), "")</f>
        <v/>
      </c>
      <c r="D138" t="str">
        <f t="shared" si="174"/>
        <v/>
      </c>
      <c r="E138" t="str">
        <f>IF( AA138="#00ff00", 'Master Sheet'!L164, "" )</f>
        <v>Pandas &amp; People</v>
      </c>
      <c r="F138">
        <f>IF( AND( $A138 &lt;&gt; "", $B138 &lt;&gt; "", $C138 &lt;&gt; "", $D138 &lt;&gt; "", $E138 &lt;&gt; "", ISERROR( MATCH( $E138,'2019 Kevin and Rob Bands to not'!$A:$A, 0 ) ) ), 1, 0 )</f>
        <v>0</v>
      </c>
      <c r="H138" s="479">
        <f t="shared" si="2"/>
        <v>0</v>
      </c>
      <c r="I138" t="str">
        <f>'Master Sheet'!L164</f>
        <v>Pandas &amp; People</v>
      </c>
      <c r="J138" s="466" t="e">
        <f t="array" ref="J138">INDEX( 'Master Sheet'!A400:C$1093, MATCH( I138, 'Master Sheet'!A400:A$1093, 0 ), 2 )</f>
        <v>#N/A</v>
      </c>
      <c r="K138" s="482">
        <f t="shared" si="3"/>
        <v>0</v>
      </c>
      <c r="L138" s="483"/>
      <c r="M138" s="466"/>
      <c r="N138" s="466" t="e">
        <f t="array" ref="N138">INDEX( 'Master Sheet'!A400:C$1093, MATCH( I138, 'Master Sheet'!A400:A$1093, 0 ), 3 )</f>
        <v>#N/A</v>
      </c>
      <c r="O138">
        <f t="shared" si="4"/>
        <v>0</v>
      </c>
      <c r="P138" s="484"/>
      <c r="Q138" s="466"/>
      <c r="R138" s="466" t="str">
        <f t="shared" si="5"/>
        <v/>
      </c>
      <c r="S138" s="466" t="str">
        <f t="shared" si="6"/>
        <v/>
      </c>
      <c r="T138" t="e">
        <f>IF( Y138="#00ff00", TIMEVALUE('Master Sheet'!J164), "")</f>
        <v>#VALUE!</v>
      </c>
      <c r="U138" t="e">
        <f>IF( Z138="#00ff00", TIMEVALUE('Master Sheet'!K164), "")</f>
        <v>#VALUE!</v>
      </c>
      <c r="W138" t="s">
        <v>4823</v>
      </c>
      <c r="X138" t="s">
        <v>4823</v>
      </c>
      <c r="Y138" t="s">
        <v>4822</v>
      </c>
      <c r="Z138" t="s">
        <v>4822</v>
      </c>
      <c r="AA138" t="s">
        <v>4822</v>
      </c>
    </row>
    <row r="139" spans="1:27" ht="12.75">
      <c r="A139" s="129" t="str">
        <f t="shared" si="0"/>
        <v>Saturday</v>
      </c>
      <c r="B139" s="481" t="str">
        <f>IF( W139="#00ff00",'Master Sheet'!A165, B138)</f>
        <v>(2020) Jeremy Jrock Michael :: 9703084224</v>
      </c>
      <c r="C139" t="str">
        <f t="shared" ref="C139:D139" si="175">IF( NOT( R139 = "" ), TEXT( DATE(YEAR(R139), MONTH(R139), DAY(R139) ), "m/d/yy") &amp; " " &amp; HOUR(R139) &amp; ":" &amp; TEXT( MINUTE(R139), "00"), "")</f>
        <v/>
      </c>
      <c r="D139" t="str">
        <f t="shared" si="175"/>
        <v/>
      </c>
      <c r="E139" t="str">
        <f>IF( AA139="#00ff00", 'Master Sheet'!L165, "" )</f>
        <v>Mike Clark and the Sugar Sounds</v>
      </c>
      <c r="F139">
        <f>IF( AND( $A139 &lt;&gt; "", $B139 &lt;&gt; "", $C139 &lt;&gt; "", $D139 &lt;&gt; "", $E139 &lt;&gt; "", ISERROR( MATCH( $E139,'2019 Kevin and Rob Bands to not'!$A:$A, 0 ) ) ), 1, 0 )</f>
        <v>0</v>
      </c>
      <c r="H139" s="479">
        <f t="shared" si="2"/>
        <v>0</v>
      </c>
      <c r="I139" t="str">
        <f>'Master Sheet'!L165</f>
        <v>Mike Clark and the Sugar Sounds</v>
      </c>
      <c r="J139" s="466" t="str">
        <f t="array" ref="J139">INDEX( 'Master Sheet'!A400:C$1093, MATCH( I139, 'Master Sheet'!A400:A$1093, 0 ), 2 )</f>
        <v>(2020) Mike Clark :: 719-661-1580</v>
      </c>
      <c r="K139" s="482">
        <f t="shared" si="3"/>
        <v>0</v>
      </c>
      <c r="L139" s="483"/>
      <c r="M139" s="466"/>
      <c r="N139" s="466" t="str">
        <f t="array" ref="N139">INDEX( 'Master Sheet'!A400:C$1093, MATCH( I139, 'Master Sheet'!A400:A$1093, 0 ), 3 )</f>
        <v>ghostofmikec@gmail.com</v>
      </c>
      <c r="O139">
        <f t="shared" si="4"/>
        <v>0</v>
      </c>
      <c r="P139" s="484"/>
      <c r="Q139" s="466"/>
      <c r="R139" s="466" t="str">
        <f t="shared" si="5"/>
        <v/>
      </c>
      <c r="S139" s="466" t="str">
        <f t="shared" si="6"/>
        <v/>
      </c>
      <c r="T139" t="e">
        <f>IF( Y139="#00ff00", TIMEVALUE('Master Sheet'!J165), "")</f>
        <v>#VALUE!</v>
      </c>
      <c r="U139" t="e">
        <f>IF( Z139="#00ff00", TIMEVALUE('Master Sheet'!K165), "")</f>
        <v>#VALUE!</v>
      </c>
      <c r="W139" t="s">
        <v>4823</v>
      </c>
      <c r="X139" t="s">
        <v>4823</v>
      </c>
      <c r="Y139" t="s">
        <v>4822</v>
      </c>
      <c r="Z139" t="s">
        <v>4822</v>
      </c>
      <c r="AA139" t="s">
        <v>4822</v>
      </c>
    </row>
    <row r="140" spans="1:27" ht="12.75">
      <c r="A140" s="129" t="str">
        <f t="shared" si="0"/>
        <v>Saturday</v>
      </c>
      <c r="B140" s="481" t="str">
        <f>IF( W140="#00ff00",'Master Sheet'!A166, B139)</f>
        <v>(2020) Jeremy Jrock Michael :: 9703084224</v>
      </c>
      <c r="C140" t="str">
        <f t="shared" ref="C140:D140" si="176">IF( NOT( R140 = "" ), TEXT( DATE(YEAR(R140), MONTH(R140), DAY(R140) ), "m/d/yy") &amp; " " &amp; HOUR(R140) &amp; ":" &amp; TEXT( MINUTE(R140), "00"), "")</f>
        <v/>
      </c>
      <c r="D140" t="str">
        <f t="shared" si="176"/>
        <v/>
      </c>
      <c r="E140" t="str">
        <f>IF( AA140="#00ff00", 'Master Sheet'!M166, "" )</f>
        <v>GC</v>
      </c>
      <c r="F140">
        <f>IF( AND( $A140 &lt;&gt; "", $B140 &lt;&gt; "", $C140 &lt;&gt; "", $D140 &lt;&gt; "", $E140 &lt;&gt; "", ISERROR( MATCH( $E140,'2019 Kevin and Rob Bands to not'!$A:$A, 0 ) ) ), 1, 0 )</f>
        <v>0</v>
      </c>
      <c r="H140" s="479">
        <f t="shared" si="2"/>
        <v>0</v>
      </c>
      <c r="I140" t="str">
        <f>'Master Sheet'!M166</f>
        <v>GC</v>
      </c>
      <c r="J140" s="466" t="e">
        <f t="array" ref="J140">INDEX( 'Master Sheet'!A400:C$1093, MATCH( I140, 'Master Sheet'!A400:A$1093, 0 ), 2 )</f>
        <v>#N/A</v>
      </c>
      <c r="K140" s="482">
        <f t="shared" si="3"/>
        <v>0</v>
      </c>
      <c r="L140" s="483"/>
      <c r="M140" s="466"/>
      <c r="N140" s="466" t="e">
        <f t="array" ref="N140">INDEX( 'Master Sheet'!A400:C$1093, MATCH( I140, 'Master Sheet'!A400:A$1093, 0 ), 3 )</f>
        <v>#N/A</v>
      </c>
      <c r="O140">
        <f t="shared" si="4"/>
        <v>0</v>
      </c>
      <c r="P140" s="484"/>
      <c r="Q140" s="466"/>
      <c r="R140" s="466" t="str">
        <f t="shared" si="5"/>
        <v/>
      </c>
      <c r="S140" s="466" t="str">
        <f t="shared" si="6"/>
        <v/>
      </c>
      <c r="T140" t="e">
        <f>IF( Y140="#00ff00", TIMEVALUE('Master Sheet'!J166), "")</f>
        <v>#VALUE!</v>
      </c>
      <c r="U140" t="e">
        <f>IF( Z140="#00ff00", TIMEVALUE('Master Sheet'!K166), "")</f>
        <v>#VALUE!</v>
      </c>
      <c r="W140" t="s">
        <v>4823</v>
      </c>
      <c r="X140" t="s">
        <v>4823</v>
      </c>
      <c r="Y140" t="s">
        <v>4822</v>
      </c>
      <c r="Z140" t="s">
        <v>4822</v>
      </c>
      <c r="AA140" t="s">
        <v>4822</v>
      </c>
    </row>
    <row r="141" spans="1:27" ht="12.75">
      <c r="A141" s="129" t="str">
        <f t="shared" si="0"/>
        <v>Saturday</v>
      </c>
      <c r="B141" s="481" t="str">
        <f>IF( W141="#00ff00",'Master Sheet'!A167, B140)</f>
        <v>(2020) Jeremy Jrock Michael :: 9703084224</v>
      </c>
      <c r="C141" t="str">
        <f t="shared" ref="C141:D141" si="177">IF( NOT( R141 = "" ), TEXT( DATE(YEAR(R141), MONTH(R141), DAY(R141) ), "m/d/yy") &amp; " " &amp; HOUR(R141) &amp; ":" &amp; TEXT( MINUTE(R141), "00"), "")</f>
        <v/>
      </c>
      <c r="D141" t="str">
        <f t="shared" si="177"/>
        <v/>
      </c>
      <c r="E141" t="str">
        <f>IF( AA141="#00ff00", 'Master Sheet'!M167, "" )</f>
        <v>GC</v>
      </c>
      <c r="F141">
        <f>IF( AND( $A141 &lt;&gt; "", $B141 &lt;&gt; "", $C141 &lt;&gt; "", $D141 &lt;&gt; "", $E141 &lt;&gt; "", ISERROR( MATCH( $E141,'2019 Kevin and Rob Bands to not'!$A:$A, 0 ) ) ), 1, 0 )</f>
        <v>0</v>
      </c>
      <c r="H141" s="479">
        <f t="shared" si="2"/>
        <v>0</v>
      </c>
      <c r="I141" t="str">
        <f>'Master Sheet'!M167</f>
        <v>GC</v>
      </c>
      <c r="J141" s="466" t="e">
        <f t="array" ref="J141">INDEX( 'Master Sheet'!A400:C$1093, MATCH( I141, 'Master Sheet'!A400:A$1093, 0 ), 2 )</f>
        <v>#N/A</v>
      </c>
      <c r="K141" s="482">
        <f t="shared" si="3"/>
        <v>0</v>
      </c>
      <c r="L141" s="483"/>
      <c r="M141" s="466"/>
      <c r="N141" s="466" t="e">
        <f t="array" ref="N141">INDEX( 'Master Sheet'!A400:C$1093, MATCH( I141, 'Master Sheet'!A400:A$1093, 0 ), 3 )</f>
        <v>#N/A</v>
      </c>
      <c r="O141">
        <f t="shared" si="4"/>
        <v>0</v>
      </c>
      <c r="P141" s="484"/>
      <c r="Q141" s="466"/>
      <c r="R141" s="466" t="str">
        <f t="shared" si="5"/>
        <v/>
      </c>
      <c r="S141" s="466" t="str">
        <f t="shared" si="6"/>
        <v/>
      </c>
      <c r="T141" t="e">
        <f>IF( Y141="#00ff00", TIMEVALUE('Master Sheet'!J167), "")</f>
        <v>#VALUE!</v>
      </c>
      <c r="U141" t="e">
        <f>IF( Z141="#00ff00", TIMEVALUE('Master Sheet'!K167), "")</f>
        <v>#VALUE!</v>
      </c>
      <c r="W141" t="s">
        <v>4823</v>
      </c>
      <c r="X141" t="s">
        <v>4823</v>
      </c>
      <c r="Y141" t="s">
        <v>4822</v>
      </c>
      <c r="Z141" t="s">
        <v>4822</v>
      </c>
      <c r="AA141" t="s">
        <v>4822</v>
      </c>
    </row>
    <row r="142" spans="1:27" ht="12.75">
      <c r="A142" s="129" t="str">
        <f t="shared" si="0"/>
        <v>Saturday</v>
      </c>
      <c r="B142" s="481" t="str">
        <f>IF( W142="#00ff00",'Master Sheet'!A168, B141)</f>
        <v>(2020) Jeremy Jrock Michael :: 9703084224</v>
      </c>
      <c r="C142" t="str">
        <f t="shared" ref="C142:D142" si="178">IF( NOT( R142 = "" ), TEXT( DATE(YEAR(R142), MONTH(R142), DAY(R142) ), "m/d/yy") &amp; " " &amp; HOUR(R142) &amp; ":" &amp; TEXT( MINUTE(R142), "00"), "")</f>
        <v/>
      </c>
      <c r="D142" t="str">
        <f t="shared" si="178"/>
        <v/>
      </c>
      <c r="E142" t="str">
        <f>IF( AA142="#00ff00", 'Master Sheet'!M168, "" )</f>
        <v>GC</v>
      </c>
      <c r="F142">
        <f>IF( AND( $A142 &lt;&gt; "", $B142 &lt;&gt; "", $C142 &lt;&gt; "", $D142 &lt;&gt; "", $E142 &lt;&gt; "", ISERROR( MATCH( $E142,'2019 Kevin and Rob Bands to not'!$A:$A, 0 ) ) ), 1, 0 )</f>
        <v>0</v>
      </c>
      <c r="H142" s="479">
        <f t="shared" si="2"/>
        <v>0</v>
      </c>
      <c r="I142" t="str">
        <f>'Master Sheet'!M168</f>
        <v>GC</v>
      </c>
      <c r="J142" s="466" t="e">
        <f t="array" ref="J142">INDEX( 'Master Sheet'!A400:C$1093, MATCH( I142, 'Master Sheet'!A400:A$1093, 0 ), 2 )</f>
        <v>#N/A</v>
      </c>
      <c r="K142" s="482">
        <f t="shared" si="3"/>
        <v>0</v>
      </c>
      <c r="L142" s="483"/>
      <c r="M142" s="466"/>
      <c r="N142" s="466" t="e">
        <f t="array" ref="N142">INDEX( 'Master Sheet'!A400:C$1093, MATCH( I142, 'Master Sheet'!A400:A$1093, 0 ), 3 )</f>
        <v>#N/A</v>
      </c>
      <c r="O142">
        <f t="shared" si="4"/>
        <v>0</v>
      </c>
      <c r="P142" s="484"/>
      <c r="Q142" s="466"/>
      <c r="R142" s="466" t="str">
        <f t="shared" si="5"/>
        <v/>
      </c>
      <c r="S142" s="466" t="str">
        <f t="shared" si="6"/>
        <v/>
      </c>
      <c r="T142" t="e">
        <f>IF( Y142="#00ff00", TIMEVALUE('Master Sheet'!J168), "")</f>
        <v>#VALUE!</v>
      </c>
      <c r="U142" t="e">
        <f>IF( Z142="#00ff00", TIMEVALUE('Master Sheet'!K168), "")</f>
        <v>#VALUE!</v>
      </c>
      <c r="W142" t="s">
        <v>4823</v>
      </c>
      <c r="X142" t="s">
        <v>4823</v>
      </c>
      <c r="Y142" t="s">
        <v>4822</v>
      </c>
      <c r="Z142" t="s">
        <v>4822</v>
      </c>
      <c r="AA142" t="s">
        <v>4822</v>
      </c>
    </row>
    <row r="143" spans="1:27" ht="12.75">
      <c r="A143" s="129" t="str">
        <f t="shared" si="0"/>
        <v>Saturday</v>
      </c>
      <c r="B143" s="481" t="str">
        <f>IF( W143="#00ff00",'Master Sheet'!A169, B142)</f>
        <v>(2020) Jeremy Jrock Michael :: 9703084224</v>
      </c>
      <c r="C143" t="str">
        <f t="shared" ref="C143:D143" si="179">IF( NOT( R143 = "" ), TEXT( DATE(YEAR(R143), MONTH(R143), DAY(R143) ), "m/d/yy") &amp; " " &amp; HOUR(R143) &amp; ":" &amp; TEXT( MINUTE(R143), "00"), "")</f>
        <v/>
      </c>
      <c r="D143" t="str">
        <f t="shared" si="179"/>
        <v/>
      </c>
      <c r="E143" t="str">
        <f>IF( AA143="#00ff00", 'Master Sheet'!M169, "" )</f>
        <v>GC</v>
      </c>
      <c r="F143">
        <f>IF( AND( $A143 &lt;&gt; "", $B143 &lt;&gt; "", $C143 &lt;&gt; "", $D143 &lt;&gt; "", $E143 &lt;&gt; "", ISERROR( MATCH( $E143,'2019 Kevin and Rob Bands to not'!$A:$A, 0 ) ) ), 1, 0 )</f>
        <v>0</v>
      </c>
      <c r="H143" s="479">
        <f t="shared" si="2"/>
        <v>0</v>
      </c>
      <c r="I143" t="str">
        <f>'Master Sheet'!M169</f>
        <v>GC</v>
      </c>
      <c r="J143" s="466" t="e">
        <f t="array" ref="J143">INDEX( 'Master Sheet'!A400:C$1093, MATCH( I143, 'Master Sheet'!A400:A$1093, 0 ), 2 )</f>
        <v>#N/A</v>
      </c>
      <c r="K143" s="482">
        <f t="shared" si="3"/>
        <v>0</v>
      </c>
      <c r="L143" s="483"/>
      <c r="M143" s="466"/>
      <c r="N143" s="466" t="e">
        <f t="array" ref="N143">INDEX( 'Master Sheet'!A400:C$1093, MATCH( I143, 'Master Sheet'!A400:A$1093, 0 ), 3 )</f>
        <v>#N/A</v>
      </c>
      <c r="O143">
        <f t="shared" si="4"/>
        <v>0</v>
      </c>
      <c r="P143" s="484"/>
      <c r="Q143" s="466"/>
      <c r="R143" s="466" t="str">
        <f t="shared" si="5"/>
        <v/>
      </c>
      <c r="S143" s="466" t="str">
        <f t="shared" si="6"/>
        <v/>
      </c>
      <c r="T143" t="e">
        <f>IF( Y143="#00ff00", TIMEVALUE('Master Sheet'!J169), "")</f>
        <v>#VALUE!</v>
      </c>
      <c r="U143" t="e">
        <f>IF( Z143="#00ff00", TIMEVALUE('Master Sheet'!K169), "")</f>
        <v>#VALUE!</v>
      </c>
      <c r="W143" t="s">
        <v>4823</v>
      </c>
      <c r="X143" t="s">
        <v>4823</v>
      </c>
      <c r="Y143" t="s">
        <v>4822</v>
      </c>
      <c r="Z143" t="s">
        <v>4822</v>
      </c>
      <c r="AA143" t="s">
        <v>4822</v>
      </c>
    </row>
    <row r="144" spans="1:27" ht="12.75">
      <c r="A144" s="129" t="str">
        <f t="shared" si="0"/>
        <v>Saturday</v>
      </c>
      <c r="B144" s="481" t="str">
        <f>IF( W144="#00ff00",'Master Sheet'!A170, B143)</f>
        <v>(2020) Jeremy Jrock Michael :: 9703084224</v>
      </c>
      <c r="C144" t="str">
        <f t="shared" ref="C144:D144" si="180">IF( NOT( R144 = "" ), TEXT( DATE(YEAR(R144), MONTH(R144), DAY(R144) ), "m/d/yy") &amp; " " &amp; HOUR(R144) &amp; ":" &amp; TEXT( MINUTE(R144), "00"), "")</f>
        <v/>
      </c>
      <c r="D144" t="str">
        <f t="shared" si="180"/>
        <v/>
      </c>
      <c r="E144">
        <f>IF( AA144="#00ff00", 'Master Sheet'!L170, "" )</f>
        <v>0</v>
      </c>
      <c r="F144">
        <f>IF( AND( $A144 &lt;&gt; "", $B144 &lt;&gt; "", $C144 &lt;&gt; "", $D144 &lt;&gt; "", $E144 &lt;&gt; "", ISERROR( MATCH( $E144,'2019 Kevin and Rob Bands to not'!$A:$A, 0 ) ) ), 1, 0 )</f>
        <v>0</v>
      </c>
      <c r="H144" s="479">
        <f t="shared" si="2"/>
        <v>0</v>
      </c>
      <c r="I144">
        <f>'Master Sheet'!L170</f>
        <v>0</v>
      </c>
      <c r="J144" s="466" t="e">
        <f t="array" ref="J144">INDEX( 'Master Sheet'!A400:C$1093, MATCH( I144, 'Master Sheet'!A400:A$1093, 0 ), 2 )</f>
        <v>#N/A</v>
      </c>
      <c r="K144" s="482">
        <f t="shared" si="3"/>
        <v>0</v>
      </c>
      <c r="L144" s="483"/>
      <c r="M144" s="466"/>
      <c r="N144" s="466" t="e">
        <f t="array" ref="N144">INDEX( 'Master Sheet'!A400:C$1093, MATCH( I144, 'Master Sheet'!A400:A$1093, 0 ), 3 )</f>
        <v>#N/A</v>
      </c>
      <c r="O144">
        <f t="shared" si="4"/>
        <v>0</v>
      </c>
      <c r="P144" s="484"/>
      <c r="Q144" s="466"/>
      <c r="R144" s="466" t="str">
        <f t="shared" si="5"/>
        <v/>
      </c>
      <c r="S144" s="466" t="str">
        <f t="shared" si="6"/>
        <v/>
      </c>
      <c r="T144" t="e">
        <f>IF( Y144="#00ff00", TIMEVALUE('Master Sheet'!J170), "")</f>
        <v>#VALUE!</v>
      </c>
      <c r="U144" t="e">
        <f>IF( Z144="#00ff00", TIMEVALUE('Master Sheet'!K170), "")</f>
        <v>#VALUE!</v>
      </c>
      <c r="W144" t="s">
        <v>4823</v>
      </c>
      <c r="X144" t="s">
        <v>4823</v>
      </c>
      <c r="Y144" t="s">
        <v>4822</v>
      </c>
      <c r="Z144" t="s">
        <v>4822</v>
      </c>
      <c r="AA144" t="s">
        <v>4822</v>
      </c>
    </row>
    <row r="145" spans="1:27" ht="12.75">
      <c r="A145" s="129" t="str">
        <f t="shared" si="0"/>
        <v>Saturday</v>
      </c>
      <c r="B145" s="481" t="str">
        <f>IF( W145="#00ff00",'Master Sheet'!A171, B144)</f>
        <v>(2020) Jeremy Jrock Michael :: 9703084224</v>
      </c>
      <c r="C145" t="str">
        <f t="shared" ref="C145:D145" si="181">IF( NOT( R145 = "" ), TEXT( DATE(YEAR(R145), MONTH(R145), DAY(R145) ), "m/d/yy") &amp; " " &amp; HOUR(R145) &amp; ":" &amp; TEXT( MINUTE(R145), "00"), "")</f>
        <v/>
      </c>
      <c r="D145" t="str">
        <f t="shared" si="181"/>
        <v/>
      </c>
      <c r="E145" t="str">
        <f>IF( AA145="#00ff00", 'Master Sheet'!L171, "" )</f>
        <v/>
      </c>
      <c r="F145">
        <f>IF( AND( $A145 &lt;&gt; "", $B145 &lt;&gt; "", $C145 &lt;&gt; "", $D145 &lt;&gt; "", $E145 &lt;&gt; "", ISERROR( MATCH( $E145,'2019 Kevin and Rob Bands to not'!$A:$A, 0 ) ) ), 1, 0 )</f>
        <v>0</v>
      </c>
      <c r="H145" s="479">
        <f t="shared" si="2"/>
        <v>0</v>
      </c>
      <c r="I145">
        <f>'Master Sheet'!L171</f>
        <v>0</v>
      </c>
      <c r="J145" s="466" t="e">
        <f t="array" ref="J145">INDEX( 'Master Sheet'!A400:C$1093, MATCH( I145, 'Master Sheet'!A400:A$1093, 0 ), 2 )</f>
        <v>#N/A</v>
      </c>
      <c r="K145" s="482">
        <f t="shared" si="3"/>
        <v>0</v>
      </c>
      <c r="L145" s="483"/>
      <c r="M145" s="466"/>
      <c r="N145" s="466" t="e">
        <f t="array" ref="N145">INDEX( 'Master Sheet'!A400:C$1093, MATCH( I145, 'Master Sheet'!A400:A$1093, 0 ), 3 )</f>
        <v>#N/A</v>
      </c>
      <c r="O145">
        <f t="shared" si="4"/>
        <v>0</v>
      </c>
      <c r="P145" s="484"/>
      <c r="Q145" s="466"/>
      <c r="R145" s="466" t="str">
        <f t="shared" si="5"/>
        <v/>
      </c>
      <c r="S145" s="466" t="str">
        <f t="shared" si="6"/>
        <v/>
      </c>
      <c r="T145" t="str">
        <f>IF( Y145="#00ff00", TIMEVALUE('Master Sheet'!J171), "")</f>
        <v/>
      </c>
      <c r="U145" t="str">
        <f>IF( Z145="#00ff00", TIMEVALUE('Master Sheet'!K171), "")</f>
        <v/>
      </c>
      <c r="W145" t="s">
        <v>4823</v>
      </c>
      <c r="X145" t="s">
        <v>4823</v>
      </c>
      <c r="Y145" t="s">
        <v>4823</v>
      </c>
      <c r="Z145" t="s">
        <v>4823</v>
      </c>
      <c r="AA145" t="s">
        <v>4823</v>
      </c>
    </row>
    <row r="146" spans="1:27" ht="12.75">
      <c r="A146" s="129" t="str">
        <f t="shared" si="0"/>
        <v>Saturday</v>
      </c>
      <c r="B146" s="481" t="str">
        <f>IF( W146="#00ff00",'Master Sheet'!A172, B145)</f>
        <v>(2020) Jeremy Jrock Michael :: 9703084224</v>
      </c>
      <c r="C146" t="str">
        <f t="shared" ref="C146:D146" si="182">IF( NOT( R146 = "" ), TEXT( DATE(YEAR(R146), MONTH(R146), DAY(R146) ), "m/d/yy") &amp; " " &amp; HOUR(R146) &amp; ":" &amp; TEXT( MINUTE(R146), "00"), "")</f>
        <v/>
      </c>
      <c r="D146" t="str">
        <f t="shared" si="182"/>
        <v/>
      </c>
      <c r="E146" t="str">
        <f>IF( AA146="#00ff00", 'Master Sheet'!L172, "" )</f>
        <v/>
      </c>
      <c r="F146">
        <f>IF( AND( $A146 &lt;&gt; "", $B146 &lt;&gt; "", $C146 &lt;&gt; "", $D146 &lt;&gt; "", $E146 &lt;&gt; "", ISERROR( MATCH( $E146,'2019 Kevin and Rob Bands to not'!$A:$A, 0 ) ) ), 1, 0 )</f>
        <v>0</v>
      </c>
      <c r="H146" s="479">
        <f t="shared" si="2"/>
        <v>0</v>
      </c>
      <c r="I146" t="str">
        <f>'Master Sheet'!L172</f>
        <v xml:space="preserve"> </v>
      </c>
      <c r="J146" s="466" t="e">
        <f t="array" ref="J146">INDEX( 'Master Sheet'!A400:C$1093, MATCH( I146, 'Master Sheet'!A400:A$1093, 0 ), 2 )</f>
        <v>#N/A</v>
      </c>
      <c r="K146" s="482">
        <f t="shared" si="3"/>
        <v>0</v>
      </c>
      <c r="L146" s="483"/>
      <c r="M146" s="466"/>
      <c r="N146" s="466" t="e">
        <f t="array" ref="N146">INDEX( 'Master Sheet'!A400:C$1093, MATCH( I146, 'Master Sheet'!A400:A$1093, 0 ), 3 )</f>
        <v>#N/A</v>
      </c>
      <c r="O146">
        <f t="shared" si="4"/>
        <v>0</v>
      </c>
      <c r="P146" s="484"/>
      <c r="Q146" s="466"/>
      <c r="R146" s="466" t="str">
        <f t="shared" si="5"/>
        <v/>
      </c>
      <c r="S146" s="466" t="str">
        <f t="shared" si="6"/>
        <v/>
      </c>
      <c r="T146" t="str">
        <f>IF( Y146="#00ff00", TIMEVALUE('Master Sheet'!J172), "")</f>
        <v/>
      </c>
      <c r="U146" t="str">
        <f>IF( Z146="#00ff00", TIMEVALUE('Master Sheet'!K172), "")</f>
        <v/>
      </c>
      <c r="W146" t="s">
        <v>4823</v>
      </c>
      <c r="X146" t="s">
        <v>4823</v>
      </c>
      <c r="Y146" t="s">
        <v>4823</v>
      </c>
      <c r="Z146" t="s">
        <v>4823</v>
      </c>
      <c r="AA146" t="s">
        <v>4823</v>
      </c>
    </row>
    <row r="147" spans="1:27" ht="12.75">
      <c r="A147" s="129" t="str">
        <f t="shared" si="0"/>
        <v>Saturday</v>
      </c>
      <c r="B147" s="481" t="str">
        <f>IF( W147="#00ff00",'Master Sheet'!A173, B146)</f>
        <v>(2020) Jeremy Jrock Michael :: 9703084224</v>
      </c>
      <c r="C147" t="str">
        <f t="shared" ref="C147:D147" si="183">IF( NOT( R147 = "" ), TEXT( DATE(YEAR(R147), MONTH(R147), DAY(R147) ), "m/d/yy") &amp; " " &amp; HOUR(R147) &amp; ":" &amp; TEXT( MINUTE(R147), "00"), "")</f>
        <v/>
      </c>
      <c r="D147" t="str">
        <f t="shared" si="183"/>
        <v/>
      </c>
      <c r="E147" t="str">
        <f>IF( AA147="#00ff00", 'Master Sheet'!L173, "" )</f>
        <v/>
      </c>
      <c r="F147">
        <f>IF( AND( $A147 &lt;&gt; "", $B147 &lt;&gt; "", $C147 &lt;&gt; "", $D147 &lt;&gt; "", $E147 &lt;&gt; "", ISERROR( MATCH( $E147,'2019 Kevin and Rob Bands to not'!$A:$A, 0 ) ) ), 1, 0 )</f>
        <v>0</v>
      </c>
      <c r="H147" s="479">
        <f t="shared" si="2"/>
        <v>0</v>
      </c>
      <c r="I147" t="str">
        <f>'Master Sheet'!L173</f>
        <v xml:space="preserve"> </v>
      </c>
      <c r="J147" s="466" t="e">
        <f t="array" ref="J147">INDEX( 'Master Sheet'!A400:C$1093, MATCH( I147, 'Master Sheet'!A400:A$1093, 0 ), 2 )</f>
        <v>#N/A</v>
      </c>
      <c r="K147" s="482">
        <f t="shared" si="3"/>
        <v>0</v>
      </c>
      <c r="L147" s="483"/>
      <c r="M147" s="466"/>
      <c r="N147" s="466" t="e">
        <f t="array" ref="N147">INDEX( 'Master Sheet'!A400:C$1093, MATCH( I147, 'Master Sheet'!A400:A$1093, 0 ), 3 )</f>
        <v>#N/A</v>
      </c>
      <c r="O147">
        <f t="shared" si="4"/>
        <v>0</v>
      </c>
      <c r="P147" s="484"/>
      <c r="Q147" s="466"/>
      <c r="R147" s="466" t="str">
        <f t="shared" si="5"/>
        <v/>
      </c>
      <c r="S147" s="466" t="str">
        <f t="shared" si="6"/>
        <v/>
      </c>
      <c r="T147" t="str">
        <f>IF( Y147="#00ff00", TIMEVALUE('Master Sheet'!J173), "")</f>
        <v/>
      </c>
      <c r="U147" t="str">
        <f>IF( Z147="#00ff00", TIMEVALUE('Master Sheet'!K173), "")</f>
        <v/>
      </c>
      <c r="W147" t="s">
        <v>4823</v>
      </c>
      <c r="X147" t="s">
        <v>4823</v>
      </c>
      <c r="Y147" t="s">
        <v>4823</v>
      </c>
      <c r="Z147" t="s">
        <v>4823</v>
      </c>
      <c r="AA147" t="s">
        <v>4823</v>
      </c>
    </row>
    <row r="148" spans="1:27" ht="12.75">
      <c r="A148" s="129" t="str">
        <f t="shared" si="0"/>
        <v>Saturday</v>
      </c>
      <c r="B148" s="481" t="str">
        <f>IF( W148="#00ff00",'Master Sheet'!A174, B147)</f>
        <v>(2020) Benjamin Buttice :: 9702156877</v>
      </c>
      <c r="C148" t="str">
        <f t="shared" ref="C148:D148" si="184">IF( NOT( R148 = "" ), TEXT( DATE(YEAR(R148), MONTH(R148), DAY(R148) ), "m/d/yy") &amp; " " &amp; HOUR(R148) &amp; ":" &amp; TEXT( MINUTE(R148), "00"), "")</f>
        <v/>
      </c>
      <c r="D148" t="str">
        <f t="shared" si="184"/>
        <v/>
      </c>
      <c r="E148" t="str">
        <f>IF( AA148="#00ff00", 'Master Sheet'!L174, "" )</f>
        <v>citrusteen</v>
      </c>
      <c r="F148">
        <f>IF( AND( $A148 &lt;&gt; "", $B148 &lt;&gt; "", $C148 &lt;&gt; "", $D148 &lt;&gt; "", $E148 &lt;&gt; "", ISERROR( MATCH( $E148,'2019 Kevin and Rob Bands to not'!$A:$A, 0 ) ) ), 1, 0 )</f>
        <v>0</v>
      </c>
      <c r="H148" s="479">
        <f t="shared" si="2"/>
        <v>0</v>
      </c>
      <c r="I148" t="str">
        <f>'Master Sheet'!L174</f>
        <v>citrusteen</v>
      </c>
      <c r="J148" s="466" t="str">
        <f t="array" ref="J148">INDEX( 'Master Sheet'!A400:C$1093, MATCH( I148, 'Master Sheet'!A400:A$1093, 0 ), 2 )</f>
        <v>(2020) Annalee Knies :: 7026895306</v>
      </c>
      <c r="K148" s="482">
        <f t="shared" si="3"/>
        <v>0</v>
      </c>
      <c r="L148" s="483"/>
      <c r="M148" s="466"/>
      <c r="N148" s="466" t="str">
        <f t="array" ref="N148">INDEX( 'Master Sheet'!A400:C$1093, MATCH( I148, 'Master Sheet'!A400:A$1093, 0 ), 3 )</f>
        <v>akkatlinnplaysgames@gmail.com</v>
      </c>
      <c r="O148">
        <f t="shared" si="4"/>
        <v>0</v>
      </c>
      <c r="P148" s="484"/>
      <c r="Q148" s="466"/>
      <c r="R148" s="466" t="str">
        <f t="shared" si="5"/>
        <v/>
      </c>
      <c r="S148" s="466" t="str">
        <f t="shared" si="6"/>
        <v/>
      </c>
      <c r="T148" t="e">
        <f>IF( Y148="#00ff00", TIMEVALUE('Master Sheet'!J174), "")</f>
        <v>#VALUE!</v>
      </c>
      <c r="U148" t="e">
        <f>IF( Z148="#00ff00", TIMEVALUE('Master Sheet'!K174), "")</f>
        <v>#VALUE!</v>
      </c>
      <c r="W148" t="s">
        <v>4822</v>
      </c>
      <c r="X148" t="s">
        <v>4822</v>
      </c>
      <c r="Y148" t="s">
        <v>4822</v>
      </c>
      <c r="Z148" t="s">
        <v>4822</v>
      </c>
      <c r="AA148" t="s">
        <v>4822</v>
      </c>
    </row>
    <row r="149" spans="1:27" ht="12.75">
      <c r="A149" s="129" t="str">
        <f t="shared" si="0"/>
        <v>Saturday</v>
      </c>
      <c r="B149" s="481" t="str">
        <f>IF( W149="#00ff00",'Master Sheet'!A175, B148)</f>
        <v>(2020) Benjamin Buttice :: 9702156877</v>
      </c>
      <c r="C149" t="str">
        <f t="shared" ref="C149:D149" si="185">IF( NOT( R149 = "" ), TEXT( DATE(YEAR(R149), MONTH(R149), DAY(R149) ), "m/d/yy") &amp; " " &amp; HOUR(R149) &amp; ":" &amp; TEXT( MINUTE(R149), "00"), "")</f>
        <v/>
      </c>
      <c r="D149" t="str">
        <f t="shared" si="185"/>
        <v/>
      </c>
      <c r="E149" t="str">
        <f>IF( AA149="#00ff00", 'Master Sheet'!L175, "" )</f>
        <v>Black Mesa</v>
      </c>
      <c r="F149">
        <f>IF( AND( $A149 &lt;&gt; "", $B149 &lt;&gt; "", $C149 &lt;&gt; "", $D149 &lt;&gt; "", $E149 &lt;&gt; "", ISERROR( MATCH( $E149,'2019 Kevin and Rob Bands to not'!$A:$A, 0 ) ) ), 1, 0 )</f>
        <v>0</v>
      </c>
      <c r="H149" s="479">
        <f t="shared" si="2"/>
        <v>0</v>
      </c>
      <c r="I149" t="str">
        <f>'Master Sheet'!L175</f>
        <v>Black Mesa</v>
      </c>
      <c r="J149" s="466" t="str">
        <f t="array" ref="J149">INDEX( 'Master Sheet'!A400:C$1093, MATCH( I149, 'Master Sheet'!A400:A$1093, 0 ), 2 )</f>
        <v>(2020) Joel Ryan :: 9702196138</v>
      </c>
      <c r="K149" s="482">
        <f t="shared" si="3"/>
        <v>0</v>
      </c>
      <c r="L149" s="483"/>
      <c r="M149" s="466"/>
      <c r="N149" s="466" t="str">
        <f t="array" ref="N149">INDEX( 'Master Sheet'!A400:C$1093, MATCH( I149, 'Master Sheet'!A400:A$1093, 0 ), 3 )</f>
        <v>luminousbass@yahoo.com</v>
      </c>
      <c r="O149">
        <f t="shared" si="4"/>
        <v>0</v>
      </c>
      <c r="P149" s="484"/>
      <c r="Q149" s="466"/>
      <c r="R149" s="466" t="str">
        <f t="shared" si="5"/>
        <v/>
      </c>
      <c r="S149" s="466" t="str">
        <f t="shared" si="6"/>
        <v/>
      </c>
      <c r="T149" t="e">
        <f>IF( Y149="#00ff00", TIMEVALUE('Master Sheet'!J175), "")</f>
        <v>#VALUE!</v>
      </c>
      <c r="U149" t="e">
        <f>IF( Z149="#00ff00", TIMEVALUE('Master Sheet'!K175), "")</f>
        <v>#VALUE!</v>
      </c>
      <c r="W149" t="s">
        <v>4823</v>
      </c>
      <c r="X149" t="s">
        <v>4823</v>
      </c>
      <c r="Y149" t="s">
        <v>4822</v>
      </c>
      <c r="Z149" t="s">
        <v>4822</v>
      </c>
      <c r="AA149" t="s">
        <v>4822</v>
      </c>
    </row>
    <row r="150" spans="1:27" ht="12.75">
      <c r="A150" s="129" t="str">
        <f t="shared" si="0"/>
        <v>Saturday</v>
      </c>
      <c r="B150" s="481" t="str">
        <f>IF( W150="#00ff00",'Master Sheet'!A178, B149)</f>
        <v>(2020) Benjamin Buttice :: 9702156877</v>
      </c>
      <c r="C150" t="str">
        <f t="shared" ref="C150:D150" si="186">IF( NOT( R150 = "" ), TEXT( DATE(YEAR(R150), MONTH(R150), DAY(R150) ), "m/d/yy") &amp; " " &amp; HOUR(R150) &amp; ":" &amp; TEXT( MINUTE(R150), "00"), "")</f>
        <v/>
      </c>
      <c r="D150" t="str">
        <f t="shared" si="186"/>
        <v/>
      </c>
      <c r="E150" t="str">
        <f>IF( AA150="#00ff00", 'Master Sheet'!L178, "" )</f>
        <v>The Milk Blossoms</v>
      </c>
      <c r="F150">
        <f>IF( AND( $A150 &lt;&gt; "", $B150 &lt;&gt; "", $C150 &lt;&gt; "", $D150 &lt;&gt; "", $E150 &lt;&gt; "", ISERROR( MATCH( $E150,'2019 Kevin and Rob Bands to not'!$A:$A, 0 ) ) ), 1, 0 )</f>
        <v>0</v>
      </c>
      <c r="H150" s="479">
        <f t="shared" si="2"/>
        <v>0</v>
      </c>
      <c r="I150" t="str">
        <f>'Master Sheet'!L178</f>
        <v>The Milk Blossoms</v>
      </c>
      <c r="J150" s="466" t="str">
        <f t="array" ref="J150">INDEX( 'Master Sheet'!A400:C$1093, MATCH( I150, 'Master Sheet'!A400:A$1093, 0 ), 2 )</f>
        <v>(2020) Michelle Rocqet :: 9707648115</v>
      </c>
      <c r="K150" s="482">
        <f t="shared" si="3"/>
        <v>0</v>
      </c>
      <c r="L150" s="483"/>
      <c r="M150" s="466"/>
      <c r="N150" s="466" t="str">
        <f t="array" ref="N150">INDEX( 'Master Sheet'!A400:C$1093, MATCH( I150, 'Master Sheet'!A400:A$1093, 0 ), 3 )</f>
        <v>themilkblossoms@gmail.com</v>
      </c>
      <c r="O150">
        <f t="shared" si="4"/>
        <v>0</v>
      </c>
      <c r="P150" s="484"/>
      <c r="Q150" s="466"/>
      <c r="R150" s="466" t="str">
        <f t="shared" si="5"/>
        <v/>
      </c>
      <c r="S150" s="466" t="str">
        <f t="shared" si="6"/>
        <v/>
      </c>
      <c r="T150" t="e">
        <f>IF( Y150="#00ff00", TIMEVALUE('Master Sheet'!J178), "")</f>
        <v>#VALUE!</v>
      </c>
      <c r="U150" t="e">
        <f>IF( Z150="#00ff00", TIMEVALUE('Master Sheet'!K178), "")</f>
        <v>#VALUE!</v>
      </c>
      <c r="W150" t="s">
        <v>4823</v>
      </c>
      <c r="X150" t="s">
        <v>4823</v>
      </c>
      <c r="Y150" t="s">
        <v>4822</v>
      </c>
      <c r="Z150" t="s">
        <v>4822</v>
      </c>
      <c r="AA150" t="s">
        <v>4822</v>
      </c>
    </row>
    <row r="151" spans="1:27" ht="12.75">
      <c r="A151" s="129" t="str">
        <f t="shared" si="0"/>
        <v>Saturday</v>
      </c>
      <c r="B151" s="481" t="str">
        <f>IF( W151="#00ff00",'Master Sheet'!A179, B150)</f>
        <v>(2020) Benjamin Buttice :: 9702156877</v>
      </c>
      <c r="C151" t="str">
        <f t="shared" ref="C151:D151" si="187">IF( NOT( R151 = "" ), TEXT( DATE(YEAR(R151), MONTH(R151), DAY(R151) ), "m/d/yy") &amp; " " &amp; HOUR(R151) &amp; ":" &amp; TEXT( MINUTE(R151), "00"), "")</f>
        <v/>
      </c>
      <c r="D151" t="str">
        <f t="shared" si="187"/>
        <v/>
      </c>
      <c r="E151" t="str">
        <f>IF( AA151="#00ff00", 'Master Sheet'!L179, "" )</f>
        <v>Turvy Organ</v>
      </c>
      <c r="F151">
        <f>IF( AND( $A151 &lt;&gt; "", $B151 &lt;&gt; "", $C151 &lt;&gt; "", $D151 &lt;&gt; "", $E151 &lt;&gt; "", ISERROR( MATCH( $E151,'2019 Kevin and Rob Bands to not'!$A:$A, 0 ) ) ), 1, 0 )</f>
        <v>0</v>
      </c>
      <c r="H151" s="479">
        <f t="shared" si="2"/>
        <v>0</v>
      </c>
      <c r="I151" t="str">
        <f>'Master Sheet'!L179</f>
        <v>Turvy Organ</v>
      </c>
      <c r="J151" s="466" t="str">
        <f t="array" ref="J151">INDEX( 'Master Sheet'!A400:C$1093, MATCH( I151, 'Master Sheet'!A400:A$1093, 0 ), 2 )</f>
        <v>(2020) Ilya Litoshik :: 7205305832</v>
      </c>
      <c r="K151" s="482">
        <f t="shared" si="3"/>
        <v>0</v>
      </c>
      <c r="L151" s="483"/>
      <c r="M151" s="466"/>
      <c r="N151" s="466" t="str">
        <f t="array" ref="N151">INDEX( 'Master Sheet'!A400:C$1093, MATCH( I151, 'Master Sheet'!A400:A$1093, 0 ), 3 )</f>
        <v>turvyorganband@gmail.com</v>
      </c>
      <c r="O151">
        <f t="shared" si="4"/>
        <v>0</v>
      </c>
      <c r="P151" s="484"/>
      <c r="Q151" s="466"/>
      <c r="R151" s="466" t="str">
        <f t="shared" si="5"/>
        <v/>
      </c>
      <c r="S151" s="466" t="str">
        <f t="shared" si="6"/>
        <v/>
      </c>
      <c r="T151" t="e">
        <f>IF( Y151="#00ff00", TIMEVALUE('Master Sheet'!J179), "")</f>
        <v>#VALUE!</v>
      </c>
      <c r="U151" t="e">
        <f>IF( Z151="#00ff00", TIMEVALUE('Master Sheet'!K179), "")</f>
        <v>#VALUE!</v>
      </c>
      <c r="W151" t="s">
        <v>4823</v>
      </c>
      <c r="X151" t="s">
        <v>4823</v>
      </c>
      <c r="Y151" t="s">
        <v>4822</v>
      </c>
      <c r="Z151" t="s">
        <v>4822</v>
      </c>
      <c r="AA151" t="s">
        <v>4822</v>
      </c>
    </row>
    <row r="152" spans="1:27" ht="12.75">
      <c r="A152" s="129" t="str">
        <f t="shared" si="0"/>
        <v>Saturday</v>
      </c>
      <c r="B152" s="481" t="str">
        <f>IF( W152="#00ff00",'Master Sheet'!A180, B151)</f>
        <v>(2020) Benjamin Buttice :: 9702156877</v>
      </c>
      <c r="C152" t="str">
        <f t="shared" ref="C152:D152" si="188">IF( NOT( R152 = "" ), TEXT( DATE(YEAR(R152), MONTH(R152), DAY(R152) ), "m/d/yy") &amp; " " &amp; HOUR(R152) &amp; ":" &amp; TEXT( MINUTE(R152), "00"), "")</f>
        <v/>
      </c>
      <c r="D152" t="str">
        <f t="shared" si="188"/>
        <v/>
      </c>
      <c r="E152" t="str">
        <f>IF( AA152="#00ff00", 'Master Sheet'!L180, "" )</f>
        <v>Compass &amp; Cavern</v>
      </c>
      <c r="F152">
        <f>IF( AND( $A152 &lt;&gt; "", $B152 &lt;&gt; "", $C152 &lt;&gt; "", $D152 &lt;&gt; "", $E152 &lt;&gt; "", ISERROR( MATCH( $E152,'2019 Kevin and Rob Bands to not'!$A:$A, 0 ) ) ), 1, 0 )</f>
        <v>0</v>
      </c>
      <c r="H152" s="479">
        <f t="shared" si="2"/>
        <v>0</v>
      </c>
      <c r="I152" t="str">
        <f>'Master Sheet'!L180</f>
        <v>Compass &amp; Cavern</v>
      </c>
      <c r="J152" s="466" t="str">
        <f t="array" ref="J152">INDEX( 'Master Sheet'!A400:C$1093, MATCH( I152, 'Master Sheet'!A400:A$1093, 0 ), 2 )</f>
        <v>(2020) Chris Fruci :: 9366895349</v>
      </c>
      <c r="K152" s="482">
        <f t="shared" si="3"/>
        <v>0</v>
      </c>
      <c r="L152" s="486" t="s">
        <v>5084</v>
      </c>
      <c r="M152" s="466"/>
      <c r="N152" s="466" t="str">
        <f t="array" ref="N152">INDEX( 'Master Sheet'!A400:C$1093, MATCH( I152, 'Master Sheet'!A400:A$1093, 0 ), 3 )</f>
        <v>compasscavern@gmail.com</v>
      </c>
      <c r="O152">
        <f t="shared" si="4"/>
        <v>0</v>
      </c>
      <c r="P152" s="484"/>
      <c r="Q152" s="466"/>
      <c r="R152" s="466" t="str">
        <f t="shared" si="5"/>
        <v/>
      </c>
      <c r="S152" s="466" t="str">
        <f t="shared" si="6"/>
        <v/>
      </c>
      <c r="T152" t="e">
        <f>IF( Y152="#00ff00", TIMEVALUE('Master Sheet'!J180), "")</f>
        <v>#VALUE!</v>
      </c>
      <c r="U152" t="e">
        <f>IF( Z152="#00ff00", TIMEVALUE('Master Sheet'!K180), "")</f>
        <v>#VALUE!</v>
      </c>
      <c r="W152" t="s">
        <v>4823</v>
      </c>
      <c r="X152" t="s">
        <v>4823</v>
      </c>
      <c r="Y152" t="s">
        <v>4822</v>
      </c>
      <c r="Z152" t="s">
        <v>4822</v>
      </c>
      <c r="AA152" t="s">
        <v>4822</v>
      </c>
    </row>
    <row r="153" spans="1:27" ht="12.75">
      <c r="A153" s="129" t="str">
        <f t="shared" si="0"/>
        <v>Saturday</v>
      </c>
      <c r="B153" s="481" t="str">
        <f t="shared" ref="B153:B154" si="189">IF( W153="#00ff00",#REF!, B152)</f>
        <v>(2020) Benjamin Buttice :: 9702156877</v>
      </c>
      <c r="C153" t="str">
        <f t="shared" ref="C153:D153" si="190">IF( NOT( R153 = "" ), TEXT( DATE(YEAR(R153), MONTH(R153), DAY(R153) ), "m/d/yy") &amp; " " &amp; HOUR(R153) &amp; ":" &amp; TEXT( MINUTE(R153), "00"), "")</f>
        <v/>
      </c>
      <c r="D153" t="str">
        <f t="shared" si="190"/>
        <v/>
      </c>
      <c r="E153" t="e">
        <f t="shared" ref="E153:E154" si="191">IF( AA153="#00ff00",#REF!, "" )</f>
        <v>#REF!</v>
      </c>
      <c r="F153" t="e">
        <f>IF( AND( $A153 &lt;&gt; "", $B153 &lt;&gt; "", $C153 &lt;&gt; "", $D153 &lt;&gt; "", $E153 &lt;&gt; "", ISERROR( MATCH( $E153,'2019 Kevin and Rob Bands to not'!$A:$A, 0 ) ) ), 1, 0 )</f>
        <v>#REF!</v>
      </c>
      <c r="H153" s="479" t="e">
        <f t="shared" si="2"/>
        <v>#REF!</v>
      </c>
      <c r="I153" t="e">
        <f t="shared" ref="I153:I154" si="192">#REF!</f>
        <v>#REF!</v>
      </c>
      <c r="J153" s="466" t="e">
        <f t="array" ref="J153">INDEX( 'Master Sheet'!A400:C$1093, MATCH( I153, 'Master Sheet'!A400:A$1093, 0 ), 2 )</f>
        <v>#REF!</v>
      </c>
      <c r="K153" s="482" t="e">
        <f t="shared" si="3"/>
        <v>#REF!</v>
      </c>
      <c r="L153" s="483"/>
      <c r="M153" s="466"/>
      <c r="N153" s="466" t="e">
        <f t="array" ref="N153">INDEX( 'Master Sheet'!A400:C$1093, MATCH( I153, 'Master Sheet'!A400:A$1093, 0 ), 3 )</f>
        <v>#REF!</v>
      </c>
      <c r="O153" t="e">
        <f t="shared" si="4"/>
        <v>#REF!</v>
      </c>
      <c r="P153" s="484"/>
      <c r="Q153" s="466"/>
      <c r="R153" s="466" t="str">
        <f t="shared" si="5"/>
        <v/>
      </c>
      <c r="S153" s="466" t="str">
        <f t="shared" si="6"/>
        <v/>
      </c>
      <c r="T153" t="e">
        <f t="shared" ref="T153:U153" si="193">IF( Y153="#00ff00", TIMEVALUE(#REF!), "")</f>
        <v>#REF!</v>
      </c>
      <c r="U153" t="e">
        <f t="shared" si="193"/>
        <v>#REF!</v>
      </c>
      <c r="W153" t="s">
        <v>4823</v>
      </c>
      <c r="X153" t="s">
        <v>4823</v>
      </c>
      <c r="Y153" t="s">
        <v>4822</v>
      </c>
      <c r="Z153" t="s">
        <v>4822</v>
      </c>
      <c r="AA153" t="s">
        <v>4822</v>
      </c>
    </row>
    <row r="154" spans="1:27" ht="12.75">
      <c r="A154" s="129" t="str">
        <f t="shared" si="0"/>
        <v>Saturday</v>
      </c>
      <c r="B154" s="481" t="str">
        <f t="shared" si="189"/>
        <v>(2020) Benjamin Buttice :: 9702156877</v>
      </c>
      <c r="C154" t="str">
        <f t="shared" ref="C154:D154" si="194">IF( NOT( R154 = "" ), TEXT( DATE(YEAR(R154), MONTH(R154), DAY(R154) ), "m/d/yy") &amp; " " &amp; HOUR(R154) &amp; ":" &amp; TEXT( MINUTE(R154), "00"), "")</f>
        <v/>
      </c>
      <c r="D154" t="str">
        <f t="shared" si="194"/>
        <v/>
      </c>
      <c r="E154" t="e">
        <f t="shared" si="191"/>
        <v>#REF!</v>
      </c>
      <c r="F154" t="e">
        <f>IF( AND( $A154 &lt;&gt; "", $B154 &lt;&gt; "", $C154 &lt;&gt; "", $D154 &lt;&gt; "", $E154 &lt;&gt; "", ISERROR( MATCH( $E154,'2019 Kevin and Rob Bands to not'!$A:$A, 0 ) ) ), 1, 0 )</f>
        <v>#REF!</v>
      </c>
      <c r="H154" s="479" t="e">
        <f t="shared" si="2"/>
        <v>#REF!</v>
      </c>
      <c r="I154" t="e">
        <f t="shared" si="192"/>
        <v>#REF!</v>
      </c>
      <c r="J154" s="466" t="e">
        <f t="array" ref="J154">INDEX( 'Master Sheet'!A400:C$1093, MATCH( I154, 'Master Sheet'!A400:A$1093, 0 ), 2 )</f>
        <v>#REF!</v>
      </c>
      <c r="K154" s="482" t="e">
        <f t="shared" si="3"/>
        <v>#REF!</v>
      </c>
      <c r="L154" s="483"/>
      <c r="M154" s="466"/>
      <c r="N154" s="466" t="e">
        <f t="array" ref="N154">INDEX( 'Master Sheet'!A400:C$1093, MATCH( I154, 'Master Sheet'!A400:A$1093, 0 ), 3 )</f>
        <v>#REF!</v>
      </c>
      <c r="O154" t="e">
        <f t="shared" si="4"/>
        <v>#REF!</v>
      </c>
      <c r="P154" s="484"/>
      <c r="Q154" s="466"/>
      <c r="R154" s="466" t="str">
        <f t="shared" si="5"/>
        <v/>
      </c>
      <c r="S154" s="466" t="str">
        <f t="shared" si="6"/>
        <v/>
      </c>
      <c r="T154" t="e">
        <f t="shared" ref="T154:U154" si="195">IF( Y154="#00ff00", TIMEVALUE(#REF!), "")</f>
        <v>#REF!</v>
      </c>
      <c r="U154" t="e">
        <f t="shared" si="195"/>
        <v>#REF!</v>
      </c>
      <c r="W154" t="s">
        <v>4823</v>
      </c>
      <c r="X154" t="s">
        <v>4823</v>
      </c>
      <c r="Y154" t="s">
        <v>4822</v>
      </c>
      <c r="Z154" t="s">
        <v>4822</v>
      </c>
      <c r="AA154" t="s">
        <v>4822</v>
      </c>
    </row>
    <row r="155" spans="1:27" ht="12.75">
      <c r="A155" s="129" t="str">
        <f t="shared" si="0"/>
        <v>Saturday</v>
      </c>
      <c r="B155" s="481" t="str">
        <f>IF( W155="#00ff00",'Master Sheet'!A183, B154)</f>
        <v>(2020) Benjamin Buttice :: 9702156877</v>
      </c>
      <c r="C155" t="str">
        <f t="shared" ref="C155:D155" si="196">IF( NOT( R155 = "" ), TEXT( DATE(YEAR(R155), MONTH(R155), DAY(R155) ), "m/d/yy") &amp; " " &amp; HOUR(R155) &amp; ":" &amp; TEXT( MINUTE(R155), "00"), "")</f>
        <v/>
      </c>
      <c r="D155" t="str">
        <f t="shared" si="196"/>
        <v/>
      </c>
      <c r="E155" t="str">
        <f>IF( AA155="#00ff00", 'Master Sheet'!L183, "" )</f>
        <v/>
      </c>
      <c r="F155">
        <f>IF( AND( $A155 &lt;&gt; "", $B155 &lt;&gt; "", $C155 &lt;&gt; "", $D155 &lt;&gt; "", $E155 &lt;&gt; "", ISERROR( MATCH( $E155,'2019 Kevin and Rob Bands to not'!$A:$A, 0 ) ) ), 1, 0 )</f>
        <v>0</v>
      </c>
      <c r="H155" s="479">
        <f t="shared" si="2"/>
        <v>0</v>
      </c>
      <c r="I155">
        <f>'Master Sheet'!L183</f>
        <v>0</v>
      </c>
      <c r="J155" s="466" t="e">
        <f t="array" ref="J155">INDEX( 'Master Sheet'!A400:C$1093, MATCH( I155, 'Master Sheet'!A400:A$1093, 0 ), 2 )</f>
        <v>#N/A</v>
      </c>
      <c r="K155" s="482">
        <f t="shared" si="3"/>
        <v>0</v>
      </c>
      <c r="L155" s="483"/>
      <c r="M155" s="466"/>
      <c r="N155" s="466" t="e">
        <f t="array" ref="N155">INDEX( 'Master Sheet'!A400:C$1093, MATCH( I155, 'Master Sheet'!A400:A$1093, 0 ), 3 )</f>
        <v>#N/A</v>
      </c>
      <c r="O155">
        <f t="shared" si="4"/>
        <v>0</v>
      </c>
      <c r="P155" s="484"/>
      <c r="Q155" s="466"/>
      <c r="R155" s="466" t="str">
        <f t="shared" si="5"/>
        <v/>
      </c>
      <c r="S155" s="466" t="str">
        <f t="shared" si="6"/>
        <v/>
      </c>
      <c r="T155" t="str">
        <f>IF( Y155="#00ff00", TIMEVALUE('Master Sheet'!J183), "")</f>
        <v/>
      </c>
      <c r="U155" t="str">
        <f>IF( Z155="#00ff00", TIMEVALUE('Master Sheet'!K183), "")</f>
        <v/>
      </c>
      <c r="W155" t="s">
        <v>4823</v>
      </c>
      <c r="X155" t="s">
        <v>4823</v>
      </c>
      <c r="Y155" t="s">
        <v>4823</v>
      </c>
      <c r="Z155" t="s">
        <v>4823</v>
      </c>
      <c r="AA155" t="s">
        <v>4823</v>
      </c>
    </row>
    <row r="156" spans="1:27" ht="12.75">
      <c r="A156" s="129" t="str">
        <f t="shared" si="0"/>
        <v>Saturday</v>
      </c>
      <c r="B156" s="481" t="str">
        <f>IF( W156="#00ff00",'Master Sheet'!A184, B155)</f>
        <v>(2020) Benjamin Buttice :: 9702156877</v>
      </c>
      <c r="C156" t="str">
        <f t="shared" ref="C156:D156" si="197">IF( NOT( R156 = "" ), TEXT( DATE(YEAR(R156), MONTH(R156), DAY(R156) ), "m/d/yy") &amp; " " &amp; HOUR(R156) &amp; ":" &amp; TEXT( MINUTE(R156), "00"), "")</f>
        <v/>
      </c>
      <c r="D156" t="str">
        <f t="shared" si="197"/>
        <v/>
      </c>
      <c r="E156" t="str">
        <f>IF( AA156="#00ff00", 'Master Sheet'!L184, "" )</f>
        <v/>
      </c>
      <c r="F156">
        <f>IF( AND( $A156 &lt;&gt; "", $B156 &lt;&gt; "", $C156 &lt;&gt; "", $D156 &lt;&gt; "", $E156 &lt;&gt; "", ISERROR( MATCH( $E156,'2019 Kevin and Rob Bands to not'!$A:$A, 0 ) ) ), 1, 0 )</f>
        <v>0</v>
      </c>
      <c r="H156" s="479">
        <f t="shared" si="2"/>
        <v>0</v>
      </c>
      <c r="I156" t="str">
        <f>'Master Sheet'!L184</f>
        <v xml:space="preserve"> </v>
      </c>
      <c r="J156" s="466" t="e">
        <f t="array" ref="J156">INDEX( 'Master Sheet'!A400:C$1093, MATCH( I156, 'Master Sheet'!A400:A$1093, 0 ), 2 )</f>
        <v>#N/A</v>
      </c>
      <c r="K156" s="482">
        <f t="shared" si="3"/>
        <v>0</v>
      </c>
      <c r="L156" s="483"/>
      <c r="M156" s="466"/>
      <c r="N156" s="466" t="e">
        <f t="array" ref="N156">INDEX( 'Master Sheet'!A400:C$1093, MATCH( I156, 'Master Sheet'!A400:A$1093, 0 ), 3 )</f>
        <v>#N/A</v>
      </c>
      <c r="O156">
        <f t="shared" si="4"/>
        <v>0</v>
      </c>
      <c r="P156" s="484"/>
      <c r="Q156" s="466"/>
      <c r="R156" s="466" t="str">
        <f t="shared" si="5"/>
        <v/>
      </c>
      <c r="S156" s="466" t="str">
        <f t="shared" si="6"/>
        <v/>
      </c>
      <c r="T156" t="str">
        <f>IF( Y156="#00ff00", TIMEVALUE('Master Sheet'!J184), "")</f>
        <v/>
      </c>
      <c r="U156" t="str">
        <f>IF( Z156="#00ff00", TIMEVALUE('Master Sheet'!K184), "")</f>
        <v/>
      </c>
      <c r="W156" t="s">
        <v>4823</v>
      </c>
      <c r="X156" t="s">
        <v>4823</v>
      </c>
      <c r="Y156" t="s">
        <v>4823</v>
      </c>
      <c r="Z156" t="s">
        <v>4823</v>
      </c>
      <c r="AA156" t="s">
        <v>4823</v>
      </c>
    </row>
    <row r="157" spans="1:27" ht="12.75">
      <c r="A157" s="129" t="str">
        <f t="shared" si="0"/>
        <v>Saturday</v>
      </c>
      <c r="B157" s="481" t="e">
        <f>IF( W157="#00ff00",'Master Sheet'!A185, B156)</f>
        <v>#N/A</v>
      </c>
      <c r="C157" t="str">
        <f t="shared" ref="C157:D157" si="198">IF( NOT( R157 = "" ), TEXT( DATE(YEAR(R157), MONTH(R157), DAY(R157) ), "m/d/yy") &amp; " " &amp; HOUR(R157) &amp; ":" &amp; TEXT( MINUTE(R157), "00"), "")</f>
        <v/>
      </c>
      <c r="D157" t="str">
        <f t="shared" si="198"/>
        <v/>
      </c>
      <c r="E157" t="str">
        <f>IF( AA157="#00ff00", 'Master Sheet'!M185, "" )</f>
        <v>Liz</v>
      </c>
      <c r="F157" t="e">
        <f>IF( AND( $A157 &lt;&gt; "", $B157 &lt;&gt; "", $C157 &lt;&gt; "", $D157 &lt;&gt; "", $E157 &lt;&gt; "", ISERROR( MATCH( $E157,'2019 Kevin and Rob Bands to not'!$A:$A, 0 ) ) ), 1, 0 )</f>
        <v>#N/A</v>
      </c>
      <c r="H157" s="479" t="e">
        <f t="shared" si="2"/>
        <v>#N/A</v>
      </c>
      <c r="I157" t="str">
        <f>'Master Sheet'!M185</f>
        <v>Liz</v>
      </c>
      <c r="J157" s="466" t="e">
        <f t="array" ref="J157">INDEX( 'Master Sheet'!A400:C$1093, MATCH( I157, 'Master Sheet'!A400:A$1093, 0 ), 2 )</f>
        <v>#N/A</v>
      </c>
      <c r="K157" s="482" t="e">
        <f t="shared" si="3"/>
        <v>#N/A</v>
      </c>
      <c r="L157" s="486" t="s">
        <v>5092</v>
      </c>
      <c r="M157" s="466"/>
      <c r="N157" s="466" t="e">
        <f t="array" ref="N157">INDEX( 'Master Sheet'!A400:C$1093, MATCH( I157, 'Master Sheet'!A400:A$1093, 0 ), 3 )</f>
        <v>#N/A</v>
      </c>
      <c r="O157" t="e">
        <f t="shared" si="4"/>
        <v>#N/A</v>
      </c>
      <c r="P157" s="484"/>
      <c r="Q157" s="466"/>
      <c r="R157" s="466" t="str">
        <f t="shared" si="5"/>
        <v/>
      </c>
      <c r="S157" s="466" t="str">
        <f t="shared" si="6"/>
        <v/>
      </c>
      <c r="T157" t="e">
        <f>IF( Y157="#00ff00", TIMEVALUE('Master Sheet'!J185), "")</f>
        <v>#VALUE!</v>
      </c>
      <c r="U157" t="e">
        <f>IF( Z157="#00ff00", TIMEVALUE('Master Sheet'!K185), "")</f>
        <v>#VALUE!</v>
      </c>
      <c r="W157" t="s">
        <v>4822</v>
      </c>
      <c r="X157" t="s">
        <v>4822</v>
      </c>
      <c r="Y157" t="s">
        <v>4822</v>
      </c>
      <c r="Z157" t="s">
        <v>4822</v>
      </c>
      <c r="AA157" t="s">
        <v>4822</v>
      </c>
    </row>
    <row r="158" spans="1:27" ht="12.75">
      <c r="A158" s="129" t="str">
        <f t="shared" si="0"/>
        <v>Saturday</v>
      </c>
      <c r="B158" s="481" t="e">
        <f>IF( W158="#00ff00",'Master Sheet'!A186, B157)</f>
        <v>#N/A</v>
      </c>
      <c r="C158" t="str">
        <f t="shared" ref="C158:D158" si="199">IF( NOT( R158 = "" ), TEXT( DATE(YEAR(R158), MONTH(R158), DAY(R158) ), "m/d/yy") &amp; " " &amp; HOUR(R158) &amp; ":" &amp; TEXT( MINUTE(R158), "00"), "")</f>
        <v/>
      </c>
      <c r="D158" t="str">
        <f t="shared" si="199"/>
        <v/>
      </c>
      <c r="E158" t="str">
        <f>IF( AA158="#00ff00", 'Master Sheet'!L186, "" )</f>
        <v>Deja Swing</v>
      </c>
      <c r="F158" t="e">
        <f>IF( AND( $A158 &lt;&gt; "", $B158 &lt;&gt; "", $C158 &lt;&gt; "", $D158 &lt;&gt; "", $E158 &lt;&gt; "", ISERROR( MATCH( $E158,'2019 Kevin and Rob Bands to not'!$A:$A, 0 ) ) ), 1, 0 )</f>
        <v>#N/A</v>
      </c>
      <c r="H158" s="479" t="e">
        <f t="shared" si="2"/>
        <v>#N/A</v>
      </c>
      <c r="I158" t="str">
        <f>'Master Sheet'!L186</f>
        <v>Deja Swing</v>
      </c>
      <c r="J158" s="466" t="str">
        <f t="array" ref="J158">INDEX( 'Master Sheet'!A400:C$1093, MATCH( I158, 'Master Sheet'!A400:A$1093, 0 ), 2 )</f>
        <v>(2020) Rachel Irvin :: 3038865112</v>
      </c>
      <c r="K158" s="482" t="e">
        <f t="shared" si="3"/>
        <v>#N/A</v>
      </c>
      <c r="L158" s="483"/>
      <c r="M158" s="466"/>
      <c r="N158" s="466" t="str">
        <f t="array" ref="N158">INDEX( 'Master Sheet'!A400:C$1093, MATCH( I158, 'Master Sheet'!A400:A$1093, 0 ), 3 )</f>
        <v>rlirvinmusic@gmail.com</v>
      </c>
      <c r="O158" t="e">
        <f t="shared" si="4"/>
        <v>#N/A</v>
      </c>
      <c r="P158" s="484"/>
      <c r="Q158" s="466"/>
      <c r="R158" s="466" t="str">
        <f t="shared" si="5"/>
        <v/>
      </c>
      <c r="S158" s="466" t="str">
        <f t="shared" si="6"/>
        <v/>
      </c>
      <c r="T158" t="e">
        <f>IF( Y158="#00ff00", TIMEVALUE('Master Sheet'!J186), "")</f>
        <v>#VALUE!</v>
      </c>
      <c r="U158" t="e">
        <f>IF( Z158="#00ff00", TIMEVALUE('Master Sheet'!K186), "")</f>
        <v>#VALUE!</v>
      </c>
      <c r="W158" t="s">
        <v>4823</v>
      </c>
      <c r="X158" t="s">
        <v>4823</v>
      </c>
      <c r="Y158" t="s">
        <v>4822</v>
      </c>
      <c r="Z158" t="s">
        <v>4822</v>
      </c>
      <c r="AA158" t="s">
        <v>4822</v>
      </c>
    </row>
    <row r="159" spans="1:27" ht="12.75">
      <c r="A159" s="129" t="str">
        <f t="shared" si="0"/>
        <v>Saturday</v>
      </c>
      <c r="B159" s="481" t="e">
        <f>IF( W159="#00ff00",'Master Sheet'!A187, B158)</f>
        <v>#N/A</v>
      </c>
      <c r="C159" t="str">
        <f t="shared" ref="C159:D159" si="200">IF( NOT( R159 = "" ), TEXT( DATE(YEAR(R159), MONTH(R159), DAY(R159) ), "m/d/yy") &amp; " " &amp; HOUR(R159) &amp; ":" &amp; TEXT( MINUTE(R159), "00"), "")</f>
        <v/>
      </c>
      <c r="D159" t="str">
        <f t="shared" si="200"/>
        <v/>
      </c>
      <c r="E159" t="str">
        <f>IF( AA159="#00ff00", 'Master Sheet'!L187, "" )</f>
        <v>Megan Burtt</v>
      </c>
      <c r="F159" t="e">
        <f>IF( AND( $A159 &lt;&gt; "", $B159 &lt;&gt; "", $C159 &lt;&gt; "", $D159 &lt;&gt; "", $E159 &lt;&gt; "", ISERROR( MATCH( $E159,'2019 Kevin and Rob Bands to not'!$A:$A, 0 ) ) ), 1, 0 )</f>
        <v>#N/A</v>
      </c>
      <c r="H159" s="479" t="e">
        <f t="shared" si="2"/>
        <v>#N/A</v>
      </c>
      <c r="I159" t="str">
        <f>'Master Sheet'!L187</f>
        <v>Megan Burtt</v>
      </c>
      <c r="J159" s="466" t="e">
        <f t="array" ref="J159">INDEX( 'Master Sheet'!A400:C$1093, MATCH( I159, 'Master Sheet'!A400:A$1093, 0 ), 2 )</f>
        <v>#N/A</v>
      </c>
      <c r="K159" s="482" t="e">
        <f t="shared" si="3"/>
        <v>#N/A</v>
      </c>
      <c r="L159" s="499" t="s">
        <v>5097</v>
      </c>
      <c r="M159" s="466"/>
      <c r="N159" s="466" t="e">
        <f t="array" ref="N159">INDEX( 'Master Sheet'!A400:C$1093, MATCH( I159, 'Master Sheet'!A400:A$1093, 0 ), 3 )</f>
        <v>#N/A</v>
      </c>
      <c r="O159" t="e">
        <f t="shared" si="4"/>
        <v>#N/A</v>
      </c>
      <c r="P159" s="484"/>
      <c r="Q159" s="466"/>
      <c r="R159" s="466" t="str">
        <f t="shared" si="5"/>
        <v/>
      </c>
      <c r="S159" s="466" t="str">
        <f t="shared" si="6"/>
        <v/>
      </c>
      <c r="T159" t="e">
        <f>IF( Y159="#00ff00", TIMEVALUE('Master Sheet'!J187), "")</f>
        <v>#VALUE!</v>
      </c>
      <c r="U159" t="e">
        <f>IF( Z159="#00ff00", TIMEVALUE('Master Sheet'!K187), "")</f>
        <v>#VALUE!</v>
      </c>
      <c r="W159" t="s">
        <v>4823</v>
      </c>
      <c r="X159" t="s">
        <v>4823</v>
      </c>
      <c r="Y159" t="s">
        <v>4822</v>
      </c>
      <c r="Z159" t="s">
        <v>4822</v>
      </c>
      <c r="AA159" t="s">
        <v>4822</v>
      </c>
    </row>
    <row r="160" spans="1:27" ht="12.75">
      <c r="A160" s="129" t="str">
        <f t="shared" si="0"/>
        <v>Saturday</v>
      </c>
      <c r="B160" s="481" t="e">
        <f>IF( W160="#00ff00",'Master Sheet'!A188, B159)</f>
        <v>#N/A</v>
      </c>
      <c r="C160" t="str">
        <f t="shared" ref="C160:D160" si="201">IF( NOT( R160 = "" ), TEXT( DATE(YEAR(R160), MONTH(R160), DAY(R160) ), "m/d/yy") &amp; " " &amp; HOUR(R160) &amp; ":" &amp; TEXT( MINUTE(R160), "00"), "")</f>
        <v/>
      </c>
      <c r="D160" t="str">
        <f t="shared" si="201"/>
        <v/>
      </c>
      <c r="E160" t="str">
        <f>IF( AA160="#00ff00", 'Master Sheet'!L188, "" )</f>
        <v>King Cardinal</v>
      </c>
      <c r="F160" t="e">
        <f>IF( AND( $A160 &lt;&gt; "", $B160 &lt;&gt; "", $C160 &lt;&gt; "", $D160 &lt;&gt; "", $E160 &lt;&gt; "", ISERROR( MATCH( $E160,'2019 Kevin and Rob Bands to not'!$A:$A, 0 ) ) ), 1, 0 )</f>
        <v>#N/A</v>
      </c>
      <c r="H160" s="479" t="e">
        <f t="shared" si="2"/>
        <v>#N/A</v>
      </c>
      <c r="I160" t="str">
        <f>'Master Sheet'!L188</f>
        <v>King Cardinal</v>
      </c>
      <c r="J160" s="466" t="str">
        <f t="array" ref="J160">INDEX( 'Master Sheet'!A400:C$1093, MATCH( I160, 'Master Sheet'!A400:A$1093, 0 ), 2 )</f>
        <v>(2020) Brennan Mackey :: (585) 746-7074</v>
      </c>
      <c r="K160" s="482" t="e">
        <f t="shared" si="3"/>
        <v>#N/A</v>
      </c>
      <c r="L160" s="483"/>
      <c r="M160" s="466"/>
      <c r="N160" s="466" t="str">
        <f t="array" ref="N160">INDEX( 'Master Sheet'!A400:C$1093, MATCH( I160, 'Master Sheet'!A400:A$1093, 0 ), 3 )</f>
        <v>Brennan@kingcardinal.com</v>
      </c>
      <c r="O160" t="e">
        <f t="shared" si="4"/>
        <v>#N/A</v>
      </c>
      <c r="P160" s="484"/>
      <c r="Q160" s="466"/>
      <c r="R160" s="466" t="str">
        <f t="shared" si="5"/>
        <v/>
      </c>
      <c r="S160" s="466" t="str">
        <f t="shared" si="6"/>
        <v/>
      </c>
      <c r="T160" t="e">
        <f>IF( Y160="#00ff00", TIMEVALUE('Master Sheet'!J188), "")</f>
        <v>#VALUE!</v>
      </c>
      <c r="U160" t="e">
        <f>IF( Z160="#00ff00", TIMEVALUE('Master Sheet'!K188), "")</f>
        <v>#VALUE!</v>
      </c>
      <c r="W160" t="s">
        <v>4823</v>
      </c>
      <c r="X160" t="s">
        <v>4823</v>
      </c>
      <c r="Y160" t="s">
        <v>4822</v>
      </c>
      <c r="Z160" t="s">
        <v>4822</v>
      </c>
      <c r="AA160" t="s">
        <v>4822</v>
      </c>
    </row>
    <row r="161" spans="1:27" ht="12.75">
      <c r="A161" s="129" t="str">
        <f t="shared" si="0"/>
        <v>Saturday</v>
      </c>
      <c r="B161" s="481" t="e">
        <f>IF( W161="#00ff00",'Master Sheet'!A189, B160)</f>
        <v>#N/A</v>
      </c>
      <c r="C161" t="str">
        <f t="shared" ref="C161:D161" si="202">IF( NOT( R161 = "" ), TEXT( DATE(YEAR(R161), MONTH(R161), DAY(R161) ), "m/d/yy") &amp; " " &amp; HOUR(R161) &amp; ":" &amp; TEXT( MINUTE(R161), "00"), "")</f>
        <v/>
      </c>
      <c r="D161" t="str">
        <f t="shared" si="202"/>
        <v/>
      </c>
      <c r="E161" t="str">
        <f>IF( AA161="#00ff00", 'Master Sheet'!L189, "" )</f>
        <v>The River Arkansas</v>
      </c>
      <c r="F161" t="e">
        <f>IF( AND( $A161 &lt;&gt; "", $B161 &lt;&gt; "", $C161 &lt;&gt; "", $D161 &lt;&gt; "", $E161 &lt;&gt; "", ISERROR( MATCH( $E161,'2019 Kevin and Rob Bands to not'!$A:$A, 0 ) ) ), 1, 0 )</f>
        <v>#N/A</v>
      </c>
      <c r="H161" s="479" t="e">
        <f t="shared" si="2"/>
        <v>#N/A</v>
      </c>
      <c r="I161" t="str">
        <f>'Master Sheet'!L189</f>
        <v>The River Arkansas</v>
      </c>
      <c r="J161" s="466" t="str">
        <f t="array" ref="J161">INDEX( 'Master Sheet'!A400:C$1093, MATCH( I161, 'Master Sheet'!A400:A$1093, 0 ), 2 )</f>
        <v>(2020) Mike Clark :: 719-661-1580</v>
      </c>
      <c r="K161" s="482" t="e">
        <f t="shared" si="3"/>
        <v>#N/A</v>
      </c>
      <c r="L161" s="483"/>
      <c r="M161" s="466"/>
      <c r="N161" s="466" t="str">
        <f t="array" ref="N161">INDEX( 'Master Sheet'!A400:C$1093, MATCH( I161, 'Master Sheet'!A400:A$1093, 0 ), 3 )</f>
        <v>theriverarkansas@gmail.com</v>
      </c>
      <c r="O161" t="e">
        <f t="shared" si="4"/>
        <v>#N/A</v>
      </c>
      <c r="P161" s="484"/>
      <c r="Q161" s="466"/>
      <c r="R161" s="466" t="str">
        <f t="shared" si="5"/>
        <v/>
      </c>
      <c r="S161" s="466" t="str">
        <f t="shared" si="6"/>
        <v/>
      </c>
      <c r="T161" t="e">
        <f>IF( Y161="#00ff00", TIMEVALUE('Master Sheet'!J189), "")</f>
        <v>#VALUE!</v>
      </c>
      <c r="U161" t="e">
        <f>IF( Z161="#00ff00", TIMEVALUE('Master Sheet'!K189), "")</f>
        <v>#VALUE!</v>
      </c>
      <c r="W161" t="s">
        <v>4823</v>
      </c>
      <c r="X161" t="s">
        <v>4823</v>
      </c>
      <c r="Y161" t="s">
        <v>4822</v>
      </c>
      <c r="Z161" t="s">
        <v>4822</v>
      </c>
      <c r="AA161" t="s">
        <v>4822</v>
      </c>
    </row>
    <row r="162" spans="1:27" ht="12.75">
      <c r="A162" s="129" t="str">
        <f t="shared" si="0"/>
        <v>Saturday</v>
      </c>
      <c r="B162" s="481" t="e">
        <f>IF( W162="#00ff00",'Master Sheet'!A190, B161)</f>
        <v>#N/A</v>
      </c>
      <c r="C162" t="str">
        <f t="shared" ref="C162:D162" si="203">IF( NOT( R162 = "" ), TEXT( DATE(YEAR(R162), MONTH(R162), DAY(R162) ), "m/d/yy") &amp; " " &amp; HOUR(R162) &amp; ":" &amp; TEXT( MINUTE(R162), "00"), "")</f>
        <v/>
      </c>
      <c r="D162" t="str">
        <f t="shared" si="203"/>
        <v/>
      </c>
      <c r="E162">
        <f>IF( AA162="#00ff00", 'Master Sheet'!L190, "" )</f>
        <v>0</v>
      </c>
      <c r="F162" t="e">
        <f>IF( AND( $A162 &lt;&gt; "", $B162 &lt;&gt; "", $C162 &lt;&gt; "", $D162 &lt;&gt; "", $E162 &lt;&gt; "", ISERROR( MATCH( $E162,'2019 Kevin and Rob Bands to not'!$A:$A, 0 ) ) ), 1, 0 )</f>
        <v>#N/A</v>
      </c>
      <c r="H162" s="479" t="e">
        <f t="shared" si="2"/>
        <v>#N/A</v>
      </c>
      <c r="I162">
        <f>'Master Sheet'!L190</f>
        <v>0</v>
      </c>
      <c r="J162" s="466" t="e">
        <f t="array" ref="J162">INDEX( 'Master Sheet'!A400:C$1093, MATCH( I162, 'Master Sheet'!A400:A$1093, 0 ), 2 )</f>
        <v>#N/A</v>
      </c>
      <c r="K162" s="482" t="e">
        <f t="shared" si="3"/>
        <v>#N/A</v>
      </c>
      <c r="L162" s="483"/>
      <c r="M162" s="466"/>
      <c r="N162" s="466" t="e">
        <f t="array" ref="N162">INDEX( 'Master Sheet'!A400:C$1093, MATCH( I162, 'Master Sheet'!A400:A$1093, 0 ), 3 )</f>
        <v>#N/A</v>
      </c>
      <c r="O162" t="e">
        <f t="shared" si="4"/>
        <v>#N/A</v>
      </c>
      <c r="P162" s="484"/>
      <c r="Q162" s="466"/>
      <c r="R162" s="466" t="str">
        <f t="shared" si="5"/>
        <v/>
      </c>
      <c r="S162" s="466" t="str">
        <f t="shared" si="6"/>
        <v/>
      </c>
      <c r="T162" t="e">
        <f>IF( Y162="#00ff00", TIMEVALUE('Master Sheet'!J190), "")</f>
        <v>#VALUE!</v>
      </c>
      <c r="U162" t="e">
        <f>IF( Z162="#00ff00", TIMEVALUE('Master Sheet'!K190), "")</f>
        <v>#VALUE!</v>
      </c>
      <c r="W162" t="s">
        <v>4823</v>
      </c>
      <c r="X162" t="s">
        <v>4823</v>
      </c>
      <c r="Y162" t="s">
        <v>4822</v>
      </c>
      <c r="Z162" t="s">
        <v>4822</v>
      </c>
      <c r="AA162" t="s">
        <v>4822</v>
      </c>
    </row>
    <row r="163" spans="1:27" ht="12.75">
      <c r="A163" s="129" t="str">
        <f t="shared" si="0"/>
        <v>Saturday</v>
      </c>
      <c r="B163" s="481" t="e">
        <f>IF( W163="#00ff00",'Master Sheet'!A191, B162)</f>
        <v>#N/A</v>
      </c>
      <c r="C163" t="str">
        <f t="shared" ref="C163:D163" si="204">IF( NOT( R163 = "" ), TEXT( DATE(YEAR(R163), MONTH(R163), DAY(R163) ), "m/d/yy") &amp; " " &amp; HOUR(R163) &amp; ":" &amp; TEXT( MINUTE(R163), "00"), "")</f>
        <v/>
      </c>
      <c r="D163" t="str">
        <f t="shared" si="204"/>
        <v/>
      </c>
      <c r="E163" t="str">
        <f>IF( AA163="#00ff00", 'Master Sheet'!L191, "" )</f>
        <v/>
      </c>
      <c r="F163" t="e">
        <f>IF( AND( $A163 &lt;&gt; "", $B163 &lt;&gt; "", $C163 &lt;&gt; "", $D163 &lt;&gt; "", $E163 &lt;&gt; "", ISERROR( MATCH( $E163,'2019 Kevin and Rob Bands to not'!$A:$A, 0 ) ) ), 1, 0 )</f>
        <v>#N/A</v>
      </c>
      <c r="H163" s="479" t="e">
        <f t="shared" si="2"/>
        <v>#N/A</v>
      </c>
      <c r="I163">
        <f>'Master Sheet'!L191</f>
        <v>0</v>
      </c>
      <c r="J163" s="466" t="e">
        <f t="array" ref="J163">INDEX( 'Master Sheet'!A400:C$1093, MATCH( I163, 'Master Sheet'!A400:A$1093, 0 ), 2 )</f>
        <v>#N/A</v>
      </c>
      <c r="K163" s="482" t="e">
        <f t="shared" si="3"/>
        <v>#N/A</v>
      </c>
      <c r="L163" s="483"/>
      <c r="M163" s="466"/>
      <c r="N163" s="466" t="e">
        <f t="array" ref="N163">INDEX( 'Master Sheet'!A400:C$1093, MATCH( I163, 'Master Sheet'!A400:A$1093, 0 ), 3 )</f>
        <v>#N/A</v>
      </c>
      <c r="O163" t="e">
        <f t="shared" si="4"/>
        <v>#N/A</v>
      </c>
      <c r="P163" s="484"/>
      <c r="Q163" s="466"/>
      <c r="R163" s="466" t="str">
        <f t="shared" si="5"/>
        <v/>
      </c>
      <c r="S163" s="466" t="str">
        <f t="shared" si="6"/>
        <v/>
      </c>
      <c r="T163" t="str">
        <f>IF( Y163="#00ff00", TIMEVALUE('Master Sheet'!J191), "")</f>
        <v/>
      </c>
      <c r="U163" t="str">
        <f>IF( Z163="#00ff00", TIMEVALUE('Master Sheet'!K191), "")</f>
        <v/>
      </c>
      <c r="W163" t="s">
        <v>4823</v>
      </c>
      <c r="X163" t="s">
        <v>4823</v>
      </c>
      <c r="Y163" t="s">
        <v>4823</v>
      </c>
      <c r="Z163" t="s">
        <v>4823</v>
      </c>
      <c r="AA163" t="s">
        <v>4823</v>
      </c>
    </row>
    <row r="164" spans="1:27" ht="12.75">
      <c r="A164" s="129" t="str">
        <f t="shared" si="0"/>
        <v>Saturday</v>
      </c>
      <c r="B164" s="481" t="e">
        <f>IF( W164="#00ff00",'Master Sheet'!A192, B163)</f>
        <v>#N/A</v>
      </c>
      <c r="C164" t="str">
        <f t="shared" ref="C164:D164" si="205">IF( NOT( R164 = "" ), TEXT( DATE(YEAR(R164), MONTH(R164), DAY(R164) ), "m/d/yy") &amp; " " &amp; HOUR(R164) &amp; ":" &amp; TEXT( MINUTE(R164), "00"), "")</f>
        <v/>
      </c>
      <c r="D164" t="str">
        <f t="shared" si="205"/>
        <v/>
      </c>
      <c r="E164" t="str">
        <f>IF( AA164="#00ff00", 'Master Sheet'!L192, "" )</f>
        <v/>
      </c>
      <c r="F164" t="e">
        <f>IF( AND( $A164 &lt;&gt; "", $B164 &lt;&gt; "", $C164 &lt;&gt; "", $D164 &lt;&gt; "", $E164 &lt;&gt; "", ISERROR( MATCH( $E164,'2019 Kevin and Rob Bands to not'!$A:$A, 0 ) ) ), 1, 0 )</f>
        <v>#N/A</v>
      </c>
      <c r="H164" s="479" t="e">
        <f t="shared" si="2"/>
        <v>#N/A</v>
      </c>
      <c r="I164">
        <f>'Master Sheet'!L192</f>
        <v>0</v>
      </c>
      <c r="J164" s="466" t="e">
        <f t="array" ref="J164">INDEX( 'Master Sheet'!A400:C$1093, MATCH( I164, 'Master Sheet'!A400:A$1093, 0 ), 2 )</f>
        <v>#N/A</v>
      </c>
      <c r="K164" s="482" t="e">
        <f t="shared" si="3"/>
        <v>#N/A</v>
      </c>
      <c r="L164" s="483"/>
      <c r="M164" s="466"/>
      <c r="N164" s="466" t="e">
        <f t="array" ref="N164">INDEX( 'Master Sheet'!A400:C$1093, MATCH( I164, 'Master Sheet'!A400:A$1093, 0 ), 3 )</f>
        <v>#N/A</v>
      </c>
      <c r="O164" t="e">
        <f t="shared" si="4"/>
        <v>#N/A</v>
      </c>
      <c r="P164" s="484"/>
      <c r="Q164" s="466"/>
      <c r="R164" s="466" t="str">
        <f t="shared" si="5"/>
        <v/>
      </c>
      <c r="S164" s="466" t="str">
        <f t="shared" si="6"/>
        <v/>
      </c>
      <c r="T164" t="str">
        <f>IF( Y164="#00ff00", TIMEVALUE('Master Sheet'!J192), "")</f>
        <v/>
      </c>
      <c r="U164" t="str">
        <f>IF( Z164="#00ff00", TIMEVALUE('Master Sheet'!K192), "")</f>
        <v/>
      </c>
      <c r="W164" t="s">
        <v>4823</v>
      </c>
      <c r="X164" t="s">
        <v>4823</v>
      </c>
      <c r="Y164" t="s">
        <v>4823</v>
      </c>
      <c r="Z164" t="s">
        <v>4823</v>
      </c>
      <c r="AA164" t="s">
        <v>4823</v>
      </c>
    </row>
    <row r="165" spans="1:27" ht="12.75">
      <c r="A165" s="129" t="str">
        <f t="shared" si="0"/>
        <v>Saturday</v>
      </c>
      <c r="B165" s="481" t="str">
        <f>IF( W165="#00ff00",'Master Sheet'!A193, B164)</f>
        <v>(2020) Mouse :: 970-988-4135</v>
      </c>
      <c r="C165" t="str">
        <f t="shared" ref="C165:D165" si="206">IF( NOT( R165 = "" ), TEXT( DATE(YEAR(R165), MONTH(R165), DAY(R165) ), "m/d/yy") &amp; " " &amp; HOUR(R165) &amp; ":" &amp; TEXT( MINUTE(R165), "00"), "")</f>
        <v/>
      </c>
      <c r="D165" t="str">
        <f t="shared" si="206"/>
        <v/>
      </c>
      <c r="E165">
        <f>IF( AA165="#00ff00", 'Master Sheet'!L193, "" )</f>
        <v>0</v>
      </c>
      <c r="F165">
        <f>IF( AND( $A165 &lt;&gt; "", $B165 &lt;&gt; "", $C165 &lt;&gt; "", $D165 &lt;&gt; "", $E165 &lt;&gt; "", ISERROR( MATCH( $E165,'2019 Kevin and Rob Bands to not'!$A:$A, 0 ) ) ), 1, 0 )</f>
        <v>0</v>
      </c>
      <c r="H165" s="479">
        <f t="shared" si="2"/>
        <v>0</v>
      </c>
      <c r="I165">
        <f>'Master Sheet'!L193</f>
        <v>0</v>
      </c>
      <c r="J165" s="466" t="e">
        <f t="array" ref="J165">INDEX( 'Master Sheet'!A400:C$1093, MATCH( I165, 'Master Sheet'!A400:A$1093, 0 ), 2 )</f>
        <v>#N/A</v>
      </c>
      <c r="K165" s="482">
        <f t="shared" si="3"/>
        <v>0</v>
      </c>
      <c r="L165" s="483"/>
      <c r="M165" s="466"/>
      <c r="N165" s="466" t="e">
        <f t="array" ref="N165">INDEX( 'Master Sheet'!A400:C$1093, MATCH( I165, 'Master Sheet'!A400:A$1093, 0 ), 3 )</f>
        <v>#N/A</v>
      </c>
      <c r="O165">
        <f t="shared" si="4"/>
        <v>0</v>
      </c>
      <c r="P165" s="484"/>
      <c r="Q165" s="466"/>
      <c r="R165" s="466" t="str">
        <f t="shared" si="5"/>
        <v/>
      </c>
      <c r="S165" s="466" t="str">
        <f t="shared" si="6"/>
        <v/>
      </c>
      <c r="T165" t="e">
        <f>IF( Y165="#00ff00", TIMEVALUE('Master Sheet'!J193), "")</f>
        <v>#VALUE!</v>
      </c>
      <c r="U165" t="e">
        <f>IF( Z165="#00ff00", TIMEVALUE('Master Sheet'!K193), "")</f>
        <v>#VALUE!</v>
      </c>
      <c r="W165" t="s">
        <v>4822</v>
      </c>
      <c r="X165" t="s">
        <v>4822</v>
      </c>
      <c r="Y165" t="s">
        <v>4822</v>
      </c>
      <c r="Z165" t="s">
        <v>4822</v>
      </c>
      <c r="AA165" t="s">
        <v>4822</v>
      </c>
    </row>
    <row r="166" spans="1:27" ht="12.75">
      <c r="A166" s="129" t="str">
        <f t="shared" si="0"/>
        <v>Saturday</v>
      </c>
      <c r="B166" s="481" t="str">
        <f>IF( W166="#00ff00",'Master Sheet'!A194, B165)</f>
        <v>(2020) Mouse :: 970-988-4135</v>
      </c>
      <c r="C166" t="str">
        <f t="shared" ref="C166:D166" si="207">IF( NOT( R166 = "" ), TEXT( DATE(YEAR(R166), MONTH(R166), DAY(R166) ), "m/d/yy") &amp; " " &amp; HOUR(R166) &amp; ":" &amp; TEXT( MINUTE(R166), "00"), "")</f>
        <v/>
      </c>
      <c r="D166" t="str">
        <f t="shared" si="207"/>
        <v/>
      </c>
      <c r="E166" t="str">
        <f>IF( AA166="#00ff00", 'Master Sheet'!L194, "" )</f>
        <v>French Toast Quartet</v>
      </c>
      <c r="F166">
        <f>IF( AND( $A166 &lt;&gt; "", $B166 &lt;&gt; "", $C166 &lt;&gt; "", $D166 &lt;&gt; "", $E166 &lt;&gt; "", ISERROR( MATCH( $E166,'2019 Kevin and Rob Bands to not'!$A:$A, 0 ) ) ), 1, 0 )</f>
        <v>0</v>
      </c>
      <c r="H166" s="479">
        <f t="shared" si="2"/>
        <v>0</v>
      </c>
      <c r="I166" t="str">
        <f>'Master Sheet'!L194</f>
        <v>French Toast Quartet</v>
      </c>
      <c r="J166" s="466" t="str">
        <f t="array" ref="J166">INDEX( 'Master Sheet'!A400:C$1093, MATCH( I166, 'Master Sheet'!A400:A$1093, 0 ), 2 )</f>
        <v>(2020) Craig Trumbo :: 970-413-3379</v>
      </c>
      <c r="K166" s="482">
        <f t="shared" si="3"/>
        <v>0</v>
      </c>
      <c r="L166" s="483"/>
      <c r="M166" s="466"/>
      <c r="N166" s="466" t="str">
        <f t="array" ref="N166">INDEX( 'Master Sheet'!A400:C$1093, MATCH( I166, 'Master Sheet'!A400:A$1093, 0 ), 3 )</f>
        <v>ctrumbo@mac.com</v>
      </c>
      <c r="O166">
        <f t="shared" si="4"/>
        <v>0</v>
      </c>
      <c r="P166" s="484"/>
      <c r="Q166" s="466"/>
      <c r="R166" s="466" t="str">
        <f t="shared" si="5"/>
        <v/>
      </c>
      <c r="S166" s="466" t="str">
        <f t="shared" si="6"/>
        <v/>
      </c>
      <c r="T166" t="e">
        <f>IF( Y166="#00ff00", TIMEVALUE('Master Sheet'!J194), "")</f>
        <v>#VALUE!</v>
      </c>
      <c r="U166" t="e">
        <f>IF( Z166="#00ff00", TIMEVALUE('Master Sheet'!K194), "")</f>
        <v>#VALUE!</v>
      </c>
      <c r="W166" t="s">
        <v>4823</v>
      </c>
      <c r="X166" t="s">
        <v>4823</v>
      </c>
      <c r="Y166" t="s">
        <v>4822</v>
      </c>
      <c r="Z166" t="s">
        <v>4822</v>
      </c>
      <c r="AA166" t="s">
        <v>4822</v>
      </c>
    </row>
    <row r="167" spans="1:27" ht="12.75">
      <c r="A167" s="129" t="str">
        <f t="shared" si="0"/>
        <v>Saturday</v>
      </c>
      <c r="B167" s="481" t="str">
        <f>IF( W167="#00ff00",'Master Sheet'!A195, B166)</f>
        <v>(2020) Mouse :: 970-988-4135</v>
      </c>
      <c r="C167" t="str">
        <f t="shared" ref="C167:D167" si="208">IF( NOT( R167 = "" ), TEXT( DATE(YEAR(R167), MONTH(R167), DAY(R167) ), "m/d/yy") &amp; " " &amp; HOUR(R167) &amp; ":" &amp; TEXT( MINUTE(R167), "00"), "")</f>
        <v/>
      </c>
      <c r="D167" t="str">
        <f t="shared" si="208"/>
        <v/>
      </c>
      <c r="E167" t="str">
        <f>IF( AA167="#00ff00", 'Master Sheet'!L195, "" )</f>
        <v>Meadowlark Jivin</v>
      </c>
      <c r="F167">
        <f>IF( AND( $A167 &lt;&gt; "", $B167 &lt;&gt; "", $C167 &lt;&gt; "", $D167 &lt;&gt; "", $E167 &lt;&gt; "", ISERROR( MATCH( $E167,'2019 Kevin and Rob Bands to not'!$A:$A, 0 ) ) ), 1, 0 )</f>
        <v>0</v>
      </c>
      <c r="H167" s="479">
        <f t="shared" si="2"/>
        <v>0</v>
      </c>
      <c r="I167" t="str">
        <f>'Master Sheet'!L195</f>
        <v>Meadowlark Jivin</v>
      </c>
      <c r="J167" s="466" t="str">
        <f t="array" ref="J167">INDEX( 'Master Sheet'!A400:C$1093, MATCH( I167, 'Master Sheet'!A400:A$1093, 0 ), 2 )</f>
        <v>(2020) Brian J Hull :: 9704127852</v>
      </c>
      <c r="K167" s="482">
        <f t="shared" si="3"/>
        <v>0</v>
      </c>
      <c r="L167" s="483"/>
      <c r="M167" s="466"/>
      <c r="N167" s="466" t="str">
        <f t="array" ref="N167">INDEX( 'Master Sheet'!A400:C$1093, MATCH( I167, 'Master Sheet'!A400:A$1093, 0 ), 3 )</f>
        <v>hullspeak@gmail.com</v>
      </c>
      <c r="O167">
        <f t="shared" si="4"/>
        <v>0</v>
      </c>
      <c r="P167" s="484"/>
      <c r="Q167" s="466"/>
      <c r="R167" s="466" t="str">
        <f t="shared" si="5"/>
        <v/>
      </c>
      <c r="S167" s="466" t="str">
        <f t="shared" si="6"/>
        <v/>
      </c>
      <c r="T167" t="e">
        <f>IF( Y167="#00ff00", TIMEVALUE('Master Sheet'!J195), "")</f>
        <v>#VALUE!</v>
      </c>
      <c r="U167" t="e">
        <f>IF( Z167="#00ff00", TIMEVALUE('Master Sheet'!K195), "")</f>
        <v>#VALUE!</v>
      </c>
      <c r="W167" t="s">
        <v>4823</v>
      </c>
      <c r="X167" t="s">
        <v>4823</v>
      </c>
      <c r="Y167" t="s">
        <v>4822</v>
      </c>
      <c r="Z167" t="s">
        <v>4822</v>
      </c>
      <c r="AA167" t="s">
        <v>4822</v>
      </c>
    </row>
    <row r="168" spans="1:27" ht="12.75">
      <c r="A168" s="129" t="str">
        <f t="shared" si="0"/>
        <v>Saturday</v>
      </c>
      <c r="B168" s="481" t="str">
        <f>IF( W168="#00ff00",'Master Sheet'!A196, B167)</f>
        <v>(2020) Mouse :: 970-988-4135</v>
      </c>
      <c r="C168" t="str">
        <f t="shared" ref="C168:D168" si="209">IF( NOT( R168 = "" ), TEXT( DATE(YEAR(R168), MONTH(R168), DAY(R168) ), "m/d/yy") &amp; " " &amp; HOUR(R168) &amp; ":" &amp; TEXT( MINUTE(R168), "00"), "")</f>
        <v/>
      </c>
      <c r="D168" t="str">
        <f t="shared" si="209"/>
        <v/>
      </c>
      <c r="E168" t="str">
        <f>IF( AA168="#00ff00", 'Master Sheet'!L196, "" )</f>
        <v>J Shogren Shanghai'd</v>
      </c>
      <c r="F168">
        <f>IF( AND( $A168 &lt;&gt; "", $B168 &lt;&gt; "", $C168 &lt;&gt; "", $D168 &lt;&gt; "", $E168 &lt;&gt; "", ISERROR( MATCH( $E168,'2019 Kevin and Rob Bands to not'!$A:$A, 0 ) ) ), 1, 0 )</f>
        <v>0</v>
      </c>
      <c r="H168" s="479">
        <f t="shared" si="2"/>
        <v>0</v>
      </c>
      <c r="I168" t="str">
        <f>'Master Sheet'!L196</f>
        <v>J Shogren Shanghai'd</v>
      </c>
      <c r="J168" s="466" t="str">
        <f t="array" ref="J168">INDEX( 'Master Sheet'!A400:C$1093, MATCH( I168, 'Master Sheet'!A400:A$1093, 0 ), 2 )</f>
        <v>(2020) J Shogren :: 307-760-3369</v>
      </c>
      <c r="K168" s="482">
        <f t="shared" si="3"/>
        <v>0</v>
      </c>
      <c r="L168" s="483"/>
      <c r="M168" s="466"/>
      <c r="N168" s="466" t="str">
        <f t="array" ref="N168">INDEX( 'Master Sheet'!A400:C$1093, MATCH( I168, 'Master Sheet'!A400:A$1093, 0 ), 3 )</f>
        <v>jshogrenshanghaid@gmail.com</v>
      </c>
      <c r="O168">
        <f t="shared" si="4"/>
        <v>0</v>
      </c>
      <c r="P168" s="484"/>
      <c r="Q168" s="466"/>
      <c r="R168" s="466" t="str">
        <f t="shared" si="5"/>
        <v/>
      </c>
      <c r="S168" s="466" t="str">
        <f t="shared" si="6"/>
        <v/>
      </c>
      <c r="T168" t="e">
        <f>IF( Y168="#00ff00", TIMEVALUE('Master Sheet'!J196), "")</f>
        <v>#VALUE!</v>
      </c>
      <c r="U168" t="e">
        <f>IF( Z168="#00ff00", TIMEVALUE('Master Sheet'!K196), "")</f>
        <v>#VALUE!</v>
      </c>
      <c r="W168" t="s">
        <v>4823</v>
      </c>
      <c r="X168" t="s">
        <v>4823</v>
      </c>
      <c r="Y168" t="s">
        <v>4822</v>
      </c>
      <c r="Z168" t="s">
        <v>4822</v>
      </c>
      <c r="AA168" t="s">
        <v>4822</v>
      </c>
    </row>
    <row r="169" spans="1:27" ht="12.75">
      <c r="A169" s="129" t="str">
        <f t="shared" si="0"/>
        <v>Saturday</v>
      </c>
      <c r="B169" s="481" t="str">
        <f>IF( W169="#00ff00",'Master Sheet'!A197, B168)</f>
        <v>(2020) Mouse :: 970-988-4135</v>
      </c>
      <c r="C169" t="str">
        <f t="shared" ref="C169:D169" si="210">IF( NOT( R169 = "" ), TEXT( DATE(YEAR(R169), MONTH(R169), DAY(R169) ), "m/d/yy") &amp; " " &amp; HOUR(R169) &amp; ":" &amp; TEXT( MINUTE(R169), "00"), "")</f>
        <v/>
      </c>
      <c r="D169" t="str">
        <f t="shared" si="210"/>
        <v/>
      </c>
      <c r="E169" t="str">
        <f>IF( AA169="#00ff00", 'Master Sheet'!L197, "" )</f>
        <v>Crispy Watkins &amp; The Crack Willows</v>
      </c>
      <c r="F169">
        <f>IF( AND( $A169 &lt;&gt; "", $B169 &lt;&gt; "", $C169 &lt;&gt; "", $D169 &lt;&gt; "", $E169 &lt;&gt; "", ISERROR( MATCH( $E169,'2019 Kevin and Rob Bands to not'!$A:$A, 0 ) ) ), 1, 0 )</f>
        <v>0</v>
      </c>
      <c r="H169" s="479">
        <f t="shared" si="2"/>
        <v>0</v>
      </c>
      <c r="I169" t="str">
        <f>'Master Sheet'!L197</f>
        <v>Crispy Watkins &amp; The Crack Willows</v>
      </c>
      <c r="J169" s="466" t="str">
        <f t="array" ref="J169">INDEX( 'Master Sheet'!A400:C$1093, MATCH( I169, 'Master Sheet'!A400:A$1093, 0 ), 2 )</f>
        <v>(2020) Christopher Watkins Lamb :: 9706586793</v>
      </c>
      <c r="K169" s="482">
        <f t="shared" si="3"/>
        <v>0</v>
      </c>
      <c r="L169" s="483"/>
      <c r="M169" s="466"/>
      <c r="N169" s="466" t="str">
        <f t="array" ref="N169">INDEX( 'Master Sheet'!A400:C$1093, MATCH( I169, 'Master Sheet'!A400:A$1093, 0 ), 3 )</f>
        <v>crispywatkins@gmail.com</v>
      </c>
      <c r="O169">
        <f t="shared" si="4"/>
        <v>0</v>
      </c>
      <c r="P169" s="484"/>
      <c r="Q169" s="466"/>
      <c r="R169" s="466" t="str">
        <f t="shared" si="5"/>
        <v/>
      </c>
      <c r="S169" s="466" t="str">
        <f t="shared" si="6"/>
        <v/>
      </c>
      <c r="T169" t="e">
        <f>IF( Y169="#00ff00", TIMEVALUE('Master Sheet'!J197), "")</f>
        <v>#VALUE!</v>
      </c>
      <c r="U169" t="e">
        <f>IF( Z169="#00ff00", TIMEVALUE('Master Sheet'!K197), "")</f>
        <v>#VALUE!</v>
      </c>
      <c r="W169" t="s">
        <v>4823</v>
      </c>
      <c r="X169" t="s">
        <v>4823</v>
      </c>
      <c r="Y169" t="s">
        <v>4822</v>
      </c>
      <c r="Z169" t="s">
        <v>4822</v>
      </c>
      <c r="AA169" t="s">
        <v>4822</v>
      </c>
    </row>
    <row r="170" spans="1:27" ht="12.75">
      <c r="A170" s="129" t="str">
        <f t="shared" si="0"/>
        <v>Saturday</v>
      </c>
      <c r="B170" s="481" t="str">
        <f>IF( W170="#00ff00",'Master Sheet'!A198, B169)</f>
        <v>(2020) Mouse :: 970-988-4135</v>
      </c>
      <c r="C170" t="str">
        <f t="shared" ref="C170:D170" si="211">IF( NOT( R170 = "" ), TEXT( DATE(YEAR(R170), MONTH(R170), DAY(R170) ), "m/d/yy") &amp; " " &amp; HOUR(R170) &amp; ":" &amp; TEXT( MINUTE(R170), "00"), "")</f>
        <v/>
      </c>
      <c r="D170" t="str">
        <f t="shared" si="211"/>
        <v/>
      </c>
      <c r="E170" t="str">
        <f>IF( AA170="#00ff00", 'Master Sheet'!L198, "" )</f>
        <v>10 Cent Stranger</v>
      </c>
      <c r="F170">
        <f>IF( AND( $A170 &lt;&gt; "", $B170 &lt;&gt; "", $C170 &lt;&gt; "", $D170 &lt;&gt; "", $E170 &lt;&gt; "", ISERROR( MATCH( $E170,'2019 Kevin and Rob Bands to not'!$A:$A, 0 ) ) ), 1, 0 )</f>
        <v>0</v>
      </c>
      <c r="H170" s="479">
        <f t="shared" si="2"/>
        <v>0</v>
      </c>
      <c r="I170" t="str">
        <f>'Master Sheet'!L198</f>
        <v>10 Cent Stranger</v>
      </c>
      <c r="J170" s="466" t="e">
        <f t="array" ref="J170">INDEX( 'Master Sheet'!A400:C$1093, MATCH( I170, 'Master Sheet'!A400:A$1093, 0 ), 2 )</f>
        <v>#N/A</v>
      </c>
      <c r="K170" s="482">
        <f t="shared" si="3"/>
        <v>0</v>
      </c>
      <c r="L170" s="483"/>
      <c r="M170" s="466"/>
      <c r="N170" s="466" t="e">
        <f t="array" ref="N170">INDEX( 'Master Sheet'!A400:C$1093, MATCH( I170, 'Master Sheet'!A400:A$1093, 0 ), 3 )</f>
        <v>#N/A</v>
      </c>
      <c r="O170">
        <f t="shared" si="4"/>
        <v>0</v>
      </c>
      <c r="P170" s="484"/>
      <c r="Q170" s="466"/>
      <c r="R170" s="466" t="str">
        <f t="shared" si="5"/>
        <v/>
      </c>
      <c r="S170" s="466" t="str">
        <f t="shared" si="6"/>
        <v/>
      </c>
      <c r="T170" t="e">
        <f>IF( Y170="#00ff00", TIMEVALUE('Master Sheet'!J198), "")</f>
        <v>#VALUE!</v>
      </c>
      <c r="U170" t="e">
        <f>IF( Z170="#00ff00", TIMEVALUE('Master Sheet'!K198), "")</f>
        <v>#VALUE!</v>
      </c>
      <c r="W170" t="s">
        <v>4823</v>
      </c>
      <c r="X170" t="s">
        <v>4823</v>
      </c>
      <c r="Y170" t="s">
        <v>4822</v>
      </c>
      <c r="Z170" t="s">
        <v>4822</v>
      </c>
      <c r="AA170" t="s">
        <v>4822</v>
      </c>
    </row>
    <row r="171" spans="1:27" ht="12.75">
      <c r="A171" s="129" t="str">
        <f t="shared" si="0"/>
        <v>Saturday</v>
      </c>
      <c r="B171" s="481" t="str">
        <f>IF( W171="#00ff00",'Master Sheet'!A199, B170)</f>
        <v>(2020) Mouse :: 970-988-4135</v>
      </c>
      <c r="C171" t="str">
        <f t="shared" ref="C171:D171" si="212">IF( NOT( R171 = "" ), TEXT( DATE(YEAR(R171), MONTH(R171), DAY(R171) ), "m/d/yy") &amp; " " &amp; HOUR(R171) &amp; ":" &amp; TEXT( MINUTE(R171), "00"), "")</f>
        <v/>
      </c>
      <c r="D171" t="str">
        <f t="shared" si="212"/>
        <v/>
      </c>
      <c r="E171" t="str">
        <f>IF( AA171="#00ff00", 'Master Sheet'!L199, "" )</f>
        <v>The Sugarbirds</v>
      </c>
      <c r="F171">
        <f>IF( AND( $A171 &lt;&gt; "", $B171 &lt;&gt; "", $C171 &lt;&gt; "", $D171 &lt;&gt; "", $E171 &lt;&gt; "", ISERROR( MATCH( $E171,'2019 Kevin and Rob Bands to not'!$A:$A, 0 ) ) ), 1, 0 )</f>
        <v>0</v>
      </c>
      <c r="H171" s="479">
        <f t="shared" si="2"/>
        <v>0</v>
      </c>
      <c r="I171" t="str">
        <f>'Master Sheet'!L199</f>
        <v>The Sugarbirds</v>
      </c>
      <c r="J171" s="466" t="str">
        <f t="array" ref="J171">INDEX( 'Master Sheet'!A400:C$1093, MATCH( I171, 'Master Sheet'!A400:A$1093, 0 ), 2 )</f>
        <v>(2020) Kelly Keeler :: 970-402-0046</v>
      </c>
      <c r="K171" s="482">
        <f t="shared" si="3"/>
        <v>0</v>
      </c>
      <c r="L171" s="483"/>
      <c r="M171" s="466"/>
      <c r="N171" s="466" t="str">
        <f t="array" ref="N171">INDEX( 'Master Sheet'!A400:C$1093, MATCH( I171, 'Master Sheet'!A400:A$1093, 0 ), 3 )</f>
        <v>kellykeelermonier@gmail.com</v>
      </c>
      <c r="O171">
        <f t="shared" si="4"/>
        <v>0</v>
      </c>
      <c r="P171" s="484"/>
      <c r="Q171" s="466"/>
      <c r="R171" s="466" t="str">
        <f t="shared" si="5"/>
        <v/>
      </c>
      <c r="S171" s="466" t="str">
        <f t="shared" si="6"/>
        <v/>
      </c>
      <c r="T171" t="e">
        <f>IF( Y171="#00ff00", TIMEVALUE('Master Sheet'!J199), "")</f>
        <v>#VALUE!</v>
      </c>
      <c r="U171" t="e">
        <f>IF( Z171="#00ff00", TIMEVALUE('Master Sheet'!K199), "")</f>
        <v>#VALUE!</v>
      </c>
      <c r="W171" t="s">
        <v>4823</v>
      </c>
      <c r="X171" t="s">
        <v>4823</v>
      </c>
      <c r="Y171" t="s">
        <v>4822</v>
      </c>
      <c r="Z171" t="s">
        <v>4822</v>
      </c>
      <c r="AA171" t="s">
        <v>4822</v>
      </c>
    </row>
    <row r="172" spans="1:27" ht="12.75">
      <c r="A172" s="129" t="str">
        <f t="shared" si="0"/>
        <v>Saturday</v>
      </c>
      <c r="B172" s="481" t="str">
        <f>IF( W172="#00ff00",'Master Sheet'!A200, B171)</f>
        <v>(2020) Mouse :: 970-988-4135</v>
      </c>
      <c r="C172" t="str">
        <f t="shared" ref="C172:D172" si="213">IF( NOT( R172 = "" ), TEXT( DATE(YEAR(R172), MONTH(R172), DAY(R172) ), "m/d/yy") &amp; " " &amp; HOUR(R172) &amp; ":" &amp; TEXT( MINUTE(R172), "00"), "")</f>
        <v/>
      </c>
      <c r="D172" t="str">
        <f t="shared" si="213"/>
        <v/>
      </c>
      <c r="E172">
        <f>IF( AA172="#00ff00", 'Master Sheet'!L200, "" )</f>
        <v>0</v>
      </c>
      <c r="F172">
        <f>IF( AND( $A172 &lt;&gt; "", $B172 &lt;&gt; "", $C172 &lt;&gt; "", $D172 &lt;&gt; "", $E172 &lt;&gt; "", ISERROR( MATCH( $E172,'2019 Kevin and Rob Bands to not'!$A:$A, 0 ) ) ), 1, 0 )</f>
        <v>0</v>
      </c>
      <c r="H172" s="479">
        <f t="shared" si="2"/>
        <v>0</v>
      </c>
      <c r="I172">
        <f>'Master Sheet'!L200</f>
        <v>0</v>
      </c>
      <c r="J172" s="466" t="e">
        <f t="array" ref="J172">INDEX( 'Master Sheet'!A400:C$1093, MATCH( I172, 'Master Sheet'!A400:A$1093, 0 ), 2 )</f>
        <v>#N/A</v>
      </c>
      <c r="K172" s="482">
        <f t="shared" si="3"/>
        <v>0</v>
      </c>
      <c r="L172" s="483"/>
      <c r="M172" s="466"/>
      <c r="N172" s="466" t="e">
        <f t="array" ref="N172">INDEX( 'Master Sheet'!A400:C$1093, MATCH( I172, 'Master Sheet'!A400:A$1093, 0 ), 3 )</f>
        <v>#N/A</v>
      </c>
      <c r="O172">
        <f t="shared" si="4"/>
        <v>0</v>
      </c>
      <c r="P172" s="484"/>
      <c r="Q172" s="466"/>
      <c r="R172" s="466" t="str">
        <f t="shared" si="5"/>
        <v/>
      </c>
      <c r="S172" s="466" t="str">
        <f t="shared" si="6"/>
        <v/>
      </c>
      <c r="T172" t="e">
        <f>IF( Y172="#00ff00", TIMEVALUE('Master Sheet'!J200), "")</f>
        <v>#VALUE!</v>
      </c>
      <c r="U172" t="e">
        <f>IF( Z172="#00ff00", TIMEVALUE('Master Sheet'!K200), "")</f>
        <v>#VALUE!</v>
      </c>
      <c r="W172" t="s">
        <v>4823</v>
      </c>
      <c r="X172" t="s">
        <v>4823</v>
      </c>
      <c r="Y172" t="s">
        <v>4822</v>
      </c>
      <c r="Z172" t="s">
        <v>4822</v>
      </c>
      <c r="AA172" t="s">
        <v>4822</v>
      </c>
    </row>
    <row r="173" spans="1:27" ht="12.75">
      <c r="A173" s="129" t="str">
        <f t="shared" si="0"/>
        <v>Saturday</v>
      </c>
      <c r="B173" s="481" t="str">
        <f t="shared" ref="B173:B184" si="214">IF( W173="#00ff00",#REF!, B172)</f>
        <v>(2020) Mouse :: 970-988-4135</v>
      </c>
      <c r="C173" t="str">
        <f t="shared" ref="C173:D173" si="215">IF( NOT( R173 = "" ), TEXT( DATE(YEAR(R173), MONTH(R173), DAY(R173) ), "m/d/yy") &amp; " " &amp; HOUR(R173) &amp; ":" &amp; TEXT( MINUTE(R173), "00"), "")</f>
        <v/>
      </c>
      <c r="D173" t="str">
        <f t="shared" si="215"/>
        <v/>
      </c>
      <c r="E173" t="str">
        <f t="shared" ref="E173:E184" si="216">IF( AA173="#00ff00",#REF!, "" )</f>
        <v/>
      </c>
      <c r="F173">
        <f>IF( AND( $A173 &lt;&gt; "", $B173 &lt;&gt; "", $C173 &lt;&gt; "", $D173 &lt;&gt; "", $E173 &lt;&gt; "", ISERROR( MATCH( $E173,'2019 Kevin and Rob Bands to not'!$A:$A, 0 ) ) ), 1, 0 )</f>
        <v>0</v>
      </c>
      <c r="H173" s="479" t="e">
        <f t="shared" si="2"/>
        <v>#REF!</v>
      </c>
      <c r="I173" t="e">
        <f t="shared" ref="I173:I184" si="217">#REF!</f>
        <v>#REF!</v>
      </c>
      <c r="J173" s="466" t="e">
        <f t="array" ref="J173">INDEX( 'Master Sheet'!A400:C$1093, MATCH( I173, 'Master Sheet'!A400:A$1093, 0 ), 2 )</f>
        <v>#REF!</v>
      </c>
      <c r="K173" s="482" t="e">
        <f t="shared" si="3"/>
        <v>#REF!</v>
      </c>
      <c r="L173" s="483"/>
      <c r="M173" s="466"/>
      <c r="N173" s="466" t="e">
        <f t="array" ref="N173">INDEX( 'Master Sheet'!A400:C$1093, MATCH( I173, 'Master Sheet'!A400:A$1093, 0 ), 3 )</f>
        <v>#REF!</v>
      </c>
      <c r="O173" t="e">
        <f t="shared" si="4"/>
        <v>#REF!</v>
      </c>
      <c r="P173" s="484"/>
      <c r="Q173" s="466"/>
      <c r="R173" s="466" t="str">
        <f t="shared" si="5"/>
        <v/>
      </c>
      <c r="S173" s="466" t="str">
        <f t="shared" si="6"/>
        <v/>
      </c>
      <c r="T173" t="str">
        <f t="shared" ref="T173:U173" si="218">IF( Y173="#00ff00", TIMEVALUE(#REF!), "")</f>
        <v/>
      </c>
      <c r="U173" t="str">
        <f t="shared" si="218"/>
        <v/>
      </c>
      <c r="W173" t="s">
        <v>4823</v>
      </c>
      <c r="X173" t="s">
        <v>4823</v>
      </c>
      <c r="Y173" t="s">
        <v>4823</v>
      </c>
      <c r="Z173" t="s">
        <v>4823</v>
      </c>
      <c r="AA173" t="s">
        <v>4823</v>
      </c>
    </row>
    <row r="174" spans="1:27" ht="12.75">
      <c r="A174" s="129" t="str">
        <f t="shared" si="0"/>
        <v>Saturday</v>
      </c>
      <c r="B174" s="481" t="str">
        <f t="shared" si="214"/>
        <v>(2020) Mouse :: 970-988-4135</v>
      </c>
      <c r="C174" t="str">
        <f t="shared" ref="C174:D174" si="219">IF( NOT( R174 = "" ), TEXT( DATE(YEAR(R174), MONTH(R174), DAY(R174) ), "m/d/yy") &amp; " " &amp; HOUR(R174) &amp; ":" &amp; TEXT( MINUTE(R174), "00"), "")</f>
        <v/>
      </c>
      <c r="D174" t="str">
        <f t="shared" si="219"/>
        <v/>
      </c>
      <c r="E174" t="str">
        <f t="shared" si="216"/>
        <v/>
      </c>
      <c r="F174">
        <f>IF( AND( $A174 &lt;&gt; "", $B174 &lt;&gt; "", $C174 &lt;&gt; "", $D174 &lt;&gt; "", $E174 &lt;&gt; "", ISERROR( MATCH( $E174,'2019 Kevin and Rob Bands to not'!$A:$A, 0 ) ) ), 1, 0 )</f>
        <v>0</v>
      </c>
      <c r="H174" s="479" t="e">
        <f t="shared" si="2"/>
        <v>#REF!</v>
      </c>
      <c r="I174" t="e">
        <f t="shared" si="217"/>
        <v>#REF!</v>
      </c>
      <c r="J174" s="466" t="e">
        <f t="array" ref="J174">INDEX( 'Master Sheet'!A400:C$1093, MATCH( I174, 'Master Sheet'!A400:A$1093, 0 ), 2 )</f>
        <v>#REF!</v>
      </c>
      <c r="K174" s="482" t="e">
        <f t="shared" si="3"/>
        <v>#REF!</v>
      </c>
      <c r="L174" s="483"/>
      <c r="M174" s="466"/>
      <c r="N174" s="466" t="e">
        <f t="array" ref="N174">INDEX( 'Master Sheet'!A400:C$1093, MATCH( I174, 'Master Sheet'!A400:A$1093, 0 ), 3 )</f>
        <v>#REF!</v>
      </c>
      <c r="O174" t="e">
        <f t="shared" si="4"/>
        <v>#REF!</v>
      </c>
      <c r="P174" s="484"/>
      <c r="Q174" s="466"/>
      <c r="R174" s="466" t="str">
        <f t="shared" si="5"/>
        <v/>
      </c>
      <c r="S174" s="466" t="str">
        <f t="shared" si="6"/>
        <v/>
      </c>
      <c r="T174" t="str">
        <f t="shared" ref="T174:U174" si="220">IF( Y174="#00ff00", TIMEVALUE(#REF!), "")</f>
        <v/>
      </c>
      <c r="U174" t="str">
        <f t="shared" si="220"/>
        <v/>
      </c>
      <c r="W174" t="s">
        <v>4823</v>
      </c>
      <c r="X174" t="s">
        <v>4823</v>
      </c>
      <c r="Y174" t="s">
        <v>4823</v>
      </c>
      <c r="Z174" t="s">
        <v>4823</v>
      </c>
      <c r="AA174" t="s">
        <v>4823</v>
      </c>
    </row>
    <row r="175" spans="1:27" ht="12.75">
      <c r="A175" s="129" t="str">
        <f t="shared" si="0"/>
        <v>Saturday</v>
      </c>
      <c r="B175" t="e">
        <f t="shared" si="214"/>
        <v>#REF!</v>
      </c>
      <c r="C175" t="str">
        <f t="shared" ref="C175:D175" si="221">IF( NOT( R175 = "" ), TEXT( DATE(YEAR(R175), MONTH(R175), DAY(R175) ), "m/d/yy") &amp; " " &amp; HOUR(R175) &amp; ":" &amp; TEXT( MINUTE(R175), "00"), "")</f>
        <v/>
      </c>
      <c r="D175" t="str">
        <f t="shared" si="221"/>
        <v/>
      </c>
      <c r="E175" t="e">
        <f t="shared" si="216"/>
        <v>#REF!</v>
      </c>
      <c r="F175" t="e">
        <f>IF( AND( $A175 &lt;&gt; "", $B175 &lt;&gt; "", $C175 &lt;&gt; "", $D175 &lt;&gt; "", $E175 &lt;&gt; "", ISERROR( MATCH( $E175,'2019 Kevin and Rob Bands to not'!$A:$A, 0 ) ) ), 1, 0 )</f>
        <v>#REF!</v>
      </c>
      <c r="H175" s="479" t="e">
        <f t="shared" si="2"/>
        <v>#REF!</v>
      </c>
      <c r="I175" t="e">
        <f t="shared" si="217"/>
        <v>#REF!</v>
      </c>
      <c r="J175" s="466" t="e">
        <f t="array" ref="J175">INDEX( 'Master Sheet'!A400:C$1093, MATCH( I175, 'Master Sheet'!A400:A$1093, 0 ), 2 )</f>
        <v>#REF!</v>
      </c>
      <c r="K175" s="482" t="e">
        <f t="shared" si="3"/>
        <v>#REF!</v>
      </c>
      <c r="L175" s="483"/>
      <c r="M175" s="466"/>
      <c r="N175" s="466" t="e">
        <f t="array" ref="N175">INDEX( 'Master Sheet'!A400:C$1093, MATCH( I175, 'Master Sheet'!A400:A$1093, 0 ), 3 )</f>
        <v>#REF!</v>
      </c>
      <c r="O175" t="e">
        <f t="shared" si="4"/>
        <v>#REF!</v>
      </c>
      <c r="P175" s="484"/>
      <c r="Q175" s="466"/>
      <c r="R175" s="466" t="str">
        <f t="shared" si="5"/>
        <v/>
      </c>
      <c r="S175" s="466" t="str">
        <f t="shared" si="6"/>
        <v/>
      </c>
      <c r="T175" t="e">
        <f t="shared" ref="T175:U175" si="222">IF( Y175="#00ff00", TIMEVALUE(#REF!), "")</f>
        <v>#REF!</v>
      </c>
      <c r="U175" t="e">
        <f t="shared" si="222"/>
        <v>#REF!</v>
      </c>
      <c r="W175" t="s">
        <v>4822</v>
      </c>
      <c r="X175" t="s">
        <v>4822</v>
      </c>
      <c r="Y175" t="s">
        <v>4822</v>
      </c>
      <c r="Z175" t="s">
        <v>4822</v>
      </c>
      <c r="AA175" t="s">
        <v>4822</v>
      </c>
    </row>
    <row r="176" spans="1:27" ht="12.75">
      <c r="A176" s="129" t="str">
        <f t="shared" si="0"/>
        <v>Saturday</v>
      </c>
      <c r="B176" t="e">
        <f t="shared" si="214"/>
        <v>#REF!</v>
      </c>
      <c r="C176" t="str">
        <f t="shared" ref="C176:D176" si="223">IF( NOT( R176 = "" ), TEXT( DATE(YEAR(R176), MONTH(R176), DAY(R176) ), "m/d/yy") &amp; " " &amp; HOUR(R176) &amp; ":" &amp; TEXT( MINUTE(R176), "00"), "")</f>
        <v/>
      </c>
      <c r="D176" t="str">
        <f t="shared" si="223"/>
        <v/>
      </c>
      <c r="E176" t="str">
        <f t="shared" si="216"/>
        <v/>
      </c>
      <c r="F176" t="e">
        <f>IF( AND( $A176 &lt;&gt; "", $B176 &lt;&gt; "", $C176 &lt;&gt; "", $D176 &lt;&gt; "", $E176 &lt;&gt; "", ISERROR( MATCH( $E176,'2019 Kevin and Rob Bands to not'!$A:$A, 0 ) ) ), 1, 0 )</f>
        <v>#REF!</v>
      </c>
      <c r="H176" s="479" t="e">
        <f t="shared" si="2"/>
        <v>#REF!</v>
      </c>
      <c r="I176" t="e">
        <f t="shared" si="217"/>
        <v>#REF!</v>
      </c>
      <c r="J176" s="466" t="e">
        <f t="array" ref="J176">INDEX( 'Master Sheet'!A400:C$1093, MATCH( I176, 'Master Sheet'!A400:A$1093, 0 ), 2 )</f>
        <v>#REF!</v>
      </c>
      <c r="K176" s="482" t="e">
        <f t="shared" si="3"/>
        <v>#REF!</v>
      </c>
      <c r="L176" s="483"/>
      <c r="M176" s="466"/>
      <c r="N176" s="466" t="e">
        <f t="array" ref="N176">INDEX( 'Master Sheet'!A400:C$1093, MATCH( I176, 'Master Sheet'!A400:A$1093, 0 ), 3 )</f>
        <v>#REF!</v>
      </c>
      <c r="O176" t="e">
        <f t="shared" si="4"/>
        <v>#REF!</v>
      </c>
      <c r="P176" s="484"/>
      <c r="Q176" s="466"/>
      <c r="R176" s="466" t="str">
        <f t="shared" si="5"/>
        <v/>
      </c>
      <c r="S176" s="466" t="str">
        <f t="shared" si="6"/>
        <v/>
      </c>
      <c r="T176" t="str">
        <f t="shared" ref="T176:U176" si="224">IF( Y176="#00ff00", TIMEVALUE(#REF!), "")</f>
        <v/>
      </c>
      <c r="U176" t="str">
        <f t="shared" si="224"/>
        <v/>
      </c>
      <c r="W176" t="s">
        <v>4837</v>
      </c>
      <c r="X176" t="s">
        <v>4837</v>
      </c>
      <c r="Y176" t="s">
        <v>4837</v>
      </c>
      <c r="Z176" t="s">
        <v>4837</v>
      </c>
      <c r="AA176" t="s">
        <v>4837</v>
      </c>
    </row>
    <row r="177" spans="1:27" ht="12.75">
      <c r="A177" s="129" t="str">
        <f t="shared" si="0"/>
        <v>Saturday</v>
      </c>
      <c r="B177" t="e">
        <f t="shared" si="214"/>
        <v>#REF!</v>
      </c>
      <c r="C177" t="str">
        <f t="shared" ref="C177:D177" si="225">IF( NOT( R177 = "" ), TEXT( DATE(YEAR(R177), MONTH(R177), DAY(R177) ), "m/d/yy") &amp; " " &amp; HOUR(R177) &amp; ":" &amp; TEXT( MINUTE(R177), "00"), "")</f>
        <v/>
      </c>
      <c r="D177" t="str">
        <f t="shared" si="225"/>
        <v/>
      </c>
      <c r="E177" t="e">
        <f t="shared" si="216"/>
        <v>#REF!</v>
      </c>
      <c r="F177" t="e">
        <f>IF( AND( $A177 &lt;&gt; "", $B177 &lt;&gt; "", $C177 &lt;&gt; "", $D177 &lt;&gt; "", $E177 &lt;&gt; "", ISERROR( MATCH( $E177,'2019 Kevin and Rob Bands to not'!$A:$A, 0 ) ) ), 1, 0 )</f>
        <v>#REF!</v>
      </c>
      <c r="H177" s="479" t="e">
        <f t="shared" si="2"/>
        <v>#REF!</v>
      </c>
      <c r="I177" t="e">
        <f t="shared" si="217"/>
        <v>#REF!</v>
      </c>
      <c r="J177" s="466" t="e">
        <f t="array" ref="J177">INDEX( 'Master Sheet'!A400:C$1093, MATCH( I177, 'Master Sheet'!A400:A$1093, 0 ), 2 )</f>
        <v>#REF!</v>
      </c>
      <c r="K177" s="482" t="e">
        <f t="shared" si="3"/>
        <v>#REF!</v>
      </c>
      <c r="L177" s="483"/>
      <c r="M177" s="466"/>
      <c r="N177" s="466" t="e">
        <f t="array" ref="N177">INDEX( 'Master Sheet'!A400:C$1093, MATCH( I177, 'Master Sheet'!A400:A$1093, 0 ), 3 )</f>
        <v>#REF!</v>
      </c>
      <c r="O177" t="e">
        <f t="shared" si="4"/>
        <v>#REF!</v>
      </c>
      <c r="P177" s="484"/>
      <c r="Q177" s="466"/>
      <c r="R177" s="466" t="str">
        <f t="shared" si="5"/>
        <v/>
      </c>
      <c r="S177" s="466" t="str">
        <f t="shared" si="6"/>
        <v/>
      </c>
      <c r="T177" t="e">
        <f t="shared" ref="T177:U177" si="226">IF( Y177="#00ff00", TIMEVALUE(#REF!), "")</f>
        <v>#REF!</v>
      </c>
      <c r="U177" t="e">
        <f t="shared" si="226"/>
        <v>#REF!</v>
      </c>
      <c r="W177" t="s">
        <v>4823</v>
      </c>
      <c r="X177" t="s">
        <v>4823</v>
      </c>
      <c r="Y177" t="s">
        <v>4822</v>
      </c>
      <c r="Z177" t="s">
        <v>4822</v>
      </c>
      <c r="AA177" t="s">
        <v>4822</v>
      </c>
    </row>
    <row r="178" spans="1:27" ht="12.75">
      <c r="A178" s="129" t="str">
        <f t="shared" si="0"/>
        <v>Saturday</v>
      </c>
      <c r="B178" t="e">
        <f t="shared" si="214"/>
        <v>#REF!</v>
      </c>
      <c r="C178" t="str">
        <f t="shared" ref="C178:D178" si="227">IF( NOT( R178 = "" ), TEXT( DATE(YEAR(R178), MONTH(R178), DAY(R178) ), "m/d/yy") &amp; " " &amp; HOUR(R178) &amp; ":" &amp; TEXT( MINUTE(R178), "00"), "")</f>
        <v/>
      </c>
      <c r="D178" t="str">
        <f t="shared" si="227"/>
        <v/>
      </c>
      <c r="E178" t="e">
        <f t="shared" si="216"/>
        <v>#REF!</v>
      </c>
      <c r="F178" t="e">
        <f>IF( AND( $A178 &lt;&gt; "", $B178 &lt;&gt; "", $C178 &lt;&gt; "", $D178 &lt;&gt; "", $E178 &lt;&gt; "", ISERROR( MATCH( $E178,'2019 Kevin and Rob Bands to not'!$A:$A, 0 ) ) ), 1, 0 )</f>
        <v>#REF!</v>
      </c>
      <c r="H178" s="479" t="e">
        <f t="shared" si="2"/>
        <v>#REF!</v>
      </c>
      <c r="I178" t="e">
        <f t="shared" si="217"/>
        <v>#REF!</v>
      </c>
      <c r="J178" s="466" t="e">
        <f t="array" ref="J178">INDEX( 'Master Sheet'!A400:C$1093, MATCH( I178, 'Master Sheet'!A400:A$1093, 0 ), 2 )</f>
        <v>#REF!</v>
      </c>
      <c r="K178" s="482" t="e">
        <f t="shared" si="3"/>
        <v>#REF!</v>
      </c>
      <c r="L178" s="483"/>
      <c r="M178" s="466"/>
      <c r="N178" s="466" t="e">
        <f t="array" ref="N178">INDEX( 'Master Sheet'!A400:C$1093, MATCH( I178, 'Master Sheet'!A400:A$1093, 0 ), 3 )</f>
        <v>#REF!</v>
      </c>
      <c r="O178" t="e">
        <f t="shared" si="4"/>
        <v>#REF!</v>
      </c>
      <c r="P178" s="484"/>
      <c r="Q178" s="466"/>
      <c r="R178" s="466" t="str">
        <f t="shared" si="5"/>
        <v/>
      </c>
      <c r="S178" s="466" t="str">
        <f t="shared" si="6"/>
        <v/>
      </c>
      <c r="T178" t="e">
        <f t="shared" ref="T178:U178" si="228">IF( Y178="#00ff00", TIMEVALUE(#REF!), "")</f>
        <v>#REF!</v>
      </c>
      <c r="U178" t="e">
        <f t="shared" si="228"/>
        <v>#REF!</v>
      </c>
      <c r="W178" t="s">
        <v>4823</v>
      </c>
      <c r="X178" t="s">
        <v>4823</v>
      </c>
      <c r="Y178" t="s">
        <v>4822</v>
      </c>
      <c r="Z178" t="s">
        <v>4822</v>
      </c>
      <c r="AA178" t="s">
        <v>4822</v>
      </c>
    </row>
    <row r="179" spans="1:27" ht="12.75">
      <c r="A179" s="129" t="str">
        <f t="shared" si="0"/>
        <v>Saturday</v>
      </c>
      <c r="B179" t="e">
        <f t="shared" si="214"/>
        <v>#REF!</v>
      </c>
      <c r="C179" t="str">
        <f t="shared" ref="C179:D179" si="229">IF( NOT( R179 = "" ), TEXT( DATE(YEAR(R179), MONTH(R179), DAY(R179) ), "m/d/yy") &amp; " " &amp; HOUR(R179) &amp; ":" &amp; TEXT( MINUTE(R179), "00"), "")</f>
        <v/>
      </c>
      <c r="D179" t="str">
        <f t="shared" si="229"/>
        <v/>
      </c>
      <c r="E179" t="e">
        <f t="shared" si="216"/>
        <v>#REF!</v>
      </c>
      <c r="F179" t="e">
        <f>IF( AND( $A179 &lt;&gt; "", $B179 &lt;&gt; "", $C179 &lt;&gt; "", $D179 &lt;&gt; "", $E179 &lt;&gt; "", ISERROR( MATCH( $E179,'2019 Kevin and Rob Bands to not'!$A:$A, 0 ) ) ), 1, 0 )</f>
        <v>#REF!</v>
      </c>
      <c r="H179" s="479" t="e">
        <f t="shared" si="2"/>
        <v>#REF!</v>
      </c>
      <c r="I179" t="e">
        <f t="shared" si="217"/>
        <v>#REF!</v>
      </c>
      <c r="J179" s="466" t="e">
        <f t="array" ref="J179">INDEX( 'Master Sheet'!A400:C$1093, MATCH( I179, 'Master Sheet'!A400:A$1093, 0 ), 2 )</f>
        <v>#REF!</v>
      </c>
      <c r="K179" s="482" t="e">
        <f t="shared" si="3"/>
        <v>#REF!</v>
      </c>
      <c r="L179" s="483"/>
      <c r="M179" s="466"/>
      <c r="N179" s="466" t="e">
        <f t="array" ref="N179">INDEX( 'Master Sheet'!A400:C$1093, MATCH( I179, 'Master Sheet'!A400:A$1093, 0 ), 3 )</f>
        <v>#REF!</v>
      </c>
      <c r="O179" t="e">
        <f t="shared" si="4"/>
        <v>#REF!</v>
      </c>
      <c r="P179" s="484"/>
      <c r="Q179" s="466"/>
      <c r="R179" s="466" t="str">
        <f t="shared" si="5"/>
        <v/>
      </c>
      <c r="S179" s="466" t="str">
        <f t="shared" si="6"/>
        <v/>
      </c>
      <c r="T179" t="e">
        <f t="shared" ref="T179:U179" si="230">IF( Y179="#00ff00", TIMEVALUE(#REF!), "")</f>
        <v>#REF!</v>
      </c>
      <c r="U179" t="e">
        <f t="shared" si="230"/>
        <v>#REF!</v>
      </c>
      <c r="W179" t="s">
        <v>4823</v>
      </c>
      <c r="X179" t="s">
        <v>4823</v>
      </c>
      <c r="Y179" t="s">
        <v>4822</v>
      </c>
      <c r="Z179" t="s">
        <v>4822</v>
      </c>
      <c r="AA179" t="s">
        <v>4822</v>
      </c>
    </row>
    <row r="180" spans="1:27" ht="12.75">
      <c r="A180" s="129" t="str">
        <f t="shared" si="0"/>
        <v>Saturday</v>
      </c>
      <c r="B180" t="e">
        <f t="shared" si="214"/>
        <v>#REF!</v>
      </c>
      <c r="C180" t="str">
        <f t="shared" ref="C180:D180" si="231">IF( NOT( R180 = "" ), TEXT( DATE(YEAR(R180), MONTH(R180), DAY(R180) ), "m/d/yy") &amp; " " &amp; HOUR(R180) &amp; ":" &amp; TEXT( MINUTE(R180), "00"), "")</f>
        <v/>
      </c>
      <c r="D180" t="str">
        <f t="shared" si="231"/>
        <v/>
      </c>
      <c r="E180" t="e">
        <f t="shared" si="216"/>
        <v>#REF!</v>
      </c>
      <c r="F180" t="e">
        <f>IF( AND( $A180 &lt;&gt; "", $B180 &lt;&gt; "", $C180 &lt;&gt; "", $D180 &lt;&gt; "", $E180 &lt;&gt; "", ISERROR( MATCH( $E180,'2019 Kevin and Rob Bands to not'!$A:$A, 0 ) ) ), 1, 0 )</f>
        <v>#REF!</v>
      </c>
      <c r="H180" s="479" t="e">
        <f t="shared" si="2"/>
        <v>#REF!</v>
      </c>
      <c r="I180" t="e">
        <f t="shared" si="217"/>
        <v>#REF!</v>
      </c>
      <c r="J180" s="466" t="e">
        <f t="array" ref="J180">INDEX( 'Master Sheet'!A400:C$1093, MATCH( I180, 'Master Sheet'!A400:A$1093, 0 ), 2 )</f>
        <v>#REF!</v>
      </c>
      <c r="K180" s="482" t="e">
        <f t="shared" si="3"/>
        <v>#REF!</v>
      </c>
      <c r="L180" s="483"/>
      <c r="M180" s="466"/>
      <c r="N180" s="466" t="e">
        <f t="array" ref="N180">INDEX( 'Master Sheet'!A400:C$1093, MATCH( I180, 'Master Sheet'!A400:A$1093, 0 ), 3 )</f>
        <v>#REF!</v>
      </c>
      <c r="O180" t="e">
        <f t="shared" si="4"/>
        <v>#REF!</v>
      </c>
      <c r="P180" s="484"/>
      <c r="Q180" s="466"/>
      <c r="R180" s="466" t="str">
        <f t="shared" si="5"/>
        <v/>
      </c>
      <c r="S180" s="466" t="str">
        <f t="shared" si="6"/>
        <v/>
      </c>
      <c r="T180" t="e">
        <f t="shared" ref="T180:U180" si="232">IF( Y180="#00ff00", TIMEVALUE(#REF!), "")</f>
        <v>#REF!</v>
      </c>
      <c r="U180" t="e">
        <f t="shared" si="232"/>
        <v>#REF!</v>
      </c>
      <c r="W180" t="s">
        <v>4823</v>
      </c>
      <c r="X180" t="s">
        <v>4823</v>
      </c>
      <c r="Y180" t="s">
        <v>4822</v>
      </c>
      <c r="Z180" t="s">
        <v>4822</v>
      </c>
      <c r="AA180" t="s">
        <v>4822</v>
      </c>
    </row>
    <row r="181" spans="1:27" ht="12.75">
      <c r="A181" s="129" t="str">
        <f t="shared" si="0"/>
        <v>Saturday</v>
      </c>
      <c r="B181" t="e">
        <f t="shared" si="214"/>
        <v>#REF!</v>
      </c>
      <c r="C181" t="str">
        <f t="shared" ref="C181:D181" si="233">IF( NOT( R181 = "" ), TEXT( DATE(YEAR(R181), MONTH(R181), DAY(R181) ), "m/d/yy") &amp; " " &amp; HOUR(R181) &amp; ":" &amp; TEXT( MINUTE(R181), "00"), "")</f>
        <v/>
      </c>
      <c r="D181" t="str">
        <f t="shared" si="233"/>
        <v/>
      </c>
      <c r="E181" t="e">
        <f t="shared" si="216"/>
        <v>#REF!</v>
      </c>
      <c r="F181" t="e">
        <f>IF( AND( $A181 &lt;&gt; "", $B181 &lt;&gt; "", $C181 &lt;&gt; "", $D181 &lt;&gt; "", $E181 &lt;&gt; "", ISERROR( MATCH( $E181,'2019 Kevin and Rob Bands to not'!$A:$A, 0 ) ) ), 1, 0 )</f>
        <v>#REF!</v>
      </c>
      <c r="H181" s="479" t="e">
        <f t="shared" si="2"/>
        <v>#REF!</v>
      </c>
      <c r="I181" t="e">
        <f t="shared" si="217"/>
        <v>#REF!</v>
      </c>
      <c r="J181" s="466" t="e">
        <f t="array" ref="J181">INDEX( 'Master Sheet'!A400:C$1093, MATCH( I181, 'Master Sheet'!A400:A$1093, 0 ), 2 )</f>
        <v>#REF!</v>
      </c>
      <c r="K181" s="482" t="e">
        <f t="shared" si="3"/>
        <v>#REF!</v>
      </c>
      <c r="L181" s="483"/>
      <c r="M181" s="466"/>
      <c r="N181" s="466" t="e">
        <f t="array" ref="N181">INDEX( 'Master Sheet'!A400:C$1093, MATCH( I181, 'Master Sheet'!A400:A$1093, 0 ), 3 )</f>
        <v>#REF!</v>
      </c>
      <c r="O181" t="e">
        <f t="shared" si="4"/>
        <v>#REF!</v>
      </c>
      <c r="P181" s="484"/>
      <c r="Q181" s="466"/>
      <c r="R181" s="466" t="str">
        <f t="shared" si="5"/>
        <v/>
      </c>
      <c r="S181" s="466" t="str">
        <f t="shared" si="6"/>
        <v/>
      </c>
      <c r="T181" t="e">
        <f t="shared" ref="T181:U181" si="234">IF( Y181="#00ff00", TIMEVALUE(#REF!), "")</f>
        <v>#REF!</v>
      </c>
      <c r="U181" t="e">
        <f t="shared" si="234"/>
        <v>#REF!</v>
      </c>
      <c r="W181" t="s">
        <v>4823</v>
      </c>
      <c r="X181" t="s">
        <v>4823</v>
      </c>
      <c r="Y181" t="s">
        <v>4822</v>
      </c>
      <c r="Z181" t="s">
        <v>4822</v>
      </c>
      <c r="AA181" t="s">
        <v>4822</v>
      </c>
    </row>
    <row r="182" spans="1:27" ht="12.75">
      <c r="A182" s="129" t="str">
        <f t="shared" si="0"/>
        <v>Saturday</v>
      </c>
      <c r="B182" t="e">
        <f t="shared" si="214"/>
        <v>#REF!</v>
      </c>
      <c r="C182" t="str">
        <f t="shared" ref="C182:D182" si="235">IF( NOT( R182 = "" ), TEXT( DATE(YEAR(R182), MONTH(R182), DAY(R182) ), "m/d/yy") &amp; " " &amp; HOUR(R182) &amp; ":" &amp; TEXT( MINUTE(R182), "00"), "")</f>
        <v/>
      </c>
      <c r="D182" t="str">
        <f t="shared" si="235"/>
        <v/>
      </c>
      <c r="E182" t="e">
        <f t="shared" si="216"/>
        <v>#REF!</v>
      </c>
      <c r="F182" t="e">
        <f>IF( AND( $A182 &lt;&gt; "", $B182 &lt;&gt; "", $C182 &lt;&gt; "", $D182 &lt;&gt; "", $E182 &lt;&gt; "", ISERROR( MATCH( $E182,'2019 Kevin and Rob Bands to not'!$A:$A, 0 ) ) ), 1, 0 )</f>
        <v>#REF!</v>
      </c>
      <c r="H182" s="479" t="e">
        <f t="shared" si="2"/>
        <v>#REF!</v>
      </c>
      <c r="I182" t="e">
        <f t="shared" si="217"/>
        <v>#REF!</v>
      </c>
      <c r="J182" s="466" t="e">
        <f t="array" ref="J182">INDEX( 'Master Sheet'!A400:C$1093, MATCH( I182, 'Master Sheet'!A400:A$1093, 0 ), 2 )</f>
        <v>#REF!</v>
      </c>
      <c r="K182" s="482" t="e">
        <f t="shared" si="3"/>
        <v>#REF!</v>
      </c>
      <c r="L182" s="483"/>
      <c r="M182" s="466"/>
      <c r="N182" s="466" t="e">
        <f t="array" ref="N182">INDEX( 'Master Sheet'!A400:C$1093, MATCH( I182, 'Master Sheet'!A400:A$1093, 0 ), 3 )</f>
        <v>#REF!</v>
      </c>
      <c r="O182" t="e">
        <f t="shared" si="4"/>
        <v>#REF!</v>
      </c>
      <c r="P182" s="484"/>
      <c r="Q182" s="466"/>
      <c r="R182" s="466" t="str">
        <f t="shared" si="5"/>
        <v/>
      </c>
      <c r="S182" s="466" t="str">
        <f t="shared" si="6"/>
        <v/>
      </c>
      <c r="T182" t="e">
        <f t="shared" ref="T182:U182" si="236">IF( Y182="#00ff00", TIMEVALUE(#REF!), "")</f>
        <v>#REF!</v>
      </c>
      <c r="U182" t="e">
        <f t="shared" si="236"/>
        <v>#REF!</v>
      </c>
      <c r="W182" t="s">
        <v>4823</v>
      </c>
      <c r="X182" t="s">
        <v>4823</v>
      </c>
      <c r="Y182" t="s">
        <v>4822</v>
      </c>
      <c r="Z182" t="s">
        <v>4822</v>
      </c>
      <c r="AA182" t="s">
        <v>4822</v>
      </c>
    </row>
    <row r="183" spans="1:27" ht="12.75">
      <c r="A183" s="129" t="str">
        <f t="shared" si="0"/>
        <v>Saturday</v>
      </c>
      <c r="B183" t="e">
        <f t="shared" si="214"/>
        <v>#REF!</v>
      </c>
      <c r="C183" t="str">
        <f t="shared" ref="C183:D183" si="237">IF( NOT( R183 = "" ), TEXT( DATE(YEAR(R183), MONTH(R183), DAY(R183) ), "m/d/yy") &amp; " " &amp; HOUR(R183) &amp; ":" &amp; TEXT( MINUTE(R183), "00"), "")</f>
        <v/>
      </c>
      <c r="D183" t="str">
        <f t="shared" si="237"/>
        <v/>
      </c>
      <c r="E183" t="str">
        <f t="shared" si="216"/>
        <v/>
      </c>
      <c r="F183" t="e">
        <f>IF( AND( $A183 &lt;&gt; "", $B183 &lt;&gt; "", $C183 &lt;&gt; "", $D183 &lt;&gt; "", $E183 &lt;&gt; "", ISERROR( MATCH( $E183,'2019 Kevin and Rob Bands to not'!$A:$A, 0 ) ) ), 1, 0 )</f>
        <v>#REF!</v>
      </c>
      <c r="H183" s="479" t="e">
        <f t="shared" si="2"/>
        <v>#REF!</v>
      </c>
      <c r="I183" t="e">
        <f t="shared" si="217"/>
        <v>#REF!</v>
      </c>
      <c r="J183" s="466" t="e">
        <f t="array" ref="J183">INDEX( 'Master Sheet'!A400:C$1093, MATCH( I183, 'Master Sheet'!A400:A$1093, 0 ), 2 )</f>
        <v>#REF!</v>
      </c>
      <c r="K183" s="482" t="e">
        <f t="shared" si="3"/>
        <v>#REF!</v>
      </c>
      <c r="L183" s="483"/>
      <c r="M183" s="466"/>
      <c r="N183" s="466" t="e">
        <f t="array" ref="N183">INDEX( 'Master Sheet'!A400:C$1093, MATCH( I183, 'Master Sheet'!A400:A$1093, 0 ), 3 )</f>
        <v>#REF!</v>
      </c>
      <c r="O183" t="e">
        <f t="shared" si="4"/>
        <v>#REF!</v>
      </c>
      <c r="P183" s="484"/>
      <c r="Q183" s="466"/>
      <c r="R183" s="466" t="str">
        <f t="shared" si="5"/>
        <v/>
      </c>
      <c r="S183" s="466" t="str">
        <f t="shared" si="6"/>
        <v/>
      </c>
      <c r="T183" t="str">
        <f t="shared" ref="T183:U183" si="238">IF( Y183="#00ff00", TIMEVALUE(#REF!), "")</f>
        <v/>
      </c>
      <c r="U183" t="str">
        <f t="shared" si="238"/>
        <v/>
      </c>
      <c r="W183" t="s">
        <v>4823</v>
      </c>
      <c r="X183" t="s">
        <v>4823</v>
      </c>
      <c r="Y183" t="s">
        <v>4837</v>
      </c>
      <c r="Z183" t="s">
        <v>4837</v>
      </c>
      <c r="AA183" t="s">
        <v>4823</v>
      </c>
    </row>
    <row r="184" spans="1:27" ht="12.75">
      <c r="A184" s="129" t="str">
        <f t="shared" si="0"/>
        <v>Saturday</v>
      </c>
      <c r="B184" t="e">
        <f t="shared" si="214"/>
        <v>#REF!</v>
      </c>
      <c r="C184" t="str">
        <f t="shared" ref="C184:D184" si="239">IF( NOT( R184 = "" ), TEXT( DATE(YEAR(R184), MONTH(R184), DAY(R184) ), "m/d/yy") &amp; " " &amp; HOUR(R184) &amp; ":" &amp; TEXT( MINUTE(R184), "00"), "")</f>
        <v/>
      </c>
      <c r="D184" t="str">
        <f t="shared" si="239"/>
        <v/>
      </c>
      <c r="E184" t="str">
        <f t="shared" si="216"/>
        <v/>
      </c>
      <c r="F184" t="e">
        <f>IF( AND( $A184 &lt;&gt; "", $B184 &lt;&gt; "", $C184 &lt;&gt; "", $D184 &lt;&gt; "", $E184 &lt;&gt; "", ISERROR( MATCH( $E184,'2019 Kevin and Rob Bands to not'!$A:$A, 0 ) ) ), 1, 0 )</f>
        <v>#REF!</v>
      </c>
      <c r="H184" s="479" t="e">
        <f t="shared" si="2"/>
        <v>#REF!</v>
      </c>
      <c r="I184" t="e">
        <f t="shared" si="217"/>
        <v>#REF!</v>
      </c>
      <c r="J184" s="466" t="e">
        <f t="array" ref="J184">INDEX( 'Master Sheet'!A400:C$1093, MATCH( I184, 'Master Sheet'!A400:A$1093, 0 ), 2 )</f>
        <v>#REF!</v>
      </c>
      <c r="K184" s="482" t="e">
        <f t="shared" si="3"/>
        <v>#REF!</v>
      </c>
      <c r="L184" s="483"/>
      <c r="M184" s="466"/>
      <c r="N184" s="466" t="e">
        <f t="array" ref="N184">INDEX( 'Master Sheet'!A400:C$1093, MATCH( I184, 'Master Sheet'!A400:A$1093, 0 ), 3 )</f>
        <v>#REF!</v>
      </c>
      <c r="O184" t="e">
        <f t="shared" si="4"/>
        <v>#REF!</v>
      </c>
      <c r="P184" s="484"/>
      <c r="Q184" s="466"/>
      <c r="R184" s="466" t="str">
        <f t="shared" si="5"/>
        <v/>
      </c>
      <c r="S184" s="466" t="str">
        <f t="shared" si="6"/>
        <v/>
      </c>
      <c r="T184" t="str">
        <f t="shared" ref="T184:U184" si="240">IF( Y184="#00ff00", TIMEVALUE(#REF!), "")</f>
        <v/>
      </c>
      <c r="U184" t="str">
        <f t="shared" si="240"/>
        <v/>
      </c>
      <c r="W184" t="s">
        <v>4823</v>
      </c>
      <c r="X184" t="s">
        <v>4823</v>
      </c>
      <c r="Y184" t="s">
        <v>4837</v>
      </c>
      <c r="Z184" t="s">
        <v>4837</v>
      </c>
      <c r="AA184" t="s">
        <v>4823</v>
      </c>
    </row>
    <row r="185" spans="1:27" ht="12.75">
      <c r="A185" s="129" t="str">
        <f t="shared" si="0"/>
        <v>Saturday</v>
      </c>
      <c r="B185" t="e">
        <f>IF( W185="#00ff00",'Master Sheet'!A201, B184)</f>
        <v>#REF!</v>
      </c>
      <c r="C185" t="str">
        <f t="shared" ref="C185:D185" si="241">IF( NOT( R185 = "" ), TEXT( DATE(YEAR(R185), MONTH(R185), DAY(R185) ), "m/d/yy") &amp; " " &amp; HOUR(R185) &amp; ":" &amp; TEXT( MINUTE(R185), "00"), "")</f>
        <v/>
      </c>
      <c r="D185" t="str">
        <f t="shared" si="241"/>
        <v/>
      </c>
      <c r="E185" t="str">
        <f>IF( AA185="#00ff00", 'Master Sheet'!L201, "" )</f>
        <v/>
      </c>
      <c r="F185" t="e">
        <f>IF( AND( $A185 &lt;&gt; "", $B185 &lt;&gt; "", $C185 &lt;&gt; "", $D185 &lt;&gt; "", $E185 &lt;&gt; "", ISERROR( MATCH( $E185,'2019 Kevin and Rob Bands to not'!$A:$A, 0 ) ) ), 1, 0 )</f>
        <v>#REF!</v>
      </c>
      <c r="H185" s="479" t="e">
        <f t="shared" si="2"/>
        <v>#REF!</v>
      </c>
      <c r="I185">
        <f>'Master Sheet'!L201</f>
        <v>0</v>
      </c>
      <c r="J185" s="466" t="e">
        <f t="array" ref="J185">INDEX( 'Master Sheet'!A400:C$1093, MATCH( I185, 'Master Sheet'!A400:A$1093, 0 ), 2 )</f>
        <v>#N/A</v>
      </c>
      <c r="K185" s="482" t="e">
        <f t="shared" si="3"/>
        <v>#REF!</v>
      </c>
      <c r="L185" s="483"/>
      <c r="M185" s="466"/>
      <c r="N185" s="466" t="e">
        <f t="array" ref="N185">INDEX( 'Master Sheet'!A400:C$1093, MATCH( I185, 'Master Sheet'!A400:A$1093, 0 ), 3 )</f>
        <v>#N/A</v>
      </c>
      <c r="O185" t="e">
        <f t="shared" si="4"/>
        <v>#REF!</v>
      </c>
      <c r="P185" s="484"/>
      <c r="Q185" s="466"/>
      <c r="R185" s="466" t="str">
        <f t="shared" si="5"/>
        <v/>
      </c>
      <c r="S185" s="466" t="str">
        <f t="shared" si="6"/>
        <v/>
      </c>
      <c r="T185" t="str">
        <f>IF( Y185="#00ff00", TIMEVALUE('Master Sheet'!J201), "")</f>
        <v/>
      </c>
      <c r="U185" t="str">
        <f>IF( Z185="#00ff00", TIMEVALUE('Master Sheet'!K201), "")</f>
        <v/>
      </c>
      <c r="W185" t="s">
        <v>4823</v>
      </c>
      <c r="X185" t="s">
        <v>4823</v>
      </c>
      <c r="Y185" t="s">
        <v>4823</v>
      </c>
      <c r="Z185" t="s">
        <v>4823</v>
      </c>
      <c r="AA185" t="s">
        <v>4823</v>
      </c>
    </row>
    <row r="186" spans="1:27" ht="12.75">
      <c r="A186" s="129" t="str">
        <f t="shared" si="0"/>
        <v>Saturday</v>
      </c>
      <c r="B186" t="e">
        <f>IF( W186="#00ff00",'Master Sheet'!A202, B185)</f>
        <v>#REF!</v>
      </c>
      <c r="C186" t="str">
        <f t="shared" ref="C186:D186" si="242">IF( NOT( R186 = "" ), TEXT( DATE(YEAR(R186), MONTH(R186), DAY(R186) ), "m/d/yy") &amp; " " &amp; HOUR(R186) &amp; ":" &amp; TEXT( MINUTE(R186), "00"), "")</f>
        <v/>
      </c>
      <c r="D186" t="str">
        <f t="shared" si="242"/>
        <v/>
      </c>
      <c r="E186" t="str">
        <f>IF( AA186="#00ff00", 'Master Sheet'!L202, "" )</f>
        <v/>
      </c>
      <c r="F186" t="e">
        <f>IF( AND( $A186 &lt;&gt; "", $B186 &lt;&gt; "", $C186 &lt;&gt; "", $D186 &lt;&gt; "", $E186 &lt;&gt; "", ISERROR( MATCH( $E186,'2019 Kevin and Rob Bands to not'!$A:$A, 0 ) ) ), 1, 0 )</f>
        <v>#REF!</v>
      </c>
      <c r="H186" s="479" t="e">
        <f t="shared" si="2"/>
        <v>#REF!</v>
      </c>
      <c r="I186" t="str">
        <f>'Master Sheet'!L202</f>
        <v>Country/mix</v>
      </c>
      <c r="J186" s="466" t="e">
        <f t="array" ref="J186">INDEX( 'Master Sheet'!A400:C$1093, MATCH( I186, 'Master Sheet'!A400:A$1093, 0 ), 2 )</f>
        <v>#N/A</v>
      </c>
      <c r="K186" s="482" t="e">
        <f t="shared" si="3"/>
        <v>#REF!</v>
      </c>
      <c r="L186" s="483"/>
      <c r="M186" s="466"/>
      <c r="N186" s="466" t="e">
        <f t="array" ref="N186">INDEX( 'Master Sheet'!A400:C$1093, MATCH( I186, 'Master Sheet'!A400:A$1093, 0 ), 3 )</f>
        <v>#N/A</v>
      </c>
      <c r="O186" t="e">
        <f t="shared" si="4"/>
        <v>#REF!</v>
      </c>
      <c r="P186" s="484"/>
      <c r="Q186" s="466"/>
      <c r="R186" s="466" t="str">
        <f t="shared" si="5"/>
        <v/>
      </c>
      <c r="S186" s="466" t="str">
        <f t="shared" si="6"/>
        <v/>
      </c>
      <c r="T186" t="str">
        <f>IF( Y186="#00ff00", TIMEVALUE('Master Sheet'!J202), "")</f>
        <v/>
      </c>
      <c r="U186" t="str">
        <f>IF( Z186="#00ff00", TIMEVALUE('Master Sheet'!K202), "")</f>
        <v/>
      </c>
      <c r="W186" t="s">
        <v>4823</v>
      </c>
      <c r="X186" t="s">
        <v>4823</v>
      </c>
      <c r="Y186" t="s">
        <v>4823</v>
      </c>
      <c r="Z186" t="s">
        <v>4823</v>
      </c>
      <c r="AA186" t="s">
        <v>4823</v>
      </c>
    </row>
    <row r="187" spans="1:27" ht="12.75">
      <c r="A187" s="129" t="str">
        <f t="shared" si="0"/>
        <v>Saturday</v>
      </c>
      <c r="B187" s="481" t="str">
        <f>IF( W187="#00ff00",'Master Sheet'!A203, B186)</f>
        <v>(2020) Josh M Beard :: 9703918509</v>
      </c>
      <c r="C187" t="str">
        <f t="shared" ref="C187:D187" si="243">IF( NOT( R187 = "" ), TEXT( DATE(YEAR(R187), MONTH(R187), DAY(R187) ), "m/d/yy") &amp; " " &amp; HOUR(R187) &amp; ":" &amp; TEXT( MINUTE(R187), "00"), "")</f>
        <v/>
      </c>
      <c r="D187" t="str">
        <f t="shared" si="243"/>
        <v/>
      </c>
      <c r="E187" t="str">
        <f>IF( AA187="#00ff00", 'Master Sheet'!L203, "" )</f>
        <v>The Wrecklunds</v>
      </c>
      <c r="F187">
        <f>IF( AND( $A187 &lt;&gt; "", $B187 &lt;&gt; "", $C187 &lt;&gt; "", $D187 &lt;&gt; "", $E187 &lt;&gt; "", ISERROR( MATCH( $E187,'2019 Kevin and Rob Bands to not'!$A:$A, 0 ) ) ), 1, 0 )</f>
        <v>0</v>
      </c>
      <c r="H187" s="479">
        <f t="shared" si="2"/>
        <v>0</v>
      </c>
      <c r="I187" t="str">
        <f>'Master Sheet'!L203</f>
        <v>The Wrecklunds</v>
      </c>
      <c r="J187" s="466" t="str">
        <f t="array" ref="J187">INDEX( 'Master Sheet'!A400:C$1093, MATCH( I187, 'Master Sheet'!A400:A$1093, 0 ), 2 )</f>
        <v>(2020) Amy Martin :: 7202978909</v>
      </c>
      <c r="K187" s="482">
        <f t="shared" si="3"/>
        <v>0</v>
      </c>
      <c r="L187" s="483"/>
      <c r="M187" s="466"/>
      <c r="N187" s="466" t="str">
        <f t="array" ref="N187">INDEX( 'Master Sheet'!A400:C$1093, MATCH( I187, 'Master Sheet'!A400:A$1093, 0 ), 3 )</f>
        <v>Amy1757@comcast.net</v>
      </c>
      <c r="O187">
        <f t="shared" si="4"/>
        <v>0</v>
      </c>
      <c r="P187" s="484"/>
      <c r="Q187" s="466"/>
      <c r="R187" s="466" t="str">
        <f t="shared" si="5"/>
        <v/>
      </c>
      <c r="S187" s="466" t="str">
        <f t="shared" si="6"/>
        <v/>
      </c>
      <c r="T187" t="e">
        <f>IF( Y187="#00ff00", TIMEVALUE('Master Sheet'!J203), "")</f>
        <v>#VALUE!</v>
      </c>
      <c r="U187" t="e">
        <f>IF( Z187="#00ff00", TIMEVALUE('Master Sheet'!K203), "")</f>
        <v>#VALUE!</v>
      </c>
      <c r="W187" t="s">
        <v>4822</v>
      </c>
      <c r="X187" t="s">
        <v>4822</v>
      </c>
      <c r="Y187" t="s">
        <v>4822</v>
      </c>
      <c r="Z187" t="s">
        <v>4822</v>
      </c>
      <c r="AA187" t="s">
        <v>4822</v>
      </c>
    </row>
    <row r="188" spans="1:27" ht="12.75">
      <c r="A188" s="129" t="str">
        <f t="shared" si="0"/>
        <v>Saturday</v>
      </c>
      <c r="B188" s="481" t="str">
        <f>IF( W188="#00ff00",'Master Sheet'!A204, B187)</f>
        <v>(2020) Josh M Beard :: 9703918509</v>
      </c>
      <c r="C188" t="str">
        <f t="shared" ref="C188:D188" si="244">IF( NOT( R188 = "" ), TEXT( DATE(YEAR(R188), MONTH(R188), DAY(R188) ), "m/d/yy") &amp; " " &amp; HOUR(R188) &amp; ":" &amp; TEXT( MINUTE(R188), "00"), "")</f>
        <v/>
      </c>
      <c r="D188" t="str">
        <f t="shared" si="244"/>
        <v/>
      </c>
      <c r="E188" t="str">
        <f>IF( AA188="#00ff00", 'Master Sheet'!L204, "" )</f>
        <v>Shotgun Shogun</v>
      </c>
      <c r="F188">
        <f>IF( AND( $A188 &lt;&gt; "", $B188 &lt;&gt; "", $C188 &lt;&gt; "", $D188 &lt;&gt; "", $E188 &lt;&gt; "", ISERROR( MATCH( $E188,'2019 Kevin and Rob Bands to not'!$A:$A, 0 ) ) ), 1, 0 )</f>
        <v>0</v>
      </c>
      <c r="H188" s="479">
        <f t="shared" si="2"/>
        <v>0</v>
      </c>
      <c r="I188" t="str">
        <f>'Master Sheet'!L204</f>
        <v>Shotgun Shogun</v>
      </c>
      <c r="J188" s="466" t="str">
        <f t="array" ref="J188">INDEX( 'Master Sheet'!A400:C$1093, MATCH( I188, 'Master Sheet'!A400:A$1093, 0 ), 2 )</f>
        <v>(2020) Evan Cook :: 3077608103</v>
      </c>
      <c r="K188" s="482">
        <f t="shared" si="3"/>
        <v>0</v>
      </c>
      <c r="L188" s="483"/>
      <c r="M188" s="466"/>
      <c r="N188" s="466" t="str">
        <f t="array" ref="N188">INDEX( 'Master Sheet'!A400:C$1093, MATCH( I188, 'Master Sheet'!A400:A$1093, 0 ), 3 )</f>
        <v>Evco307@yahoo.com</v>
      </c>
      <c r="O188">
        <f t="shared" si="4"/>
        <v>0</v>
      </c>
      <c r="P188" s="484"/>
      <c r="Q188" s="466"/>
      <c r="R188" s="466" t="str">
        <f t="shared" si="5"/>
        <v/>
      </c>
      <c r="S188" s="466" t="str">
        <f t="shared" si="6"/>
        <v/>
      </c>
      <c r="T188" t="e">
        <f>IF( Y188="#00ff00", TIMEVALUE('Master Sheet'!J204), "")</f>
        <v>#VALUE!</v>
      </c>
      <c r="U188" t="e">
        <f>IF( Z188="#00ff00", TIMEVALUE('Master Sheet'!K204), "")</f>
        <v>#VALUE!</v>
      </c>
      <c r="W188" t="s">
        <v>4823</v>
      </c>
      <c r="X188" t="s">
        <v>4823</v>
      </c>
      <c r="Y188" t="s">
        <v>4822</v>
      </c>
      <c r="Z188" t="s">
        <v>4822</v>
      </c>
      <c r="AA188" t="s">
        <v>4822</v>
      </c>
    </row>
    <row r="189" spans="1:27" ht="12.75">
      <c r="A189" s="129" t="str">
        <f t="shared" si="0"/>
        <v>Saturday</v>
      </c>
      <c r="B189" s="481" t="str">
        <f>IF( W189="#00ff00",'Master Sheet'!A205, B188)</f>
        <v>(2020) Josh M Beard :: 9703918509</v>
      </c>
      <c r="C189" t="str">
        <f t="shared" ref="C189:D189" si="245">IF( NOT( R189 = "" ), TEXT( DATE(YEAR(R189), MONTH(R189), DAY(R189) ), "m/d/yy") &amp; " " &amp; HOUR(R189) &amp; ":" &amp; TEXT( MINUTE(R189), "00"), "")</f>
        <v/>
      </c>
      <c r="D189" t="str">
        <f t="shared" si="245"/>
        <v/>
      </c>
      <c r="E189" t="str">
        <f>IF( AA189="#00ff00", 'Master Sheet'!L205, "" )</f>
        <v>The Red Iron Push</v>
      </c>
      <c r="F189">
        <f>IF( AND( $A189 &lt;&gt; "", $B189 &lt;&gt; "", $C189 &lt;&gt; "", $D189 &lt;&gt; "", $E189 &lt;&gt; "", ISERROR( MATCH( $E189,'2019 Kevin and Rob Bands to not'!$A:$A, 0 ) ) ), 1, 0 )</f>
        <v>0</v>
      </c>
      <c r="H189" s="479">
        <f t="shared" si="2"/>
        <v>0</v>
      </c>
      <c r="I189" t="str">
        <f>'Master Sheet'!L205</f>
        <v>The Red Iron Push</v>
      </c>
      <c r="J189" s="466" t="str">
        <f t="array" ref="J189">INDEX( 'Master Sheet'!A400:C$1093, MATCH( I189, 'Master Sheet'!A400:A$1093, 0 ), 2 )</f>
        <v>(2020) Jack :: 615-767-3349</v>
      </c>
      <c r="K189" s="482">
        <f t="shared" si="3"/>
        <v>0</v>
      </c>
      <c r="L189" s="483"/>
      <c r="M189" s="466"/>
      <c r="N189" s="466" t="str">
        <f t="array" ref="N189">INDEX( 'Master Sheet'!A400:C$1093, MATCH( I189, 'Master Sheet'!A400:A$1093, 0 ), 3 )</f>
        <v>jack@redtruckmusic.com</v>
      </c>
      <c r="O189">
        <f t="shared" si="4"/>
        <v>0</v>
      </c>
      <c r="P189" s="484"/>
      <c r="Q189" s="466"/>
      <c r="R189" s="466" t="str">
        <f t="shared" si="5"/>
        <v/>
      </c>
      <c r="S189" s="466" t="str">
        <f t="shared" si="6"/>
        <v/>
      </c>
      <c r="T189" t="e">
        <f>IF( Y189="#00ff00", TIMEVALUE('Master Sheet'!J205), "")</f>
        <v>#VALUE!</v>
      </c>
      <c r="U189" t="e">
        <f>IF( Z189="#00ff00", TIMEVALUE('Master Sheet'!K205), "")</f>
        <v>#VALUE!</v>
      </c>
      <c r="W189" t="s">
        <v>4823</v>
      </c>
      <c r="X189" t="s">
        <v>4823</v>
      </c>
      <c r="Y189" t="s">
        <v>4822</v>
      </c>
      <c r="Z189" t="s">
        <v>4822</v>
      </c>
      <c r="AA189" t="s">
        <v>4822</v>
      </c>
    </row>
    <row r="190" spans="1:27" ht="12.75">
      <c r="A190" s="129" t="str">
        <f t="shared" si="0"/>
        <v>Saturday</v>
      </c>
      <c r="B190" s="481" t="str">
        <f>IF( W190="#00ff00",'Master Sheet'!A206, B189)</f>
        <v>(2020) Josh M Beard :: 9703918509</v>
      </c>
      <c r="C190" t="str">
        <f t="shared" ref="C190:D190" si="246">IF( NOT( R190 = "" ), TEXT( DATE(YEAR(R190), MONTH(R190), DAY(R190) ), "m/d/yy") &amp; " " &amp; HOUR(R190) &amp; ":" &amp; TEXT( MINUTE(R190), "00"), "")</f>
        <v/>
      </c>
      <c r="D190" t="str">
        <f t="shared" si="246"/>
        <v/>
      </c>
      <c r="E190" t="str">
        <f>IF( AA190="#00ff00", 'Master Sheet'!L206, "" )</f>
        <v>shark dreams</v>
      </c>
      <c r="F190">
        <f>IF( AND( $A190 &lt;&gt; "", $B190 &lt;&gt; "", $C190 &lt;&gt; "", $D190 &lt;&gt; "", $E190 &lt;&gt; "", ISERROR( MATCH( $E190,'2019 Kevin and Rob Bands to not'!$A:$A, 0 ) ) ), 1, 0 )</f>
        <v>0</v>
      </c>
      <c r="H190" s="479">
        <f t="shared" si="2"/>
        <v>0</v>
      </c>
      <c r="I190" t="str">
        <f>'Master Sheet'!L206</f>
        <v>shark dreams</v>
      </c>
      <c r="J190" s="466" t="str">
        <f t="array" ref="J190">INDEX( 'Master Sheet'!A400:C$1093, MATCH( I190, 'Master Sheet'!A400:A$1093, 0 ), 2 )</f>
        <v>(2020) Mike McGraw :: 720-621-9155</v>
      </c>
      <c r="K190" s="482">
        <f t="shared" si="3"/>
        <v>0</v>
      </c>
      <c r="L190" s="483"/>
      <c r="M190" s="466"/>
      <c r="N190" s="466" t="str">
        <f t="array" ref="N190">INDEX( 'Master Sheet'!A400:C$1093, MATCH( I190, 'Master Sheet'!A400:A$1093, 0 ), 3 )</f>
        <v>sharkdreamsmusic@gmail.com</v>
      </c>
      <c r="O190">
        <f t="shared" si="4"/>
        <v>0</v>
      </c>
      <c r="P190" s="484"/>
      <c r="Q190" s="466"/>
      <c r="R190" s="466" t="str">
        <f t="shared" si="5"/>
        <v/>
      </c>
      <c r="S190" s="466" t="str">
        <f t="shared" si="6"/>
        <v/>
      </c>
      <c r="T190" t="e">
        <f>IF( Y190="#00ff00", TIMEVALUE('Master Sheet'!J206), "")</f>
        <v>#VALUE!</v>
      </c>
      <c r="U190" t="e">
        <f>IF( Z190="#00ff00", TIMEVALUE('Master Sheet'!K206), "")</f>
        <v>#VALUE!</v>
      </c>
      <c r="W190" t="s">
        <v>4823</v>
      </c>
      <c r="X190" t="s">
        <v>4823</v>
      </c>
      <c r="Y190" t="s">
        <v>4822</v>
      </c>
      <c r="Z190" t="s">
        <v>4822</v>
      </c>
      <c r="AA190" t="s">
        <v>4822</v>
      </c>
    </row>
    <row r="191" spans="1:27" ht="12.75">
      <c r="A191" s="129" t="str">
        <f t="shared" si="0"/>
        <v>Saturday</v>
      </c>
      <c r="B191" s="481" t="str">
        <f>IF( W191="#00ff00",'Master Sheet'!A207, B190)</f>
        <v>(2020) Josh M Beard :: 9703918509</v>
      </c>
      <c r="C191" t="str">
        <f t="shared" ref="C191:D191" si="247">IF( NOT( R191 = "" ), TEXT( DATE(YEAR(R191), MONTH(R191), DAY(R191) ), "m/d/yy") &amp; " " &amp; HOUR(R191) &amp; ":" &amp; TEXT( MINUTE(R191), "00"), "")</f>
        <v/>
      </c>
      <c r="D191" t="str">
        <f t="shared" si="247"/>
        <v/>
      </c>
      <c r="E191">
        <f>IF( AA191="#00ff00", 'Master Sheet'!L207, "" )</f>
        <v>0</v>
      </c>
      <c r="F191">
        <f>IF( AND( $A191 &lt;&gt; "", $B191 &lt;&gt; "", $C191 &lt;&gt; "", $D191 &lt;&gt; "", $E191 &lt;&gt; "", ISERROR( MATCH( $E191,'2019 Kevin and Rob Bands to not'!$A:$A, 0 ) ) ), 1, 0 )</f>
        <v>0</v>
      </c>
      <c r="H191" s="479">
        <f t="shared" si="2"/>
        <v>0</v>
      </c>
      <c r="I191">
        <f>'Master Sheet'!L207</f>
        <v>0</v>
      </c>
      <c r="J191" s="466" t="e">
        <f t="array" ref="J191">INDEX( 'Master Sheet'!A400:C$1093, MATCH( I191, 'Master Sheet'!A400:A$1093, 0 ), 2 )</f>
        <v>#N/A</v>
      </c>
      <c r="K191" s="482">
        <f t="shared" si="3"/>
        <v>0</v>
      </c>
      <c r="L191" s="483"/>
      <c r="M191" s="466"/>
      <c r="N191" s="466" t="e">
        <f t="array" ref="N191">INDEX( 'Master Sheet'!A400:C$1093, MATCH( I191, 'Master Sheet'!A400:A$1093, 0 ), 3 )</f>
        <v>#N/A</v>
      </c>
      <c r="O191">
        <f t="shared" si="4"/>
        <v>0</v>
      </c>
      <c r="P191" s="484"/>
      <c r="Q191" s="466"/>
      <c r="R191" s="466" t="str">
        <f t="shared" si="5"/>
        <v/>
      </c>
      <c r="S191" s="466" t="str">
        <f t="shared" si="6"/>
        <v/>
      </c>
      <c r="T191" t="e">
        <f>IF( Y191="#00ff00", TIMEVALUE('Master Sheet'!J207), "")</f>
        <v>#VALUE!</v>
      </c>
      <c r="U191" t="e">
        <f>IF( Z191="#00ff00", TIMEVALUE('Master Sheet'!K207), "")</f>
        <v>#VALUE!</v>
      </c>
      <c r="W191" t="s">
        <v>4823</v>
      </c>
      <c r="X191" t="s">
        <v>4823</v>
      </c>
      <c r="Y191" t="s">
        <v>4822</v>
      </c>
      <c r="Z191" t="s">
        <v>4822</v>
      </c>
      <c r="AA191" t="s">
        <v>4822</v>
      </c>
    </row>
    <row r="192" spans="1:27" ht="12.75">
      <c r="A192" s="129" t="str">
        <f t="shared" si="0"/>
        <v>Saturday</v>
      </c>
      <c r="B192" s="481" t="str">
        <f>IF( W192="#00ff00",'Master Sheet'!A208, B191)</f>
        <v>(2020) Josh M Beard :: 9703918509</v>
      </c>
      <c r="C192" t="str">
        <f t="shared" ref="C192:D192" si="248">IF( NOT( R192 = "" ), TEXT( DATE(YEAR(R192), MONTH(R192), DAY(R192) ), "m/d/yy") &amp; " " &amp; HOUR(R192) &amp; ":" &amp; TEXT( MINUTE(R192), "00"), "")</f>
        <v/>
      </c>
      <c r="D192" t="str">
        <f t="shared" si="248"/>
        <v/>
      </c>
      <c r="E192" t="str">
        <f>IF( AA192="#00ff00", 'Master Sheet'!L208, "" )</f>
        <v/>
      </c>
      <c r="F192">
        <f>IF( AND( $A192 &lt;&gt; "", $B192 &lt;&gt; "", $C192 &lt;&gt; "", $D192 &lt;&gt; "", $E192 &lt;&gt; "", ISERROR( MATCH( $E192,'2019 Kevin and Rob Bands to not'!$A:$A, 0 ) ) ), 1, 0 )</f>
        <v>0</v>
      </c>
      <c r="H192" s="479">
        <f t="shared" si="2"/>
        <v>0</v>
      </c>
      <c r="I192">
        <f>'Master Sheet'!L208</f>
        <v>0</v>
      </c>
      <c r="J192" s="466" t="e">
        <f t="array" ref="J192">INDEX( 'Master Sheet'!A400:C$1093, MATCH( I192, 'Master Sheet'!A400:A$1093, 0 ), 2 )</f>
        <v>#N/A</v>
      </c>
      <c r="K192" s="482">
        <f t="shared" si="3"/>
        <v>0</v>
      </c>
      <c r="L192" s="483"/>
      <c r="M192" s="466"/>
      <c r="N192" s="466" t="e">
        <f t="array" ref="N192">INDEX( 'Master Sheet'!A400:C$1093, MATCH( I192, 'Master Sheet'!A400:A$1093, 0 ), 3 )</f>
        <v>#N/A</v>
      </c>
      <c r="O192">
        <f t="shared" si="4"/>
        <v>0</v>
      </c>
      <c r="P192" s="484"/>
      <c r="Q192" s="466"/>
      <c r="R192" s="466" t="str">
        <f t="shared" si="5"/>
        <v/>
      </c>
      <c r="S192" s="466" t="str">
        <f t="shared" si="6"/>
        <v/>
      </c>
      <c r="T192" t="str">
        <f>IF( Y192="#00ff00", TIMEVALUE('Master Sheet'!J208), "")</f>
        <v/>
      </c>
      <c r="U192" t="str">
        <f>IF( Z192="#00ff00", TIMEVALUE('Master Sheet'!K208), "")</f>
        <v/>
      </c>
      <c r="W192" t="s">
        <v>4823</v>
      </c>
      <c r="X192" t="s">
        <v>4823</v>
      </c>
      <c r="Y192" t="s">
        <v>4823</v>
      </c>
      <c r="Z192" t="s">
        <v>4823</v>
      </c>
      <c r="AA192" t="s">
        <v>4823</v>
      </c>
    </row>
    <row r="193" spans="1:27" ht="12.75">
      <c r="A193" s="129" t="str">
        <f t="shared" si="0"/>
        <v>Saturday</v>
      </c>
      <c r="B193" s="481" t="str">
        <f t="shared" ref="B193:B199" si="249">IF( W193="#00ff00",#REF!, B192)</f>
        <v>(2020) Josh M Beard :: 9703918509</v>
      </c>
      <c r="C193" t="str">
        <f t="shared" ref="C193:D193" si="250">IF( NOT( R193 = "" ), TEXT( DATE(YEAR(R193), MONTH(R193), DAY(R193) ), "m/d/yy") &amp; " " &amp; HOUR(R193) &amp; ":" &amp; TEXT( MINUTE(R193), "00"), "")</f>
        <v/>
      </c>
      <c r="D193" t="str">
        <f t="shared" si="250"/>
        <v/>
      </c>
      <c r="E193" t="str">
        <f t="shared" ref="E193:E199" si="251">IF( AA193="#00ff00",#REF!, "" )</f>
        <v/>
      </c>
      <c r="F193">
        <f>IF( AND( $A193 &lt;&gt; "", $B193 &lt;&gt; "", $C193 &lt;&gt; "", $D193 &lt;&gt; "", $E193 &lt;&gt; "", ISERROR( MATCH( $E193,'2019 Kevin and Rob Bands to not'!$A:$A, 0 ) ) ), 1, 0 )</f>
        <v>0</v>
      </c>
      <c r="H193" s="479" t="e">
        <f t="shared" si="2"/>
        <v>#REF!</v>
      </c>
      <c r="I193" t="e">
        <f t="shared" ref="I193:I199" si="252">#REF!</f>
        <v>#REF!</v>
      </c>
      <c r="J193" s="466" t="e">
        <f t="array" ref="J193">INDEX( 'Master Sheet'!A400:C$1093, MATCH( I193, 'Master Sheet'!A400:A$1093, 0 ), 2 )</f>
        <v>#REF!</v>
      </c>
      <c r="K193" s="482" t="e">
        <f t="shared" si="3"/>
        <v>#REF!</v>
      </c>
      <c r="L193" s="483"/>
      <c r="M193" s="466"/>
      <c r="N193" s="466" t="e">
        <f t="array" ref="N193">INDEX( 'Master Sheet'!A400:C$1093, MATCH( I193, 'Master Sheet'!A400:A$1093, 0 ), 3 )</f>
        <v>#REF!</v>
      </c>
      <c r="O193" t="e">
        <f t="shared" si="4"/>
        <v>#REF!</v>
      </c>
      <c r="P193" s="484"/>
      <c r="Q193" s="466"/>
      <c r="R193" s="466" t="str">
        <f t="shared" si="5"/>
        <v/>
      </c>
      <c r="S193" s="466" t="str">
        <f t="shared" si="6"/>
        <v/>
      </c>
      <c r="T193" t="str">
        <f t="shared" ref="T193:U193" si="253">IF( Y193="#00ff00", TIMEVALUE(#REF!), "")</f>
        <v/>
      </c>
      <c r="U193" t="str">
        <f t="shared" si="253"/>
        <v/>
      </c>
      <c r="W193" t="s">
        <v>4823</v>
      </c>
      <c r="X193" t="s">
        <v>4823</v>
      </c>
      <c r="Y193" t="s">
        <v>4823</v>
      </c>
      <c r="Z193" t="s">
        <v>4823</v>
      </c>
      <c r="AA193" t="s">
        <v>4823</v>
      </c>
    </row>
    <row r="194" spans="1:27" ht="12.75">
      <c r="A194" s="129" t="str">
        <f t="shared" si="0"/>
        <v>Saturday</v>
      </c>
      <c r="B194" t="e">
        <f t="shared" si="249"/>
        <v>#REF!</v>
      </c>
      <c r="C194" t="str">
        <f t="shared" ref="C194:D194" si="254">IF( NOT( R194 = "" ), TEXT( DATE(YEAR(R194), MONTH(R194), DAY(R194) ), "m/d/yy") &amp; " " &amp; HOUR(R194) &amp; ":" &amp; TEXT( MINUTE(R194), "00"), "")</f>
        <v/>
      </c>
      <c r="D194" t="str">
        <f t="shared" si="254"/>
        <v/>
      </c>
      <c r="E194" t="e">
        <f t="shared" si="251"/>
        <v>#REF!</v>
      </c>
      <c r="F194" t="e">
        <f>IF( AND( $A194 &lt;&gt; "", $B194 &lt;&gt; "", $C194 &lt;&gt; "", $D194 &lt;&gt; "", $E194 &lt;&gt; "", ISERROR( MATCH( $E194,'2019 Kevin and Rob Bands to not'!$A:$A, 0 ) ) ), 1, 0 )</f>
        <v>#REF!</v>
      </c>
      <c r="H194" s="479" t="e">
        <f t="shared" si="2"/>
        <v>#REF!</v>
      </c>
      <c r="I194" t="e">
        <f t="shared" si="252"/>
        <v>#REF!</v>
      </c>
      <c r="J194" s="466" t="e">
        <f t="array" ref="J194">INDEX( 'Master Sheet'!A400:C$1093, MATCH( I194, 'Master Sheet'!A400:A$1093, 0 ), 2 )</f>
        <v>#REF!</v>
      </c>
      <c r="K194" s="482" t="e">
        <f t="shared" si="3"/>
        <v>#REF!</v>
      </c>
      <c r="L194" s="483"/>
      <c r="M194" s="466"/>
      <c r="N194" s="466" t="e">
        <f t="array" ref="N194">INDEX( 'Master Sheet'!A400:C$1093, MATCH( I194, 'Master Sheet'!A400:A$1093, 0 ), 3 )</f>
        <v>#REF!</v>
      </c>
      <c r="O194" t="e">
        <f t="shared" si="4"/>
        <v>#REF!</v>
      </c>
      <c r="P194" s="484"/>
      <c r="Q194" s="466"/>
      <c r="R194" s="466" t="str">
        <f t="shared" si="5"/>
        <v/>
      </c>
      <c r="S194" s="466" t="str">
        <f t="shared" si="6"/>
        <v/>
      </c>
      <c r="T194" t="e">
        <f t="shared" ref="T194:U194" si="255">IF( Y194="#00ff00", TIMEVALUE(#REF!), "")</f>
        <v>#REF!</v>
      </c>
      <c r="U194" t="e">
        <f t="shared" si="255"/>
        <v>#REF!</v>
      </c>
      <c r="W194" t="s">
        <v>4822</v>
      </c>
      <c r="X194" t="s">
        <v>4822</v>
      </c>
      <c r="Y194" t="s">
        <v>4822</v>
      </c>
      <c r="Z194" t="s">
        <v>4822</v>
      </c>
      <c r="AA194" t="s">
        <v>4822</v>
      </c>
    </row>
    <row r="195" spans="1:27" ht="12.75">
      <c r="A195" s="129" t="str">
        <f t="shared" si="0"/>
        <v>Saturday</v>
      </c>
      <c r="B195" t="e">
        <f t="shared" si="249"/>
        <v>#REF!</v>
      </c>
      <c r="C195" t="str">
        <f t="shared" ref="C195:D195" si="256">IF( NOT( R195 = "" ), TEXT( DATE(YEAR(R195), MONTH(R195), DAY(R195) ), "m/d/yy") &amp; " " &amp; HOUR(R195) &amp; ":" &amp; TEXT( MINUTE(R195), "00"), "")</f>
        <v/>
      </c>
      <c r="D195" t="str">
        <f t="shared" si="256"/>
        <v/>
      </c>
      <c r="E195" t="e">
        <f t="shared" si="251"/>
        <v>#REF!</v>
      </c>
      <c r="F195" t="e">
        <f>IF( AND( $A195 &lt;&gt; "", $B195 &lt;&gt; "", $C195 &lt;&gt; "", $D195 &lt;&gt; "", $E195 &lt;&gt; "", ISERROR( MATCH( $E195,'2019 Kevin and Rob Bands to not'!$A:$A, 0 ) ) ), 1, 0 )</f>
        <v>#REF!</v>
      </c>
      <c r="H195" s="479" t="e">
        <f t="shared" si="2"/>
        <v>#REF!</v>
      </c>
      <c r="I195" t="e">
        <f t="shared" si="252"/>
        <v>#REF!</v>
      </c>
      <c r="J195" s="466" t="e">
        <f t="array" ref="J195">INDEX( 'Master Sheet'!A400:C$1093, MATCH( I195, 'Master Sheet'!A400:A$1093, 0 ), 2 )</f>
        <v>#REF!</v>
      </c>
      <c r="K195" s="482" t="e">
        <f t="shared" si="3"/>
        <v>#REF!</v>
      </c>
      <c r="L195" s="483"/>
      <c r="M195" s="466"/>
      <c r="N195" s="466" t="e">
        <f t="array" ref="N195">INDEX( 'Master Sheet'!A400:C$1093, MATCH( I195, 'Master Sheet'!A400:A$1093, 0 ), 3 )</f>
        <v>#REF!</v>
      </c>
      <c r="O195" t="e">
        <f t="shared" si="4"/>
        <v>#REF!</v>
      </c>
      <c r="P195" s="484"/>
      <c r="Q195" s="466"/>
      <c r="R195" s="466" t="str">
        <f t="shared" si="5"/>
        <v/>
      </c>
      <c r="S195" s="466" t="str">
        <f t="shared" si="6"/>
        <v/>
      </c>
      <c r="T195" t="str">
        <f t="shared" ref="T195:U195" si="257">IF( Y195="#00ff00", TIMEVALUE(#REF!), "")</f>
        <v/>
      </c>
      <c r="U195" t="str">
        <f t="shared" si="257"/>
        <v/>
      </c>
      <c r="W195" t="s">
        <v>4823</v>
      </c>
      <c r="X195" t="s">
        <v>4823</v>
      </c>
      <c r="Y195" t="s">
        <v>4823</v>
      </c>
      <c r="Z195" t="s">
        <v>4823</v>
      </c>
      <c r="AA195" t="s">
        <v>4822</v>
      </c>
    </row>
    <row r="196" spans="1:27" ht="12.75">
      <c r="A196" s="129" t="str">
        <f t="shared" si="0"/>
        <v>Saturday</v>
      </c>
      <c r="B196" t="e">
        <f t="shared" si="249"/>
        <v>#REF!</v>
      </c>
      <c r="C196" t="str">
        <f t="shared" ref="C196:D196" si="258">IF( NOT( R196 = "" ), TEXT( DATE(YEAR(R196), MONTH(R196), DAY(R196) ), "m/d/yy") &amp; " " &amp; HOUR(R196) &amp; ":" &amp; TEXT( MINUTE(R196), "00"), "")</f>
        <v/>
      </c>
      <c r="D196" t="str">
        <f t="shared" si="258"/>
        <v/>
      </c>
      <c r="E196" t="e">
        <f t="shared" si="251"/>
        <v>#REF!</v>
      </c>
      <c r="F196" t="e">
        <f>IF( AND( $A196 &lt;&gt; "", $B196 &lt;&gt; "", $C196 &lt;&gt; "", $D196 &lt;&gt; "", $E196 &lt;&gt; "", ISERROR( MATCH( $E196,'2019 Kevin and Rob Bands to not'!$A:$A, 0 ) ) ), 1, 0 )</f>
        <v>#REF!</v>
      </c>
      <c r="H196" s="479" t="e">
        <f t="shared" si="2"/>
        <v>#REF!</v>
      </c>
      <c r="I196" t="e">
        <f t="shared" si="252"/>
        <v>#REF!</v>
      </c>
      <c r="J196" s="466" t="e">
        <f t="array" ref="J196">INDEX( 'Master Sheet'!A400:C$1093, MATCH( I196, 'Master Sheet'!A400:A$1093, 0 ), 2 )</f>
        <v>#REF!</v>
      </c>
      <c r="K196" s="482" t="e">
        <f t="shared" si="3"/>
        <v>#REF!</v>
      </c>
      <c r="L196" s="483"/>
      <c r="M196" s="466"/>
      <c r="N196" s="466" t="e">
        <f t="array" ref="N196">INDEX( 'Master Sheet'!A400:C$1093, MATCH( I196, 'Master Sheet'!A400:A$1093, 0 ), 3 )</f>
        <v>#REF!</v>
      </c>
      <c r="O196" t="e">
        <f t="shared" si="4"/>
        <v>#REF!</v>
      </c>
      <c r="P196" s="484"/>
      <c r="Q196" s="466"/>
      <c r="R196" s="466" t="str">
        <f t="shared" si="5"/>
        <v/>
      </c>
      <c r="S196" s="466" t="str">
        <f t="shared" si="6"/>
        <v/>
      </c>
      <c r="T196" t="str">
        <f t="shared" ref="T196:U196" si="259">IF( Y196="#00ff00", TIMEVALUE(#REF!), "")</f>
        <v/>
      </c>
      <c r="U196" t="str">
        <f t="shared" si="259"/>
        <v/>
      </c>
      <c r="W196" t="s">
        <v>4823</v>
      </c>
      <c r="X196" t="s">
        <v>4823</v>
      </c>
      <c r="Y196" t="s">
        <v>4823</v>
      </c>
      <c r="Z196" t="s">
        <v>4823</v>
      </c>
      <c r="AA196" t="s">
        <v>4822</v>
      </c>
    </row>
    <row r="197" spans="1:27" ht="12.75">
      <c r="A197" s="129" t="str">
        <f t="shared" si="0"/>
        <v>Saturday</v>
      </c>
      <c r="B197" t="e">
        <f t="shared" si="249"/>
        <v>#REF!</v>
      </c>
      <c r="C197" t="str">
        <f t="shared" ref="C197:D197" si="260">IF( NOT( R197 = "" ), TEXT( DATE(YEAR(R197), MONTH(R197), DAY(R197) ), "m/d/yy") &amp; " " &amp; HOUR(R197) &amp; ":" &amp; TEXT( MINUTE(R197), "00"), "")</f>
        <v/>
      </c>
      <c r="D197" t="str">
        <f t="shared" si="260"/>
        <v/>
      </c>
      <c r="E197" t="str">
        <f t="shared" si="251"/>
        <v/>
      </c>
      <c r="F197" t="e">
        <f>IF( AND( $A197 &lt;&gt; "", $B197 &lt;&gt; "", $C197 &lt;&gt; "", $D197 &lt;&gt; "", $E197 &lt;&gt; "", ISERROR( MATCH( $E197,'2019 Kevin and Rob Bands to not'!$A:$A, 0 ) ) ), 1, 0 )</f>
        <v>#REF!</v>
      </c>
      <c r="H197" s="479" t="e">
        <f t="shared" si="2"/>
        <v>#REF!</v>
      </c>
      <c r="I197" t="e">
        <f t="shared" si="252"/>
        <v>#REF!</v>
      </c>
      <c r="J197" s="466" t="e">
        <f t="array" ref="J197">INDEX( 'Master Sheet'!A400:C$1093, MATCH( I197, 'Master Sheet'!A400:A$1093, 0 ), 2 )</f>
        <v>#REF!</v>
      </c>
      <c r="K197" s="482" t="e">
        <f t="shared" si="3"/>
        <v>#REF!</v>
      </c>
      <c r="L197" s="483"/>
      <c r="M197" s="466"/>
      <c r="N197" s="466" t="e">
        <f t="array" ref="N197">INDEX( 'Master Sheet'!A400:C$1093, MATCH( I197, 'Master Sheet'!A400:A$1093, 0 ), 3 )</f>
        <v>#REF!</v>
      </c>
      <c r="O197" t="e">
        <f t="shared" si="4"/>
        <v>#REF!</v>
      </c>
      <c r="P197" s="484"/>
      <c r="Q197" s="466"/>
      <c r="R197" s="466" t="str">
        <f t="shared" si="5"/>
        <v/>
      </c>
      <c r="S197" s="466" t="str">
        <f t="shared" si="6"/>
        <v/>
      </c>
      <c r="T197" t="str">
        <f t="shared" ref="T197:U197" si="261">IF( Y197="#00ff00", TIMEVALUE(#REF!), "")</f>
        <v/>
      </c>
      <c r="U197" t="str">
        <f t="shared" si="261"/>
        <v/>
      </c>
      <c r="W197" t="s">
        <v>4823</v>
      </c>
      <c r="X197" t="s">
        <v>4823</v>
      </c>
      <c r="Y197" t="s">
        <v>4823</v>
      </c>
      <c r="Z197" t="s">
        <v>4823</v>
      </c>
      <c r="AA197" t="s">
        <v>4823</v>
      </c>
    </row>
    <row r="198" spans="1:27" ht="12.75">
      <c r="A198" s="129" t="str">
        <f t="shared" si="0"/>
        <v>Saturday</v>
      </c>
      <c r="B198" t="e">
        <f t="shared" si="249"/>
        <v>#REF!</v>
      </c>
      <c r="C198" t="str">
        <f t="shared" ref="C198:D198" si="262">IF( NOT( R198 = "" ), TEXT( DATE(YEAR(R198), MONTH(R198), DAY(R198) ), "m/d/yy") &amp; " " &amp; HOUR(R198) &amp; ":" &amp; TEXT( MINUTE(R198), "00"), "")</f>
        <v/>
      </c>
      <c r="D198" t="str">
        <f t="shared" si="262"/>
        <v/>
      </c>
      <c r="E198" t="e">
        <f t="shared" si="251"/>
        <v>#REF!</v>
      </c>
      <c r="F198" t="e">
        <f>IF( AND( $A198 &lt;&gt; "", $B198 &lt;&gt; "", $C198 &lt;&gt; "", $D198 &lt;&gt; "", $E198 &lt;&gt; "", ISERROR( MATCH( $E198,'2019 Kevin and Rob Bands to not'!$A:$A, 0 ) ) ), 1, 0 )</f>
        <v>#REF!</v>
      </c>
      <c r="H198" s="479" t="e">
        <f t="shared" si="2"/>
        <v>#REF!</v>
      </c>
      <c r="I198" t="e">
        <f t="shared" si="252"/>
        <v>#REF!</v>
      </c>
      <c r="J198" s="466" t="e">
        <f t="array" ref="J198">INDEX( 'Master Sheet'!A400:C$1093, MATCH( I198, 'Master Sheet'!A400:A$1093, 0 ), 2 )</f>
        <v>#REF!</v>
      </c>
      <c r="K198" s="482" t="e">
        <f t="shared" si="3"/>
        <v>#REF!</v>
      </c>
      <c r="L198" s="483"/>
      <c r="M198" s="466"/>
      <c r="N198" s="466" t="e">
        <f t="array" ref="N198">INDEX( 'Master Sheet'!A400:C$1093, MATCH( I198, 'Master Sheet'!A400:A$1093, 0 ), 3 )</f>
        <v>#REF!</v>
      </c>
      <c r="O198" t="e">
        <f t="shared" si="4"/>
        <v>#REF!</v>
      </c>
      <c r="P198" s="484"/>
      <c r="Q198" s="466"/>
      <c r="R198" s="466" t="str">
        <f t="shared" si="5"/>
        <v/>
      </c>
      <c r="S198" s="466" t="str">
        <f t="shared" si="6"/>
        <v/>
      </c>
      <c r="T198" t="e">
        <f t="shared" ref="T198:U198" si="263">IF( Y198="#00ff00", TIMEVALUE(#REF!), "")</f>
        <v>#REF!</v>
      </c>
      <c r="U198" t="e">
        <f t="shared" si="263"/>
        <v>#REF!</v>
      </c>
      <c r="W198" t="s">
        <v>4822</v>
      </c>
      <c r="X198" t="s">
        <v>4822</v>
      </c>
      <c r="Y198" t="s">
        <v>4822</v>
      </c>
      <c r="Z198" t="s">
        <v>4822</v>
      </c>
      <c r="AA198" t="s">
        <v>4822</v>
      </c>
    </row>
    <row r="199" spans="1:27" ht="12.75">
      <c r="A199" s="129" t="str">
        <f t="shared" si="0"/>
        <v>Saturday</v>
      </c>
      <c r="B199" t="e">
        <f t="shared" si="249"/>
        <v>#REF!</v>
      </c>
      <c r="C199" t="str">
        <f t="shared" ref="C199:D199" si="264">IF( NOT( R199 = "" ), TEXT( DATE(YEAR(R199), MONTH(R199), DAY(R199) ), "m/d/yy") &amp; " " &amp; HOUR(R199) &amp; ":" &amp; TEXT( MINUTE(R199), "00"), "")</f>
        <v/>
      </c>
      <c r="D199" t="str">
        <f t="shared" si="264"/>
        <v/>
      </c>
      <c r="E199" t="e">
        <f t="shared" si="251"/>
        <v>#REF!</v>
      </c>
      <c r="F199" t="e">
        <f>IF( AND( $A199 &lt;&gt; "", $B199 &lt;&gt; "", $C199 &lt;&gt; "", $D199 &lt;&gt; "", $E199 &lt;&gt; "", ISERROR( MATCH( $E199,'2019 Kevin and Rob Bands to not'!$A:$A, 0 ) ) ), 1, 0 )</f>
        <v>#REF!</v>
      </c>
      <c r="H199" s="479" t="e">
        <f t="shared" si="2"/>
        <v>#REF!</v>
      </c>
      <c r="I199" t="e">
        <f t="shared" si="252"/>
        <v>#REF!</v>
      </c>
      <c r="J199" s="466" t="e">
        <f t="array" ref="J199">INDEX( 'Master Sheet'!A400:C$1093, MATCH( I199, 'Master Sheet'!A400:A$1093, 0 ), 2 )</f>
        <v>#REF!</v>
      </c>
      <c r="K199" s="482" t="e">
        <f t="shared" si="3"/>
        <v>#REF!</v>
      </c>
      <c r="L199" s="483"/>
      <c r="M199" s="466"/>
      <c r="N199" s="466" t="e">
        <f t="array" ref="N199">INDEX( 'Master Sheet'!A400:C$1093, MATCH( I199, 'Master Sheet'!A400:A$1093, 0 ), 3 )</f>
        <v>#REF!</v>
      </c>
      <c r="O199" t="e">
        <f t="shared" si="4"/>
        <v>#REF!</v>
      </c>
      <c r="P199" s="484"/>
      <c r="Q199" s="466"/>
      <c r="R199" s="466" t="str">
        <f t="shared" si="5"/>
        <v/>
      </c>
      <c r="S199" s="466" t="str">
        <f t="shared" si="6"/>
        <v/>
      </c>
      <c r="T199" t="str">
        <f t="shared" ref="T199:U199" si="265">IF( Y199="#00ff00", TIMEVALUE(#REF!), "")</f>
        <v/>
      </c>
      <c r="U199" t="str">
        <f t="shared" si="265"/>
        <v/>
      </c>
      <c r="W199" t="s">
        <v>4823</v>
      </c>
      <c r="X199" t="s">
        <v>4823</v>
      </c>
      <c r="Y199" t="s">
        <v>4823</v>
      </c>
      <c r="Z199" t="s">
        <v>4823</v>
      </c>
      <c r="AA199" t="s">
        <v>4822</v>
      </c>
    </row>
    <row r="200" spans="1:27" ht="12.75">
      <c r="A200" s="129" t="str">
        <f t="shared" si="0"/>
        <v>Saturday</v>
      </c>
      <c r="B200" t="e">
        <f>IF( W200="#00ff00",'Master Sheet'!A209, B199)</f>
        <v>#REF!</v>
      </c>
      <c r="C200" t="str">
        <f t="shared" ref="C200:D200" si="266">IF( NOT( R200 = "" ), TEXT( DATE(YEAR(R200), MONTH(R200), DAY(R200) ), "m/d/yy") &amp; " " &amp; HOUR(R200) &amp; ":" &amp; TEXT( MINUTE(R200), "00"), "")</f>
        <v/>
      </c>
      <c r="D200" t="str">
        <f t="shared" si="266"/>
        <v/>
      </c>
      <c r="E200" t="str">
        <f>IF( AA200="#00ff00", 'Master Sheet'!L209, "" )</f>
        <v/>
      </c>
      <c r="F200" t="e">
        <f>IF( AND( $A200 &lt;&gt; "", $B200 &lt;&gt; "", $C200 &lt;&gt; "", $D200 &lt;&gt; "", $E200 &lt;&gt; "", ISERROR( MATCH( $E200,'2019 Kevin and Rob Bands to not'!$A:$A, 0 ) ) ), 1, 0 )</f>
        <v>#REF!</v>
      </c>
      <c r="H200" s="479" t="e">
        <f t="shared" si="2"/>
        <v>#REF!</v>
      </c>
      <c r="I200">
        <f>'Master Sheet'!L209</f>
        <v>0</v>
      </c>
      <c r="J200" s="466" t="e">
        <f t="array" ref="J200">INDEX( 'Master Sheet'!A400:C$1093, MATCH( I200, 'Master Sheet'!A400:A$1093, 0 ), 2 )</f>
        <v>#N/A</v>
      </c>
      <c r="K200" s="482" t="e">
        <f t="shared" si="3"/>
        <v>#REF!</v>
      </c>
      <c r="L200" s="483"/>
      <c r="M200" s="466"/>
      <c r="N200" s="466" t="e">
        <f t="array" ref="N200">INDEX( 'Master Sheet'!A400:C$1093, MATCH( I200, 'Master Sheet'!A400:A$1093, 0 ), 3 )</f>
        <v>#N/A</v>
      </c>
      <c r="O200" t="e">
        <f t="shared" si="4"/>
        <v>#REF!</v>
      </c>
      <c r="P200" s="484"/>
      <c r="Q200" s="466"/>
      <c r="R200" s="466" t="str">
        <f t="shared" si="5"/>
        <v/>
      </c>
      <c r="S200" s="466" t="str">
        <f t="shared" si="6"/>
        <v/>
      </c>
      <c r="T200" t="str">
        <f>IF( Y200="#00ff00", TIMEVALUE('Master Sheet'!J209), "")</f>
        <v/>
      </c>
      <c r="U200" t="str">
        <f>IF( Z200="#00ff00", TIMEVALUE('Master Sheet'!K209), "")</f>
        <v/>
      </c>
      <c r="W200" t="s">
        <v>4837</v>
      </c>
      <c r="X200" t="s">
        <v>4837</v>
      </c>
      <c r="Y200" t="s">
        <v>4837</v>
      </c>
      <c r="Z200" t="s">
        <v>4837</v>
      </c>
      <c r="AA200" t="s">
        <v>4837</v>
      </c>
    </row>
    <row r="201" spans="1:27" ht="12.75">
      <c r="A201" s="129" t="str">
        <f t="shared" si="0"/>
        <v>Saturday</v>
      </c>
      <c r="B201" t="e">
        <f>IF( W201="#00ff00",'Master Sheet'!A210, B200)</f>
        <v>#REF!</v>
      </c>
      <c r="C201" t="str">
        <f t="shared" ref="C201:D201" si="267">IF( NOT( R201 = "" ), TEXT( DATE(YEAR(R201), MONTH(R201), DAY(R201) ), "m/d/yy") &amp; " " &amp; HOUR(R201) &amp; ":" &amp; TEXT( MINUTE(R201), "00"), "")</f>
        <v/>
      </c>
      <c r="D201" t="str">
        <f t="shared" si="267"/>
        <v/>
      </c>
      <c r="E201" t="str">
        <f>IF( AA201="#00ff00", 'Master Sheet'!L210, "" )</f>
        <v/>
      </c>
      <c r="F201" t="e">
        <f>IF( AND( $A201 &lt;&gt; "", $B201 &lt;&gt; "", $C201 &lt;&gt; "", $D201 &lt;&gt; "", $E201 &lt;&gt; "", ISERROR( MATCH( $E201,'2019 Kevin and Rob Bands to not'!$A:$A, 0 ) ) ), 1, 0 )</f>
        <v>#REF!</v>
      </c>
      <c r="H201" s="479" t="e">
        <f t="shared" si="2"/>
        <v>#REF!</v>
      </c>
      <c r="I201">
        <f>'Master Sheet'!L210</f>
        <v>0</v>
      </c>
      <c r="J201" s="466" t="e">
        <f t="array" ref="J201">INDEX( 'Master Sheet'!A400:C$1093, MATCH( I201, 'Master Sheet'!A400:A$1093, 0 ), 2 )</f>
        <v>#N/A</v>
      </c>
      <c r="K201" s="482" t="e">
        <f t="shared" si="3"/>
        <v>#REF!</v>
      </c>
      <c r="L201" s="483"/>
      <c r="M201" s="466"/>
      <c r="N201" s="466" t="e">
        <f t="array" ref="N201">INDEX( 'Master Sheet'!A400:C$1093, MATCH( I201, 'Master Sheet'!A400:A$1093, 0 ), 3 )</f>
        <v>#N/A</v>
      </c>
      <c r="O201" t="e">
        <f t="shared" si="4"/>
        <v>#REF!</v>
      </c>
      <c r="P201" s="484"/>
      <c r="Q201" s="466"/>
      <c r="R201" s="466" t="str">
        <f t="shared" si="5"/>
        <v/>
      </c>
      <c r="S201" s="466" t="str">
        <f t="shared" si="6"/>
        <v/>
      </c>
      <c r="T201" t="str">
        <f>IF( Y201="#00ff00", TIMEVALUE('Master Sheet'!J210), "")</f>
        <v/>
      </c>
      <c r="U201" t="str">
        <f>IF( Z201="#00ff00", TIMEVALUE('Master Sheet'!K210), "")</f>
        <v/>
      </c>
      <c r="W201" t="s">
        <v>4823</v>
      </c>
      <c r="X201" t="s">
        <v>4823</v>
      </c>
      <c r="Y201" t="s">
        <v>4823</v>
      </c>
      <c r="Z201" t="s">
        <v>4823</v>
      </c>
      <c r="AA201" t="s">
        <v>4823</v>
      </c>
    </row>
    <row r="202" spans="1:27" ht="12.75">
      <c r="A202" s="129" t="str">
        <f t="shared" si="0"/>
        <v>Saturday</v>
      </c>
      <c r="B202" s="481" t="e">
        <f>IF( W202="#00ff00",'Master Sheet'!A211, B201)</f>
        <v>#N/A</v>
      </c>
      <c r="C202" t="str">
        <f t="shared" ref="C202:D202" si="268">IF( NOT( R202 = "" ), TEXT( DATE(YEAR(R202), MONTH(R202), DAY(R202) ), "m/d/yy") &amp; " " &amp; HOUR(R202) &amp; ":" &amp; TEXT( MINUTE(R202), "00"), "")</f>
        <v/>
      </c>
      <c r="D202" t="str">
        <f t="shared" si="268"/>
        <v/>
      </c>
      <c r="E202" t="str">
        <f>IF( AA202="#00ff00", 'Master Sheet'!L211, "" )</f>
        <v>Grateful Dawg Sessions</v>
      </c>
      <c r="F202" t="e">
        <f>IF( AND( $A202 &lt;&gt; "", $B202 &lt;&gt; "", $C202 &lt;&gt; "", $D202 &lt;&gt; "", $E202 &lt;&gt; "", ISERROR( MATCH( $E202,'2019 Kevin and Rob Bands to not'!$A:$A, 0 ) ) ), 1, 0 )</f>
        <v>#N/A</v>
      </c>
      <c r="H202" s="479" t="e">
        <f t="shared" si="2"/>
        <v>#N/A</v>
      </c>
      <c r="I202" t="str">
        <f>'Master Sheet'!L211</f>
        <v>Grateful Dawg Sessions</v>
      </c>
      <c r="J202" s="466" t="e">
        <f t="array" ref="J202">INDEX( 'Master Sheet'!A400:C$1093, MATCH( I202, 'Master Sheet'!A400:A$1093, 0 ), 2 )</f>
        <v>#N/A</v>
      </c>
      <c r="K202" s="482" t="e">
        <f t="shared" si="3"/>
        <v>#N/A</v>
      </c>
      <c r="L202" s="483"/>
      <c r="M202" s="466"/>
      <c r="N202" s="466" t="e">
        <f t="array" ref="N202">INDEX( 'Master Sheet'!A400:C$1093, MATCH( I202, 'Master Sheet'!A400:A$1093, 0 ), 3 )</f>
        <v>#N/A</v>
      </c>
      <c r="O202" t="e">
        <f t="shared" si="4"/>
        <v>#N/A</v>
      </c>
      <c r="P202" s="484"/>
      <c r="Q202" s="466"/>
      <c r="R202" s="466" t="str">
        <f t="shared" si="5"/>
        <v/>
      </c>
      <c r="S202" s="466" t="str">
        <f t="shared" si="6"/>
        <v/>
      </c>
      <c r="T202" t="e">
        <f>IF( Y202="#00ff00", TIMEVALUE('Master Sheet'!J211), "")</f>
        <v>#VALUE!</v>
      </c>
      <c r="U202" t="e">
        <f>IF( Z202="#00ff00", TIMEVALUE('Master Sheet'!K211), "")</f>
        <v>#VALUE!</v>
      </c>
      <c r="W202" t="s">
        <v>4822</v>
      </c>
      <c r="X202" t="s">
        <v>4822</v>
      </c>
      <c r="Y202" t="s">
        <v>4822</v>
      </c>
      <c r="Z202" t="s">
        <v>4822</v>
      </c>
      <c r="AA202" t="s">
        <v>4822</v>
      </c>
    </row>
    <row r="203" spans="1:27" ht="12.75">
      <c r="A203" s="129" t="str">
        <f t="shared" si="0"/>
        <v>Saturday</v>
      </c>
      <c r="B203" s="481" t="e">
        <f>IF( W203="#00ff00",'Master Sheet'!A212, B202)</f>
        <v>#N/A</v>
      </c>
      <c r="C203" t="str">
        <f t="shared" ref="C203:D203" si="269">IF( NOT( R203 = "" ), TEXT( DATE(YEAR(R203), MONTH(R203), DAY(R203) ), "m/d/yy") &amp; " " &amp; HOUR(R203) &amp; ":" &amp; TEXT( MINUTE(R203), "00"), "")</f>
        <v/>
      </c>
      <c r="D203" t="str">
        <f t="shared" si="269"/>
        <v/>
      </c>
      <c r="E203" t="str">
        <f>IF( AA203="#00ff00", 'Master Sheet'!L212, "" )</f>
        <v>Nadalands</v>
      </c>
      <c r="F203" t="e">
        <f>IF( AND( $A203 &lt;&gt; "", $B203 &lt;&gt; "", $C203 &lt;&gt; "", $D203 &lt;&gt; "", $E203 &lt;&gt; "", ISERROR( MATCH( $E203,'2019 Kevin and Rob Bands to not'!$A:$A, 0 ) ) ), 1, 0 )</f>
        <v>#N/A</v>
      </c>
      <c r="H203" s="479" t="e">
        <f t="shared" si="2"/>
        <v>#N/A</v>
      </c>
      <c r="I203" t="str">
        <f>'Master Sheet'!L212</f>
        <v>Nadalands</v>
      </c>
      <c r="J203" s="466" t="str">
        <f t="array" ref="J203">INDEX( 'Master Sheet'!A400:C$1093, MATCH( I203, 'Master Sheet'!A400:A$1093, 0 ), 2 )</f>
        <v>(2020) John Lindenbaum :: 415-577-3313</v>
      </c>
      <c r="K203" s="482" t="e">
        <f t="shared" si="3"/>
        <v>#N/A</v>
      </c>
      <c r="L203" s="483"/>
      <c r="M203" s="466"/>
      <c r="N203" s="466" t="str">
        <f t="array" ref="N203">INDEX( 'Master Sheet'!A400:C$1093, MATCH( I203, 'Master Sheet'!A400:A$1093, 0 ), 3 )</f>
        <v>nadalands@gmail.com</v>
      </c>
      <c r="O203" t="e">
        <f t="shared" si="4"/>
        <v>#N/A</v>
      </c>
      <c r="P203" s="484"/>
      <c r="Q203" s="466"/>
      <c r="R203" s="466" t="str">
        <f t="shared" si="5"/>
        <v/>
      </c>
      <c r="S203" s="466" t="str">
        <f t="shared" si="6"/>
        <v/>
      </c>
      <c r="T203" t="e">
        <f>IF( Y203="#00ff00", TIMEVALUE('Master Sheet'!J212), "")</f>
        <v>#VALUE!</v>
      </c>
      <c r="U203" t="e">
        <f>IF( Z203="#00ff00", TIMEVALUE('Master Sheet'!K212), "")</f>
        <v>#VALUE!</v>
      </c>
      <c r="W203" t="s">
        <v>4823</v>
      </c>
      <c r="X203" t="s">
        <v>4823</v>
      </c>
      <c r="Y203" t="s">
        <v>4822</v>
      </c>
      <c r="Z203" t="s">
        <v>4822</v>
      </c>
      <c r="AA203" t="s">
        <v>4822</v>
      </c>
    </row>
    <row r="204" spans="1:27" ht="12.75">
      <c r="A204" s="129" t="str">
        <f t="shared" si="0"/>
        <v>Saturday</v>
      </c>
      <c r="B204" s="481" t="e">
        <f>IF( W204="#00ff00",'Master Sheet'!A213, B203)</f>
        <v>#N/A</v>
      </c>
      <c r="C204" t="str">
        <f t="shared" ref="C204:D204" si="270">IF( NOT( R204 = "" ), TEXT( DATE(YEAR(R204), MONTH(R204), DAY(R204) ), "m/d/yy") &amp; " " &amp; HOUR(R204) &amp; ":" &amp; TEXT( MINUTE(R204), "00"), "")</f>
        <v/>
      </c>
      <c r="D204" t="str">
        <f t="shared" si="270"/>
        <v/>
      </c>
      <c r="E204" t="str">
        <f>IF( AA204="#00ff00", 'Master Sheet'!L213, "" )</f>
        <v>Wolf van Elfmand</v>
      </c>
      <c r="F204" t="e">
        <f>IF( AND( $A204 &lt;&gt; "", $B204 &lt;&gt; "", $C204 &lt;&gt; "", $D204 &lt;&gt; "", $E204 &lt;&gt; "", ISERROR( MATCH( $E204,'2019 Kevin and Rob Bands to not'!$A:$A, 0 ) ) ), 1, 0 )</f>
        <v>#N/A</v>
      </c>
      <c r="H204" s="479" t="e">
        <f t="shared" si="2"/>
        <v>#N/A</v>
      </c>
      <c r="I204" t="str">
        <f>'Master Sheet'!L213</f>
        <v>Wolf van Elfmand</v>
      </c>
      <c r="J204" s="466" t="str">
        <f t="array" ref="J204">INDEX( 'Master Sheet'!A400:C$1093, MATCH( I204, 'Master Sheet'!A400:A$1093, 0 ), 2 )</f>
        <v>(2020) Wolf :: 9703908089</v>
      </c>
      <c r="K204" s="482" t="e">
        <f t="shared" si="3"/>
        <v>#N/A</v>
      </c>
      <c r="L204" s="483"/>
      <c r="M204" s="466"/>
      <c r="N204" s="466" t="str">
        <f t="array" ref="N204">INDEX( 'Master Sheet'!A400:C$1093, MATCH( I204, 'Master Sheet'!A400:A$1093, 0 ), 3 )</f>
        <v>wolfvanelfmand@gmail.com</v>
      </c>
      <c r="O204" t="e">
        <f t="shared" si="4"/>
        <v>#N/A</v>
      </c>
      <c r="P204" s="484"/>
      <c r="Q204" s="466"/>
      <c r="R204" s="466" t="str">
        <f t="shared" si="5"/>
        <v/>
      </c>
      <c r="S204" s="466" t="str">
        <f t="shared" si="6"/>
        <v/>
      </c>
      <c r="T204" t="e">
        <f>IF( Y204="#00ff00", TIMEVALUE('Master Sheet'!J213), "")</f>
        <v>#VALUE!</v>
      </c>
      <c r="U204" t="e">
        <f>IF( Z204="#00ff00", TIMEVALUE('Master Sheet'!K213), "")</f>
        <v>#VALUE!</v>
      </c>
      <c r="W204" t="s">
        <v>4823</v>
      </c>
      <c r="X204" t="s">
        <v>4823</v>
      </c>
      <c r="Y204" t="s">
        <v>4822</v>
      </c>
      <c r="Z204" t="s">
        <v>4822</v>
      </c>
      <c r="AA204" t="s">
        <v>4822</v>
      </c>
    </row>
    <row r="205" spans="1:27" ht="12.75">
      <c r="A205" s="129" t="str">
        <f t="shared" si="0"/>
        <v>Saturday</v>
      </c>
      <c r="B205" s="481" t="e">
        <f>IF( W205="#00ff00",'Master Sheet'!A214, B204)</f>
        <v>#N/A</v>
      </c>
      <c r="C205" t="str">
        <f t="shared" ref="C205:D205" si="271">IF( NOT( R205 = "" ), TEXT( DATE(YEAR(R205), MONTH(R205), DAY(R205) ), "m/d/yy") &amp; " " &amp; HOUR(R205) &amp; ":" &amp; TEXT( MINUTE(R205), "00"), "")</f>
        <v/>
      </c>
      <c r="D205" t="str">
        <f t="shared" si="271"/>
        <v/>
      </c>
      <c r="E205">
        <f>IF( AA205="#00ff00", 'Master Sheet'!L214, "" )</f>
        <v>0</v>
      </c>
      <c r="F205" t="e">
        <f>IF( AND( $A205 &lt;&gt; "", $B205 &lt;&gt; "", $C205 &lt;&gt; "", $D205 &lt;&gt; "", $E205 &lt;&gt; "", ISERROR( MATCH( $E205,'2019 Kevin and Rob Bands to not'!$A:$A, 0 ) ) ), 1, 0 )</f>
        <v>#N/A</v>
      </c>
      <c r="H205" s="479" t="e">
        <f t="shared" si="2"/>
        <v>#N/A</v>
      </c>
      <c r="I205">
        <f>'Master Sheet'!L214</f>
        <v>0</v>
      </c>
      <c r="J205" s="466" t="e">
        <f t="array" ref="J205">INDEX( 'Master Sheet'!A400:C$1093, MATCH( I205, 'Master Sheet'!A400:A$1093, 0 ), 2 )</f>
        <v>#N/A</v>
      </c>
      <c r="K205" s="482" t="e">
        <f t="shared" si="3"/>
        <v>#N/A</v>
      </c>
      <c r="L205" s="483"/>
      <c r="M205" s="466"/>
      <c r="N205" s="466" t="e">
        <f t="array" ref="N205">INDEX( 'Master Sheet'!A400:C$1093, MATCH( I205, 'Master Sheet'!A400:A$1093, 0 ), 3 )</f>
        <v>#N/A</v>
      </c>
      <c r="O205" t="e">
        <f t="shared" si="4"/>
        <v>#N/A</v>
      </c>
      <c r="P205" s="484"/>
      <c r="Q205" s="466"/>
      <c r="R205" s="466" t="str">
        <f t="shared" si="5"/>
        <v/>
      </c>
      <c r="S205" s="466" t="str">
        <f t="shared" si="6"/>
        <v/>
      </c>
      <c r="T205" t="e">
        <f>IF( Y205="#00ff00", TIMEVALUE('Master Sheet'!J214), "")</f>
        <v>#VALUE!</v>
      </c>
      <c r="U205" t="e">
        <f>IF( Z205="#00ff00", TIMEVALUE('Master Sheet'!K214), "")</f>
        <v>#VALUE!</v>
      </c>
      <c r="W205" t="s">
        <v>4823</v>
      </c>
      <c r="X205" t="s">
        <v>4823</v>
      </c>
      <c r="Y205" t="s">
        <v>4822</v>
      </c>
      <c r="Z205" t="s">
        <v>4822</v>
      </c>
      <c r="AA205" t="s">
        <v>4822</v>
      </c>
    </row>
    <row r="206" spans="1:27" ht="12.75">
      <c r="A206" s="129" t="str">
        <f t="shared" si="0"/>
        <v>Saturday</v>
      </c>
      <c r="B206" s="481" t="e">
        <f>IF( W206="#00ff00",'Master Sheet'!A215, B205)</f>
        <v>#N/A</v>
      </c>
      <c r="C206" t="str">
        <f t="shared" ref="C206:D206" si="272">IF( NOT( R206 = "" ), TEXT( DATE(YEAR(R206), MONTH(R206), DAY(R206) ), "m/d/yy") &amp; " " &amp; HOUR(R206) &amp; ":" &amp; TEXT( MINUTE(R206), "00"), "")</f>
        <v/>
      </c>
      <c r="D206" t="str">
        <f t="shared" si="272"/>
        <v/>
      </c>
      <c r="E206" t="str">
        <f>IF( AA206="#00ff00", 'Master Sheet'!L215, "" )</f>
        <v/>
      </c>
      <c r="F206" t="e">
        <f>IF( AND( $A206 &lt;&gt; "", $B206 &lt;&gt; "", $C206 &lt;&gt; "", $D206 &lt;&gt; "", $E206 &lt;&gt; "", ISERROR( MATCH( $E206,'2019 Kevin and Rob Bands to not'!$A:$A, 0 ) ) ), 1, 0 )</f>
        <v>#N/A</v>
      </c>
      <c r="H206" s="479" t="e">
        <f t="shared" si="2"/>
        <v>#N/A</v>
      </c>
      <c r="I206">
        <f>'Master Sheet'!L215</f>
        <v>0</v>
      </c>
      <c r="J206" s="466" t="e">
        <f t="array" ref="J206">INDEX( 'Master Sheet'!A400:C$1093, MATCH( I206, 'Master Sheet'!A400:A$1093, 0 ), 2 )</f>
        <v>#N/A</v>
      </c>
      <c r="K206" s="482" t="e">
        <f t="shared" si="3"/>
        <v>#N/A</v>
      </c>
      <c r="L206" s="483"/>
      <c r="M206" s="466"/>
      <c r="N206" s="466" t="e">
        <f t="array" ref="N206">INDEX( 'Master Sheet'!A400:C$1093, MATCH( I206, 'Master Sheet'!A400:A$1093, 0 ), 3 )</f>
        <v>#N/A</v>
      </c>
      <c r="O206" t="e">
        <f t="shared" si="4"/>
        <v>#N/A</v>
      </c>
      <c r="P206" s="484"/>
      <c r="Q206" s="466"/>
      <c r="R206" s="466" t="str">
        <f t="shared" si="5"/>
        <v/>
      </c>
      <c r="S206" s="466" t="str">
        <f t="shared" si="6"/>
        <v/>
      </c>
      <c r="T206" t="str">
        <f>IF( Y206="#00ff00", TIMEVALUE('Master Sheet'!J215), "")</f>
        <v/>
      </c>
      <c r="U206" t="str">
        <f>IF( Z206="#00ff00", TIMEVALUE('Master Sheet'!K215), "")</f>
        <v/>
      </c>
      <c r="W206" t="s">
        <v>4823</v>
      </c>
      <c r="X206" t="s">
        <v>4823</v>
      </c>
      <c r="Y206" t="s">
        <v>4823</v>
      </c>
      <c r="Z206" t="s">
        <v>4823</v>
      </c>
      <c r="AA206" t="s">
        <v>4823</v>
      </c>
    </row>
    <row r="207" spans="1:27" ht="12.75">
      <c r="A207" s="129" t="str">
        <f t="shared" si="0"/>
        <v>Saturday</v>
      </c>
      <c r="B207" s="481" t="e">
        <f>IF( W207="#00ff00",'Master Sheet'!A216, B206)</f>
        <v>#N/A</v>
      </c>
      <c r="C207" t="str">
        <f t="shared" ref="C207:D207" si="273">IF( NOT( R207 = "" ), TEXT( DATE(YEAR(R207), MONTH(R207), DAY(R207) ), "m/d/yy") &amp; " " &amp; HOUR(R207) &amp; ":" &amp; TEXT( MINUTE(R207), "00"), "")</f>
        <v/>
      </c>
      <c r="D207" t="str">
        <f t="shared" si="273"/>
        <v/>
      </c>
      <c r="E207" t="str">
        <f>IF( AA207="#00ff00", 'Master Sheet'!L216, "" )</f>
        <v/>
      </c>
      <c r="F207" t="e">
        <f>IF( AND( $A207 &lt;&gt; "", $B207 &lt;&gt; "", $C207 &lt;&gt; "", $D207 &lt;&gt; "", $E207 &lt;&gt; "", ISERROR( MATCH( $E207,'2019 Kevin and Rob Bands to not'!$A:$A, 0 ) ) ), 1, 0 )</f>
        <v>#N/A</v>
      </c>
      <c r="H207" s="479" t="e">
        <f t="shared" si="2"/>
        <v>#N/A</v>
      </c>
      <c r="I207" t="str">
        <f>'Master Sheet'!L216</f>
        <v>larger mix</v>
      </c>
      <c r="J207" s="466" t="e">
        <f t="array" ref="J207">INDEX( 'Master Sheet'!A400:C$1093, MATCH( I207, 'Master Sheet'!A400:A$1093, 0 ), 2 )</f>
        <v>#N/A</v>
      </c>
      <c r="K207" s="482" t="e">
        <f t="shared" si="3"/>
        <v>#N/A</v>
      </c>
      <c r="L207" s="483"/>
      <c r="M207" s="466"/>
      <c r="N207" s="466" t="e">
        <f t="array" ref="N207">INDEX( 'Master Sheet'!A400:C$1093, MATCH( I207, 'Master Sheet'!A400:A$1093, 0 ), 3 )</f>
        <v>#N/A</v>
      </c>
      <c r="O207" t="e">
        <f t="shared" si="4"/>
        <v>#N/A</v>
      </c>
      <c r="P207" s="484"/>
      <c r="Q207" s="466"/>
      <c r="R207" s="466" t="str">
        <f t="shared" si="5"/>
        <v/>
      </c>
      <c r="S207" s="466" t="str">
        <f t="shared" si="6"/>
        <v/>
      </c>
      <c r="T207" t="str">
        <f>IF( Y207="#00ff00", TIMEVALUE('Master Sheet'!J216), "")</f>
        <v/>
      </c>
      <c r="U207" t="str">
        <f>IF( Z207="#00ff00", TIMEVALUE('Master Sheet'!K216), "")</f>
        <v/>
      </c>
      <c r="W207" t="s">
        <v>4823</v>
      </c>
      <c r="X207" t="s">
        <v>4823</v>
      </c>
      <c r="Y207" t="s">
        <v>4823</v>
      </c>
      <c r="Z207" t="s">
        <v>4823</v>
      </c>
      <c r="AA207" t="s">
        <v>4823</v>
      </c>
    </row>
    <row r="208" spans="1:27" ht="12.75">
      <c r="A208" s="129" t="str">
        <f t="shared" si="0"/>
        <v>Saturday</v>
      </c>
      <c r="B208" s="481" t="str">
        <f>IF( W208="#00ff00",'Master Sheet'!A217, B207)</f>
        <v>(2020) Mouse :: 970-988-4135</v>
      </c>
      <c r="C208" t="str">
        <f t="shared" ref="C208:D208" si="274">IF( NOT( R208 = "" ), TEXT( DATE(YEAR(R208), MONTH(R208), DAY(R208) ), "m/d/yy") &amp; " " &amp; HOUR(R208) &amp; ":" &amp; TEXT( MINUTE(R208), "00"), "")</f>
        <v/>
      </c>
      <c r="D208" t="str">
        <f t="shared" si="274"/>
        <v/>
      </c>
      <c r="E208">
        <f>IF( AA208="#00ff00", 'Master Sheet'!L217, "" )</f>
        <v>0</v>
      </c>
      <c r="F208">
        <f>IF( AND( $A208 &lt;&gt; "", $B208 &lt;&gt; "", $C208 &lt;&gt; "", $D208 &lt;&gt; "", $E208 &lt;&gt; "", ISERROR( MATCH( $E208,'2019 Kevin and Rob Bands to not'!$A:$A, 0 ) ) ), 1, 0 )</f>
        <v>0</v>
      </c>
      <c r="H208" s="479">
        <f t="shared" si="2"/>
        <v>0</v>
      </c>
      <c r="I208">
        <f>'Master Sheet'!L217</f>
        <v>0</v>
      </c>
      <c r="J208" s="466" t="e">
        <f t="array" ref="J208">INDEX( 'Master Sheet'!A400:C$1093, MATCH( I208, 'Master Sheet'!A400:A$1093, 0 ), 2 )</f>
        <v>#N/A</v>
      </c>
      <c r="K208" s="482">
        <f t="shared" si="3"/>
        <v>0</v>
      </c>
      <c r="L208" s="483"/>
      <c r="M208" s="466"/>
      <c r="N208" s="466" t="e">
        <f t="array" ref="N208">INDEX( 'Master Sheet'!A400:C$1093, MATCH( I208, 'Master Sheet'!A400:A$1093, 0 ), 3 )</f>
        <v>#N/A</v>
      </c>
      <c r="O208">
        <f t="shared" si="4"/>
        <v>0</v>
      </c>
      <c r="P208" s="484"/>
      <c r="Q208" s="466"/>
      <c r="R208" s="466" t="str">
        <f t="shared" si="5"/>
        <v/>
      </c>
      <c r="S208" s="466" t="str">
        <f t="shared" si="6"/>
        <v/>
      </c>
      <c r="T208" t="e">
        <f>IF( Y208="#00ff00", TIMEVALUE('Master Sheet'!J217), "")</f>
        <v>#VALUE!</v>
      </c>
      <c r="U208" t="e">
        <f>IF( Z208="#00ff00", TIMEVALUE('Master Sheet'!K217), "")</f>
        <v>#VALUE!</v>
      </c>
      <c r="W208" t="s">
        <v>4822</v>
      </c>
      <c r="X208" t="s">
        <v>4822</v>
      </c>
      <c r="Y208" t="s">
        <v>4822</v>
      </c>
      <c r="Z208" t="s">
        <v>4822</v>
      </c>
      <c r="AA208" t="s">
        <v>4822</v>
      </c>
    </row>
    <row r="209" spans="1:27" ht="12.75">
      <c r="A209" s="129" t="str">
        <f t="shared" si="0"/>
        <v>Saturday</v>
      </c>
      <c r="B209" s="481" t="str">
        <f>IF( W209="#00ff00",'Master Sheet'!A218, B208)</f>
        <v>(2020) Mouse :: 970-988-4135</v>
      </c>
      <c r="C209" t="str">
        <f t="shared" ref="C209:D209" si="275">IF( NOT( R209 = "" ), TEXT( DATE(YEAR(R209), MONTH(R209), DAY(R209) ), "m/d/yy") &amp; " " &amp; HOUR(R209) &amp; ":" &amp; TEXT( MINUTE(R209), "00"), "")</f>
        <v/>
      </c>
      <c r="D209" t="str">
        <f t="shared" si="275"/>
        <v/>
      </c>
      <c r="E209" t="str">
        <f>IF( AA209="#00ff00", 'Master Sheet'!L218, "" )</f>
        <v>LAPOMPE</v>
      </c>
      <c r="F209">
        <f>IF( AND( $A209 &lt;&gt; "", $B209 &lt;&gt; "", $C209 &lt;&gt; "", $D209 &lt;&gt; "", $E209 &lt;&gt; "", ISERROR( MATCH( $E209,'2019 Kevin and Rob Bands to not'!$A:$A, 0 ) ) ), 1, 0 )</f>
        <v>0</v>
      </c>
      <c r="H209" s="479">
        <f t="shared" si="2"/>
        <v>0</v>
      </c>
      <c r="I209" t="str">
        <f>'Master Sheet'!L218</f>
        <v>LAPOMPE</v>
      </c>
      <c r="J209" s="466" t="str">
        <f t="array" ref="J209">INDEX( 'Master Sheet'!A400:C$1093, MATCH( I209, 'Master Sheet'!A400:A$1093, 0 ), 2 )</f>
        <v>(2020) David Lawrence :: 9737874502</v>
      </c>
      <c r="K209" s="482">
        <f t="shared" si="3"/>
        <v>0</v>
      </c>
      <c r="L209" s="483"/>
      <c r="M209" s="466"/>
      <c r="N209" s="466" t="str">
        <f t="array" ref="N209">INDEX( 'Master Sheet'!A400:C$1093, MATCH( I209, 'Master Sheet'!A400:A$1093, 0 ), 3 )</f>
        <v>lapompejazz@gmail.com</v>
      </c>
      <c r="O209">
        <f t="shared" si="4"/>
        <v>0</v>
      </c>
      <c r="P209" s="484"/>
      <c r="Q209" s="466"/>
      <c r="R209" s="466" t="str">
        <f t="shared" si="5"/>
        <v/>
      </c>
      <c r="S209" s="466" t="str">
        <f t="shared" si="6"/>
        <v/>
      </c>
      <c r="T209" t="e">
        <f>IF( Y209="#00ff00", TIMEVALUE('Master Sheet'!J218), "")</f>
        <v>#VALUE!</v>
      </c>
      <c r="U209" t="e">
        <f>IF( Z209="#00ff00", TIMEVALUE('Master Sheet'!K218), "")</f>
        <v>#VALUE!</v>
      </c>
      <c r="W209" t="s">
        <v>4823</v>
      </c>
      <c r="X209" t="s">
        <v>4823</v>
      </c>
      <c r="Y209" t="s">
        <v>4822</v>
      </c>
      <c r="Z209" t="s">
        <v>4822</v>
      </c>
      <c r="AA209" t="s">
        <v>4822</v>
      </c>
    </row>
    <row r="210" spans="1:27" ht="12.75">
      <c r="A210" s="129" t="str">
        <f t="shared" si="0"/>
        <v>Saturday</v>
      </c>
      <c r="B210" s="481" t="str">
        <f>IF( W210="#00ff00",'Master Sheet'!A219, B209)</f>
        <v>(2020) Mouse :: 970-988-4135</v>
      </c>
      <c r="C210" t="str">
        <f t="shared" ref="C210:D210" si="276">IF( NOT( R210 = "" ), TEXT( DATE(YEAR(R210), MONTH(R210), DAY(R210) ), "m/d/yy") &amp; " " &amp; HOUR(R210) &amp; ":" &amp; TEXT( MINUTE(R210), "00"), "")</f>
        <v/>
      </c>
      <c r="D210" t="str">
        <f t="shared" si="276"/>
        <v/>
      </c>
      <c r="E210">
        <f>IF( AA210="#00ff00", 'Master Sheet'!L219, "" )</f>
        <v>0</v>
      </c>
      <c r="F210">
        <f>IF( AND( $A210 &lt;&gt; "", $B210 &lt;&gt; "", $C210 &lt;&gt; "", $D210 &lt;&gt; "", $E210 &lt;&gt; "", ISERROR( MATCH( $E210,'2019 Kevin and Rob Bands to not'!$A:$A, 0 ) ) ), 1, 0 )</f>
        <v>0</v>
      </c>
      <c r="H210" s="479">
        <f t="shared" si="2"/>
        <v>0</v>
      </c>
      <c r="I210">
        <f>'Master Sheet'!L219</f>
        <v>0</v>
      </c>
      <c r="J210" s="466" t="e">
        <f t="array" ref="J210">INDEX( 'Master Sheet'!A400:C$1093, MATCH( I210, 'Master Sheet'!A400:A$1093, 0 ), 2 )</f>
        <v>#N/A</v>
      </c>
      <c r="K210" s="482">
        <f t="shared" si="3"/>
        <v>0</v>
      </c>
      <c r="L210" s="483"/>
      <c r="M210" s="466"/>
      <c r="N210" s="466" t="e">
        <f t="array" ref="N210">INDEX( 'Master Sheet'!A400:C$1093, MATCH( I210, 'Master Sheet'!A400:A$1093, 0 ), 3 )</f>
        <v>#N/A</v>
      </c>
      <c r="O210">
        <f t="shared" si="4"/>
        <v>0</v>
      </c>
      <c r="P210" s="484"/>
      <c r="Q210" s="466"/>
      <c r="R210" s="466" t="str">
        <f t="shared" si="5"/>
        <v/>
      </c>
      <c r="S210" s="466" t="str">
        <f t="shared" si="6"/>
        <v/>
      </c>
      <c r="T210" t="e">
        <f>IF( Y210="#00ff00", TIMEVALUE('Master Sheet'!J219), "")</f>
        <v>#VALUE!</v>
      </c>
      <c r="U210" t="e">
        <f>IF( Z210="#00ff00", TIMEVALUE('Master Sheet'!K219), "")</f>
        <v>#VALUE!</v>
      </c>
      <c r="W210" t="s">
        <v>4823</v>
      </c>
      <c r="X210" t="s">
        <v>4823</v>
      </c>
      <c r="Y210" t="s">
        <v>4822</v>
      </c>
      <c r="Z210" t="s">
        <v>4822</v>
      </c>
      <c r="AA210" t="s">
        <v>4822</v>
      </c>
    </row>
    <row r="211" spans="1:27" ht="12.75">
      <c r="A211" s="129" t="str">
        <f t="shared" si="0"/>
        <v>Saturday</v>
      </c>
      <c r="B211" s="481" t="str">
        <f>IF( W211="#00ff00",'Master Sheet'!A220, B210)</f>
        <v>(2020) Mouse :: 970-988-4135</v>
      </c>
      <c r="C211" t="str">
        <f t="shared" ref="C211:D211" si="277">IF( NOT( R211 = "" ), TEXT( DATE(YEAR(R211), MONTH(R211), DAY(R211) ), "m/d/yy") &amp; " " &amp; HOUR(R211) &amp; ":" &amp; TEXT( MINUTE(R211), "00"), "")</f>
        <v/>
      </c>
      <c r="D211" t="str">
        <f t="shared" si="277"/>
        <v/>
      </c>
      <c r="E211" t="str">
        <f>IF( AA211="#00ff00", 'Master Sheet'!L220, "" )</f>
        <v>Sunrise Genius</v>
      </c>
      <c r="F211">
        <f>IF( AND( $A211 &lt;&gt; "", $B211 &lt;&gt; "", $C211 &lt;&gt; "", $D211 &lt;&gt; "", $E211 &lt;&gt; "", ISERROR( MATCH( $E211,'2019 Kevin and Rob Bands to not'!$A:$A, 0 ) ) ), 1, 0 )</f>
        <v>0</v>
      </c>
      <c r="H211" s="479">
        <f t="shared" si="2"/>
        <v>0</v>
      </c>
      <c r="I211" t="str">
        <f>'Master Sheet'!L220</f>
        <v>Sunrise Genius</v>
      </c>
      <c r="J211" s="466" t="str">
        <f t="array" ref="J211">INDEX( 'Master Sheet'!A400:C$1093, MATCH( I211, 'Master Sheet'!A400:A$1093, 0 ), 2 )</f>
        <v>(2020) Sean Waters :: 970-221-3638</v>
      </c>
      <c r="K211" s="482">
        <f t="shared" si="3"/>
        <v>0</v>
      </c>
      <c r="L211" s="483"/>
      <c r="M211" s="466"/>
      <c r="N211" s="466" t="str">
        <f t="array" ref="N211">INDEX( 'Master Sheet'!A400:C$1093, MATCH( I211, 'Master Sheet'!A400:A$1093, 0 ), 3 )</f>
        <v>woodstackrecords@gmail.com</v>
      </c>
      <c r="O211">
        <f t="shared" si="4"/>
        <v>0</v>
      </c>
      <c r="P211" s="484"/>
      <c r="Q211" s="466"/>
      <c r="R211" s="466" t="str">
        <f t="shared" si="5"/>
        <v/>
      </c>
      <c r="S211" s="466" t="str">
        <f t="shared" si="6"/>
        <v/>
      </c>
      <c r="T211" t="e">
        <f>IF( Y211="#00ff00", TIMEVALUE('Master Sheet'!J220), "")</f>
        <v>#VALUE!</v>
      </c>
      <c r="U211" t="e">
        <f>IF( Z211="#00ff00", TIMEVALUE('Master Sheet'!K220), "")</f>
        <v>#VALUE!</v>
      </c>
      <c r="W211" t="s">
        <v>4823</v>
      </c>
      <c r="X211" t="s">
        <v>4823</v>
      </c>
      <c r="Y211" t="s">
        <v>4822</v>
      </c>
      <c r="Z211" t="s">
        <v>4822</v>
      </c>
      <c r="AA211" t="s">
        <v>4822</v>
      </c>
    </row>
    <row r="212" spans="1:27" ht="12.75">
      <c r="A212" s="129" t="str">
        <f t="shared" si="0"/>
        <v>Saturday</v>
      </c>
      <c r="B212" s="481" t="str">
        <f>IF( W212="#00ff00",'Master Sheet'!A221, B211)</f>
        <v>(2020) Mouse :: 970-988-4135</v>
      </c>
      <c r="C212" t="str">
        <f t="shared" ref="C212:D212" si="278">IF( NOT( R212 = "" ), TEXT( DATE(YEAR(R212), MONTH(R212), DAY(R212) ), "m/d/yy") &amp; " " &amp; HOUR(R212) &amp; ":" &amp; TEXT( MINUTE(R212), "00"), "")</f>
        <v/>
      </c>
      <c r="D212" t="str">
        <f t="shared" si="278"/>
        <v/>
      </c>
      <c r="E212">
        <f>IF( AA212="#00ff00", 'Master Sheet'!L221, "" )</f>
        <v>0</v>
      </c>
      <c r="F212">
        <f>IF( AND( $A212 &lt;&gt; "", $B212 &lt;&gt; "", $C212 &lt;&gt; "", $D212 &lt;&gt; "", $E212 &lt;&gt; "", ISERROR( MATCH( $E212,'2019 Kevin and Rob Bands to not'!$A:$A, 0 ) ) ), 1, 0 )</f>
        <v>0</v>
      </c>
      <c r="H212" s="479">
        <f t="shared" si="2"/>
        <v>0</v>
      </c>
      <c r="I212">
        <f>'Master Sheet'!L221</f>
        <v>0</v>
      </c>
      <c r="J212" s="466" t="e">
        <f t="array" ref="J212">INDEX( 'Master Sheet'!A400:C$1093, MATCH( I212, 'Master Sheet'!A400:A$1093, 0 ), 2 )</f>
        <v>#N/A</v>
      </c>
      <c r="K212" s="482">
        <f t="shared" si="3"/>
        <v>0</v>
      </c>
      <c r="L212" s="483"/>
      <c r="M212" s="466"/>
      <c r="N212" s="466" t="e">
        <f t="array" ref="N212">INDEX( 'Master Sheet'!A400:C$1093, MATCH( I212, 'Master Sheet'!A400:A$1093, 0 ), 3 )</f>
        <v>#N/A</v>
      </c>
      <c r="O212">
        <f t="shared" si="4"/>
        <v>0</v>
      </c>
      <c r="P212" s="484"/>
      <c r="Q212" s="466"/>
      <c r="R212" s="466" t="str">
        <f t="shared" si="5"/>
        <v/>
      </c>
      <c r="S212" s="466" t="str">
        <f t="shared" si="6"/>
        <v/>
      </c>
      <c r="T212" t="e">
        <f>IF( Y212="#00ff00", TIMEVALUE('Master Sheet'!J221), "")</f>
        <v>#VALUE!</v>
      </c>
      <c r="U212" t="e">
        <f>IF( Z212="#00ff00", TIMEVALUE('Master Sheet'!K221), "")</f>
        <v>#VALUE!</v>
      </c>
      <c r="W212" t="s">
        <v>4823</v>
      </c>
      <c r="X212" t="s">
        <v>4823</v>
      </c>
      <c r="Y212" t="s">
        <v>4822</v>
      </c>
      <c r="Z212" t="s">
        <v>4822</v>
      </c>
      <c r="AA212" t="s">
        <v>4822</v>
      </c>
    </row>
    <row r="213" spans="1:27" ht="12.75">
      <c r="A213" s="129" t="str">
        <f t="shared" si="0"/>
        <v>Saturday</v>
      </c>
      <c r="B213" s="481" t="str">
        <f>IF( W213="#00ff00",'Master Sheet'!A222, B212)</f>
        <v>(2020) Mouse :: 970-988-4135</v>
      </c>
      <c r="C213" t="str">
        <f t="shared" ref="C213:D213" si="279">IF( NOT( R213 = "" ), TEXT( DATE(YEAR(R213), MONTH(R213), DAY(R213) ), "m/d/yy") &amp; " " &amp; HOUR(R213) &amp; ":" &amp; TEXT( MINUTE(R213), "00"), "")</f>
        <v/>
      </c>
      <c r="D213" t="str">
        <f t="shared" si="279"/>
        <v/>
      </c>
      <c r="E213" t="str">
        <f>IF( AA213="#00ff00", 'Master Sheet'!L222, "" )</f>
        <v/>
      </c>
      <c r="F213">
        <f>IF( AND( $A213 &lt;&gt; "", $B213 &lt;&gt; "", $C213 &lt;&gt; "", $D213 &lt;&gt; "", $E213 &lt;&gt; "", ISERROR( MATCH( $E213,'2019 Kevin and Rob Bands to not'!$A:$A, 0 ) ) ), 1, 0 )</f>
        <v>0</v>
      </c>
      <c r="H213" s="479">
        <f t="shared" si="2"/>
        <v>0</v>
      </c>
      <c r="I213">
        <f>'Master Sheet'!L222</f>
        <v>0</v>
      </c>
      <c r="J213" s="466" t="e">
        <f t="array" ref="J213">INDEX( 'Master Sheet'!A400:C$1093, MATCH( I213, 'Master Sheet'!A400:A$1093, 0 ), 2 )</f>
        <v>#N/A</v>
      </c>
      <c r="K213" s="482">
        <f t="shared" si="3"/>
        <v>0</v>
      </c>
      <c r="L213" s="483"/>
      <c r="M213" s="466"/>
      <c r="N213" s="466" t="e">
        <f t="array" ref="N213">INDEX( 'Master Sheet'!A400:C$1093, MATCH( I213, 'Master Sheet'!A400:A$1093, 0 ), 3 )</f>
        <v>#N/A</v>
      </c>
      <c r="O213">
        <f t="shared" si="4"/>
        <v>0</v>
      </c>
      <c r="P213" s="484"/>
      <c r="Q213" s="466"/>
      <c r="R213" s="466" t="str">
        <f t="shared" si="5"/>
        <v/>
      </c>
      <c r="S213" s="466" t="str">
        <f t="shared" si="6"/>
        <v/>
      </c>
      <c r="T213" t="str">
        <f>IF( Y213="#00ff00", TIMEVALUE('Master Sheet'!J222), "")</f>
        <v/>
      </c>
      <c r="U213" t="str">
        <f>IF( Z213="#00ff00", TIMEVALUE('Master Sheet'!K222), "")</f>
        <v/>
      </c>
      <c r="W213" t="s">
        <v>4823</v>
      </c>
      <c r="X213" t="s">
        <v>4823</v>
      </c>
      <c r="Y213" t="s">
        <v>4823</v>
      </c>
      <c r="Z213" t="s">
        <v>4823</v>
      </c>
      <c r="AA213" t="s">
        <v>4823</v>
      </c>
    </row>
    <row r="214" spans="1:27" ht="12.75">
      <c r="A214" s="129" t="str">
        <f t="shared" si="0"/>
        <v>Saturday</v>
      </c>
      <c r="B214" s="481" t="str">
        <f>IF( W214="#00ff00",'Master Sheet'!A223, B213)</f>
        <v>(2020) Mouse :: 970-988-4135</v>
      </c>
      <c r="C214" t="str">
        <f t="shared" ref="C214:D214" si="280">IF( NOT( R214 = "" ), TEXT( DATE(YEAR(R214), MONTH(R214), DAY(R214) ), "m/d/yy") &amp; " " &amp; HOUR(R214) &amp; ":" &amp; TEXT( MINUTE(R214), "00"), "")</f>
        <v/>
      </c>
      <c r="D214" t="str">
        <f t="shared" si="280"/>
        <v/>
      </c>
      <c r="E214" t="str">
        <f>IF( AA214="#00ff00", 'Master Sheet'!L223, "" )</f>
        <v/>
      </c>
      <c r="F214">
        <f>IF( AND( $A214 &lt;&gt; "", $B214 &lt;&gt; "", $C214 &lt;&gt; "", $D214 &lt;&gt; "", $E214 &lt;&gt; "", ISERROR( MATCH( $E214,'2019 Kevin and Rob Bands to not'!$A:$A, 0 ) ) ), 1, 0 )</f>
        <v>0</v>
      </c>
      <c r="H214" s="479">
        <f t="shared" si="2"/>
        <v>0</v>
      </c>
      <c r="I214" t="str">
        <f>'Master Sheet'!L223</f>
        <v xml:space="preserve"> </v>
      </c>
      <c r="J214" s="466" t="e">
        <f t="array" ref="J214">INDEX( 'Master Sheet'!A400:C$1093, MATCH( I214, 'Master Sheet'!A400:A$1093, 0 ), 2 )</f>
        <v>#N/A</v>
      </c>
      <c r="K214" s="482">
        <f t="shared" si="3"/>
        <v>0</v>
      </c>
      <c r="L214" s="483"/>
      <c r="M214" s="466"/>
      <c r="N214" s="466" t="e">
        <f t="array" ref="N214">INDEX( 'Master Sheet'!A400:C$1093, MATCH( I214, 'Master Sheet'!A400:A$1093, 0 ), 3 )</f>
        <v>#N/A</v>
      </c>
      <c r="O214">
        <f t="shared" si="4"/>
        <v>0</v>
      </c>
      <c r="P214" s="484"/>
      <c r="Q214" s="466"/>
      <c r="R214" s="466" t="str">
        <f t="shared" si="5"/>
        <v/>
      </c>
      <c r="S214" s="466" t="str">
        <f t="shared" si="6"/>
        <v/>
      </c>
      <c r="T214" t="str">
        <f>IF( Y214="#00ff00", TIMEVALUE('Master Sheet'!J223), "")</f>
        <v/>
      </c>
      <c r="U214" t="str">
        <f>IF( Z214="#00ff00", TIMEVALUE('Master Sheet'!K223), "")</f>
        <v/>
      </c>
      <c r="W214" t="s">
        <v>4823</v>
      </c>
      <c r="X214" t="s">
        <v>4823</v>
      </c>
      <c r="Y214" t="s">
        <v>4823</v>
      </c>
      <c r="Z214" t="s">
        <v>4823</v>
      </c>
      <c r="AA214" t="s">
        <v>4823</v>
      </c>
    </row>
    <row r="215" spans="1:27" ht="12.75">
      <c r="A215" s="129" t="str">
        <f t="shared" si="0"/>
        <v>Saturday</v>
      </c>
      <c r="B215" s="481" t="str">
        <f>IF( W215="#00ff00",'Master Sheet'!A224, B214)</f>
        <v>(2020) Dave Wisbon :: 9704027047</v>
      </c>
      <c r="C215" t="str">
        <f t="shared" ref="C215:D215" si="281">IF( NOT( R215 = "" ), TEXT( DATE(YEAR(R215), MONTH(R215), DAY(R215) ), "m/d/yy") &amp; " " &amp; HOUR(R215) &amp; ":" &amp; TEXT( MINUTE(R215), "00"), "")</f>
        <v/>
      </c>
      <c r="D215" t="str">
        <f t="shared" si="281"/>
        <v/>
      </c>
      <c r="E215" t="str">
        <f>IF( AA215="#00ff00", 'Master Sheet'!L224, "" )</f>
        <v>Matt Mahern and Constitution</v>
      </c>
      <c r="F215">
        <f>IF( AND( $A215 &lt;&gt; "", $B215 &lt;&gt; "", $C215 &lt;&gt; "", $D215 &lt;&gt; "", $E215 &lt;&gt; "", ISERROR( MATCH( $E215,'2019 Kevin and Rob Bands to not'!$A:$A, 0 ) ) ), 1, 0 )</f>
        <v>0</v>
      </c>
      <c r="H215" s="479">
        <f t="shared" si="2"/>
        <v>0</v>
      </c>
      <c r="I215" t="str">
        <f>'Master Sheet'!L224</f>
        <v>Matt Mahern and Constitution</v>
      </c>
      <c r="J215" s="466" t="str">
        <f t="array" ref="J215">INDEX( 'Master Sheet'!A400:C$1093, MATCH( I215, 'Master Sheet'!A400:A$1093, 0 ), 2 )</f>
        <v>(2020) Matt Mahern :: 970 218 9854</v>
      </c>
      <c r="K215" s="482">
        <f t="shared" si="3"/>
        <v>0</v>
      </c>
      <c r="L215" s="483"/>
      <c r="M215" s="466"/>
      <c r="N215" s="466" t="str">
        <f t="array" ref="N215">INDEX( 'Master Sheet'!A400:C$1093, MATCH( I215, 'Master Sheet'!A400:A$1093, 0 ), 3 )</f>
        <v>Mattmahern78@gmail.com</v>
      </c>
      <c r="O215">
        <f t="shared" si="4"/>
        <v>0</v>
      </c>
      <c r="P215" s="484"/>
      <c r="Q215" s="466"/>
      <c r="R215" s="466" t="str">
        <f t="shared" si="5"/>
        <v/>
      </c>
      <c r="S215" s="466" t="str">
        <f t="shared" si="6"/>
        <v/>
      </c>
      <c r="T215" t="e">
        <f>IF( Y215="#00ff00", TIMEVALUE('Master Sheet'!J224), "")</f>
        <v>#VALUE!</v>
      </c>
      <c r="U215" t="e">
        <f>IF( Z215="#00ff00", TIMEVALUE('Master Sheet'!K224), "")</f>
        <v>#VALUE!</v>
      </c>
      <c r="W215" t="s">
        <v>4822</v>
      </c>
      <c r="X215" t="s">
        <v>4822</v>
      </c>
      <c r="Y215" t="s">
        <v>4822</v>
      </c>
      <c r="Z215" t="s">
        <v>4822</v>
      </c>
      <c r="AA215" t="s">
        <v>4822</v>
      </c>
    </row>
    <row r="216" spans="1:27" ht="12.75">
      <c r="A216" s="129" t="str">
        <f t="shared" si="0"/>
        <v>Saturday</v>
      </c>
      <c r="B216" s="481" t="str">
        <f>IF( W216="#00ff00",'Master Sheet'!A225, B215)</f>
        <v>(2020) Dave Wisbon :: 9704027047</v>
      </c>
      <c r="C216" t="str">
        <f t="shared" ref="C216:D216" si="282">IF( NOT( R216 = "" ), TEXT( DATE(YEAR(R216), MONTH(R216), DAY(R216) ), "m/d/yy") &amp; " " &amp; HOUR(R216) &amp; ":" &amp; TEXT( MINUTE(R216), "00"), "")</f>
        <v/>
      </c>
      <c r="D216" t="str">
        <f t="shared" si="282"/>
        <v/>
      </c>
      <c r="E216" t="str">
        <f>IF( AA216="#00ff00", 'Master Sheet'!L225, "" )</f>
        <v>ORGANOMATRON feat. Devon Parker</v>
      </c>
      <c r="F216">
        <f>IF( AND( $A216 &lt;&gt; "", $B216 &lt;&gt; "", $C216 &lt;&gt; "", $D216 &lt;&gt; "", $E216 &lt;&gt; "", ISERROR( MATCH( $E216,'2019 Kevin and Rob Bands to not'!$A:$A, 0 ) ) ), 1, 0 )</f>
        <v>0</v>
      </c>
      <c r="H216" s="479">
        <f t="shared" si="2"/>
        <v>0</v>
      </c>
      <c r="I216" t="str">
        <f>'Master Sheet'!L225</f>
        <v>ORGANOMATRON feat. Devon Parker</v>
      </c>
      <c r="J216" s="466" t="str">
        <f t="array" ref="J216">INDEX( 'Master Sheet'!A400:C$1093, MATCH( I216, 'Master Sheet'!A400:A$1093, 0 ), 2 )</f>
        <v>(2020) Jon C. Gray :: 970-829-6563</v>
      </c>
      <c r="K216" s="482">
        <f t="shared" si="3"/>
        <v>0</v>
      </c>
      <c r="L216" s="483"/>
      <c r="M216" s="466"/>
      <c r="N216" s="466" t="str">
        <f t="array" ref="N216">INDEX( 'Master Sheet'!A400:C$1093, MATCH( I216, 'Master Sheet'!A400:A$1093, 0 ), 3 )</f>
        <v>jongray494@yahoo.com</v>
      </c>
      <c r="O216">
        <f t="shared" si="4"/>
        <v>0</v>
      </c>
      <c r="P216" s="484"/>
      <c r="Q216" s="466"/>
      <c r="R216" s="466" t="str">
        <f t="shared" si="5"/>
        <v/>
      </c>
      <c r="S216" s="466" t="str">
        <f t="shared" si="6"/>
        <v/>
      </c>
      <c r="T216" t="e">
        <f>IF( Y216="#00ff00", TIMEVALUE('Master Sheet'!J225), "")</f>
        <v>#VALUE!</v>
      </c>
      <c r="U216" t="e">
        <f>IF( Z216="#00ff00", TIMEVALUE('Master Sheet'!K225), "")</f>
        <v>#VALUE!</v>
      </c>
      <c r="W216" t="s">
        <v>4823</v>
      </c>
      <c r="X216" t="s">
        <v>4823</v>
      </c>
      <c r="Y216" t="s">
        <v>4822</v>
      </c>
      <c r="Z216" t="s">
        <v>4822</v>
      </c>
      <c r="AA216" t="s">
        <v>4822</v>
      </c>
    </row>
    <row r="217" spans="1:27" ht="12.75">
      <c r="A217" s="129" t="str">
        <f t="shared" si="0"/>
        <v>Saturday</v>
      </c>
      <c r="B217" s="481" t="str">
        <f>IF( W217="#00ff00",'Master Sheet'!A226, B216)</f>
        <v>(2020) Dave Wisbon :: 9704027047</v>
      </c>
      <c r="C217" t="str">
        <f t="shared" ref="C217:D217" si="283">IF( NOT( R217 = "" ), TEXT( DATE(YEAR(R217), MONTH(R217), DAY(R217) ), "m/d/yy") &amp; " " &amp; HOUR(R217) &amp; ":" &amp; TEXT( MINUTE(R217), "00"), "")</f>
        <v/>
      </c>
      <c r="D217" t="str">
        <f t="shared" si="283"/>
        <v/>
      </c>
      <c r="E217" t="str">
        <f>IF( AA217="#00ff00", 'Master Sheet'!L226, "" )</f>
        <v>12 Cents for Marvin</v>
      </c>
      <c r="F217">
        <f>IF( AND( $A217 &lt;&gt; "", $B217 &lt;&gt; "", $C217 &lt;&gt; "", $D217 &lt;&gt; "", $E217 &lt;&gt; "", ISERROR( MATCH( $E217,'2019 Kevin and Rob Bands to not'!$A:$A, 0 ) ) ), 1, 0 )</f>
        <v>0</v>
      </c>
      <c r="H217" s="479">
        <f t="shared" si="2"/>
        <v>0</v>
      </c>
      <c r="I217" t="str">
        <f>'Master Sheet'!L226</f>
        <v>12 Cents for Marvin</v>
      </c>
      <c r="J217" s="466" t="e">
        <f t="array" ref="J217">INDEX( 'Master Sheet'!A400:C$1093, MATCH( I217, 'Master Sheet'!A400:A$1093, 0 ), 2 )</f>
        <v>#N/A</v>
      </c>
      <c r="K217" s="482">
        <f t="shared" si="3"/>
        <v>0</v>
      </c>
      <c r="L217" s="483"/>
      <c r="M217" s="466"/>
      <c r="N217" s="466" t="e">
        <f t="array" ref="N217">INDEX( 'Master Sheet'!A400:C$1093, MATCH( I217, 'Master Sheet'!A400:A$1093, 0 ), 3 )</f>
        <v>#N/A</v>
      </c>
      <c r="O217">
        <f t="shared" si="4"/>
        <v>0</v>
      </c>
      <c r="P217" s="484"/>
      <c r="Q217" s="466"/>
      <c r="R217" s="466" t="str">
        <f t="shared" si="5"/>
        <v/>
      </c>
      <c r="S217" s="466" t="str">
        <f t="shared" si="6"/>
        <v/>
      </c>
      <c r="T217" t="e">
        <f>IF( Y217="#00ff00", TIMEVALUE('Master Sheet'!J226), "")</f>
        <v>#VALUE!</v>
      </c>
      <c r="U217" t="e">
        <f>IF( Z217="#00ff00", TIMEVALUE('Master Sheet'!K226), "")</f>
        <v>#VALUE!</v>
      </c>
      <c r="W217" t="s">
        <v>4823</v>
      </c>
      <c r="X217" t="s">
        <v>4823</v>
      </c>
      <c r="Y217" t="s">
        <v>4822</v>
      </c>
      <c r="Z217" t="s">
        <v>4822</v>
      </c>
      <c r="AA217" t="s">
        <v>4822</v>
      </c>
    </row>
    <row r="218" spans="1:27" ht="12.75">
      <c r="A218" s="129" t="str">
        <f t="shared" si="0"/>
        <v>Saturday</v>
      </c>
      <c r="B218" s="481" t="str">
        <f>IF( W218="#00ff00",'Master Sheet'!A227, B217)</f>
        <v>(2020) Dave Wisbon :: 9704027047</v>
      </c>
      <c r="C218" t="str">
        <f t="shared" ref="C218:D218" si="284">IF( NOT( R218 = "" ), TEXT( DATE(YEAR(R218), MONTH(R218), DAY(R218) ), "m/d/yy") &amp; " " &amp; HOUR(R218) &amp; ":" &amp; TEXT( MINUTE(R218), "00"), "")</f>
        <v/>
      </c>
      <c r="D218" t="str">
        <f t="shared" si="284"/>
        <v/>
      </c>
      <c r="E218" t="str">
        <f>IF( AA218="#00ff00", 'Master Sheet'!L227, "" )</f>
        <v xml:space="preserve"> </v>
      </c>
      <c r="F218">
        <f>IF( AND( $A218 &lt;&gt; "", $B218 &lt;&gt; "", $C218 &lt;&gt; "", $D218 &lt;&gt; "", $E218 &lt;&gt; "", ISERROR( MATCH( $E218,'2019 Kevin and Rob Bands to not'!$A:$A, 0 ) ) ), 1, 0 )</f>
        <v>0</v>
      </c>
      <c r="H218" s="479">
        <f t="shared" si="2"/>
        <v>0</v>
      </c>
      <c r="I218" t="str">
        <f>'Master Sheet'!L227</f>
        <v xml:space="preserve"> </v>
      </c>
      <c r="J218" s="466" t="e">
        <f t="array" ref="J218">INDEX( 'Master Sheet'!A400:C$1093, MATCH( I218, 'Master Sheet'!A400:A$1093, 0 ), 2 )</f>
        <v>#N/A</v>
      </c>
      <c r="K218" s="482">
        <f t="shared" si="3"/>
        <v>0</v>
      </c>
      <c r="L218" s="483"/>
      <c r="M218" s="466"/>
      <c r="N218" s="466" t="e">
        <f t="array" ref="N218">INDEX( 'Master Sheet'!A400:C$1093, MATCH( I218, 'Master Sheet'!A400:A$1093, 0 ), 3 )</f>
        <v>#N/A</v>
      </c>
      <c r="O218">
        <f t="shared" si="4"/>
        <v>0</v>
      </c>
      <c r="P218" s="484"/>
      <c r="Q218" s="466"/>
      <c r="R218" s="466" t="str">
        <f t="shared" si="5"/>
        <v/>
      </c>
      <c r="S218" s="466" t="str">
        <f t="shared" si="6"/>
        <v/>
      </c>
      <c r="T218" t="e">
        <f>IF( Y218="#00ff00", TIMEVALUE('Master Sheet'!J227), "")</f>
        <v>#VALUE!</v>
      </c>
      <c r="U218" t="e">
        <f>IF( Z218="#00ff00", TIMEVALUE('Master Sheet'!K227), "")</f>
        <v>#VALUE!</v>
      </c>
      <c r="W218" t="s">
        <v>4823</v>
      </c>
      <c r="X218" t="s">
        <v>4823</v>
      </c>
      <c r="Y218" t="s">
        <v>4822</v>
      </c>
      <c r="Z218" t="s">
        <v>4822</v>
      </c>
      <c r="AA218" t="s">
        <v>4822</v>
      </c>
    </row>
    <row r="219" spans="1:27" ht="12.75">
      <c r="A219" s="129" t="str">
        <f t="shared" si="0"/>
        <v>Saturday</v>
      </c>
      <c r="B219" s="481" t="str">
        <f>IF( W219="#00ff00",'Master Sheet'!A228, B218)</f>
        <v>(2020) Dave Wisbon :: 9704027047</v>
      </c>
      <c r="C219" t="str">
        <f t="shared" ref="C219:D219" si="285">IF( NOT( R219 = "" ), TEXT( DATE(YEAR(R219), MONTH(R219), DAY(R219) ), "m/d/yy") &amp; " " &amp; HOUR(R219) &amp; ":" &amp; TEXT( MINUTE(R219), "00"), "")</f>
        <v/>
      </c>
      <c r="D219" t="str">
        <f t="shared" si="285"/>
        <v/>
      </c>
      <c r="E219" t="str">
        <f>IF( AA219="#00ff00", 'Master Sheet'!L228, "" )</f>
        <v/>
      </c>
      <c r="F219">
        <f>IF( AND( $A219 &lt;&gt; "", $B219 &lt;&gt; "", $C219 &lt;&gt; "", $D219 &lt;&gt; "", $E219 &lt;&gt; "", ISERROR( MATCH( $E219,'2019 Kevin and Rob Bands to not'!$A:$A, 0 ) ) ), 1, 0 )</f>
        <v>0</v>
      </c>
      <c r="H219" s="479">
        <f t="shared" si="2"/>
        <v>0</v>
      </c>
      <c r="I219">
        <f>'Master Sheet'!L228</f>
        <v>0</v>
      </c>
      <c r="J219" s="466" t="e">
        <f t="array" ref="J219">INDEX( 'Master Sheet'!A400:C$1093, MATCH( I219, 'Master Sheet'!A400:A$1093, 0 ), 2 )</f>
        <v>#N/A</v>
      </c>
      <c r="K219" s="482">
        <f t="shared" si="3"/>
        <v>0</v>
      </c>
      <c r="L219" s="483"/>
      <c r="M219" s="466"/>
      <c r="N219" s="466" t="e">
        <f t="array" ref="N219">INDEX( 'Master Sheet'!A400:C$1093, MATCH( I219, 'Master Sheet'!A400:A$1093, 0 ), 3 )</f>
        <v>#N/A</v>
      </c>
      <c r="O219">
        <f t="shared" si="4"/>
        <v>0</v>
      </c>
      <c r="P219" s="484"/>
      <c r="Q219" s="466"/>
      <c r="R219" s="466" t="str">
        <f t="shared" si="5"/>
        <v/>
      </c>
      <c r="S219" s="466" t="str">
        <f t="shared" si="6"/>
        <v/>
      </c>
      <c r="T219" t="str">
        <f>IF( Y219="#00ff00", TIMEVALUE('Master Sheet'!J228), "")</f>
        <v/>
      </c>
      <c r="U219" t="str">
        <f>IF( Z219="#00ff00", TIMEVALUE('Master Sheet'!K228), "")</f>
        <v/>
      </c>
      <c r="W219" t="s">
        <v>4823</v>
      </c>
      <c r="X219" t="s">
        <v>4823</v>
      </c>
      <c r="Y219" t="s">
        <v>4823</v>
      </c>
      <c r="Z219" t="s">
        <v>4823</v>
      </c>
      <c r="AA219" t="s">
        <v>4823</v>
      </c>
    </row>
    <row r="220" spans="1:27" ht="12.75">
      <c r="A220" s="129" t="str">
        <f t="shared" si="0"/>
        <v>Saturday</v>
      </c>
      <c r="B220" s="481" t="str">
        <f>IF( W220="#00ff00",'Master Sheet'!A229, B219)</f>
        <v>(2020) Dave Wisbon :: 9704027047</v>
      </c>
      <c r="C220" t="str">
        <f t="shared" ref="C220:D220" si="286">IF( NOT( R220 = "" ), TEXT( DATE(YEAR(R220), MONTH(R220), DAY(R220) ), "m/d/yy") &amp; " " &amp; HOUR(R220) &amp; ":" &amp; TEXT( MINUTE(R220), "00"), "")</f>
        <v/>
      </c>
      <c r="D220" t="str">
        <f t="shared" si="286"/>
        <v/>
      </c>
      <c r="E220" t="str">
        <f>IF( AA220="#00ff00", 'Master Sheet'!L229, "" )</f>
        <v/>
      </c>
      <c r="F220">
        <f>IF( AND( $A220 &lt;&gt; "", $B220 &lt;&gt; "", $C220 &lt;&gt; "", $D220 &lt;&gt; "", $E220 &lt;&gt; "", ISERROR( MATCH( $E220,'2019 Kevin and Rob Bands to not'!$A:$A, 0 ) ) ), 1, 0 )</f>
        <v>0</v>
      </c>
      <c r="H220" s="479">
        <f t="shared" si="2"/>
        <v>0</v>
      </c>
      <c r="I220" t="str">
        <f>'Master Sheet'!L229</f>
        <v>Silent Disco plus turn-tables.....</v>
      </c>
      <c r="J220" s="466" t="e">
        <f t="array" ref="J220">INDEX( 'Master Sheet'!A400:C$1093, MATCH( I220, 'Master Sheet'!A400:A$1093, 0 ), 2 )</f>
        <v>#N/A</v>
      </c>
      <c r="K220" s="482">
        <f t="shared" si="3"/>
        <v>0</v>
      </c>
      <c r="L220" s="483"/>
      <c r="M220" s="466"/>
      <c r="N220" s="466" t="e">
        <f t="array" ref="N220">INDEX( 'Master Sheet'!A400:C$1093, MATCH( I220, 'Master Sheet'!A400:A$1093, 0 ), 3 )</f>
        <v>#N/A</v>
      </c>
      <c r="O220">
        <f t="shared" si="4"/>
        <v>0</v>
      </c>
      <c r="P220" s="484"/>
      <c r="Q220" s="466"/>
      <c r="R220" s="466" t="str">
        <f t="shared" si="5"/>
        <v/>
      </c>
      <c r="S220" s="466" t="str">
        <f t="shared" si="6"/>
        <v/>
      </c>
      <c r="T220" t="str">
        <f>IF( Y220="#00ff00", TIMEVALUE('Master Sheet'!J229), "")</f>
        <v/>
      </c>
      <c r="U220" t="str">
        <f>IF( Z220="#00ff00", TIMEVALUE('Master Sheet'!K229), "")</f>
        <v/>
      </c>
      <c r="W220" t="s">
        <v>4823</v>
      </c>
      <c r="X220" t="s">
        <v>4823</v>
      </c>
      <c r="Y220" t="s">
        <v>4823</v>
      </c>
      <c r="Z220" t="s">
        <v>4823</v>
      </c>
      <c r="AA220" t="s">
        <v>4823</v>
      </c>
    </row>
    <row r="221" spans="1:27" ht="12.75">
      <c r="A221" s="129" t="str">
        <f t="shared" si="0"/>
        <v>Saturday</v>
      </c>
      <c r="B221" s="481" t="str">
        <f>IF( W221="#00ff00",'Master Sheet'!A230, B220)</f>
        <v>(2020) Steve Sanzone :: 9704493744</v>
      </c>
      <c r="C221" t="str">
        <f t="shared" ref="C221:D221" si="287">IF( NOT( R221 = "" ), TEXT( DATE(YEAR(R221), MONTH(R221), DAY(R221) ), "m/d/yy") &amp; " " &amp; HOUR(R221) &amp; ":" &amp; TEXT( MINUTE(R221), "00"), "")</f>
        <v/>
      </c>
      <c r="D221" t="str">
        <f t="shared" si="287"/>
        <v/>
      </c>
      <c r="E221" t="str">
        <f>IF( AA221="#00ff00", 'Master Sheet'!L231, "" )</f>
        <v>Bee Virus</v>
      </c>
      <c r="F221">
        <f>IF( AND( $A221 &lt;&gt; "", $B221 &lt;&gt; "", $C221 &lt;&gt; "", $D221 &lt;&gt; "", $E221 &lt;&gt; "", ISERROR( MATCH( $E221,'2019 Kevin and Rob Bands to not'!$A:$A, 0 ) ) ), 1, 0 )</f>
        <v>0</v>
      </c>
      <c r="H221" s="479">
        <f t="shared" si="2"/>
        <v>0</v>
      </c>
      <c r="I221" t="str">
        <f>'Master Sheet'!L231</f>
        <v>Bee Virus</v>
      </c>
      <c r="J221" s="466" t="str">
        <f t="array" ref="J221">INDEX( 'Master Sheet'!A400:C$1093, MATCH( I221, 'Master Sheet'!A400:A$1093, 0 ), 2 )</f>
        <v>(2020) Bri Long :: 970-689-5146</v>
      </c>
      <c r="K221" s="482">
        <f t="shared" si="3"/>
        <v>0</v>
      </c>
      <c r="L221" s="486" t="s">
        <v>5169</v>
      </c>
      <c r="M221" s="466"/>
      <c r="N221" s="466" t="str">
        <f t="array" ref="N221">INDEX( 'Master Sheet'!A400:C$1093, MATCH( I221, 'Master Sheet'!A400:A$1093, 0 ), 3 )</f>
        <v>Longevityproductionsco@gmail.com</v>
      </c>
      <c r="O221">
        <f t="shared" si="4"/>
        <v>0</v>
      </c>
      <c r="P221" s="484"/>
      <c r="Q221" s="466"/>
      <c r="R221" s="466" t="str">
        <f t="shared" si="5"/>
        <v/>
      </c>
      <c r="S221" s="466" t="str">
        <f t="shared" si="6"/>
        <v/>
      </c>
      <c r="T221" t="e">
        <f>IF( Y221="#00ff00", TIMEVALUE('Master Sheet'!J231), "")</f>
        <v>#VALUE!</v>
      </c>
      <c r="U221" t="e">
        <f>IF( Z221="#00ff00", TIMEVALUE('Master Sheet'!K231), "")</f>
        <v>#VALUE!</v>
      </c>
      <c r="W221" t="s">
        <v>4822</v>
      </c>
      <c r="X221" t="s">
        <v>4822</v>
      </c>
      <c r="Y221" t="s">
        <v>4822</v>
      </c>
      <c r="Z221" t="s">
        <v>4822</v>
      </c>
      <c r="AA221" t="s">
        <v>4822</v>
      </c>
    </row>
    <row r="222" spans="1:27" ht="12.75">
      <c r="A222" s="129" t="str">
        <f t="shared" si="0"/>
        <v>Saturday</v>
      </c>
      <c r="B222" s="481" t="str">
        <f>IF( W222="#00ff00",'Master Sheet'!A231, B221)</f>
        <v>(2020) Steve Sanzone :: 9704493744</v>
      </c>
      <c r="C222" t="str">
        <f t="shared" ref="C222:D222" si="288">IF( NOT( R222 = "" ), TEXT( DATE(YEAR(R222), MONTH(R222), DAY(R222) ), "m/d/yy") &amp; " " &amp; HOUR(R222) &amp; ":" &amp; TEXT( MINUTE(R222), "00"), "")</f>
        <v/>
      </c>
      <c r="D222" t="str">
        <f t="shared" si="288"/>
        <v/>
      </c>
      <c r="E222" t="str">
        <f>IF( AA222="#00ff00", 'Master Sheet'!L232, "" )</f>
        <v>Comisar</v>
      </c>
      <c r="F222">
        <f>IF( AND( $A222 &lt;&gt; "", $B222 &lt;&gt; "", $C222 &lt;&gt; "", $D222 &lt;&gt; "", $E222 &lt;&gt; "", ISERROR( MATCH( $E222,'2019 Kevin and Rob Bands to not'!$A:$A, 0 ) ) ), 1, 0 )</f>
        <v>0</v>
      </c>
      <c r="H222" s="479">
        <f t="shared" si="2"/>
        <v>0</v>
      </c>
      <c r="I222" t="str">
        <f>'Master Sheet'!L232</f>
        <v>Comisar</v>
      </c>
      <c r="J222" s="466" t="str">
        <f t="array" ref="J222">INDEX( 'Master Sheet'!A400:C$1093, MATCH( I222, 'Master Sheet'!A400:A$1093, 0 ), 2 )</f>
        <v>(2020) Chris Comisar :: 5137661002</v>
      </c>
      <c r="K222" s="482">
        <f t="shared" si="3"/>
        <v>0</v>
      </c>
      <c r="L222" s="483"/>
      <c r="M222" s="466"/>
      <c r="N222" s="466" t="str">
        <f t="array" ref="N222">INDEX( 'Master Sheet'!A400:C$1093, MATCH( I222, 'Master Sheet'!A400:A$1093, 0 ), 3 )</f>
        <v>ccomisar@gmail.com</v>
      </c>
      <c r="O222">
        <f t="shared" si="4"/>
        <v>0</v>
      </c>
      <c r="P222" s="484"/>
      <c r="Q222" s="466"/>
      <c r="R222" s="466" t="str">
        <f t="shared" si="5"/>
        <v/>
      </c>
      <c r="S222" s="466" t="str">
        <f t="shared" si="6"/>
        <v/>
      </c>
      <c r="T222" t="str">
        <f>IF( Y222="#00ff00", TIMEVALUE('Master Sheet'!J232), "")</f>
        <v/>
      </c>
      <c r="U222" t="str">
        <f>IF( Z222="#00ff00", TIMEVALUE('Master Sheet'!K232), "")</f>
        <v/>
      </c>
      <c r="W222" t="s">
        <v>4823</v>
      </c>
      <c r="X222" t="s">
        <v>4823</v>
      </c>
      <c r="Y222" t="s">
        <v>4823</v>
      </c>
      <c r="Z222" t="s">
        <v>4823</v>
      </c>
      <c r="AA222" t="s">
        <v>4822</v>
      </c>
    </row>
    <row r="223" spans="1:27" ht="12.75">
      <c r="A223" s="129" t="str">
        <f t="shared" si="0"/>
        <v>Saturday</v>
      </c>
      <c r="B223" s="481" t="str">
        <f>IF( W223="#00ff00",'Master Sheet'!A232, B222)</f>
        <v>(2020) Steve Sanzone :: 9704493744</v>
      </c>
      <c r="C223" t="str">
        <f t="shared" ref="C223:D223" si="289">IF( NOT( R223 = "" ), TEXT( DATE(YEAR(R223), MONTH(R223), DAY(R223) ), "m/d/yy") &amp; " " &amp; HOUR(R223) &amp; ":" &amp; TEXT( MINUTE(R223), "00"), "")</f>
        <v/>
      </c>
      <c r="D223" t="str">
        <f t="shared" si="289"/>
        <v/>
      </c>
      <c r="E223" t="str">
        <f>IF( AA223="#00ff00", 'Master Sheet'!L233, "" )</f>
        <v>Bogzilla</v>
      </c>
      <c r="F223">
        <f>IF( AND( $A223 &lt;&gt; "", $B223 &lt;&gt; "", $C223 &lt;&gt; "", $D223 &lt;&gt; "", $E223 &lt;&gt; "", ISERROR( MATCH( $E223,'2019 Kevin and Rob Bands to not'!$A:$A, 0 ) ) ), 1, 0 )</f>
        <v>0</v>
      </c>
      <c r="H223" s="479">
        <f t="shared" si="2"/>
        <v>0</v>
      </c>
      <c r="I223" t="str">
        <f>'Master Sheet'!L233</f>
        <v>Bogzilla</v>
      </c>
      <c r="J223" s="466" t="str">
        <f t="array" ref="J223">INDEX( 'Master Sheet'!A400:C$1093, MATCH( I223, 'Master Sheet'!A400:A$1093, 0 ), 2 )</f>
        <v>(2020) Branden OGrady :: 3072750255</v>
      </c>
      <c r="K223" s="482">
        <f t="shared" si="3"/>
        <v>0</v>
      </c>
      <c r="L223" s="483"/>
      <c r="M223" s="466"/>
      <c r="N223" s="466" t="str">
        <f t="array" ref="N223">INDEX( 'Master Sheet'!A400:C$1093, MATCH( I223, 'Master Sheet'!A400:A$1093, 0 ), 3 )</f>
        <v>thebogzilla@gmail.com</v>
      </c>
      <c r="O223">
        <f t="shared" si="4"/>
        <v>0</v>
      </c>
      <c r="P223" s="484"/>
      <c r="Q223" s="466"/>
      <c r="R223" s="466" t="str">
        <f t="shared" si="5"/>
        <v/>
      </c>
      <c r="S223" s="466" t="str">
        <f t="shared" si="6"/>
        <v/>
      </c>
      <c r="T223" t="e">
        <f>IF( Y223="#00ff00", TIMEVALUE('Master Sheet'!J233), "")</f>
        <v>#VALUE!</v>
      </c>
      <c r="U223" t="e">
        <f>IF( Z223="#00ff00", TIMEVALUE('Master Sheet'!K233), "")</f>
        <v>#VALUE!</v>
      </c>
      <c r="W223" t="s">
        <v>4823</v>
      </c>
      <c r="X223" t="s">
        <v>4823</v>
      </c>
      <c r="Y223" t="s">
        <v>4822</v>
      </c>
      <c r="Z223" t="s">
        <v>4822</v>
      </c>
      <c r="AA223" t="s">
        <v>4822</v>
      </c>
    </row>
    <row r="224" spans="1:27" ht="12.75">
      <c r="A224" s="129" t="str">
        <f t="shared" si="0"/>
        <v>Saturday</v>
      </c>
      <c r="B224" s="481" t="str">
        <f>IF( W224="#00ff00",'Master Sheet'!A233, B223)</f>
        <v>(2020) Steve Sanzone :: 9704493744</v>
      </c>
      <c r="C224" t="str">
        <f t="shared" ref="C224:D224" si="290">IF( NOT( R224 = "" ), TEXT( DATE(YEAR(R224), MONTH(R224), DAY(R224) ), "m/d/yy") &amp; " " &amp; HOUR(R224) &amp; ":" &amp; TEXT( MINUTE(R224), "00"), "")</f>
        <v/>
      </c>
      <c r="D224" t="str">
        <f t="shared" si="290"/>
        <v/>
      </c>
      <c r="E224" t="str">
        <f>IF( AA224="#00ff00", 'Master Sheet'!L234, "" )</f>
        <v>Panamaa</v>
      </c>
      <c r="F224">
        <f>IF( AND( $A224 &lt;&gt; "", $B224 &lt;&gt; "", $C224 &lt;&gt; "", $D224 &lt;&gt; "", $E224 &lt;&gt; "", ISERROR( MATCH( $E224,'2019 Kevin and Rob Bands to not'!$A:$A, 0 ) ) ), 1, 0 )</f>
        <v>0</v>
      </c>
      <c r="H224" s="479">
        <f t="shared" si="2"/>
        <v>0</v>
      </c>
      <c r="I224" t="str">
        <f>'Master Sheet'!L234</f>
        <v>Panamaa</v>
      </c>
      <c r="J224" s="466" t="str">
        <f t="array" ref="J224">INDEX( 'Master Sheet'!A400:C$1093, MATCH( I224, 'Master Sheet'!A400:A$1093, 0 ), 2 )</f>
        <v>(2020) Bill Mastre :: 3035968439</v>
      </c>
      <c r="K224" s="482">
        <f t="shared" si="3"/>
        <v>0</v>
      </c>
      <c r="L224" s="483"/>
      <c r="M224" s="466"/>
      <c r="N224" s="466" t="str">
        <f t="array" ref="N224">INDEX( 'Master Sheet'!A400:C$1093, MATCH( I224, 'Master Sheet'!A400:A$1093, 0 ), 3 )</f>
        <v>householdfoco@gmail.com</v>
      </c>
      <c r="O224">
        <f t="shared" si="4"/>
        <v>0</v>
      </c>
      <c r="P224" s="484"/>
      <c r="Q224" s="466"/>
      <c r="R224" s="466" t="str">
        <f t="shared" si="5"/>
        <v/>
      </c>
      <c r="S224" s="466" t="str">
        <f t="shared" si="6"/>
        <v/>
      </c>
      <c r="T224" t="e">
        <f>IF( Y224="#00ff00", TIMEVALUE('Master Sheet'!J234), "")</f>
        <v>#VALUE!</v>
      </c>
      <c r="U224" t="e">
        <f>IF( Z224="#00ff00", TIMEVALUE('Master Sheet'!K234), "")</f>
        <v>#VALUE!</v>
      </c>
      <c r="W224" t="s">
        <v>4823</v>
      </c>
      <c r="X224" t="s">
        <v>4823</v>
      </c>
      <c r="Y224" t="s">
        <v>4822</v>
      </c>
      <c r="Z224" t="s">
        <v>4822</v>
      </c>
      <c r="AA224" t="s">
        <v>4822</v>
      </c>
    </row>
    <row r="225" spans="1:27" ht="12.75">
      <c r="A225" s="129" t="str">
        <f t="shared" si="0"/>
        <v>Saturday</v>
      </c>
      <c r="B225" s="481" t="str">
        <f>IF( W225="#00ff00",'Master Sheet'!A234, B224)</f>
        <v>(2020) Steve Sanzone :: 9704493744</v>
      </c>
      <c r="C225" t="str">
        <f t="shared" ref="C225:D225" si="291">IF( NOT( R225 = "" ), TEXT( DATE(YEAR(R225), MONTH(R225), DAY(R225) ), "m/d/yy") &amp; " " &amp; HOUR(R225) &amp; ":" &amp; TEXT( MINUTE(R225), "00"), "")</f>
        <v/>
      </c>
      <c r="D225" t="str">
        <f t="shared" si="291"/>
        <v/>
      </c>
      <c r="E225" t="str">
        <f>IF( AA225="#00ff00", 'Master Sheet'!L235, "" )</f>
        <v>DJ Mandi Lix</v>
      </c>
      <c r="F225">
        <f>IF( AND( $A225 &lt;&gt; "", $B225 &lt;&gt; "", $C225 &lt;&gt; "", $D225 &lt;&gt; "", $E225 &lt;&gt; "", ISERROR( MATCH( $E225,'2019 Kevin and Rob Bands to not'!$A:$A, 0 ) ) ), 1, 0 )</f>
        <v>0</v>
      </c>
      <c r="H225" s="479">
        <f t="shared" si="2"/>
        <v>0</v>
      </c>
      <c r="I225" t="str">
        <f>'Master Sheet'!L235</f>
        <v>DJ Mandi Lix</v>
      </c>
      <c r="J225" s="466" t="str">
        <f t="array" ref="J225">INDEX( 'Master Sheet'!A400:C$1093, MATCH( I225, 'Master Sheet'!A400:A$1093, 0 ), 2 )</f>
        <v>(2020) Mandi Lix :: 9706851040</v>
      </c>
      <c r="K225" s="482">
        <f t="shared" si="3"/>
        <v>0</v>
      </c>
      <c r="L225" s="483"/>
      <c r="M225" s="466"/>
      <c r="N225" s="466" t="str">
        <f t="array" ref="N225">INDEX( 'Master Sheet'!A400:C$1093, MATCH( I225, 'Master Sheet'!A400:A$1093, 0 ), 3 )</f>
        <v>mlix@comcast.net</v>
      </c>
      <c r="O225">
        <f t="shared" si="4"/>
        <v>0</v>
      </c>
      <c r="P225" s="484"/>
      <c r="Q225" s="466"/>
      <c r="R225" s="466" t="str">
        <f t="shared" si="5"/>
        <v/>
      </c>
      <c r="S225" s="466" t="str">
        <f t="shared" si="6"/>
        <v/>
      </c>
      <c r="T225" t="e">
        <f>IF( Y225="#00ff00", TIMEVALUE('Master Sheet'!J235), "")</f>
        <v>#VALUE!</v>
      </c>
      <c r="U225" t="e">
        <f>IF( Z225="#00ff00", TIMEVALUE('Master Sheet'!K235), "")</f>
        <v>#VALUE!</v>
      </c>
      <c r="W225" t="s">
        <v>4823</v>
      </c>
      <c r="X225" t="s">
        <v>4823</v>
      </c>
      <c r="Y225" t="s">
        <v>4822</v>
      </c>
      <c r="Z225" t="s">
        <v>4822</v>
      </c>
      <c r="AA225" t="s">
        <v>4822</v>
      </c>
    </row>
    <row r="226" spans="1:27" ht="12.75">
      <c r="A226" s="129" t="str">
        <f t="shared" si="0"/>
        <v>Saturday</v>
      </c>
      <c r="B226" s="481" t="str">
        <f>IF( W226="#00ff00",'Master Sheet'!A235, B225)</f>
        <v>(2020) Steve Sanzone :: 9704493744</v>
      </c>
      <c r="C226" t="str">
        <f t="shared" ref="C226:D226" si="292">IF( NOT( R226 = "" ), TEXT( DATE(YEAR(R226), MONTH(R226), DAY(R226) ), "m/d/yy") &amp; " " &amp; HOUR(R226) &amp; ":" &amp; TEXT( MINUTE(R226), "00"), "")</f>
        <v/>
      </c>
      <c r="D226" t="str">
        <f t="shared" si="292"/>
        <v/>
      </c>
      <c r="E226" t="str">
        <f>IF( AA226="#00ff00", 'Master Sheet'!L236, "" )</f>
        <v>DJ Wadada</v>
      </c>
      <c r="F226">
        <f>IF( AND( $A226 &lt;&gt; "", $B226 &lt;&gt; "", $C226 &lt;&gt; "", $D226 &lt;&gt; "", $E226 &lt;&gt; "", ISERROR( MATCH( $E226,'2019 Kevin and Rob Bands to not'!$A:$A, 0 ) ) ), 1, 0 )</f>
        <v>0</v>
      </c>
      <c r="H226" s="479">
        <f t="shared" si="2"/>
        <v>0</v>
      </c>
      <c r="I226" t="str">
        <f>'Master Sheet'!L236</f>
        <v>DJ Wadada</v>
      </c>
      <c r="J226" s="466" t="str">
        <f t="array" ref="J226">INDEX( 'Master Sheet'!A400:C$1093, MATCH( I226, 'Master Sheet'!A400:A$1093, 0 ), 2 )</f>
        <v>(2020) Sean Hall :: 7193316657</v>
      </c>
      <c r="K226" s="482">
        <f t="shared" si="3"/>
        <v>0</v>
      </c>
      <c r="L226" s="483"/>
      <c r="M226" s="466"/>
      <c r="N226" s="466" t="str">
        <f t="array" ref="N226">INDEX( 'Master Sheet'!A400:C$1093, MATCH( I226, 'Master Sheet'!A400:A$1093, 0 ), 3 )</f>
        <v>wadadadubz@gmail.com</v>
      </c>
      <c r="O226">
        <f t="shared" si="4"/>
        <v>0</v>
      </c>
      <c r="P226" s="484"/>
      <c r="Q226" s="466"/>
      <c r="R226" s="466" t="str">
        <f t="shared" si="5"/>
        <v/>
      </c>
      <c r="S226" s="466" t="str">
        <f t="shared" si="6"/>
        <v/>
      </c>
      <c r="T226" t="e">
        <f>IF( Y226="#00ff00", TIMEVALUE('Master Sheet'!J236), "")</f>
        <v>#VALUE!</v>
      </c>
      <c r="U226" t="e">
        <f>IF( Z226="#00ff00", TIMEVALUE('Master Sheet'!K236), "")</f>
        <v>#VALUE!</v>
      </c>
      <c r="W226" t="s">
        <v>4823</v>
      </c>
      <c r="X226" t="s">
        <v>4823</v>
      </c>
      <c r="Y226" t="s">
        <v>4822</v>
      </c>
      <c r="Z226" t="s">
        <v>4822</v>
      </c>
      <c r="AA226" t="s">
        <v>4822</v>
      </c>
    </row>
    <row r="227" spans="1:27" ht="12.75">
      <c r="A227" s="129" t="str">
        <f t="shared" si="0"/>
        <v>Saturday</v>
      </c>
      <c r="B227" s="481" t="str">
        <f>IF( W227="#00ff00",'Master Sheet'!A236, B226)</f>
        <v>(2020) Steve Sanzone :: 9704493744</v>
      </c>
      <c r="C227" t="str">
        <f t="shared" ref="C227:D227" si="293">IF( NOT( R227 = "" ), TEXT( DATE(YEAR(R227), MONTH(R227), DAY(R227) ), "m/d/yy") &amp; " " &amp; HOUR(R227) &amp; ":" &amp; TEXT( MINUTE(R227), "00"), "")</f>
        <v/>
      </c>
      <c r="D227" t="str">
        <f t="shared" si="293"/>
        <v/>
      </c>
      <c r="E227" t="str">
        <f>IF( AA227="#00ff00", 'Master Sheet'!L237, "" )</f>
        <v>DJ CHANNELL</v>
      </c>
      <c r="F227">
        <f>IF( AND( $A227 &lt;&gt; "", $B227 &lt;&gt; "", $C227 &lt;&gt; "", $D227 &lt;&gt; "", $E227 &lt;&gt; "", ISERROR( MATCH( $E227,'2019 Kevin and Rob Bands to not'!$A:$A, 0 ) ) ), 1, 0 )</f>
        <v>0</v>
      </c>
      <c r="H227" s="479">
        <f t="shared" si="2"/>
        <v>0</v>
      </c>
      <c r="I227" t="str">
        <f>'Master Sheet'!L237</f>
        <v>DJ CHANNELL</v>
      </c>
      <c r="J227" s="466" t="str">
        <f t="array" ref="J227">INDEX( 'Master Sheet'!A400:C$1093, MATCH( I227, 'Master Sheet'!A400:A$1093, 0 ), 2 )</f>
        <v>(2020) Kyle Channell :: 9708001825</v>
      </c>
      <c r="K227" s="482">
        <f t="shared" si="3"/>
        <v>0</v>
      </c>
      <c r="L227" s="483"/>
      <c r="M227" s="466"/>
      <c r="N227" s="466" t="str">
        <f t="array" ref="N227">INDEX( 'Master Sheet'!A400:C$1093, MATCH( I227, 'Master Sheet'!A400:A$1093, 0 ), 3 )</f>
        <v>kyle.channell@gmail.com</v>
      </c>
      <c r="O227">
        <f t="shared" si="4"/>
        <v>0</v>
      </c>
      <c r="P227" s="484"/>
      <c r="Q227" s="466"/>
      <c r="R227" s="466" t="str">
        <f t="shared" si="5"/>
        <v/>
      </c>
      <c r="S227" s="466" t="str">
        <f t="shared" si="6"/>
        <v/>
      </c>
      <c r="T227" t="e">
        <f>IF( Y227="#00ff00", TIMEVALUE('Master Sheet'!J237), "")</f>
        <v>#VALUE!</v>
      </c>
      <c r="U227" t="e">
        <f>IF( Z227="#00ff00", TIMEVALUE('Master Sheet'!K237), "")</f>
        <v>#VALUE!</v>
      </c>
      <c r="W227" t="s">
        <v>4823</v>
      </c>
      <c r="X227" t="s">
        <v>4823</v>
      </c>
      <c r="Y227" t="s">
        <v>4822</v>
      </c>
      <c r="Z227" t="s">
        <v>4822</v>
      </c>
      <c r="AA227" t="s">
        <v>4822</v>
      </c>
    </row>
    <row r="228" spans="1:27" ht="12.75">
      <c r="A228" s="129" t="str">
        <f t="shared" si="0"/>
        <v>Saturday</v>
      </c>
      <c r="B228" s="481" t="str">
        <f>IF( W228="#00ff00",'Master Sheet'!A237, B227)</f>
        <v>(2020) Steve Sanzone :: 9704493744</v>
      </c>
      <c r="C228" t="str">
        <f t="shared" ref="C228:D228" si="294">IF( NOT( R228 = "" ), TEXT( DATE(YEAR(R228), MONTH(R228), DAY(R228) ), "m/d/yy") &amp; " " &amp; HOUR(R228) &amp; ":" &amp; TEXT( MINUTE(R228), "00"), "")</f>
        <v/>
      </c>
      <c r="D228" t="str">
        <f t="shared" si="294"/>
        <v/>
      </c>
      <c r="E228" t="str">
        <f>IF( AA228="#00ff00", 'Master Sheet'!L238, "" )</f>
        <v>DJ Macy Paradise</v>
      </c>
      <c r="F228">
        <f>IF( AND( $A228 &lt;&gt; "", $B228 &lt;&gt; "", $C228 &lt;&gt; "", $D228 &lt;&gt; "", $E228 &lt;&gt; "", ISERROR( MATCH( $E228,'2019 Kevin and Rob Bands to not'!$A:$A, 0 ) ) ), 1, 0 )</f>
        <v>0</v>
      </c>
      <c r="H228" s="479">
        <f t="shared" si="2"/>
        <v>0</v>
      </c>
      <c r="I228" t="str">
        <f>'Master Sheet'!L238</f>
        <v>DJ Macy Paradise</v>
      </c>
      <c r="J228" s="466" t="str">
        <f t="array" ref="J228">INDEX( 'Master Sheet'!A400:C$1093, MATCH( I228, 'Master Sheet'!A400:A$1093, 0 ), 2 )</f>
        <v>(2020) Macy Paradise :: 5853567737</v>
      </c>
      <c r="K228" s="482">
        <f t="shared" si="3"/>
        <v>0</v>
      </c>
      <c r="L228" s="483"/>
      <c r="M228" s="466"/>
      <c r="N228" s="466" t="str">
        <f t="array" ref="N228">INDEX( 'Master Sheet'!A400:C$1093, MATCH( I228, 'Master Sheet'!A400:A$1093, 0 ), 3 )</f>
        <v>paradisemacy@gmail.com</v>
      </c>
      <c r="O228">
        <f t="shared" si="4"/>
        <v>0</v>
      </c>
      <c r="P228" s="484"/>
      <c r="Q228" s="466"/>
      <c r="R228" s="466" t="str">
        <f t="shared" si="5"/>
        <v/>
      </c>
      <c r="S228" s="466" t="str">
        <f t="shared" si="6"/>
        <v/>
      </c>
      <c r="T228" t="e">
        <f>IF( Y228="#00ff00", TIMEVALUE('Master Sheet'!J238), "")</f>
        <v>#VALUE!</v>
      </c>
      <c r="U228" t="e">
        <f>IF( Z228="#00ff00", TIMEVALUE('Master Sheet'!K238), "")</f>
        <v>#VALUE!</v>
      </c>
      <c r="W228" t="s">
        <v>4823</v>
      </c>
      <c r="X228" t="s">
        <v>4823</v>
      </c>
      <c r="Y228" t="s">
        <v>4822</v>
      </c>
      <c r="Z228" t="s">
        <v>4822</v>
      </c>
      <c r="AA228" t="s">
        <v>4822</v>
      </c>
    </row>
    <row r="229" spans="1:27" ht="12.75">
      <c r="A229" s="129" t="str">
        <f t="shared" si="0"/>
        <v>Saturday</v>
      </c>
      <c r="B229" s="481" t="str">
        <f>IF( W229="#00ff00",'Master Sheet'!A238, B228)</f>
        <v>(2020) Steve Sanzone :: 9704493744</v>
      </c>
      <c r="C229" t="str">
        <f t="shared" ref="C229:D229" si="295">IF( NOT( R229 = "" ), TEXT( DATE(YEAR(R229), MONTH(R229), DAY(R229) ), "m/d/yy") &amp; " " &amp; HOUR(R229) &amp; ":" &amp; TEXT( MINUTE(R229), "00"), "")</f>
        <v/>
      </c>
      <c r="D229" t="str">
        <f t="shared" si="295"/>
        <v/>
      </c>
      <c r="E229" t="e">
        <f>IF( AA229="#00ff00",#REF!, "" )</f>
        <v>#REF!</v>
      </c>
      <c r="F229" t="e">
        <f>IF( AND( $A229 &lt;&gt; "", $B229 &lt;&gt; "", $C229 &lt;&gt; "", $D229 &lt;&gt; "", $E229 &lt;&gt; "", ISERROR( MATCH( $E229,'2019 Kevin and Rob Bands to not'!$A:$A, 0 ) ) ), 1, 0 )</f>
        <v>#REF!</v>
      </c>
      <c r="H229" s="479" t="e">
        <f t="shared" si="2"/>
        <v>#REF!</v>
      </c>
      <c r="I229" t="e">
        <f>#REF!</f>
        <v>#REF!</v>
      </c>
      <c r="J229" s="466" t="e">
        <f t="array" ref="J229">INDEX( 'Master Sheet'!A400:C$1093, MATCH( I229, 'Master Sheet'!A400:A$1093, 0 ), 2 )</f>
        <v>#REF!</v>
      </c>
      <c r="K229" s="482" t="e">
        <f t="shared" si="3"/>
        <v>#REF!</v>
      </c>
      <c r="L229" s="483"/>
      <c r="M229" s="466"/>
      <c r="N229" s="466" t="e">
        <f t="array" ref="N229">INDEX( 'Master Sheet'!A400:C$1093, MATCH( I229, 'Master Sheet'!A400:A$1093, 0 ), 3 )</f>
        <v>#REF!</v>
      </c>
      <c r="O229" t="e">
        <f t="shared" si="4"/>
        <v>#REF!</v>
      </c>
      <c r="P229" s="484"/>
      <c r="Q229" s="466"/>
      <c r="R229" s="466" t="str">
        <f t="shared" si="5"/>
        <v/>
      </c>
      <c r="S229" s="466" t="str">
        <f t="shared" si="6"/>
        <v/>
      </c>
      <c r="T229" t="e">
        <f t="shared" ref="T229:U229" si="296">IF( Y229="#00ff00", TIMEVALUE(#REF!), "")</f>
        <v>#REF!</v>
      </c>
      <c r="U229" t="e">
        <f t="shared" si="296"/>
        <v>#REF!</v>
      </c>
      <c r="W229" t="s">
        <v>4823</v>
      </c>
      <c r="X229" t="s">
        <v>4823</v>
      </c>
      <c r="Y229" t="s">
        <v>4822</v>
      </c>
      <c r="Z229" t="s">
        <v>4822</v>
      </c>
      <c r="AA229" t="s">
        <v>4822</v>
      </c>
    </row>
    <row r="230" spans="1:27" ht="12.75">
      <c r="A230" s="129" t="str">
        <f t="shared" si="0"/>
        <v>Saturday</v>
      </c>
      <c r="B230" s="481" t="str">
        <f>IF( W230="#00ff00",'Master Sheet'!A239, B229)</f>
        <v>(2020) Steve Sanzone :: 9704493744</v>
      </c>
      <c r="C230" t="str">
        <f t="shared" ref="C230:D230" si="297">IF( NOT( R230 = "" ), TEXT( DATE(YEAR(R230), MONTH(R230), DAY(R230) ), "m/d/yy") &amp; " " &amp; HOUR(R230) &amp; ":" &amp; TEXT( MINUTE(R230), "00"), "")</f>
        <v/>
      </c>
      <c r="D230" t="str">
        <f t="shared" si="297"/>
        <v/>
      </c>
      <c r="E230">
        <f>IF( AA230="#00ff00", 'Master Sheet'!L239, "" )</f>
        <v>0</v>
      </c>
      <c r="F230">
        <f>IF( AND( $A230 &lt;&gt; "", $B230 &lt;&gt; "", $C230 &lt;&gt; "", $D230 &lt;&gt; "", $E230 &lt;&gt; "", ISERROR( MATCH( $E230,'2019 Kevin and Rob Bands to not'!$A:$A, 0 ) ) ), 1, 0 )</f>
        <v>0</v>
      </c>
      <c r="H230" s="479">
        <f t="shared" si="2"/>
        <v>0</v>
      </c>
      <c r="I230">
        <f>'Master Sheet'!L239</f>
        <v>0</v>
      </c>
      <c r="J230" s="466" t="e">
        <f t="array" ref="J230">INDEX( 'Master Sheet'!A400:C$1093, MATCH( I230, 'Master Sheet'!A400:A$1093, 0 ), 2 )</f>
        <v>#N/A</v>
      </c>
      <c r="K230" s="482">
        <f t="shared" si="3"/>
        <v>0</v>
      </c>
      <c r="L230" s="483"/>
      <c r="M230" s="466"/>
      <c r="N230" s="466" t="e">
        <f t="array" ref="N230">INDEX( 'Master Sheet'!A400:C$1093, MATCH( I230, 'Master Sheet'!A400:A$1093, 0 ), 3 )</f>
        <v>#N/A</v>
      </c>
      <c r="O230">
        <f t="shared" si="4"/>
        <v>0</v>
      </c>
      <c r="P230" s="484"/>
      <c r="Q230" s="466"/>
      <c r="R230" s="466" t="str">
        <f t="shared" si="5"/>
        <v/>
      </c>
      <c r="S230" s="466" t="str">
        <f t="shared" si="6"/>
        <v/>
      </c>
      <c r="T230" t="e">
        <f>IF( Y230="#00ff00", TIMEVALUE('Master Sheet'!J239), "")</f>
        <v>#VALUE!</v>
      </c>
      <c r="U230" t="e">
        <f>IF( Z230="#00ff00", TIMEVALUE('Master Sheet'!K239), "")</f>
        <v>#VALUE!</v>
      </c>
      <c r="W230" t="s">
        <v>4823</v>
      </c>
      <c r="X230" t="s">
        <v>4823</v>
      </c>
      <c r="Y230" t="s">
        <v>4822</v>
      </c>
      <c r="Z230" t="s">
        <v>4822</v>
      </c>
      <c r="AA230" t="s">
        <v>4822</v>
      </c>
    </row>
    <row r="231" spans="1:27" ht="12.75">
      <c r="A231" s="129" t="str">
        <f t="shared" si="0"/>
        <v>Saturday</v>
      </c>
      <c r="B231" s="481" t="str">
        <f t="shared" ref="B231:B238" si="298">IF( W231="#00ff00",#REF!, B230)</f>
        <v>(2020) Steve Sanzone :: 9704493744</v>
      </c>
      <c r="C231" t="str">
        <f t="shared" ref="C231:D231" si="299">IF( NOT( R231 = "" ), TEXT( DATE(YEAR(R231), MONTH(R231), DAY(R231) ), "m/d/yy") &amp; " " &amp; HOUR(R231) &amp; ":" &amp; TEXT( MINUTE(R231), "00"), "")</f>
        <v/>
      </c>
      <c r="D231" t="str">
        <f t="shared" si="299"/>
        <v/>
      </c>
      <c r="E231" t="str">
        <f t="shared" ref="E231:E238" si="300">IF( AA231="#00ff00",#REF!, "" )</f>
        <v/>
      </c>
      <c r="F231">
        <f>IF( AND( $A231 &lt;&gt; "", $B231 &lt;&gt; "", $C231 &lt;&gt; "", $D231 &lt;&gt; "", $E231 &lt;&gt; "", ISERROR( MATCH( $E231,'2019 Kevin and Rob Bands to not'!$A:$A, 0 ) ) ), 1, 0 )</f>
        <v>0</v>
      </c>
      <c r="H231" s="479" t="e">
        <f t="shared" si="2"/>
        <v>#REF!</v>
      </c>
      <c r="I231" t="e">
        <f t="shared" ref="I231:I238" si="301">#REF!</f>
        <v>#REF!</v>
      </c>
      <c r="J231" s="466" t="e">
        <f t="array" ref="J231">INDEX( 'Master Sheet'!A400:C$1093, MATCH( I231, 'Master Sheet'!A400:A$1093, 0 ), 2 )</f>
        <v>#REF!</v>
      </c>
      <c r="K231" s="482" t="e">
        <f t="shared" si="3"/>
        <v>#REF!</v>
      </c>
      <c r="L231" s="483"/>
      <c r="M231" s="466"/>
      <c r="N231" s="466" t="e">
        <f t="array" ref="N231">INDEX( 'Master Sheet'!A400:C$1093, MATCH( I231, 'Master Sheet'!A400:A$1093, 0 ), 3 )</f>
        <v>#REF!</v>
      </c>
      <c r="O231" t="e">
        <f t="shared" si="4"/>
        <v>#REF!</v>
      </c>
      <c r="P231" s="484"/>
      <c r="Q231" s="466"/>
      <c r="R231" s="466" t="str">
        <f t="shared" si="5"/>
        <v/>
      </c>
      <c r="S231" s="466" t="str">
        <f t="shared" si="6"/>
        <v/>
      </c>
      <c r="T231" t="str">
        <f t="shared" ref="T231:U231" si="302">IF( Y231="#00ff00", TIMEVALUE(#REF!), "")</f>
        <v/>
      </c>
      <c r="U231" t="str">
        <f t="shared" si="302"/>
        <v/>
      </c>
      <c r="W231" t="s">
        <v>4823</v>
      </c>
      <c r="X231" t="s">
        <v>4823</v>
      </c>
      <c r="Y231" t="s">
        <v>4823</v>
      </c>
      <c r="Z231" t="s">
        <v>4823</v>
      </c>
      <c r="AA231" t="s">
        <v>4823</v>
      </c>
    </row>
    <row r="232" spans="1:27" ht="12.75">
      <c r="A232" s="129" t="str">
        <f t="shared" si="0"/>
        <v>Saturday</v>
      </c>
      <c r="B232" t="e">
        <f t="shared" si="298"/>
        <v>#REF!</v>
      </c>
      <c r="C232" t="str">
        <f t="shared" ref="C232:D232" si="303">IF( NOT( R232 = "" ), TEXT( DATE(YEAR(R232), MONTH(R232), DAY(R232) ), "m/d/yy") &amp; " " &amp; HOUR(R232) &amp; ":" &amp; TEXT( MINUTE(R232), "00"), "")</f>
        <v/>
      </c>
      <c r="D232" t="str">
        <f t="shared" si="303"/>
        <v/>
      </c>
      <c r="E232" t="e">
        <f t="shared" si="300"/>
        <v>#REF!</v>
      </c>
      <c r="F232" t="e">
        <f>IF( AND( $A232 &lt;&gt; "", $B232 &lt;&gt; "", $C232 &lt;&gt; "", $D232 &lt;&gt; "", $E232 &lt;&gt; "", ISERROR( MATCH( $E232,'2019 Kevin and Rob Bands to not'!$A:$A, 0 ) ) ), 1, 0 )</f>
        <v>#REF!</v>
      </c>
      <c r="H232" s="479" t="e">
        <f t="shared" si="2"/>
        <v>#REF!</v>
      </c>
      <c r="I232" t="e">
        <f t="shared" si="301"/>
        <v>#REF!</v>
      </c>
      <c r="J232" s="466" t="e">
        <f t="array" ref="J232">INDEX( 'Master Sheet'!A400:C$1093, MATCH( I232, 'Master Sheet'!A400:A$1093, 0 ), 2 )</f>
        <v>#REF!</v>
      </c>
      <c r="K232" s="482" t="e">
        <f t="shared" si="3"/>
        <v>#REF!</v>
      </c>
      <c r="L232" s="483"/>
      <c r="M232" s="466"/>
      <c r="N232" s="466" t="e">
        <f t="array" ref="N232">INDEX( 'Master Sheet'!A400:C$1093, MATCH( I232, 'Master Sheet'!A400:A$1093, 0 ), 3 )</f>
        <v>#REF!</v>
      </c>
      <c r="O232" t="e">
        <f t="shared" si="4"/>
        <v>#REF!</v>
      </c>
      <c r="P232" s="484"/>
      <c r="Q232" s="466"/>
      <c r="R232" s="466" t="str">
        <f t="shared" si="5"/>
        <v/>
      </c>
      <c r="S232" s="466" t="str">
        <f t="shared" si="6"/>
        <v/>
      </c>
      <c r="T232" t="e">
        <f t="shared" ref="T232:U232" si="304">IF( Y232="#00ff00", TIMEVALUE(#REF!), "")</f>
        <v>#REF!</v>
      </c>
      <c r="U232" t="e">
        <f t="shared" si="304"/>
        <v>#REF!</v>
      </c>
      <c r="W232" t="s">
        <v>4822</v>
      </c>
      <c r="X232" t="s">
        <v>4822</v>
      </c>
      <c r="Y232" t="s">
        <v>4822</v>
      </c>
      <c r="Z232" t="s">
        <v>4822</v>
      </c>
      <c r="AA232" t="s">
        <v>4822</v>
      </c>
    </row>
    <row r="233" spans="1:27" ht="12.75">
      <c r="A233" s="129" t="str">
        <f t="shared" si="0"/>
        <v>Saturday</v>
      </c>
      <c r="B233" t="e">
        <f t="shared" si="298"/>
        <v>#REF!</v>
      </c>
      <c r="C233" t="str">
        <f t="shared" ref="C233:D233" si="305">IF( NOT( R233 = "" ), TEXT( DATE(YEAR(R233), MONTH(R233), DAY(R233) ), "m/d/yy") &amp; " " &amp; HOUR(R233) &amp; ":" &amp; TEXT( MINUTE(R233), "00"), "")</f>
        <v/>
      </c>
      <c r="D233" t="str">
        <f t="shared" si="305"/>
        <v/>
      </c>
      <c r="E233" t="e">
        <f t="shared" si="300"/>
        <v>#REF!</v>
      </c>
      <c r="F233" t="e">
        <f>IF( AND( $A233 &lt;&gt; "", $B233 &lt;&gt; "", $C233 &lt;&gt; "", $D233 &lt;&gt; "", $E233 &lt;&gt; "", ISERROR( MATCH( $E233,'2019 Kevin and Rob Bands to not'!$A:$A, 0 ) ) ), 1, 0 )</f>
        <v>#REF!</v>
      </c>
      <c r="H233" s="479" t="e">
        <f t="shared" si="2"/>
        <v>#REF!</v>
      </c>
      <c r="I233" t="e">
        <f t="shared" si="301"/>
        <v>#REF!</v>
      </c>
      <c r="J233" s="466" t="e">
        <f t="array" ref="J233">INDEX( 'Master Sheet'!A400:C$1093, MATCH( I233, 'Master Sheet'!A400:A$1093, 0 ), 2 )</f>
        <v>#REF!</v>
      </c>
      <c r="K233" s="482" t="e">
        <f t="shared" si="3"/>
        <v>#REF!</v>
      </c>
      <c r="L233" s="486" t="s">
        <v>5188</v>
      </c>
      <c r="M233" s="466"/>
      <c r="N233" s="466" t="e">
        <f t="array" ref="N233">INDEX( 'Master Sheet'!A400:C$1093, MATCH( I233, 'Master Sheet'!A400:A$1093, 0 ), 3 )</f>
        <v>#REF!</v>
      </c>
      <c r="O233" t="e">
        <f t="shared" si="4"/>
        <v>#REF!</v>
      </c>
      <c r="P233" s="484"/>
      <c r="Q233" s="466"/>
      <c r="R233" s="466" t="str">
        <f t="shared" si="5"/>
        <v/>
      </c>
      <c r="S233" s="466" t="str">
        <f t="shared" si="6"/>
        <v/>
      </c>
      <c r="T233" t="e">
        <f t="shared" ref="T233:U233" si="306">IF( Y233="#00ff00", TIMEVALUE(#REF!), "")</f>
        <v>#REF!</v>
      </c>
      <c r="U233" t="e">
        <f t="shared" si="306"/>
        <v>#REF!</v>
      </c>
      <c r="W233" t="s">
        <v>4823</v>
      </c>
      <c r="X233" t="s">
        <v>4823</v>
      </c>
      <c r="Y233" t="s">
        <v>4822</v>
      </c>
      <c r="Z233" t="s">
        <v>4822</v>
      </c>
      <c r="AA233" t="s">
        <v>4822</v>
      </c>
    </row>
    <row r="234" spans="1:27" ht="12.75">
      <c r="A234" s="129" t="str">
        <f t="shared" si="0"/>
        <v>Saturday</v>
      </c>
      <c r="B234" t="e">
        <f t="shared" si="298"/>
        <v>#REF!</v>
      </c>
      <c r="C234" t="str">
        <f t="shared" ref="C234:D234" si="307">IF( NOT( R234 = "" ), TEXT( DATE(YEAR(R234), MONTH(R234), DAY(R234) ), "m/d/yy") &amp; " " &amp; HOUR(R234) &amp; ":" &amp; TEXT( MINUTE(R234), "00"), "")</f>
        <v/>
      </c>
      <c r="D234" t="str">
        <f t="shared" si="307"/>
        <v/>
      </c>
      <c r="E234" t="e">
        <f t="shared" si="300"/>
        <v>#REF!</v>
      </c>
      <c r="F234" t="e">
        <f>IF( AND( $A234 &lt;&gt; "", $B234 &lt;&gt; "", $C234 &lt;&gt; "", $D234 &lt;&gt; "", $E234 &lt;&gt; "", ISERROR( MATCH( $E234,'2019 Kevin and Rob Bands to not'!$A:$A, 0 ) ) ), 1, 0 )</f>
        <v>#REF!</v>
      </c>
      <c r="H234" s="479" t="e">
        <f t="shared" si="2"/>
        <v>#REF!</v>
      </c>
      <c r="I234" t="e">
        <f t="shared" si="301"/>
        <v>#REF!</v>
      </c>
      <c r="J234" s="466" t="e">
        <f t="array" ref="J234">INDEX( 'Master Sheet'!A400:C$1093, MATCH( I234, 'Master Sheet'!A400:A$1093, 0 ), 2 )</f>
        <v>#REF!</v>
      </c>
      <c r="K234" s="482" t="e">
        <f t="shared" si="3"/>
        <v>#REF!</v>
      </c>
      <c r="L234" s="486" t="s">
        <v>5190</v>
      </c>
      <c r="M234" s="466"/>
      <c r="N234" s="466" t="e">
        <f t="array" ref="N234">INDEX( 'Master Sheet'!A400:C$1093, MATCH( I234, 'Master Sheet'!A400:A$1093, 0 ), 3 )</f>
        <v>#REF!</v>
      </c>
      <c r="O234" t="e">
        <f t="shared" si="4"/>
        <v>#REF!</v>
      </c>
      <c r="P234" s="484"/>
      <c r="Q234" s="466"/>
      <c r="R234" s="466" t="str">
        <f t="shared" si="5"/>
        <v/>
      </c>
      <c r="S234" s="466" t="str">
        <f t="shared" si="6"/>
        <v/>
      </c>
      <c r="T234" t="e">
        <f t="shared" ref="T234:U234" si="308">IF( Y234="#00ff00", TIMEVALUE(#REF!), "")</f>
        <v>#REF!</v>
      </c>
      <c r="U234" t="e">
        <f t="shared" si="308"/>
        <v>#REF!</v>
      </c>
      <c r="W234" t="s">
        <v>4823</v>
      </c>
      <c r="X234" t="s">
        <v>4823</v>
      </c>
      <c r="Y234" t="s">
        <v>4822</v>
      </c>
      <c r="Z234" t="s">
        <v>4822</v>
      </c>
      <c r="AA234" t="s">
        <v>4822</v>
      </c>
    </row>
    <row r="235" spans="1:27" ht="12.75">
      <c r="A235" s="129" t="str">
        <f t="shared" si="0"/>
        <v>Saturday</v>
      </c>
      <c r="B235" t="e">
        <f t="shared" si="298"/>
        <v>#REF!</v>
      </c>
      <c r="C235" t="str">
        <f t="shared" ref="C235:D235" si="309">IF( NOT( R235 = "" ), TEXT( DATE(YEAR(R235), MONTH(R235), DAY(R235) ), "m/d/yy") &amp; " " &amp; HOUR(R235) &amp; ":" &amp; TEXT( MINUTE(R235), "00"), "")</f>
        <v/>
      </c>
      <c r="D235" t="str">
        <f t="shared" si="309"/>
        <v/>
      </c>
      <c r="E235" t="e">
        <f t="shared" si="300"/>
        <v>#REF!</v>
      </c>
      <c r="F235" t="e">
        <f>IF( AND( $A235 &lt;&gt; "", $B235 &lt;&gt; "", $C235 &lt;&gt; "", $D235 &lt;&gt; "", $E235 &lt;&gt; "", ISERROR( MATCH( $E235,'2019 Kevin and Rob Bands to not'!$A:$A, 0 ) ) ), 1, 0 )</f>
        <v>#REF!</v>
      </c>
      <c r="H235" s="479" t="e">
        <f t="shared" si="2"/>
        <v>#REF!</v>
      </c>
      <c r="I235" t="e">
        <f t="shared" si="301"/>
        <v>#REF!</v>
      </c>
      <c r="J235" s="466" t="e">
        <f t="array" ref="J235">INDEX( 'Master Sheet'!A400:C$1093, MATCH( I235, 'Master Sheet'!A400:A$1093, 0 ), 2 )</f>
        <v>#REF!</v>
      </c>
      <c r="K235" s="482" t="e">
        <f t="shared" si="3"/>
        <v>#REF!</v>
      </c>
      <c r="L235" s="483"/>
      <c r="M235" s="466"/>
      <c r="N235" s="466" t="e">
        <f t="array" ref="N235">INDEX( 'Master Sheet'!A400:C$1093, MATCH( I235, 'Master Sheet'!A400:A$1093, 0 ), 3 )</f>
        <v>#REF!</v>
      </c>
      <c r="O235" t="e">
        <f t="shared" si="4"/>
        <v>#REF!</v>
      </c>
      <c r="P235" s="484"/>
      <c r="Q235" s="466"/>
      <c r="R235" s="466" t="str">
        <f t="shared" si="5"/>
        <v/>
      </c>
      <c r="S235" s="466" t="str">
        <f t="shared" si="6"/>
        <v/>
      </c>
      <c r="T235" t="e">
        <f t="shared" ref="T235:U235" si="310">IF( Y235="#00ff00", TIMEVALUE(#REF!), "")</f>
        <v>#REF!</v>
      </c>
      <c r="U235" t="e">
        <f t="shared" si="310"/>
        <v>#REF!</v>
      </c>
      <c r="W235" t="s">
        <v>4823</v>
      </c>
      <c r="X235" t="s">
        <v>4919</v>
      </c>
      <c r="Y235" t="s">
        <v>4822</v>
      </c>
      <c r="Z235" t="s">
        <v>4822</v>
      </c>
      <c r="AA235" t="s">
        <v>4822</v>
      </c>
    </row>
    <row r="236" spans="1:27" ht="12.75">
      <c r="A236" s="129" t="str">
        <f t="shared" si="0"/>
        <v>Saturday</v>
      </c>
      <c r="B236" t="e">
        <f t="shared" si="298"/>
        <v>#REF!</v>
      </c>
      <c r="C236" t="str">
        <f t="shared" ref="C236:D236" si="311">IF( NOT( R236 = "" ), TEXT( DATE(YEAR(R236), MONTH(R236), DAY(R236) ), "m/d/yy") &amp; " " &amp; HOUR(R236) &amp; ":" &amp; TEXT( MINUTE(R236), "00"), "")</f>
        <v/>
      </c>
      <c r="D236" t="str">
        <f t="shared" si="311"/>
        <v/>
      </c>
      <c r="E236" t="e">
        <f t="shared" si="300"/>
        <v>#REF!</v>
      </c>
      <c r="F236" t="e">
        <f>IF( AND( $A236 &lt;&gt; "", $B236 &lt;&gt; "", $C236 &lt;&gt; "", $D236 &lt;&gt; "", $E236 &lt;&gt; "", ISERROR( MATCH( $E236,'2019 Kevin and Rob Bands to not'!$A:$A, 0 ) ) ), 1, 0 )</f>
        <v>#REF!</v>
      </c>
      <c r="H236" s="479" t="e">
        <f t="shared" si="2"/>
        <v>#REF!</v>
      </c>
      <c r="I236" t="e">
        <f t="shared" si="301"/>
        <v>#REF!</v>
      </c>
      <c r="J236" s="466" t="e">
        <f t="array" ref="J236">INDEX( 'Master Sheet'!A400:C$1093, MATCH( I236, 'Master Sheet'!A400:A$1093, 0 ), 2 )</f>
        <v>#REF!</v>
      </c>
      <c r="K236" s="482" t="e">
        <f t="shared" si="3"/>
        <v>#REF!</v>
      </c>
      <c r="L236" s="483"/>
      <c r="M236" s="466"/>
      <c r="N236" s="466" t="e">
        <f t="array" ref="N236">INDEX( 'Master Sheet'!A400:C$1093, MATCH( I236, 'Master Sheet'!A400:A$1093, 0 ), 3 )</f>
        <v>#REF!</v>
      </c>
      <c r="O236" t="e">
        <f t="shared" si="4"/>
        <v>#REF!</v>
      </c>
      <c r="P236" s="484"/>
      <c r="Q236" s="466"/>
      <c r="R236" s="466" t="str">
        <f t="shared" si="5"/>
        <v/>
      </c>
      <c r="S236" s="466" t="str">
        <f t="shared" si="6"/>
        <v/>
      </c>
      <c r="T236" t="e">
        <f t="shared" ref="T236:U236" si="312">IF( Y236="#00ff00", TIMEVALUE(#REF!), "")</f>
        <v>#REF!</v>
      </c>
      <c r="U236" t="e">
        <f t="shared" si="312"/>
        <v>#REF!</v>
      </c>
      <c r="W236" t="s">
        <v>4823</v>
      </c>
      <c r="X236" t="s">
        <v>4919</v>
      </c>
      <c r="Y236" t="s">
        <v>4822</v>
      </c>
      <c r="Z236" t="s">
        <v>4822</v>
      </c>
      <c r="AA236" t="s">
        <v>4822</v>
      </c>
    </row>
    <row r="237" spans="1:27" ht="12.75">
      <c r="A237" s="129" t="str">
        <f t="shared" si="0"/>
        <v>Saturday</v>
      </c>
      <c r="B237" t="e">
        <f t="shared" si="298"/>
        <v>#REF!</v>
      </c>
      <c r="C237" t="str">
        <f t="shared" ref="C237:D237" si="313">IF( NOT( R237 = "" ), TEXT( DATE(YEAR(R237), MONTH(R237), DAY(R237) ), "m/d/yy") &amp; " " &amp; HOUR(R237) &amp; ":" &amp; TEXT( MINUTE(R237), "00"), "")</f>
        <v/>
      </c>
      <c r="D237" t="str">
        <f t="shared" si="313"/>
        <v/>
      </c>
      <c r="E237" t="e">
        <f t="shared" si="300"/>
        <v>#REF!</v>
      </c>
      <c r="F237" t="e">
        <f>IF( AND( $A237 &lt;&gt; "", $B237 &lt;&gt; "", $C237 &lt;&gt; "", $D237 &lt;&gt; "", $E237 &lt;&gt; "", ISERROR( MATCH( $E237,'2019 Kevin and Rob Bands to not'!$A:$A, 0 ) ) ), 1, 0 )</f>
        <v>#REF!</v>
      </c>
      <c r="H237" s="479" t="e">
        <f t="shared" si="2"/>
        <v>#REF!</v>
      </c>
      <c r="I237" t="e">
        <f t="shared" si="301"/>
        <v>#REF!</v>
      </c>
      <c r="J237" s="466" t="e">
        <f t="array" ref="J237">INDEX( 'Master Sheet'!A400:C$1093, MATCH( I237, 'Master Sheet'!A400:A$1093, 0 ), 2 )</f>
        <v>#REF!</v>
      </c>
      <c r="K237" s="482" t="e">
        <f t="shared" si="3"/>
        <v>#REF!</v>
      </c>
      <c r="L237" s="483"/>
      <c r="M237" s="466"/>
      <c r="N237" s="466" t="e">
        <f t="array" ref="N237">INDEX( 'Master Sheet'!A400:C$1093, MATCH( I237, 'Master Sheet'!A400:A$1093, 0 ), 3 )</f>
        <v>#REF!</v>
      </c>
      <c r="O237" t="e">
        <f t="shared" si="4"/>
        <v>#REF!</v>
      </c>
      <c r="P237" s="484"/>
      <c r="Q237" s="466"/>
      <c r="R237" s="466" t="str">
        <f t="shared" si="5"/>
        <v/>
      </c>
      <c r="S237" s="466" t="str">
        <f t="shared" si="6"/>
        <v/>
      </c>
      <c r="T237" t="e">
        <f t="shared" ref="T237:U237" si="314">IF( Y237="#00ff00", TIMEVALUE(#REF!), "")</f>
        <v>#REF!</v>
      </c>
      <c r="U237" t="e">
        <f t="shared" si="314"/>
        <v>#REF!</v>
      </c>
      <c r="W237" t="s">
        <v>4823</v>
      </c>
      <c r="X237" t="s">
        <v>4823</v>
      </c>
      <c r="Y237" t="s">
        <v>4822</v>
      </c>
      <c r="Z237" t="s">
        <v>4822</v>
      </c>
      <c r="AA237" t="s">
        <v>4822</v>
      </c>
    </row>
    <row r="238" spans="1:27" ht="12.75">
      <c r="A238" s="129" t="str">
        <f t="shared" si="0"/>
        <v>Saturday</v>
      </c>
      <c r="B238" t="e">
        <f t="shared" si="298"/>
        <v>#REF!</v>
      </c>
      <c r="C238" t="str">
        <f t="shared" ref="C238:D238" si="315">IF( NOT( R238 = "" ), TEXT( DATE(YEAR(R238), MONTH(R238), DAY(R238) ), "m/d/yy") &amp; " " &amp; HOUR(R238) &amp; ":" &amp; TEXT( MINUTE(R238), "00"), "")</f>
        <v/>
      </c>
      <c r="D238" t="str">
        <f t="shared" si="315"/>
        <v/>
      </c>
      <c r="E238" t="e">
        <f t="shared" si="300"/>
        <v>#REF!</v>
      </c>
      <c r="F238" t="e">
        <f>IF( AND( $A238 &lt;&gt; "", $B238 &lt;&gt; "", $C238 &lt;&gt; "", $D238 &lt;&gt; "", $E238 &lt;&gt; "", ISERROR( MATCH( $E238,'2019 Kevin and Rob Bands to not'!$A:$A, 0 ) ) ), 1, 0 )</f>
        <v>#REF!</v>
      </c>
      <c r="H238" s="479" t="e">
        <f t="shared" si="2"/>
        <v>#REF!</v>
      </c>
      <c r="I238" t="e">
        <f t="shared" si="301"/>
        <v>#REF!</v>
      </c>
      <c r="J238" s="466" t="e">
        <f t="array" ref="J238">INDEX( 'Master Sheet'!A400:C$1093, MATCH( I238, 'Master Sheet'!A400:A$1093, 0 ), 2 )</f>
        <v>#REF!</v>
      </c>
      <c r="K238" s="482" t="e">
        <f t="shared" si="3"/>
        <v>#REF!</v>
      </c>
      <c r="L238" s="483"/>
      <c r="M238" s="466"/>
      <c r="N238" s="466" t="e">
        <f t="array" ref="N238">INDEX( 'Master Sheet'!A400:C$1093, MATCH( I238, 'Master Sheet'!A400:A$1093, 0 ), 3 )</f>
        <v>#REF!</v>
      </c>
      <c r="O238" t="e">
        <f t="shared" si="4"/>
        <v>#REF!</v>
      </c>
      <c r="P238" s="484"/>
      <c r="Q238" s="466"/>
      <c r="R238" s="466" t="str">
        <f t="shared" si="5"/>
        <v/>
      </c>
      <c r="S238" s="466" t="str">
        <f t="shared" si="6"/>
        <v/>
      </c>
      <c r="T238" t="e">
        <f t="shared" ref="T238:U238" si="316">IF( Y238="#00ff00", TIMEVALUE(#REF!), "")</f>
        <v>#REF!</v>
      </c>
      <c r="U238" t="e">
        <f t="shared" si="316"/>
        <v>#REF!</v>
      </c>
      <c r="W238" t="s">
        <v>4823</v>
      </c>
      <c r="X238" t="s">
        <v>4823</v>
      </c>
      <c r="Y238" t="s">
        <v>4822</v>
      </c>
      <c r="Z238" t="s">
        <v>4822</v>
      </c>
      <c r="AA238" t="s">
        <v>4822</v>
      </c>
    </row>
    <row r="239" spans="1:27" ht="12.75">
      <c r="A239" s="129" t="str">
        <f t="shared" si="0"/>
        <v>Saturday</v>
      </c>
      <c r="B239" t="e">
        <f>IF( W239="#00ff00",'Master Sheet'!A240, B238)</f>
        <v>#REF!</v>
      </c>
      <c r="C239" t="str">
        <f t="shared" ref="C239:D239" si="317">IF( NOT( R239 = "" ), TEXT( DATE(YEAR(R239), MONTH(R239), DAY(R239) ), "m/d/yy") &amp; " " &amp; HOUR(R239) &amp; ":" &amp; TEXT( MINUTE(R239), "00"), "")</f>
        <v/>
      </c>
      <c r="D239" t="str">
        <f t="shared" si="317"/>
        <v/>
      </c>
      <c r="E239" t="str">
        <f>IF( AA239="#00ff00", 'Master Sheet'!L240, "" )</f>
        <v/>
      </c>
      <c r="F239" t="e">
        <f>IF( AND( $A239 &lt;&gt; "", $B239 &lt;&gt; "", $C239 &lt;&gt; "", $D239 &lt;&gt; "", $E239 &lt;&gt; "", ISERROR( MATCH( $E239,'2019 Kevin and Rob Bands to not'!$A:$A, 0 ) ) ), 1, 0 )</f>
        <v>#REF!</v>
      </c>
      <c r="H239" s="479" t="e">
        <f t="shared" si="2"/>
        <v>#REF!</v>
      </c>
      <c r="I239">
        <f>'Master Sheet'!L240</f>
        <v>0</v>
      </c>
      <c r="J239" s="466" t="e">
        <f t="array" ref="J239">INDEX( 'Master Sheet'!A400:C$1093, MATCH( I239, 'Master Sheet'!A400:A$1093, 0 ), 2 )</f>
        <v>#N/A</v>
      </c>
      <c r="K239" s="482" t="e">
        <f t="shared" si="3"/>
        <v>#REF!</v>
      </c>
      <c r="L239" s="483"/>
      <c r="M239" s="466"/>
      <c r="N239" s="466" t="e">
        <f t="array" ref="N239">INDEX( 'Master Sheet'!A400:C$1093, MATCH( I239, 'Master Sheet'!A400:A$1093, 0 ), 3 )</f>
        <v>#N/A</v>
      </c>
      <c r="O239" t="e">
        <f t="shared" si="4"/>
        <v>#REF!</v>
      </c>
      <c r="P239" s="484"/>
      <c r="Q239" s="466"/>
      <c r="R239" s="466" t="str">
        <f t="shared" si="5"/>
        <v/>
      </c>
      <c r="S239" s="466" t="str">
        <f t="shared" si="6"/>
        <v/>
      </c>
      <c r="T239" t="str">
        <f>IF( Y239="#00ff00", TIMEVALUE('Master Sheet'!J240), "")</f>
        <v/>
      </c>
      <c r="U239" t="str">
        <f>IF( Z239="#00ff00", TIMEVALUE('Master Sheet'!K240), "")</f>
        <v/>
      </c>
      <c r="W239" t="s">
        <v>4823</v>
      </c>
      <c r="X239" t="s">
        <v>4823</v>
      </c>
      <c r="Y239" t="s">
        <v>4823</v>
      </c>
      <c r="Z239" t="s">
        <v>4823</v>
      </c>
      <c r="AA239" t="s">
        <v>4823</v>
      </c>
    </row>
    <row r="240" spans="1:27" ht="12.75">
      <c r="A240" s="129" t="str">
        <f t="shared" si="0"/>
        <v>Saturday</v>
      </c>
      <c r="B240" t="e">
        <f>IF( W240="#00ff00",'Master Sheet'!A241, B239)</f>
        <v>#REF!</v>
      </c>
      <c r="C240" t="str">
        <f t="shared" ref="C240:D240" si="318">IF( NOT( R240 = "" ), TEXT( DATE(YEAR(R240), MONTH(R240), DAY(R240) ), "m/d/yy") &amp; " " &amp; HOUR(R240) &amp; ":" &amp; TEXT( MINUTE(R240), "00"), "")</f>
        <v/>
      </c>
      <c r="D240" t="str">
        <f t="shared" si="318"/>
        <v/>
      </c>
      <c r="E240" t="str">
        <f>IF( AA240="#00ff00", 'Master Sheet'!L241, "" )</f>
        <v/>
      </c>
      <c r="F240" t="e">
        <f>IF( AND( $A240 &lt;&gt; "", $B240 &lt;&gt; "", $C240 &lt;&gt; "", $D240 &lt;&gt; "", $E240 &lt;&gt; "", ISERROR( MATCH( $E240,'2019 Kevin and Rob Bands to not'!$A:$A, 0 ) ) ), 1, 0 )</f>
        <v>#REF!</v>
      </c>
      <c r="H240" s="479" t="e">
        <f t="shared" si="2"/>
        <v>#REF!</v>
      </c>
      <c r="I240" t="str">
        <f>'Master Sheet'!L241</f>
        <v>Americana/Rock/soul</v>
      </c>
      <c r="J240" s="466" t="e">
        <f t="array" ref="J240">INDEX( 'Master Sheet'!A400:C$1093, MATCH( I240, 'Master Sheet'!A400:A$1093, 0 ), 2 )</f>
        <v>#N/A</v>
      </c>
      <c r="K240" s="482" t="e">
        <f t="shared" si="3"/>
        <v>#REF!</v>
      </c>
      <c r="L240" s="483"/>
      <c r="M240" s="466"/>
      <c r="N240" s="466" t="e">
        <f t="array" ref="N240">INDEX( 'Master Sheet'!A400:C$1093, MATCH( I240, 'Master Sheet'!A400:A$1093, 0 ), 3 )</f>
        <v>#N/A</v>
      </c>
      <c r="O240" t="e">
        <f t="shared" si="4"/>
        <v>#REF!</v>
      </c>
      <c r="P240" s="484"/>
      <c r="Q240" s="466"/>
      <c r="R240" s="466" t="str">
        <f t="shared" si="5"/>
        <v/>
      </c>
      <c r="S240" s="466" t="str">
        <f t="shared" si="6"/>
        <v/>
      </c>
      <c r="T240" t="str">
        <f>IF( Y240="#00ff00", TIMEVALUE('Master Sheet'!J241), "")</f>
        <v/>
      </c>
      <c r="U240" t="str">
        <f>IF( Z240="#00ff00", TIMEVALUE('Master Sheet'!K241), "")</f>
        <v/>
      </c>
      <c r="W240" t="s">
        <v>4823</v>
      </c>
      <c r="X240" t="s">
        <v>4823</v>
      </c>
      <c r="Y240" t="s">
        <v>4823</v>
      </c>
      <c r="Z240" t="s">
        <v>4823</v>
      </c>
      <c r="AA240" t="s">
        <v>4823</v>
      </c>
    </row>
    <row r="241" spans="1:27" ht="12.75">
      <c r="A241" s="129" t="str">
        <f t="shared" si="0"/>
        <v>Saturday</v>
      </c>
      <c r="B241" s="481" t="str">
        <f>IF( W241="#00ff00",'Master Sheet'!A242, B240)</f>
        <v>(2020) AJ Fountain :: 3179466059</v>
      </c>
      <c r="C241" t="str">
        <f t="shared" ref="C241:D241" si="319">IF( NOT( R241 = "" ), TEXT( DATE(YEAR(R241), MONTH(R241), DAY(R241) ), "m/d/yy") &amp; " " &amp; HOUR(R241) &amp; ":" &amp; TEXT( MINUTE(R241), "00"), "")</f>
        <v/>
      </c>
      <c r="D241" t="str">
        <f t="shared" si="319"/>
        <v/>
      </c>
      <c r="E241" t="str">
        <f>IF( AA241="#00ff00", 'Master Sheet'!L242, "" )</f>
        <v>The Ugly Architect</v>
      </c>
      <c r="F241">
        <f>IF( AND( $A241 &lt;&gt; "", $B241 &lt;&gt; "", $C241 &lt;&gt; "", $D241 &lt;&gt; "", $E241 &lt;&gt; "", ISERROR( MATCH( $E241,'2019 Kevin and Rob Bands to not'!$A:$A, 0 ) ) ), 1, 0 )</f>
        <v>0</v>
      </c>
      <c r="H241" s="479">
        <f t="shared" si="2"/>
        <v>0</v>
      </c>
      <c r="I241" t="str">
        <f>'Master Sheet'!L242</f>
        <v>The Ugly Architect</v>
      </c>
      <c r="J241" s="466" t="str">
        <f t="array" ref="J241">INDEX( 'Master Sheet'!A400:C$1093, MATCH( I241, 'Master Sheet'!A400:A$1093, 0 ), 2 )</f>
        <v>(2020) William Stanford :: 9706317641</v>
      </c>
      <c r="K241" s="482">
        <f t="shared" si="3"/>
        <v>0</v>
      </c>
      <c r="L241" s="483"/>
      <c r="M241" s="466"/>
      <c r="N241" s="466" t="str">
        <f t="array" ref="N241">INDEX( 'Master Sheet'!A400:C$1093, MATCH( I241, 'Master Sheet'!A400:A$1093, 0 ), 3 )</f>
        <v>theuglyarchitect@gmail.com</v>
      </c>
      <c r="O241">
        <f t="shared" si="4"/>
        <v>0</v>
      </c>
      <c r="P241" s="484"/>
      <c r="Q241" s="466"/>
      <c r="R241" s="466" t="str">
        <f t="shared" si="5"/>
        <v/>
      </c>
      <c r="S241" s="466" t="str">
        <f t="shared" si="6"/>
        <v/>
      </c>
      <c r="T241" t="e">
        <f>IF( Y241="#00ff00", TIMEVALUE('Master Sheet'!J242), "")</f>
        <v>#VALUE!</v>
      </c>
      <c r="U241" t="e">
        <f>IF( Z241="#00ff00", TIMEVALUE('Master Sheet'!K242), "")</f>
        <v>#VALUE!</v>
      </c>
      <c r="W241" t="s">
        <v>4822</v>
      </c>
      <c r="X241" t="s">
        <v>4822</v>
      </c>
      <c r="Y241" t="s">
        <v>4822</v>
      </c>
      <c r="Z241" t="s">
        <v>4822</v>
      </c>
      <c r="AA241" t="s">
        <v>4822</v>
      </c>
    </row>
    <row r="242" spans="1:27" ht="12.75">
      <c r="A242" s="129" t="str">
        <f t="shared" si="0"/>
        <v>Saturday</v>
      </c>
      <c r="B242" s="481" t="str">
        <f>IF( W242="#00ff00",'Master Sheet'!A243, B241)</f>
        <v>(2020) AJ Fountain :: 3179466059</v>
      </c>
      <c r="C242" t="str">
        <f t="shared" ref="C242:D242" si="320">IF( NOT( R242 = "" ), TEXT( DATE(YEAR(R242), MONTH(R242), DAY(R242) ), "m/d/yy") &amp; " " &amp; HOUR(R242) &amp; ":" &amp; TEXT( MINUTE(R242), "00"), "")</f>
        <v/>
      </c>
      <c r="D242" t="str">
        <f t="shared" si="320"/>
        <v/>
      </c>
      <c r="E242" t="str">
        <f>IF( AA242="#00ff00", 'Master Sheet'!L243, "" )</f>
        <v>Brian James Kittrell and His Cloud Shaped Band</v>
      </c>
      <c r="F242">
        <f>IF( AND( $A242 &lt;&gt; "", $B242 &lt;&gt; "", $C242 &lt;&gt; "", $D242 &lt;&gt; "", $E242 &lt;&gt; "", ISERROR( MATCH( $E242,'2019 Kevin and Rob Bands to not'!$A:$A, 0 ) ) ), 1, 0 )</f>
        <v>0</v>
      </c>
      <c r="H242" s="479">
        <f t="shared" si="2"/>
        <v>0</v>
      </c>
      <c r="I242" t="str">
        <f>'Master Sheet'!L243</f>
        <v>Brian James Kittrell and His Cloud Shaped Band</v>
      </c>
      <c r="J242" s="466" t="str">
        <f t="array" ref="J242">INDEX( 'Master Sheet'!A400:C$1093, MATCH( I242, 'Master Sheet'!A400:A$1093, 0 ), 2 )</f>
        <v>(2020) Brian Kittrell :: 5134776379</v>
      </c>
      <c r="K242" s="482">
        <f t="shared" si="3"/>
        <v>0</v>
      </c>
      <c r="L242" s="483"/>
      <c r="M242" s="466"/>
      <c r="N242" s="466" t="str">
        <f t="array" ref="N242">INDEX( 'Master Sheet'!A400:C$1093, MATCH( I242, 'Master Sheet'!A400:A$1093, 0 ), 3 )</f>
        <v>kittrell.brian@gmail.com</v>
      </c>
      <c r="O242">
        <f t="shared" si="4"/>
        <v>0</v>
      </c>
      <c r="P242" s="484"/>
      <c r="Q242" s="466"/>
      <c r="R242" s="466" t="str">
        <f t="shared" si="5"/>
        <v/>
      </c>
      <c r="S242" s="466" t="str">
        <f t="shared" si="6"/>
        <v/>
      </c>
      <c r="T242" t="e">
        <f>IF( Y242="#00ff00", TIMEVALUE('Master Sheet'!J243), "")</f>
        <v>#VALUE!</v>
      </c>
      <c r="U242" t="e">
        <f>IF( Z242="#00ff00", TIMEVALUE('Master Sheet'!K243), "")</f>
        <v>#VALUE!</v>
      </c>
      <c r="W242" t="s">
        <v>4823</v>
      </c>
      <c r="X242" t="s">
        <v>4823</v>
      </c>
      <c r="Y242" t="s">
        <v>4822</v>
      </c>
      <c r="Z242" t="s">
        <v>4822</v>
      </c>
      <c r="AA242" t="s">
        <v>4822</v>
      </c>
    </row>
    <row r="243" spans="1:27" ht="12.75">
      <c r="A243" s="129" t="str">
        <f t="shared" si="0"/>
        <v>Saturday</v>
      </c>
      <c r="B243" s="481" t="str">
        <f>IF( W243="#00ff00",'Master Sheet'!A244, B242)</f>
        <v>(2020) AJ Fountain :: 3179466059</v>
      </c>
      <c r="C243" t="str">
        <f t="shared" ref="C243:D243" si="321">IF( NOT( R243 = "" ), TEXT( DATE(YEAR(R243), MONTH(R243), DAY(R243) ), "m/d/yy") &amp; " " &amp; HOUR(R243) &amp; ":" &amp; TEXT( MINUTE(R243), "00"), "")</f>
        <v/>
      </c>
      <c r="D243" t="str">
        <f t="shared" si="321"/>
        <v/>
      </c>
      <c r="E243" t="str">
        <f>IF( AA243="#00ff00", 'Master Sheet'!L244, "" )</f>
        <v>Float Like a Buffalo</v>
      </c>
      <c r="F243">
        <f>IF( AND( $A243 &lt;&gt; "", $B243 &lt;&gt; "", $C243 &lt;&gt; "", $D243 &lt;&gt; "", $E243 &lt;&gt; "", ISERROR( MATCH( $E243,'2019 Kevin and Rob Bands to not'!$A:$A, 0 ) ) ), 1, 0 )</f>
        <v>0</v>
      </c>
      <c r="H243" s="479">
        <f t="shared" si="2"/>
        <v>0</v>
      </c>
      <c r="I243" t="str">
        <f>'Master Sheet'!L244</f>
        <v>Float Like a Buffalo</v>
      </c>
      <c r="J243" s="466" t="str">
        <f t="array" ref="J243">INDEX( 'Master Sheet'!A400:C$1093, MATCH( I243, 'Master Sheet'!A400:A$1093, 0 ), 2 )</f>
        <v>(2020) Sarah Shuel :: 7209360020</v>
      </c>
      <c r="K243" s="482">
        <f t="shared" si="3"/>
        <v>0</v>
      </c>
      <c r="L243" s="483"/>
      <c r="M243" s="466"/>
      <c r="N243" s="466" t="str">
        <f t="array" ref="N243">INDEX( 'Master Sheet'!A400:C$1093, MATCH( I243, 'Master Sheet'!A400:A$1093, 0 ), 3 )</f>
        <v>floatlikeabuffalomusic@gmail.com</v>
      </c>
      <c r="O243">
        <f t="shared" si="4"/>
        <v>0</v>
      </c>
      <c r="P243" s="484"/>
      <c r="Q243" s="466"/>
      <c r="R243" s="466" t="str">
        <f t="shared" si="5"/>
        <v/>
      </c>
      <c r="S243" s="466" t="str">
        <f t="shared" si="6"/>
        <v/>
      </c>
      <c r="T243" t="e">
        <f>IF( Y243="#00ff00", TIMEVALUE('Master Sheet'!J244), "")</f>
        <v>#VALUE!</v>
      </c>
      <c r="U243" t="e">
        <f>IF( Z243="#00ff00", TIMEVALUE('Master Sheet'!K244), "")</f>
        <v>#VALUE!</v>
      </c>
      <c r="W243" t="s">
        <v>4823</v>
      </c>
      <c r="X243" t="s">
        <v>4823</v>
      </c>
      <c r="Y243" t="s">
        <v>4822</v>
      </c>
      <c r="Z243" t="s">
        <v>4822</v>
      </c>
      <c r="AA243" t="s">
        <v>4822</v>
      </c>
    </row>
    <row r="244" spans="1:27" ht="12.75">
      <c r="A244" s="129" t="str">
        <f t="shared" si="0"/>
        <v>Saturday</v>
      </c>
      <c r="B244" s="481" t="str">
        <f>IF( W244="#00ff00",'Master Sheet'!A245, B243)</f>
        <v>(2020) AJ Fountain :: 3179466059</v>
      </c>
      <c r="C244" t="str">
        <f t="shared" ref="C244:D244" si="322">IF( NOT( R244 = "" ), TEXT( DATE(YEAR(R244), MONTH(R244), DAY(R244) ), "m/d/yy") &amp; " " &amp; HOUR(R244) &amp; ":" &amp; TEXT( MINUTE(R244), "00"), "")</f>
        <v/>
      </c>
      <c r="D244" t="str">
        <f t="shared" si="322"/>
        <v/>
      </c>
      <c r="E244" t="str">
        <f>IF( AA244="#00ff00", 'Master Sheet'!L245, "" )</f>
        <v>Kid Astronaut</v>
      </c>
      <c r="F244">
        <f>IF( AND( $A244 &lt;&gt; "", $B244 &lt;&gt; "", $C244 &lt;&gt; "", $D244 &lt;&gt; "", $E244 &lt;&gt; "", ISERROR( MATCH( $E244,'2019 Kevin and Rob Bands to not'!$A:$A, 0 ) ) ), 1, 0 )</f>
        <v>0</v>
      </c>
      <c r="H244" s="479">
        <f t="shared" si="2"/>
        <v>0</v>
      </c>
      <c r="I244" t="str">
        <f>'Master Sheet'!L245</f>
        <v>Kid Astronaut</v>
      </c>
      <c r="J244" s="466" t="e">
        <f t="array" ref="J244">INDEX( 'Master Sheet'!A400:C$1093, MATCH( I244, 'Master Sheet'!A400:A$1093, 0 ), 2 )</f>
        <v>#N/A</v>
      </c>
      <c r="K244" s="482">
        <f t="shared" si="3"/>
        <v>0</v>
      </c>
      <c r="L244" s="483"/>
      <c r="M244" s="466"/>
      <c r="N244" s="466" t="e">
        <f t="array" ref="N244">INDEX( 'Master Sheet'!A400:C$1093, MATCH( I244, 'Master Sheet'!A400:A$1093, 0 ), 3 )</f>
        <v>#N/A</v>
      </c>
      <c r="O244">
        <f t="shared" si="4"/>
        <v>0</v>
      </c>
      <c r="P244" s="484"/>
      <c r="Q244" s="466"/>
      <c r="R244" s="466" t="str">
        <f t="shared" si="5"/>
        <v/>
      </c>
      <c r="S244" s="466" t="str">
        <f t="shared" si="6"/>
        <v/>
      </c>
      <c r="T244" t="e">
        <f>IF( Y244="#00ff00", TIMEVALUE('Master Sheet'!J245), "")</f>
        <v>#VALUE!</v>
      </c>
      <c r="U244" t="e">
        <f>IF( Z244="#00ff00", TIMEVALUE('Master Sheet'!K245), "")</f>
        <v>#VALUE!</v>
      </c>
      <c r="W244" t="s">
        <v>4823</v>
      </c>
      <c r="X244" t="s">
        <v>4823</v>
      </c>
      <c r="Y244" t="s">
        <v>4822</v>
      </c>
      <c r="Z244" t="s">
        <v>4822</v>
      </c>
      <c r="AA244" t="s">
        <v>4822</v>
      </c>
    </row>
    <row r="245" spans="1:27" ht="12.75">
      <c r="A245" s="129" t="str">
        <f t="shared" si="0"/>
        <v>Saturday</v>
      </c>
      <c r="B245" s="481" t="str">
        <f>IF( W245="#00ff00",'Master Sheet'!A246, B244)</f>
        <v>(2020) AJ Fountain :: 3179466059</v>
      </c>
      <c r="C245" t="str">
        <f t="shared" ref="C245:D245" si="323">IF( NOT( R245 = "" ), TEXT( DATE(YEAR(R245), MONTH(R245), DAY(R245) ), "m/d/yy") &amp; " " &amp; HOUR(R245) &amp; ":" &amp; TEXT( MINUTE(R245), "00"), "")</f>
        <v/>
      </c>
      <c r="D245" t="str">
        <f t="shared" si="323"/>
        <v/>
      </c>
      <c r="E245" t="str">
        <f>IF( AA245="#00ff00", 'Master Sheet'!L246, "" )</f>
        <v>Ghost Tapes</v>
      </c>
      <c r="F245">
        <f>IF( AND( $A245 &lt;&gt; "", $B245 &lt;&gt; "", $C245 &lt;&gt; "", $D245 &lt;&gt; "", $E245 &lt;&gt; "", ISERROR( MATCH( $E245,'2019 Kevin and Rob Bands to not'!$A:$A, 0 ) ) ), 1, 0 )</f>
        <v>0</v>
      </c>
      <c r="H245" s="479">
        <f t="shared" si="2"/>
        <v>0</v>
      </c>
      <c r="I245" t="str">
        <f>'Master Sheet'!L246</f>
        <v>Ghost Tapes</v>
      </c>
      <c r="J245" s="466" t="str">
        <f t="array" ref="J245">INDEX( 'Master Sheet'!A400:C$1093, MATCH( I245, 'Master Sheet'!A400:A$1093, 0 ), 2 )</f>
        <v>(2020) Nicholas Moulds :: 3035703524</v>
      </c>
      <c r="K245" s="482">
        <f t="shared" si="3"/>
        <v>0</v>
      </c>
      <c r="L245" s="483"/>
      <c r="M245" s="466"/>
      <c r="N245" s="466" t="str">
        <f t="array" ref="N245">INDEX( 'Master Sheet'!A400:C$1093, MATCH( I245, 'Master Sheet'!A400:A$1093, 0 ), 3 )</f>
        <v>ghosttapesco@gmail.com</v>
      </c>
      <c r="O245">
        <f t="shared" si="4"/>
        <v>0</v>
      </c>
      <c r="P245" s="484"/>
      <c r="Q245" s="466"/>
      <c r="R245" s="466" t="str">
        <f t="shared" si="5"/>
        <v/>
      </c>
      <c r="S245" s="466" t="str">
        <f t="shared" si="6"/>
        <v/>
      </c>
      <c r="T245" t="e">
        <f>IF( Y245="#00ff00", TIMEVALUE('Master Sheet'!J246), "")</f>
        <v>#VALUE!</v>
      </c>
      <c r="U245" t="e">
        <f>IF( Z245="#00ff00", TIMEVALUE('Master Sheet'!K246), "")</f>
        <v>#VALUE!</v>
      </c>
      <c r="W245" t="s">
        <v>4823</v>
      </c>
      <c r="X245" t="s">
        <v>4823</v>
      </c>
      <c r="Y245" t="s">
        <v>4822</v>
      </c>
      <c r="Z245" t="s">
        <v>4822</v>
      </c>
      <c r="AA245" t="s">
        <v>4822</v>
      </c>
    </row>
    <row r="246" spans="1:27" ht="12.75">
      <c r="A246" s="129" t="str">
        <f t="shared" si="0"/>
        <v>Saturday</v>
      </c>
      <c r="B246" s="481" t="str">
        <f>IF( W246="#00ff00",'Master Sheet'!A247, B245)</f>
        <v>(2020) AJ Fountain :: 3179466059</v>
      </c>
      <c r="C246" t="str">
        <f t="shared" ref="C246:D246" si="324">IF( NOT( R246 = "" ), TEXT( DATE(YEAR(R246), MONTH(R246), DAY(R246) ), "m/d/yy") &amp; " " &amp; HOUR(R246) &amp; ":" &amp; TEXT( MINUTE(R246), "00"), "")</f>
        <v/>
      </c>
      <c r="D246" t="str">
        <f t="shared" si="324"/>
        <v/>
      </c>
      <c r="E246" t="str">
        <f>IF( AA246="#00ff00", 'Master Sheet'!L247, "" )</f>
        <v>CITRA</v>
      </c>
      <c r="F246">
        <f>IF( AND( $A246 &lt;&gt; "", $B246 &lt;&gt; "", $C246 &lt;&gt; "", $D246 &lt;&gt; "", $E246 &lt;&gt; "", ISERROR( MATCH( $E246,'2019 Kevin and Rob Bands to not'!$A:$A, 0 ) ) ), 1, 0 )</f>
        <v>0</v>
      </c>
      <c r="H246" s="479">
        <f t="shared" si="2"/>
        <v>0</v>
      </c>
      <c r="I246" t="str">
        <f>'Master Sheet'!L247</f>
        <v>CITRA</v>
      </c>
      <c r="J246" s="466" t="str">
        <f t="array" ref="J246">INDEX( 'Master Sheet'!A400:C$1093, MATCH( I246, 'Master Sheet'!A400:A$1093, 0 ), 2 )</f>
        <v>(2020) Joel Rekiel :: 8146574967</v>
      </c>
      <c r="K246" s="482">
        <f t="shared" si="3"/>
        <v>0</v>
      </c>
      <c r="L246" s="483"/>
      <c r="M246" s="466"/>
      <c r="N246" s="466" t="str">
        <f t="array" ref="N246">INDEX( 'Master Sheet'!A400:C$1093, MATCH( I246, 'Master Sheet'!A400:A$1093, 0 ), 3 )</f>
        <v>joel@bldgblksmusic.com</v>
      </c>
      <c r="O246">
        <f t="shared" si="4"/>
        <v>0</v>
      </c>
      <c r="P246" s="484"/>
      <c r="Q246" s="466"/>
      <c r="R246" s="466" t="str">
        <f t="shared" si="5"/>
        <v/>
      </c>
      <c r="S246" s="466" t="str">
        <f t="shared" si="6"/>
        <v/>
      </c>
      <c r="T246" t="e">
        <f>IF( Y246="#00ff00", TIMEVALUE('Master Sheet'!J247), "")</f>
        <v>#VALUE!</v>
      </c>
      <c r="U246" t="e">
        <f>IF( Z246="#00ff00", TIMEVALUE('Master Sheet'!K247), "")</f>
        <v>#VALUE!</v>
      </c>
      <c r="W246" t="s">
        <v>4823</v>
      </c>
      <c r="X246" t="s">
        <v>4823</v>
      </c>
      <c r="Y246" t="s">
        <v>4822</v>
      </c>
      <c r="Z246" t="s">
        <v>4822</v>
      </c>
      <c r="AA246" t="s">
        <v>4822</v>
      </c>
    </row>
    <row r="247" spans="1:27" ht="12.75">
      <c r="A247" s="129" t="str">
        <f t="shared" si="0"/>
        <v>Saturday</v>
      </c>
      <c r="B247" s="481" t="str">
        <f>IF( W247="#00ff00",'Master Sheet'!A248, B246)</f>
        <v>(2020) AJ Fountain :: 3179466059</v>
      </c>
      <c r="C247" t="str">
        <f t="shared" ref="C247:D247" si="325">IF( NOT( R247 = "" ), TEXT( DATE(YEAR(R247), MONTH(R247), DAY(R247) ), "m/d/yy") &amp; " " &amp; HOUR(R247) &amp; ":" &amp; TEXT( MINUTE(R247), "00"), "")</f>
        <v/>
      </c>
      <c r="D247" t="str">
        <f t="shared" si="325"/>
        <v/>
      </c>
      <c r="E247" t="str">
        <f>IF( AA247="#00ff00", 'Master Sheet'!L248, "" )</f>
        <v>nightlove</v>
      </c>
      <c r="F247">
        <f>IF( AND( $A247 &lt;&gt; "", $B247 &lt;&gt; "", $C247 &lt;&gt; "", $D247 &lt;&gt; "", $E247 &lt;&gt; "", ISERROR( MATCH( $E247,'2019 Kevin and Rob Bands to not'!$A:$A, 0 ) ) ), 1, 0 )</f>
        <v>0</v>
      </c>
      <c r="H247" s="479">
        <f t="shared" si="2"/>
        <v>0</v>
      </c>
      <c r="I247" t="str">
        <f>'Master Sheet'!L248</f>
        <v>nightlove</v>
      </c>
      <c r="J247" s="466" t="str">
        <f t="array" ref="J247">INDEX( 'Master Sheet'!A400:C$1093, MATCH( I247, 'Master Sheet'!A400:A$1093, 0 ), 2 )</f>
        <v>(2020) Taylor MacNicholas :: 303 328 8559</v>
      </c>
      <c r="K247" s="482">
        <f t="shared" si="3"/>
        <v>0</v>
      </c>
      <c r="L247" s="483"/>
      <c r="M247" s="466"/>
      <c r="N247" s="466" t="str">
        <f t="array" ref="N247">INDEX( 'Master Sheet'!A400:C$1093, MATCH( I247, 'Master Sheet'!A400:A$1093, 0 ), 3 )</f>
        <v>i.am.nightlove@gmail.com</v>
      </c>
      <c r="O247">
        <f t="shared" si="4"/>
        <v>0</v>
      </c>
      <c r="P247" s="484"/>
      <c r="Q247" s="466"/>
      <c r="R247" s="466" t="str">
        <f t="shared" si="5"/>
        <v/>
      </c>
      <c r="S247" s="466" t="str">
        <f t="shared" si="6"/>
        <v/>
      </c>
      <c r="T247" t="e">
        <f>IF( Y247="#00ff00", TIMEVALUE('Master Sheet'!J248), "")</f>
        <v>#VALUE!</v>
      </c>
      <c r="U247" t="e">
        <f>IF( Z247="#00ff00", TIMEVALUE('Master Sheet'!K248), "")</f>
        <v>#VALUE!</v>
      </c>
      <c r="W247" t="s">
        <v>4823</v>
      </c>
      <c r="X247" t="s">
        <v>4823</v>
      </c>
      <c r="Y247" t="s">
        <v>4822</v>
      </c>
      <c r="Z247" t="s">
        <v>4822</v>
      </c>
      <c r="AA247" t="s">
        <v>4822</v>
      </c>
    </row>
    <row r="248" spans="1:27" ht="12.75">
      <c r="A248" s="129" t="str">
        <f t="shared" si="0"/>
        <v>Saturday</v>
      </c>
      <c r="B248" s="481" t="str">
        <f>IF( W248="#00ff00",'Master Sheet'!A249, B247)</f>
        <v>(2020) AJ Fountain :: 3179466059</v>
      </c>
      <c r="C248" t="str">
        <f t="shared" ref="C248:D248" si="326">IF( NOT( R248 = "" ), TEXT( DATE(YEAR(R248), MONTH(R248), DAY(R248) ), "m/d/yy") &amp; " " &amp; HOUR(R248) &amp; ":" &amp; TEXT( MINUTE(R248), "00"), "")</f>
        <v/>
      </c>
      <c r="D248" t="str">
        <f t="shared" si="326"/>
        <v/>
      </c>
      <c r="E248" t="str">
        <f>IF( AA248="#00ff00", 'Master Sheet'!L249, "" )</f>
        <v>I Live By The River! Ft. Collins Plays "London Calling"</v>
      </c>
      <c r="F248">
        <f>IF( AND( $A248 &lt;&gt; "", $B248 &lt;&gt; "", $C248 &lt;&gt; "", $D248 &lt;&gt; "", $E248 &lt;&gt; "", ISERROR( MATCH( $E248,'2019 Kevin and Rob Bands to not'!$A:$A, 0 ) ) ), 1, 0 )</f>
        <v>0</v>
      </c>
      <c r="H248" s="479">
        <f t="shared" si="2"/>
        <v>0</v>
      </c>
      <c r="I248" t="str">
        <f>'Master Sheet'!L249</f>
        <v>I Live By The River! Ft. Collins Plays "London Calling"</v>
      </c>
      <c r="J248" s="466" t="str">
        <f t="array" ref="J248">INDEX( 'Master Sheet'!A400:C$1093, MATCH( I248, 'Master Sheet'!A400:A$1093, 0 ), 2 )</f>
        <v>(2020) Joe Schicke :: 9013356803</v>
      </c>
      <c r="K248" s="482">
        <f t="shared" si="3"/>
        <v>0</v>
      </c>
      <c r="L248" s="499" t="s">
        <v>5206</v>
      </c>
      <c r="M248" s="466"/>
      <c r="N248" s="466" t="str">
        <f t="array" ref="N248">INDEX( 'Master Sheet'!A400:C$1093, MATCH( I248, 'Master Sheet'!A400:A$1093, 0 ), 3 )</f>
        <v>joeschicke@gmail.com</v>
      </c>
      <c r="O248">
        <f t="shared" si="4"/>
        <v>0</v>
      </c>
      <c r="P248" s="484"/>
      <c r="Q248" s="466"/>
      <c r="R248" s="466" t="str">
        <f t="shared" si="5"/>
        <v/>
      </c>
      <c r="S248" s="466" t="str">
        <f t="shared" si="6"/>
        <v/>
      </c>
      <c r="T248" t="e">
        <f>IF( Y248="#00ff00", TIMEVALUE('Master Sheet'!J249), "")</f>
        <v>#VALUE!</v>
      </c>
      <c r="U248" t="e">
        <f>IF( Z248="#00ff00", TIMEVALUE('Master Sheet'!K249), "")</f>
        <v>#VALUE!</v>
      </c>
      <c r="W248" t="s">
        <v>4823</v>
      </c>
      <c r="X248" t="s">
        <v>4823</v>
      </c>
      <c r="Y248" t="s">
        <v>4822</v>
      </c>
      <c r="Z248" t="s">
        <v>4822</v>
      </c>
      <c r="AA248" t="s">
        <v>4822</v>
      </c>
    </row>
    <row r="249" spans="1:27" ht="12.75">
      <c r="A249" s="129" t="str">
        <f t="shared" si="0"/>
        <v>Saturday</v>
      </c>
      <c r="B249" s="481" t="str">
        <f>IF( W249="#00ff00",'Master Sheet'!A250, B248)</f>
        <v>(2020) AJ Fountain :: 3179466059</v>
      </c>
      <c r="C249" t="str">
        <f t="shared" ref="C249:D249" si="327">IF( NOT( R249 = "" ), TEXT( DATE(YEAR(R249), MONTH(R249), DAY(R249) ), "m/d/yy") &amp; " " &amp; HOUR(R249) &amp; ":" &amp; TEXT( MINUTE(R249), "00"), "")</f>
        <v/>
      </c>
      <c r="D249" t="str">
        <f t="shared" si="327"/>
        <v/>
      </c>
      <c r="E249">
        <f>IF( AA249="#00ff00", 'Master Sheet'!L250, "" )</f>
        <v>0</v>
      </c>
      <c r="F249">
        <f>IF( AND( $A249 &lt;&gt; "", $B249 &lt;&gt; "", $C249 &lt;&gt; "", $D249 &lt;&gt; "", $E249 &lt;&gt; "", ISERROR( MATCH( $E249,'2019 Kevin and Rob Bands to not'!$A:$A, 0 ) ) ), 1, 0 )</f>
        <v>0</v>
      </c>
      <c r="H249" s="479">
        <f t="shared" si="2"/>
        <v>0</v>
      </c>
      <c r="I249">
        <f>'Master Sheet'!L250</f>
        <v>0</v>
      </c>
      <c r="J249" s="466" t="e">
        <f t="array" ref="J249">INDEX( 'Master Sheet'!A400:C$1093, MATCH( I249, 'Master Sheet'!A400:A$1093, 0 ), 2 )</f>
        <v>#N/A</v>
      </c>
      <c r="K249" s="482">
        <f t="shared" si="3"/>
        <v>0</v>
      </c>
      <c r="L249" s="483"/>
      <c r="M249" s="466"/>
      <c r="N249" s="466" t="e">
        <f t="array" ref="N249">INDEX( 'Master Sheet'!A400:C$1093, MATCH( I249, 'Master Sheet'!A400:A$1093, 0 ), 3 )</f>
        <v>#N/A</v>
      </c>
      <c r="O249">
        <f t="shared" si="4"/>
        <v>0</v>
      </c>
      <c r="P249" s="484"/>
      <c r="Q249" s="466"/>
      <c r="R249" s="466" t="str">
        <f t="shared" si="5"/>
        <v/>
      </c>
      <c r="S249" s="466" t="str">
        <f t="shared" si="6"/>
        <v/>
      </c>
      <c r="T249" t="e">
        <f>IF( Y249="#00ff00", TIMEVALUE('Master Sheet'!J250), "")</f>
        <v>#VALUE!</v>
      </c>
      <c r="U249" t="e">
        <f>IF( Z249="#00ff00", TIMEVALUE('Master Sheet'!K250), "")</f>
        <v>#VALUE!</v>
      </c>
      <c r="W249" t="s">
        <v>4823</v>
      </c>
      <c r="X249" t="s">
        <v>4823</v>
      </c>
      <c r="Y249" t="s">
        <v>4822</v>
      </c>
      <c r="Z249" t="s">
        <v>4822</v>
      </c>
      <c r="AA249" t="s">
        <v>4822</v>
      </c>
    </row>
    <row r="250" spans="1:27" ht="12.75">
      <c r="A250" s="129" t="str">
        <f t="shared" si="0"/>
        <v>Saturday</v>
      </c>
      <c r="B250" s="481" t="str">
        <f t="shared" ref="B250:B256" si="328">IF( W250="#00ff00",#REF!, B249)</f>
        <v>(2020) AJ Fountain :: 3179466059</v>
      </c>
      <c r="C250" t="str">
        <f t="shared" ref="C250:D250" si="329">IF( NOT( R250 = "" ), TEXT( DATE(YEAR(R250), MONTH(R250), DAY(R250) ), "m/d/yy") &amp; " " &amp; HOUR(R250) &amp; ":" &amp; TEXT( MINUTE(R250), "00"), "")</f>
        <v/>
      </c>
      <c r="D250" t="str">
        <f t="shared" si="329"/>
        <v/>
      </c>
      <c r="E250" t="str">
        <f t="shared" ref="E250:E256" si="330">IF( AA250="#00ff00",#REF!, "" )</f>
        <v/>
      </c>
      <c r="F250">
        <f>IF( AND( $A250 &lt;&gt; "", $B250 &lt;&gt; "", $C250 &lt;&gt; "", $D250 &lt;&gt; "", $E250 &lt;&gt; "", ISERROR( MATCH( $E250,'2019 Kevin and Rob Bands to not'!$A:$A, 0 ) ) ), 1, 0 )</f>
        <v>0</v>
      </c>
      <c r="H250" s="479" t="e">
        <f t="shared" si="2"/>
        <v>#REF!</v>
      </c>
      <c r="I250" t="e">
        <f t="shared" ref="I250:I256" si="331">#REF!</f>
        <v>#REF!</v>
      </c>
      <c r="J250" s="466" t="e">
        <f t="array" ref="J250">INDEX( 'Master Sheet'!A400:C$1093, MATCH( I250, 'Master Sheet'!A400:A$1093, 0 ), 2 )</f>
        <v>#REF!</v>
      </c>
      <c r="K250" s="482" t="e">
        <f t="shared" si="3"/>
        <v>#REF!</v>
      </c>
      <c r="L250" s="483"/>
      <c r="M250" s="466"/>
      <c r="N250" s="466" t="e">
        <f t="array" ref="N250">INDEX( 'Master Sheet'!A400:C$1093, MATCH( I250, 'Master Sheet'!A400:A$1093, 0 ), 3 )</f>
        <v>#REF!</v>
      </c>
      <c r="O250" t="e">
        <f t="shared" si="4"/>
        <v>#REF!</v>
      </c>
      <c r="P250" s="484"/>
      <c r="Q250" s="466"/>
      <c r="R250" s="466" t="str">
        <f t="shared" si="5"/>
        <v/>
      </c>
      <c r="S250" s="466" t="str">
        <f t="shared" si="6"/>
        <v/>
      </c>
      <c r="T250" t="str">
        <f t="shared" ref="T250:U250" si="332">IF( Y250="#00ff00", TIMEVALUE(#REF!), "")</f>
        <v/>
      </c>
      <c r="U250" t="str">
        <f t="shared" si="332"/>
        <v/>
      </c>
      <c r="W250" t="s">
        <v>4823</v>
      </c>
      <c r="X250" t="s">
        <v>4823</v>
      </c>
      <c r="Y250" t="s">
        <v>4823</v>
      </c>
      <c r="Z250" t="s">
        <v>4823</v>
      </c>
      <c r="AA250" t="s">
        <v>4823</v>
      </c>
    </row>
    <row r="251" spans="1:27" ht="12.75">
      <c r="A251" s="129" t="str">
        <f t="shared" si="0"/>
        <v>Saturday</v>
      </c>
      <c r="B251" t="e">
        <f t="shared" si="328"/>
        <v>#REF!</v>
      </c>
      <c r="C251" t="str">
        <f t="shared" ref="C251:D251" si="333">IF( NOT( R251 = "" ), TEXT( DATE(YEAR(R251), MONTH(R251), DAY(R251) ), "m/d/yy") &amp; " " &amp; HOUR(R251) &amp; ":" &amp; TEXT( MINUTE(R251), "00"), "")</f>
        <v/>
      </c>
      <c r="D251" t="str">
        <f t="shared" si="333"/>
        <v/>
      </c>
      <c r="E251" t="e">
        <f t="shared" si="330"/>
        <v>#REF!</v>
      </c>
      <c r="F251" t="e">
        <f>IF( AND( $A251 &lt;&gt; "", $B251 &lt;&gt; "", $C251 &lt;&gt; "", $D251 &lt;&gt; "", $E251 &lt;&gt; "", ISERROR( MATCH( $E251,'2019 Kevin and Rob Bands to not'!$A:$A, 0 ) ) ), 1, 0 )</f>
        <v>#REF!</v>
      </c>
      <c r="H251" s="479" t="e">
        <f t="shared" si="2"/>
        <v>#REF!</v>
      </c>
      <c r="I251" t="e">
        <f t="shared" si="331"/>
        <v>#REF!</v>
      </c>
      <c r="J251" s="466" t="e">
        <f t="array" ref="J251">INDEX( 'Master Sheet'!A400:C$1093, MATCH( I251, 'Master Sheet'!A400:A$1093, 0 ), 2 )</f>
        <v>#REF!</v>
      </c>
      <c r="K251" s="482" t="e">
        <f t="shared" si="3"/>
        <v>#REF!</v>
      </c>
      <c r="L251" s="483"/>
      <c r="M251" s="466"/>
      <c r="N251" s="466" t="e">
        <f t="array" ref="N251">INDEX( 'Master Sheet'!A400:C$1093, MATCH( I251, 'Master Sheet'!A400:A$1093, 0 ), 3 )</f>
        <v>#REF!</v>
      </c>
      <c r="O251" t="e">
        <f t="shared" si="4"/>
        <v>#REF!</v>
      </c>
      <c r="P251" s="484"/>
      <c r="Q251" s="466"/>
      <c r="R251" s="466" t="str">
        <f t="shared" si="5"/>
        <v/>
      </c>
      <c r="S251" s="466" t="str">
        <f t="shared" si="6"/>
        <v/>
      </c>
      <c r="T251" t="e">
        <f t="shared" ref="T251:U251" si="334">IF( Y251="#00ff00", TIMEVALUE(#REF!), "")</f>
        <v>#REF!</v>
      </c>
      <c r="U251" t="e">
        <f t="shared" si="334"/>
        <v>#REF!</v>
      </c>
      <c r="W251" t="s">
        <v>4822</v>
      </c>
      <c r="X251" t="s">
        <v>4822</v>
      </c>
      <c r="Y251" t="s">
        <v>4822</v>
      </c>
      <c r="Z251" t="s">
        <v>4822</v>
      </c>
      <c r="AA251" t="s">
        <v>4822</v>
      </c>
    </row>
    <row r="252" spans="1:27" ht="12.75">
      <c r="A252" s="129" t="str">
        <f t="shared" si="0"/>
        <v>Saturday</v>
      </c>
      <c r="B252" t="e">
        <f t="shared" si="328"/>
        <v>#REF!</v>
      </c>
      <c r="C252" t="str">
        <f t="shared" ref="C252:D252" si="335">IF( NOT( R252 = "" ), TEXT( DATE(YEAR(R252), MONTH(R252), DAY(R252) ), "m/d/yy") &amp; " " &amp; HOUR(R252) &amp; ":" &amp; TEXT( MINUTE(R252), "00"), "")</f>
        <v/>
      </c>
      <c r="D252" t="str">
        <f t="shared" si="335"/>
        <v/>
      </c>
      <c r="E252" t="e">
        <f t="shared" si="330"/>
        <v>#REF!</v>
      </c>
      <c r="F252" t="e">
        <f>IF( AND( $A252 &lt;&gt; "", $B252 &lt;&gt; "", $C252 &lt;&gt; "", $D252 &lt;&gt; "", $E252 &lt;&gt; "", ISERROR( MATCH( $E252,'2019 Kevin and Rob Bands to not'!$A:$A, 0 ) ) ), 1, 0 )</f>
        <v>#REF!</v>
      </c>
      <c r="H252" s="479" t="e">
        <f t="shared" si="2"/>
        <v>#REF!</v>
      </c>
      <c r="I252" t="e">
        <f t="shared" si="331"/>
        <v>#REF!</v>
      </c>
      <c r="J252" s="466" t="e">
        <f t="array" ref="J252">INDEX( 'Master Sheet'!A400:C$1093, MATCH( I252, 'Master Sheet'!A400:A$1093, 0 ), 2 )</f>
        <v>#REF!</v>
      </c>
      <c r="K252" s="482" t="e">
        <f t="shared" si="3"/>
        <v>#REF!</v>
      </c>
      <c r="L252" s="483"/>
      <c r="M252" s="466"/>
      <c r="N252" s="466" t="e">
        <f t="array" ref="N252">INDEX( 'Master Sheet'!A400:C$1093, MATCH( I252, 'Master Sheet'!A400:A$1093, 0 ), 3 )</f>
        <v>#REF!</v>
      </c>
      <c r="O252" t="e">
        <f t="shared" si="4"/>
        <v>#REF!</v>
      </c>
      <c r="P252" s="484"/>
      <c r="Q252" s="466"/>
      <c r="R252" s="466" t="str">
        <f t="shared" si="5"/>
        <v/>
      </c>
      <c r="S252" s="466" t="str">
        <f t="shared" si="6"/>
        <v/>
      </c>
      <c r="T252" t="e">
        <f t="shared" ref="T252:U252" si="336">IF( Y252="#00ff00", TIMEVALUE(#REF!), "")</f>
        <v>#REF!</v>
      </c>
      <c r="U252" t="e">
        <f t="shared" si="336"/>
        <v>#REF!</v>
      </c>
      <c r="W252" t="s">
        <v>4823</v>
      </c>
      <c r="X252" t="s">
        <v>4823</v>
      </c>
      <c r="Y252" t="s">
        <v>4822</v>
      </c>
      <c r="Z252" t="s">
        <v>4822</v>
      </c>
      <c r="AA252" t="s">
        <v>4822</v>
      </c>
    </row>
    <row r="253" spans="1:27" ht="12.75">
      <c r="A253" s="129" t="str">
        <f t="shared" si="0"/>
        <v>Saturday</v>
      </c>
      <c r="B253" t="e">
        <f t="shared" si="328"/>
        <v>#REF!</v>
      </c>
      <c r="C253" t="str">
        <f t="shared" ref="C253:D253" si="337">IF( NOT( R253 = "" ), TEXT( DATE(YEAR(R253), MONTH(R253), DAY(R253) ), "m/d/yy") &amp; " " &amp; HOUR(R253) &amp; ":" &amp; TEXT( MINUTE(R253), "00"), "")</f>
        <v/>
      </c>
      <c r="D253" t="str">
        <f t="shared" si="337"/>
        <v/>
      </c>
      <c r="E253" t="e">
        <f t="shared" si="330"/>
        <v>#REF!</v>
      </c>
      <c r="F253" t="e">
        <f>IF( AND( $A253 &lt;&gt; "", $B253 &lt;&gt; "", $C253 &lt;&gt; "", $D253 &lt;&gt; "", $E253 &lt;&gt; "", ISERROR( MATCH( $E253,'2019 Kevin and Rob Bands to not'!$A:$A, 0 ) ) ), 1, 0 )</f>
        <v>#REF!</v>
      </c>
      <c r="H253" s="479" t="e">
        <f t="shared" si="2"/>
        <v>#REF!</v>
      </c>
      <c r="I253" t="e">
        <f t="shared" si="331"/>
        <v>#REF!</v>
      </c>
      <c r="J253" s="466" t="e">
        <f t="array" ref="J253">INDEX( 'Master Sheet'!A400:C$1093, MATCH( I253, 'Master Sheet'!A400:A$1093, 0 ), 2 )</f>
        <v>#REF!</v>
      </c>
      <c r="K253" s="482" t="e">
        <f t="shared" si="3"/>
        <v>#REF!</v>
      </c>
      <c r="L253" s="483"/>
      <c r="M253" s="466"/>
      <c r="N253" s="466" t="e">
        <f t="array" ref="N253">INDEX( 'Master Sheet'!A400:C$1093, MATCH( I253, 'Master Sheet'!A400:A$1093, 0 ), 3 )</f>
        <v>#REF!</v>
      </c>
      <c r="O253" t="e">
        <f t="shared" si="4"/>
        <v>#REF!</v>
      </c>
      <c r="P253" s="484"/>
      <c r="Q253" s="466"/>
      <c r="R253" s="466" t="str">
        <f t="shared" si="5"/>
        <v/>
      </c>
      <c r="S253" s="466" t="str">
        <f t="shared" si="6"/>
        <v/>
      </c>
      <c r="T253" t="e">
        <f t="shared" ref="T253:U253" si="338">IF( Y253="#00ff00", TIMEVALUE(#REF!), "")</f>
        <v>#REF!</v>
      </c>
      <c r="U253" t="e">
        <f t="shared" si="338"/>
        <v>#REF!</v>
      </c>
      <c r="W253" t="s">
        <v>4823</v>
      </c>
      <c r="X253" t="s">
        <v>4823</v>
      </c>
      <c r="Y253" t="s">
        <v>4822</v>
      </c>
      <c r="Z253" t="s">
        <v>4822</v>
      </c>
      <c r="AA253" t="s">
        <v>4822</v>
      </c>
    </row>
    <row r="254" spans="1:27" ht="12.75">
      <c r="A254" s="129" t="str">
        <f t="shared" si="0"/>
        <v>Saturday</v>
      </c>
      <c r="B254" t="e">
        <f t="shared" si="328"/>
        <v>#REF!</v>
      </c>
      <c r="C254" t="str">
        <f t="shared" ref="C254:D254" si="339">IF( NOT( R254 = "" ), TEXT( DATE(YEAR(R254), MONTH(R254), DAY(R254) ), "m/d/yy") &amp; " " &amp; HOUR(R254) &amp; ":" &amp; TEXT( MINUTE(R254), "00"), "")</f>
        <v/>
      </c>
      <c r="D254" t="str">
        <f t="shared" si="339"/>
        <v/>
      </c>
      <c r="E254" t="e">
        <f t="shared" si="330"/>
        <v>#REF!</v>
      </c>
      <c r="F254" t="e">
        <f>IF( AND( $A254 &lt;&gt; "", $B254 &lt;&gt; "", $C254 &lt;&gt; "", $D254 &lt;&gt; "", $E254 &lt;&gt; "", ISERROR( MATCH( $E254,'2019 Kevin and Rob Bands to not'!$A:$A, 0 ) ) ), 1, 0 )</f>
        <v>#REF!</v>
      </c>
      <c r="H254" s="479" t="e">
        <f t="shared" si="2"/>
        <v>#REF!</v>
      </c>
      <c r="I254" t="e">
        <f t="shared" si="331"/>
        <v>#REF!</v>
      </c>
      <c r="J254" s="466" t="e">
        <f t="array" ref="J254">INDEX( 'Master Sheet'!A400:C$1093, MATCH( I254, 'Master Sheet'!A400:A$1093, 0 ), 2 )</f>
        <v>#REF!</v>
      </c>
      <c r="K254" s="482" t="e">
        <f t="shared" si="3"/>
        <v>#REF!</v>
      </c>
      <c r="L254" s="483"/>
      <c r="M254" s="466"/>
      <c r="N254" s="466" t="e">
        <f t="array" ref="N254">INDEX( 'Master Sheet'!A400:C$1093, MATCH( I254, 'Master Sheet'!A400:A$1093, 0 ), 3 )</f>
        <v>#REF!</v>
      </c>
      <c r="O254" t="e">
        <f t="shared" si="4"/>
        <v>#REF!</v>
      </c>
      <c r="P254" s="484"/>
      <c r="Q254" s="466"/>
      <c r="R254" s="466" t="str">
        <f t="shared" si="5"/>
        <v/>
      </c>
      <c r="S254" s="466" t="str">
        <f t="shared" si="6"/>
        <v/>
      </c>
      <c r="T254" t="e">
        <f t="shared" ref="T254:U254" si="340">IF( Y254="#00ff00", TIMEVALUE(#REF!), "")</f>
        <v>#REF!</v>
      </c>
      <c r="U254" t="e">
        <f t="shared" si="340"/>
        <v>#REF!</v>
      </c>
      <c r="W254" t="s">
        <v>4823</v>
      </c>
      <c r="X254" t="s">
        <v>4823</v>
      </c>
      <c r="Y254" t="s">
        <v>4822</v>
      </c>
      <c r="Z254" t="s">
        <v>4822</v>
      </c>
      <c r="AA254" t="s">
        <v>4822</v>
      </c>
    </row>
    <row r="255" spans="1:27" ht="12.75">
      <c r="A255" s="129" t="str">
        <f t="shared" si="0"/>
        <v>Saturday</v>
      </c>
      <c r="B255" t="e">
        <f t="shared" si="328"/>
        <v>#REF!</v>
      </c>
      <c r="C255" t="str">
        <f t="shared" ref="C255:D255" si="341">IF( NOT( R255 = "" ), TEXT( DATE(YEAR(R255), MONTH(R255), DAY(R255) ), "m/d/yy") &amp; " " &amp; HOUR(R255) &amp; ":" &amp; TEXT( MINUTE(R255), "00"), "")</f>
        <v/>
      </c>
      <c r="D255" t="str">
        <f t="shared" si="341"/>
        <v/>
      </c>
      <c r="E255" t="e">
        <f t="shared" si="330"/>
        <v>#REF!</v>
      </c>
      <c r="F255" t="e">
        <f>IF( AND( $A255 &lt;&gt; "", $B255 &lt;&gt; "", $C255 &lt;&gt; "", $D255 &lt;&gt; "", $E255 &lt;&gt; "", ISERROR( MATCH( $E255,'2019 Kevin and Rob Bands to not'!$A:$A, 0 ) ) ), 1, 0 )</f>
        <v>#REF!</v>
      </c>
      <c r="H255" s="479" t="e">
        <f t="shared" si="2"/>
        <v>#REF!</v>
      </c>
      <c r="I255" t="e">
        <f t="shared" si="331"/>
        <v>#REF!</v>
      </c>
      <c r="J255" s="466" t="e">
        <f t="array" ref="J255">INDEX( 'Master Sheet'!A400:C$1093, MATCH( I255, 'Master Sheet'!A400:A$1093, 0 ), 2 )</f>
        <v>#REF!</v>
      </c>
      <c r="K255" s="482" t="e">
        <f t="shared" si="3"/>
        <v>#REF!</v>
      </c>
      <c r="L255" s="483"/>
      <c r="M255" s="466"/>
      <c r="N255" s="466" t="e">
        <f t="array" ref="N255">INDEX( 'Master Sheet'!A400:C$1093, MATCH( I255, 'Master Sheet'!A400:A$1093, 0 ), 3 )</f>
        <v>#REF!</v>
      </c>
      <c r="O255" t="e">
        <f t="shared" si="4"/>
        <v>#REF!</v>
      </c>
      <c r="P255" s="484"/>
      <c r="Q255" s="466"/>
      <c r="R255" s="466" t="str">
        <f t="shared" si="5"/>
        <v/>
      </c>
      <c r="S255" s="466" t="str">
        <f t="shared" si="6"/>
        <v/>
      </c>
      <c r="T255" t="e">
        <f t="shared" ref="T255:U255" si="342">IF( Y255="#00ff00", TIMEVALUE(#REF!), "")</f>
        <v>#REF!</v>
      </c>
      <c r="U255" t="e">
        <f t="shared" si="342"/>
        <v>#REF!</v>
      </c>
      <c r="W255" t="s">
        <v>4823</v>
      </c>
      <c r="X255" t="s">
        <v>4823</v>
      </c>
      <c r="Y255" t="s">
        <v>4822</v>
      </c>
      <c r="Z255" t="s">
        <v>4822</v>
      </c>
      <c r="AA255" t="s">
        <v>4822</v>
      </c>
    </row>
    <row r="256" spans="1:27" ht="12.75">
      <c r="A256" s="129" t="str">
        <f t="shared" si="0"/>
        <v>Saturday</v>
      </c>
      <c r="B256" t="e">
        <f t="shared" si="328"/>
        <v>#REF!</v>
      </c>
      <c r="C256" t="str">
        <f t="shared" ref="C256:D256" si="343">IF( NOT( R256 = "" ), TEXT( DATE(YEAR(R256), MONTH(R256), DAY(R256) ), "m/d/yy") &amp; " " &amp; HOUR(R256) &amp; ":" &amp; TEXT( MINUTE(R256), "00"), "")</f>
        <v/>
      </c>
      <c r="D256" t="str">
        <f t="shared" si="343"/>
        <v/>
      </c>
      <c r="E256" t="e">
        <f t="shared" si="330"/>
        <v>#REF!</v>
      </c>
      <c r="F256" t="e">
        <f>IF( AND( $A256 &lt;&gt; "", $B256 &lt;&gt; "", $C256 &lt;&gt; "", $D256 &lt;&gt; "", $E256 &lt;&gt; "", ISERROR( MATCH( $E256,'2019 Kevin and Rob Bands to not'!$A:$A, 0 ) ) ), 1, 0 )</f>
        <v>#REF!</v>
      </c>
      <c r="H256" s="479" t="e">
        <f t="shared" si="2"/>
        <v>#REF!</v>
      </c>
      <c r="I256" t="e">
        <f t="shared" si="331"/>
        <v>#REF!</v>
      </c>
      <c r="J256" s="466" t="e">
        <f t="array" ref="J256">INDEX( 'Master Sheet'!A400:C$1093, MATCH( I256, 'Master Sheet'!A400:A$1093, 0 ), 2 )</f>
        <v>#REF!</v>
      </c>
      <c r="K256" s="482" t="e">
        <f t="shared" si="3"/>
        <v>#REF!</v>
      </c>
      <c r="L256" s="483"/>
      <c r="M256" s="466"/>
      <c r="N256" s="466" t="e">
        <f t="array" ref="N256">INDEX( 'Master Sheet'!A400:C$1093, MATCH( I256, 'Master Sheet'!A400:A$1093, 0 ), 3 )</f>
        <v>#REF!</v>
      </c>
      <c r="O256" t="e">
        <f t="shared" si="4"/>
        <v>#REF!</v>
      </c>
      <c r="P256" s="484"/>
      <c r="Q256" s="466"/>
      <c r="R256" s="466" t="str">
        <f t="shared" si="5"/>
        <v/>
      </c>
      <c r="S256" s="466" t="str">
        <f t="shared" si="6"/>
        <v/>
      </c>
      <c r="T256" t="e">
        <f t="shared" ref="T256:U256" si="344">IF( Y256="#00ff00", TIMEVALUE(#REF!), "")</f>
        <v>#REF!</v>
      </c>
      <c r="U256" t="e">
        <f t="shared" si="344"/>
        <v>#REF!</v>
      </c>
      <c r="W256" t="s">
        <v>4823</v>
      </c>
      <c r="X256" t="s">
        <v>4823</v>
      </c>
      <c r="Y256" t="s">
        <v>4822</v>
      </c>
      <c r="Z256" t="s">
        <v>4822</v>
      </c>
      <c r="AA256" t="s">
        <v>4822</v>
      </c>
    </row>
    <row r="257" spans="1:27" ht="12.75">
      <c r="A257" s="129" t="str">
        <f t="shared" si="0"/>
        <v>Saturday</v>
      </c>
      <c r="B257" t="e">
        <f>IF( W257="#00ff00",'Master Sheet'!A251, B256)</f>
        <v>#REF!</v>
      </c>
      <c r="C257" t="str">
        <f t="shared" ref="C257:D257" si="345">IF( NOT( R257 = "" ), TEXT( DATE(YEAR(R257), MONTH(R257), DAY(R257) ), "m/d/yy") &amp; " " &amp; HOUR(R257) &amp; ":" &amp; TEXT( MINUTE(R257), "00"), "")</f>
        <v/>
      </c>
      <c r="D257" t="str">
        <f t="shared" si="345"/>
        <v/>
      </c>
      <c r="E257" t="str">
        <f>IF( AA257="#00ff00", 'Master Sheet'!L251, "" )</f>
        <v/>
      </c>
      <c r="F257" t="e">
        <f>IF( AND( $A257 &lt;&gt; "", $B257 &lt;&gt; "", $C257 &lt;&gt; "", $D257 &lt;&gt; "", $E257 &lt;&gt; "", ISERROR( MATCH( $E257,'2019 Kevin and Rob Bands to not'!$A:$A, 0 ) ) ), 1, 0 )</f>
        <v>#REF!</v>
      </c>
      <c r="H257" s="479" t="e">
        <f t="shared" si="2"/>
        <v>#REF!</v>
      </c>
      <c r="I257">
        <f>'Master Sheet'!L251</f>
        <v>0</v>
      </c>
      <c r="J257" s="466" t="e">
        <f t="array" ref="J257">INDEX( 'Master Sheet'!A400:C$1093, MATCH( I257, 'Master Sheet'!A400:A$1093, 0 ), 2 )</f>
        <v>#N/A</v>
      </c>
      <c r="K257" s="482" t="e">
        <f t="shared" si="3"/>
        <v>#REF!</v>
      </c>
      <c r="L257" s="483"/>
      <c r="M257" s="466"/>
      <c r="N257" s="466" t="e">
        <f t="array" ref="N257">INDEX( 'Master Sheet'!A400:C$1093, MATCH( I257, 'Master Sheet'!A400:A$1093, 0 ), 3 )</f>
        <v>#N/A</v>
      </c>
      <c r="O257" t="e">
        <f t="shared" si="4"/>
        <v>#REF!</v>
      </c>
      <c r="P257" s="484"/>
      <c r="Q257" s="466"/>
      <c r="R257" s="466" t="str">
        <f t="shared" si="5"/>
        <v/>
      </c>
      <c r="S257" s="466" t="str">
        <f t="shared" si="6"/>
        <v/>
      </c>
      <c r="T257" t="str">
        <f>IF( Y257="#00ff00", TIMEVALUE('Master Sheet'!J251), "")</f>
        <v/>
      </c>
      <c r="U257" t="str">
        <f>IF( Z257="#00ff00", TIMEVALUE('Master Sheet'!K251), "")</f>
        <v/>
      </c>
      <c r="W257" t="s">
        <v>4823</v>
      </c>
      <c r="X257" t="s">
        <v>4823</v>
      </c>
      <c r="Y257" t="s">
        <v>4823</v>
      </c>
      <c r="Z257" t="s">
        <v>4823</v>
      </c>
      <c r="AA257" t="s">
        <v>4823</v>
      </c>
    </row>
    <row r="258" spans="1:27" ht="12.75">
      <c r="A258" s="129" t="str">
        <f t="shared" si="0"/>
        <v>Saturday</v>
      </c>
      <c r="B258" t="e">
        <f>IF( W258="#00ff00",'Master Sheet'!A252, B257)</f>
        <v>#REF!</v>
      </c>
      <c r="C258" t="str">
        <f t="shared" ref="C258:D258" si="346">IF( NOT( R258 = "" ), TEXT( DATE(YEAR(R258), MONTH(R258), DAY(R258) ), "m/d/yy") &amp; " " &amp; HOUR(R258) &amp; ":" &amp; TEXT( MINUTE(R258), "00"), "")</f>
        <v/>
      </c>
      <c r="D258" t="str">
        <f t="shared" si="346"/>
        <v/>
      </c>
      <c r="E258" t="str">
        <f>IF( AA258="#00ff00", 'Master Sheet'!L252, "" )</f>
        <v/>
      </c>
      <c r="F258" t="e">
        <f>IF( AND( $A258 &lt;&gt; "", $B258 &lt;&gt; "", $C258 &lt;&gt; "", $D258 &lt;&gt; "", $E258 &lt;&gt; "", ISERROR( MATCH( $E258,'2019 Kevin and Rob Bands to not'!$A:$A, 0 ) ) ), 1, 0 )</f>
        <v>#REF!</v>
      </c>
      <c r="H258" s="479" t="e">
        <f t="shared" si="2"/>
        <v>#REF!</v>
      </c>
      <c r="I258" t="str">
        <f>'Master Sheet'!L252</f>
        <v>comedy/LGBTQ friendly/ higher quality/names</v>
      </c>
      <c r="J258" s="466" t="e">
        <f t="array" ref="J258">INDEX( 'Master Sheet'!A400:C$1093, MATCH( I258, 'Master Sheet'!A400:A$1093, 0 ), 2 )</f>
        <v>#N/A</v>
      </c>
      <c r="K258" s="482" t="e">
        <f t="shared" si="3"/>
        <v>#REF!</v>
      </c>
      <c r="L258" s="483"/>
      <c r="M258" s="466"/>
      <c r="N258" s="466" t="e">
        <f t="array" ref="N258">INDEX( 'Master Sheet'!A400:C$1093, MATCH( I258, 'Master Sheet'!A400:A$1093, 0 ), 3 )</f>
        <v>#N/A</v>
      </c>
      <c r="O258" t="e">
        <f t="shared" si="4"/>
        <v>#REF!</v>
      </c>
      <c r="P258" s="484"/>
      <c r="Q258" s="466"/>
      <c r="R258" s="466" t="str">
        <f t="shared" si="5"/>
        <v/>
      </c>
      <c r="S258" s="466" t="str">
        <f t="shared" si="6"/>
        <v/>
      </c>
      <c r="T258" t="str">
        <f>IF( Y258="#00ff00", TIMEVALUE('Master Sheet'!J252), "")</f>
        <v/>
      </c>
      <c r="U258" t="str">
        <f>IF( Z258="#00ff00", TIMEVALUE('Master Sheet'!K252), "")</f>
        <v/>
      </c>
      <c r="W258" t="s">
        <v>4823</v>
      </c>
      <c r="X258" t="s">
        <v>4823</v>
      </c>
      <c r="Y258" t="s">
        <v>4823</v>
      </c>
      <c r="Z258" t="s">
        <v>4823</v>
      </c>
      <c r="AA258" t="s">
        <v>4823</v>
      </c>
    </row>
    <row r="259" spans="1:27" ht="12.75">
      <c r="A259" s="129" t="str">
        <f t="shared" si="0"/>
        <v>Saturday</v>
      </c>
      <c r="B259" s="481" t="str">
        <f>IF( W259="#00ff00",'Master Sheet'!A253, B258)</f>
        <v>(2020) Liz Barnez :: 9709880674</v>
      </c>
      <c r="C259" t="str">
        <f t="shared" ref="C259:D259" si="347">IF( NOT( R259 = "" ), TEXT( DATE(YEAR(R259), MONTH(R259), DAY(R259) ), "m/d/yy") &amp; " " &amp; HOUR(R259) &amp; ":" &amp; TEXT( MINUTE(R259), "00"), "")</f>
        <v/>
      </c>
      <c r="D259" t="str">
        <f t="shared" si="347"/>
        <v/>
      </c>
      <c r="E259" t="str">
        <f>IF( AA259="#00ff00", 'Master Sheet'!L253, "" )</f>
        <v>Jill Brzezicki</v>
      </c>
      <c r="F259">
        <f>IF( AND( $A259 &lt;&gt; "", $B259 &lt;&gt; "", $C259 &lt;&gt; "", $D259 &lt;&gt; "", $E259 &lt;&gt; "", ISERROR( MATCH( $E259,'2019 Kevin and Rob Bands to not'!$A:$A, 0 ) ) ), 1, 0 )</f>
        <v>0</v>
      </c>
      <c r="H259" s="479">
        <f t="shared" si="2"/>
        <v>0</v>
      </c>
      <c r="I259" t="str">
        <f>'Master Sheet'!L253</f>
        <v>Jill Brzezicki</v>
      </c>
      <c r="J259" s="466" t="str">
        <f t="array" ref="J259">INDEX( 'Master Sheet'!A400:C$1093, MATCH( I259, 'Master Sheet'!A400:A$1093, 0 ), 2 )</f>
        <v>(2020) Jill Brzezicki :: 970-217-8682</v>
      </c>
      <c r="K259" s="482">
        <f t="shared" si="3"/>
        <v>0</v>
      </c>
      <c r="L259" s="483"/>
      <c r="M259" s="466"/>
      <c r="N259" s="466" t="str">
        <f t="array" ref="N259">INDEX( 'Master Sheet'!A400:C$1093, MATCH( I259, 'Master Sheet'!A400:A$1093, 0 ), 3 )</f>
        <v>jillbrzezicki@gmail.com</v>
      </c>
      <c r="O259">
        <f t="shared" si="4"/>
        <v>0</v>
      </c>
      <c r="P259" s="484"/>
      <c r="Q259" s="466"/>
      <c r="R259" s="466" t="str">
        <f t="shared" si="5"/>
        <v/>
      </c>
      <c r="S259" s="466" t="str">
        <f t="shared" si="6"/>
        <v/>
      </c>
      <c r="T259" t="e">
        <f>IF( Y259="#00ff00", TIMEVALUE('Master Sheet'!J253), "")</f>
        <v>#VALUE!</v>
      </c>
      <c r="U259" t="e">
        <f>IF( Z259="#00ff00", TIMEVALUE('Master Sheet'!K253), "")</f>
        <v>#VALUE!</v>
      </c>
      <c r="W259" t="s">
        <v>4822</v>
      </c>
      <c r="X259" t="s">
        <v>4822</v>
      </c>
      <c r="Y259" t="s">
        <v>4822</v>
      </c>
      <c r="Z259" t="s">
        <v>4822</v>
      </c>
      <c r="AA259" t="s">
        <v>4822</v>
      </c>
    </row>
    <row r="260" spans="1:27" ht="12.75">
      <c r="A260" s="129" t="str">
        <f t="shared" si="0"/>
        <v>Saturday</v>
      </c>
      <c r="B260" s="481" t="str">
        <f>IF( W260="#00ff00",'Master Sheet'!A254, B259)</f>
        <v>(2020) Liz Barnez :: 9709880674</v>
      </c>
      <c r="C260" t="str">
        <f t="shared" ref="C260:D260" si="348">IF( NOT( R260 = "" ), TEXT( DATE(YEAR(R260), MONTH(R260), DAY(R260) ), "m/d/yy") &amp; " " &amp; HOUR(R260) &amp; ":" &amp; TEXT( MINUTE(R260), "00"), "")</f>
        <v/>
      </c>
      <c r="D260" t="str">
        <f t="shared" si="348"/>
        <v/>
      </c>
      <c r="E260" t="str">
        <f>IF( AA260="#00ff00", 'Master Sheet'!L254, "" )</f>
        <v>Card Catalog</v>
      </c>
      <c r="F260">
        <f>IF( AND( $A260 &lt;&gt; "", $B260 &lt;&gt; "", $C260 &lt;&gt; "", $D260 &lt;&gt; "", $E260 &lt;&gt; "", ISERROR( MATCH( $E260,'2019 Kevin and Rob Bands to not'!$A:$A, 0 ) ) ), 1, 0 )</f>
        <v>0</v>
      </c>
      <c r="H260" s="479">
        <f t="shared" si="2"/>
        <v>0</v>
      </c>
      <c r="I260" t="str">
        <f>'Master Sheet'!L254</f>
        <v>Card Catalog</v>
      </c>
      <c r="J260" s="466" t="str">
        <f t="array" ref="J260">INDEX( 'Master Sheet'!A400:C$1093, MATCH( I260, 'Master Sheet'!A400:A$1093, 0 ), 2 )</f>
        <v>(2020) Jennifer Tatro :: 3163055237</v>
      </c>
      <c r="K260" s="482">
        <f t="shared" si="3"/>
        <v>0</v>
      </c>
      <c r="L260" s="483"/>
      <c r="M260" s="466"/>
      <c r="N260" s="466" t="str">
        <f t="array" ref="N260">INDEX( 'Master Sheet'!A400:C$1093, MATCH( I260, 'Master Sheet'!A400:A$1093, 0 ), 3 )</f>
        <v>Cardcatalogbooking@gmail.com</v>
      </c>
      <c r="O260">
        <f t="shared" si="4"/>
        <v>0</v>
      </c>
      <c r="P260" s="484"/>
      <c r="Q260" s="466"/>
      <c r="R260" s="466" t="str">
        <f t="shared" si="5"/>
        <v/>
      </c>
      <c r="S260" s="466" t="str">
        <f t="shared" si="6"/>
        <v/>
      </c>
      <c r="T260" t="e">
        <f>IF( Y260="#00ff00", TIMEVALUE('Master Sheet'!J254), "")</f>
        <v>#VALUE!</v>
      </c>
      <c r="U260" t="e">
        <f>IF( Z260="#00ff00", TIMEVALUE('Master Sheet'!K254), "")</f>
        <v>#VALUE!</v>
      </c>
      <c r="W260" t="s">
        <v>4823</v>
      </c>
      <c r="X260" t="s">
        <v>4823</v>
      </c>
      <c r="Y260" t="s">
        <v>4822</v>
      </c>
      <c r="Z260" t="s">
        <v>4822</v>
      </c>
      <c r="AA260" t="s">
        <v>4822</v>
      </c>
    </row>
    <row r="261" spans="1:27" ht="12.75">
      <c r="A261" s="129" t="str">
        <f t="shared" si="0"/>
        <v>Saturday</v>
      </c>
      <c r="B261" s="481" t="str">
        <f>IF( W261="#00ff00",'Master Sheet'!A255, B260)</f>
        <v>(2020) Liz Barnez :: 9709880674</v>
      </c>
      <c r="C261" t="str">
        <f t="shared" ref="C261:D261" si="349">IF( NOT( R261 = "" ), TEXT( DATE(YEAR(R261), MONTH(R261), DAY(R261) ), "m/d/yy") &amp; " " &amp; HOUR(R261) &amp; ":" &amp; TEXT( MINUTE(R261), "00"), "")</f>
        <v/>
      </c>
      <c r="D261" t="str">
        <f t="shared" si="349"/>
        <v/>
      </c>
      <c r="E261" t="str">
        <f>IF( AA261="#00ff00", 'Master Sheet'!L255, "" )</f>
        <v>Comedy</v>
      </c>
      <c r="F261">
        <f>IF( AND( $A261 &lt;&gt; "", $B261 &lt;&gt; "", $C261 &lt;&gt; "", $D261 &lt;&gt; "", $E261 &lt;&gt; "", ISERROR( MATCH( $E261,'2019 Kevin and Rob Bands to not'!$A:$A, 0 ) ) ), 1, 0 )</f>
        <v>0</v>
      </c>
      <c r="H261" s="479">
        <f t="shared" si="2"/>
        <v>0</v>
      </c>
      <c r="I261" t="str">
        <f>'Master Sheet'!L255</f>
        <v>Comedy</v>
      </c>
      <c r="J261" s="466" t="e">
        <f t="array" ref="J261">INDEX( 'Master Sheet'!A400:C$1093, MATCH( I261, 'Master Sheet'!A400:A$1093, 0 ), 2 )</f>
        <v>#N/A</v>
      </c>
      <c r="K261" s="482">
        <f t="shared" si="3"/>
        <v>0</v>
      </c>
      <c r="L261" s="486" t="s">
        <v>5219</v>
      </c>
      <c r="M261" s="466"/>
      <c r="N261" s="466" t="e">
        <f t="array" ref="N261">INDEX( 'Master Sheet'!A400:C$1093, MATCH( I261, 'Master Sheet'!A400:A$1093, 0 ), 3 )</f>
        <v>#N/A</v>
      </c>
      <c r="O261">
        <f t="shared" si="4"/>
        <v>0</v>
      </c>
      <c r="P261" s="484"/>
      <c r="Q261" s="466"/>
      <c r="R261" s="466" t="str">
        <f t="shared" si="5"/>
        <v/>
      </c>
      <c r="S261" s="466" t="str">
        <f t="shared" si="6"/>
        <v/>
      </c>
      <c r="T261" t="e">
        <f>IF( Y261="#00ff00", TIMEVALUE('Master Sheet'!J255), "")</f>
        <v>#VALUE!</v>
      </c>
      <c r="U261" t="e">
        <f>IF( Z261="#00ff00", TIMEVALUE('Master Sheet'!K255), "")</f>
        <v>#VALUE!</v>
      </c>
      <c r="W261" t="s">
        <v>4823</v>
      </c>
      <c r="X261" t="s">
        <v>4823</v>
      </c>
      <c r="Y261" t="s">
        <v>4822</v>
      </c>
      <c r="Z261" t="s">
        <v>4822</v>
      </c>
      <c r="AA261" t="s">
        <v>4822</v>
      </c>
    </row>
    <row r="262" spans="1:27" ht="12.75">
      <c r="A262" s="129" t="str">
        <f t="shared" si="0"/>
        <v>Saturday</v>
      </c>
      <c r="B262" s="481" t="str">
        <f>IF( W262="#00ff00",'Master Sheet'!A256, B261)</f>
        <v>(2020) Liz Barnez :: 9709880674</v>
      </c>
      <c r="C262" t="str">
        <f t="shared" ref="C262:D262" si="350">IF( NOT( R262 = "" ), TEXT( DATE(YEAR(R262), MONTH(R262), DAY(R262) ), "m/d/yy") &amp; " " &amp; HOUR(R262) &amp; ":" &amp; TEXT( MINUTE(R262), "00"), "")</f>
        <v/>
      </c>
      <c r="D262" t="str">
        <f t="shared" si="350"/>
        <v/>
      </c>
      <c r="E262" t="str">
        <f>IF( AA262="#00ff00", 'Master Sheet'!L256, "" )</f>
        <v>Glass Cases</v>
      </c>
      <c r="F262">
        <f>IF( AND( $A262 &lt;&gt; "", $B262 &lt;&gt; "", $C262 &lt;&gt; "", $D262 &lt;&gt; "", $E262 &lt;&gt; "", ISERROR( MATCH( $E262,'2019 Kevin and Rob Bands to not'!$A:$A, 0 ) ) ), 1, 0 )</f>
        <v>0</v>
      </c>
      <c r="H262" s="479">
        <f t="shared" si="2"/>
        <v>0</v>
      </c>
      <c r="I262" t="str">
        <f>'Master Sheet'!L256</f>
        <v>Glass Cases</v>
      </c>
      <c r="J262" s="466" t="str">
        <f t="array" ref="J262">INDEX( 'Master Sheet'!A400:C$1093, MATCH( I262, 'Master Sheet'!A400:A$1093, 0 ), 2 )</f>
        <v>(2020) Alex Van Keulen :: 719-650-5539</v>
      </c>
      <c r="K262" s="482">
        <f t="shared" si="3"/>
        <v>0</v>
      </c>
      <c r="L262" s="483"/>
      <c r="M262" s="466"/>
      <c r="N262" s="466" t="str">
        <f t="array" ref="N262">INDEX( 'Master Sheet'!A400:C$1093, MATCH( I262, 'Master Sheet'!A400:A$1093, 0 ), 3 )</f>
        <v>glasscasesband@gmail.com</v>
      </c>
      <c r="O262">
        <f t="shared" si="4"/>
        <v>0</v>
      </c>
      <c r="P262" s="484"/>
      <c r="Q262" s="466"/>
      <c r="R262" s="466" t="str">
        <f t="shared" si="5"/>
        <v/>
      </c>
      <c r="S262" s="466" t="str">
        <f t="shared" si="6"/>
        <v/>
      </c>
      <c r="T262" t="e">
        <f>IF( Y262="#00ff00", TIMEVALUE('Master Sheet'!J256), "")</f>
        <v>#VALUE!</v>
      </c>
      <c r="U262" t="e">
        <f>IF( Z262="#00ff00", TIMEVALUE('Master Sheet'!K256), "")</f>
        <v>#VALUE!</v>
      </c>
      <c r="W262" t="s">
        <v>4823</v>
      </c>
      <c r="X262" t="s">
        <v>4823</v>
      </c>
      <c r="Y262" t="s">
        <v>4822</v>
      </c>
      <c r="Z262" t="s">
        <v>4822</v>
      </c>
      <c r="AA262" t="s">
        <v>4822</v>
      </c>
    </row>
    <row r="263" spans="1:27" ht="12.75">
      <c r="A263" s="129" t="str">
        <f t="shared" si="0"/>
        <v>Saturday</v>
      </c>
      <c r="B263" s="481" t="str">
        <f>IF( W263="#00ff00",'Master Sheet'!A258, B262)</f>
        <v>(2020) Liz Barnez :: 9709880674</v>
      </c>
      <c r="C263" t="str">
        <f t="shared" ref="C263:D263" si="351">IF( NOT( R263 = "" ), TEXT( DATE(YEAR(R263), MONTH(R263), DAY(R263) ), "m/d/yy") &amp; " " &amp; HOUR(R263) &amp; ":" &amp; TEXT( MINUTE(R263), "00"), "")</f>
        <v/>
      </c>
      <c r="D263" t="str">
        <f t="shared" si="351"/>
        <v/>
      </c>
      <c r="E263" t="str">
        <f>IF( AA263="#00ff00", 'Master Sheet'!L258, "" )</f>
        <v>Deejay Gyro</v>
      </c>
      <c r="F263">
        <f>IF( AND( $A263 &lt;&gt; "", $B263 &lt;&gt; "", $C263 &lt;&gt; "", $D263 &lt;&gt; "", $E263 &lt;&gt; "", ISERROR( MATCH( $E263,'2019 Kevin and Rob Bands to not'!$A:$A, 0 ) ) ), 1, 0 )</f>
        <v>0</v>
      </c>
      <c r="H263" s="479">
        <f t="shared" si="2"/>
        <v>0</v>
      </c>
      <c r="I263" t="str">
        <f>'Master Sheet'!L258</f>
        <v>Deejay Gyro</v>
      </c>
      <c r="J263" s="466" t="str">
        <f t="array" ref="J263">INDEX( 'Master Sheet'!A400:C$1093, MATCH( I263, 'Master Sheet'!A400:A$1093, 0 ), 2 )</f>
        <v>(2020) Humphrey :: 970 787 1071</v>
      </c>
      <c r="K263" s="482">
        <f t="shared" si="3"/>
        <v>0</v>
      </c>
      <c r="L263" s="483"/>
      <c r="M263" s="466"/>
      <c r="N263" s="466" t="str">
        <f t="array" ref="N263">INDEX( 'Master Sheet'!A400:C$1093, MATCH( I263, 'Master Sheet'!A400:A$1093, 0 ), 3 )</f>
        <v>gyrosmailbox@gmail.com</v>
      </c>
      <c r="O263">
        <f t="shared" si="4"/>
        <v>0</v>
      </c>
      <c r="P263" s="484"/>
      <c r="Q263" s="466"/>
      <c r="R263" s="466" t="str">
        <f t="shared" si="5"/>
        <v/>
      </c>
      <c r="S263" s="466" t="str">
        <f t="shared" si="6"/>
        <v/>
      </c>
      <c r="T263" t="e">
        <f>IF( Y263="#00ff00", TIMEVALUE('Master Sheet'!J258), "")</f>
        <v>#VALUE!</v>
      </c>
      <c r="U263" t="e">
        <f>IF( Z263="#00ff00", TIMEVALUE('Master Sheet'!K258), "")</f>
        <v>#VALUE!</v>
      </c>
      <c r="W263" t="s">
        <v>4823</v>
      </c>
      <c r="X263" t="s">
        <v>4823</v>
      </c>
      <c r="Y263" t="s">
        <v>4822</v>
      </c>
      <c r="Z263" t="s">
        <v>4822</v>
      </c>
      <c r="AA263" t="s">
        <v>4822</v>
      </c>
    </row>
    <row r="264" spans="1:27" ht="12.75">
      <c r="A264" s="129" t="str">
        <f t="shared" si="0"/>
        <v>Saturday</v>
      </c>
      <c r="B264" s="481" t="str">
        <f>IF( W264="#00ff00",'Master Sheet'!A259, B263)</f>
        <v>(2020) Liz Barnez :: 9709880674</v>
      </c>
      <c r="C264" t="str">
        <f t="shared" ref="C264:D264" si="352">IF( NOT( R264 = "" ), TEXT( DATE(YEAR(R264), MONTH(R264), DAY(R264) ), "m/d/yy") &amp; " " &amp; HOUR(R264) &amp; ":" &amp; TEXT( MINUTE(R264), "00"), "")</f>
        <v/>
      </c>
      <c r="D264" t="str">
        <f t="shared" si="352"/>
        <v/>
      </c>
      <c r="E264">
        <f>IF( AA264="#00ff00", 'Master Sheet'!L259, "" )</f>
        <v>0</v>
      </c>
      <c r="F264">
        <f>IF( AND( $A264 &lt;&gt; "", $B264 &lt;&gt; "", $C264 &lt;&gt; "", $D264 &lt;&gt; "", $E264 &lt;&gt; "", ISERROR( MATCH( $E264,'2019 Kevin and Rob Bands to not'!$A:$A, 0 ) ) ), 1, 0 )</f>
        <v>0</v>
      </c>
      <c r="H264" s="479">
        <f t="shared" si="2"/>
        <v>0</v>
      </c>
      <c r="I264">
        <f>'Master Sheet'!L259</f>
        <v>0</v>
      </c>
      <c r="J264" s="466" t="e">
        <f t="array" ref="J264">INDEX( 'Master Sheet'!A400:C$1093, MATCH( I264, 'Master Sheet'!A400:A$1093, 0 ), 2 )</f>
        <v>#N/A</v>
      </c>
      <c r="K264" s="482">
        <f t="shared" si="3"/>
        <v>0</v>
      </c>
      <c r="L264" s="483"/>
      <c r="M264" s="466"/>
      <c r="N264" s="466" t="e">
        <f t="array" ref="N264">INDEX( 'Master Sheet'!A400:C$1093, MATCH( I264, 'Master Sheet'!A400:A$1093, 0 ), 3 )</f>
        <v>#N/A</v>
      </c>
      <c r="O264">
        <f t="shared" si="4"/>
        <v>0</v>
      </c>
      <c r="P264" s="484"/>
      <c r="Q264" s="466"/>
      <c r="R264" s="466" t="str">
        <f t="shared" si="5"/>
        <v/>
      </c>
      <c r="S264" s="466" t="str">
        <f t="shared" si="6"/>
        <v/>
      </c>
      <c r="T264" t="e">
        <f>IF( Y264="#00ff00", TIMEVALUE('Master Sheet'!J259), "")</f>
        <v>#VALUE!</v>
      </c>
      <c r="U264" t="e">
        <f>IF( Z264="#00ff00", TIMEVALUE('Master Sheet'!K259), "")</f>
        <v>#VALUE!</v>
      </c>
      <c r="W264" t="s">
        <v>4823</v>
      </c>
      <c r="X264" t="s">
        <v>4823</v>
      </c>
      <c r="Y264" t="s">
        <v>4822</v>
      </c>
      <c r="Z264" t="s">
        <v>4822</v>
      </c>
      <c r="AA264" t="s">
        <v>4822</v>
      </c>
    </row>
    <row r="265" spans="1:27" ht="12.75">
      <c r="A265" s="129" t="str">
        <f t="shared" si="0"/>
        <v>Saturday</v>
      </c>
      <c r="B265" s="481" t="str">
        <f>IF( W265="#00ff00",'Master Sheet'!A260, B264)</f>
        <v>(2020) Liz Barnez :: 9709880674</v>
      </c>
      <c r="C265" t="str">
        <f t="shared" ref="C265:D265" si="353">IF( NOT( R265 = "" ), TEXT( DATE(YEAR(R265), MONTH(R265), DAY(R265) ), "m/d/yy") &amp; " " &amp; HOUR(R265) &amp; ":" &amp; TEXT( MINUTE(R265), "00"), "")</f>
        <v/>
      </c>
      <c r="D265" t="str">
        <f t="shared" si="353"/>
        <v/>
      </c>
      <c r="E265" t="str">
        <f>IF( AA265="#00ff00", 'Master Sheet'!L260, "" )</f>
        <v/>
      </c>
      <c r="F265">
        <f>IF( AND( $A265 &lt;&gt; "", $B265 &lt;&gt; "", $C265 &lt;&gt; "", $D265 &lt;&gt; "", $E265 &lt;&gt; "", ISERROR( MATCH( $E265,'2019 Kevin and Rob Bands to not'!$A:$A, 0 ) ) ), 1, 0 )</f>
        <v>0</v>
      </c>
      <c r="H265" s="479">
        <f t="shared" si="2"/>
        <v>0</v>
      </c>
      <c r="I265">
        <f>'Master Sheet'!L260</f>
        <v>0</v>
      </c>
      <c r="J265" s="466" t="e">
        <f t="array" ref="J265">INDEX( 'Master Sheet'!A400:C$1093, MATCH( I265, 'Master Sheet'!A400:A$1093, 0 ), 2 )</f>
        <v>#N/A</v>
      </c>
      <c r="K265" s="482">
        <f t="shared" si="3"/>
        <v>0</v>
      </c>
      <c r="L265" s="483"/>
      <c r="M265" s="466"/>
      <c r="N265" s="466" t="e">
        <f t="array" ref="N265">INDEX( 'Master Sheet'!A400:C$1093, MATCH( I265, 'Master Sheet'!A400:A$1093, 0 ), 3 )</f>
        <v>#N/A</v>
      </c>
      <c r="O265">
        <f t="shared" si="4"/>
        <v>0</v>
      </c>
      <c r="P265" s="484"/>
      <c r="Q265" s="466"/>
      <c r="R265" s="466" t="str">
        <f t="shared" si="5"/>
        <v/>
      </c>
      <c r="S265" s="466" t="str">
        <f t="shared" si="6"/>
        <v/>
      </c>
      <c r="T265" t="str">
        <f>IF( Y265="#00ff00", TIMEVALUE('Master Sheet'!J260), "")</f>
        <v/>
      </c>
      <c r="U265" t="str">
        <f>IF( Z265="#00ff00", TIMEVALUE('Master Sheet'!K260), "")</f>
        <v/>
      </c>
      <c r="W265" t="s">
        <v>4823</v>
      </c>
      <c r="X265" t="s">
        <v>4823</v>
      </c>
      <c r="Y265" t="s">
        <v>4823</v>
      </c>
      <c r="Z265" t="s">
        <v>4823</v>
      </c>
      <c r="AA265" t="s">
        <v>4823</v>
      </c>
    </row>
    <row r="266" spans="1:27" ht="12.75">
      <c r="A266" s="129" t="str">
        <f t="shared" si="0"/>
        <v>Saturday</v>
      </c>
      <c r="B266" s="481" t="str">
        <f>IF( W266="#00ff00",'Master Sheet'!A261, B265)</f>
        <v>(2020) Liz Barnez :: 9709880674</v>
      </c>
      <c r="C266" t="str">
        <f t="shared" ref="C266:D266" si="354">IF( NOT( R266 = "" ), TEXT( DATE(YEAR(R266), MONTH(R266), DAY(R266) ), "m/d/yy") &amp; " " &amp; HOUR(R266) &amp; ":" &amp; TEXT( MINUTE(R266), "00"), "")</f>
        <v/>
      </c>
      <c r="D266" t="str">
        <f t="shared" si="354"/>
        <v/>
      </c>
      <c r="E266" t="str">
        <f>IF( AA266="#00ff00", 'Master Sheet'!L261, "" )</f>
        <v/>
      </c>
      <c r="F266">
        <f>IF( AND( $A266 &lt;&gt; "", $B266 &lt;&gt; "", $C266 &lt;&gt; "", $D266 &lt;&gt; "", $E266 &lt;&gt; "", ISERROR( MATCH( $E266,'2019 Kevin and Rob Bands to not'!$A:$A, 0 ) ) ), 1, 0 )</f>
        <v>0</v>
      </c>
      <c r="H266" s="479">
        <f t="shared" si="2"/>
        <v>0</v>
      </c>
      <c r="I266" t="str">
        <f>'Master Sheet'!L261</f>
        <v>bigger draw</v>
      </c>
      <c r="J266" s="466" t="e">
        <f t="array" ref="J266">INDEX( 'Master Sheet'!A400:C$1093, MATCH( I266, 'Master Sheet'!A400:A$1093, 0 ), 2 )</f>
        <v>#N/A</v>
      </c>
      <c r="K266" s="482">
        <f t="shared" si="3"/>
        <v>0</v>
      </c>
      <c r="L266" s="483"/>
      <c r="M266" s="466"/>
      <c r="N266" s="466" t="e">
        <f t="array" ref="N266">INDEX( 'Master Sheet'!A400:C$1093, MATCH( I266, 'Master Sheet'!A400:A$1093, 0 ), 3 )</f>
        <v>#N/A</v>
      </c>
      <c r="O266">
        <f t="shared" si="4"/>
        <v>0</v>
      </c>
      <c r="P266" s="484"/>
      <c r="Q266" s="466"/>
      <c r="R266" s="466" t="str">
        <f t="shared" si="5"/>
        <v/>
      </c>
      <c r="S266" s="466" t="str">
        <f t="shared" si="6"/>
        <v/>
      </c>
      <c r="T266" t="str">
        <f>IF( Y266="#00ff00", TIMEVALUE('Master Sheet'!J261), "")</f>
        <v/>
      </c>
      <c r="U266" t="str">
        <f>IF( Z266="#00ff00", TIMEVALUE('Master Sheet'!K261), "")</f>
        <v/>
      </c>
      <c r="W266" t="s">
        <v>4823</v>
      </c>
      <c r="X266" t="s">
        <v>4823</v>
      </c>
      <c r="Y266" t="s">
        <v>4823</v>
      </c>
      <c r="Z266" t="s">
        <v>4823</v>
      </c>
      <c r="AA266" t="s">
        <v>4823</v>
      </c>
    </row>
    <row r="267" spans="1:27" ht="12.75">
      <c r="A267" s="129" t="str">
        <f t="shared" si="0"/>
        <v>Saturday</v>
      </c>
      <c r="B267" s="481" t="str">
        <f>IF( W267="#00ff00",'Master Sheet'!A262, B266)</f>
        <v>(2020) Dave Doc Dougherty :: 970-420-1453</v>
      </c>
      <c r="C267" t="str">
        <f t="shared" ref="C267:D267" si="355">IF( NOT( R267 = "" ), TEXT( DATE(YEAR(R267), MONTH(R267), DAY(R267) ), "m/d/yy") &amp; " " &amp; HOUR(R267) &amp; ":" &amp; TEXT( MINUTE(R267), "00"), "")</f>
        <v/>
      </c>
      <c r="D267" t="str">
        <f t="shared" si="355"/>
        <v/>
      </c>
      <c r="E267" t="str">
        <f>IF( AA267="#00ff00", 'Master Sheet'!L262, "" )</f>
        <v>Badda Boom Brass Band</v>
      </c>
      <c r="F267">
        <f>IF( AND( $A267 &lt;&gt; "", $B267 &lt;&gt; "", $C267 &lt;&gt; "", $D267 &lt;&gt; "", $E267 &lt;&gt; "", ISERROR( MATCH( $E267,'2019 Kevin and Rob Bands to not'!$A:$A, 0 ) ) ), 1, 0 )</f>
        <v>0</v>
      </c>
      <c r="H267" s="479">
        <f t="shared" si="2"/>
        <v>0</v>
      </c>
      <c r="I267" t="str">
        <f>'Master Sheet'!L262</f>
        <v>Badda Boom Brass Band</v>
      </c>
      <c r="J267" s="466" t="str">
        <f t="array" ref="J267">INDEX( 'Master Sheet'!A400:C$1093, MATCH( I267, 'Master Sheet'!A400:A$1093, 0 ), 2 )</f>
        <v>(2020) Mike Thomas :: 303-859-6888</v>
      </c>
      <c r="K267" s="482">
        <f t="shared" si="3"/>
        <v>0</v>
      </c>
      <c r="L267" s="483"/>
      <c r="M267" s="466"/>
      <c r="N267" s="466" t="str">
        <f t="array" ref="N267">INDEX( 'Master Sheet'!A400:C$1093, MATCH( I267, 'Master Sheet'!A400:A$1093, 0 ), 3 )</f>
        <v>thomasmk@hotmail.com</v>
      </c>
      <c r="O267">
        <f t="shared" si="4"/>
        <v>0</v>
      </c>
      <c r="P267" s="484"/>
      <c r="Q267" s="466"/>
      <c r="R267" s="466" t="str">
        <f t="shared" si="5"/>
        <v/>
      </c>
      <c r="S267" s="466" t="str">
        <f t="shared" si="6"/>
        <v/>
      </c>
      <c r="T267" t="e">
        <f>IF( Y267="#00ff00", TIMEVALUE('Master Sheet'!J262), "")</f>
        <v>#VALUE!</v>
      </c>
      <c r="U267" t="e">
        <f>IF( Z267="#00ff00", TIMEVALUE('Master Sheet'!K262), "")</f>
        <v>#VALUE!</v>
      </c>
      <c r="W267" t="s">
        <v>4822</v>
      </c>
      <c r="X267" t="s">
        <v>4822</v>
      </c>
      <c r="Y267" t="s">
        <v>4822</v>
      </c>
      <c r="Z267" t="s">
        <v>4822</v>
      </c>
      <c r="AA267" t="s">
        <v>4822</v>
      </c>
    </row>
    <row r="268" spans="1:27" ht="12.75">
      <c r="A268" s="129" t="str">
        <f t="shared" si="0"/>
        <v>Saturday</v>
      </c>
      <c r="B268" s="481" t="str">
        <f>IF( W268="#00ff00",'Master Sheet'!A263, B267)</f>
        <v>(2020) Dave Doc Dougherty :: 970-420-1453</v>
      </c>
      <c r="C268" t="str">
        <f t="shared" ref="C268:D268" si="356">IF( NOT( R268 = "" ), TEXT( DATE(YEAR(R268), MONTH(R268), DAY(R268) ), "m/d/yy") &amp; " " &amp; HOUR(R268) &amp; ":" &amp; TEXT( MINUTE(R268), "00"), "")</f>
        <v/>
      </c>
      <c r="D268" t="str">
        <f t="shared" si="356"/>
        <v/>
      </c>
      <c r="E268" t="str">
        <f>IF( AA268="#00ff00", 'Master Sheet'!L263, "" )</f>
        <v>Roka Hueka</v>
      </c>
      <c r="F268">
        <f>IF( AND( $A268 &lt;&gt; "", $B268 &lt;&gt; "", $C268 &lt;&gt; "", $D268 &lt;&gt; "", $E268 &lt;&gt; "", ISERROR( MATCH( $E268,'2019 Kevin and Rob Bands to not'!$A:$A, 0 ) ) ), 1, 0 )</f>
        <v>0</v>
      </c>
      <c r="H268" s="479">
        <f t="shared" si="2"/>
        <v>0</v>
      </c>
      <c r="I268" t="str">
        <f>'Master Sheet'!L263</f>
        <v>Roka Hueka</v>
      </c>
      <c r="J268" s="466" t="str">
        <f t="array" ref="J268">INDEX( 'Master Sheet'!A400:C$1093, MATCH( I268, 'Master Sheet'!A400:A$1093, 0 ), 2 )</f>
        <v>(2020) Andy Gonzalez :: 3032176798</v>
      </c>
      <c r="K268" s="482">
        <f t="shared" si="3"/>
        <v>0</v>
      </c>
      <c r="L268" s="483"/>
      <c r="M268" s="466"/>
      <c r="N268" s="466" t="str">
        <f t="array" ref="N268">INDEX( 'Master Sheet'!A400:C$1093, MATCH( I268, 'Master Sheet'!A400:A$1093, 0 ), 3 )</f>
        <v>Andybo99@hotmail.com</v>
      </c>
      <c r="O268">
        <f t="shared" si="4"/>
        <v>0</v>
      </c>
      <c r="P268" s="484"/>
      <c r="Q268" s="466"/>
      <c r="R268" s="466" t="str">
        <f t="shared" si="5"/>
        <v/>
      </c>
      <c r="S268" s="466" t="str">
        <f t="shared" si="6"/>
        <v/>
      </c>
      <c r="T268" t="e">
        <f>IF( Y268="#00ff00", TIMEVALUE('Master Sheet'!J263), "")</f>
        <v>#VALUE!</v>
      </c>
      <c r="U268" t="e">
        <f>IF( Z268="#00ff00", TIMEVALUE('Master Sheet'!K263), "")</f>
        <v>#VALUE!</v>
      </c>
      <c r="W268" t="s">
        <v>4823</v>
      </c>
      <c r="X268" t="s">
        <v>4823</v>
      </c>
      <c r="Y268" t="s">
        <v>4822</v>
      </c>
      <c r="Z268" t="s">
        <v>4822</v>
      </c>
      <c r="AA268" t="s">
        <v>4822</v>
      </c>
    </row>
    <row r="269" spans="1:27" ht="12.75">
      <c r="A269" s="129" t="str">
        <f t="shared" si="0"/>
        <v>Saturday</v>
      </c>
      <c r="B269" s="481" t="str">
        <f>IF( W269="#00ff00",'Master Sheet'!A264, B268)</f>
        <v>(2020) Dave Doc Dougherty :: 970-420-1453</v>
      </c>
      <c r="C269" t="str">
        <f t="shared" ref="C269:D269" si="357">IF( NOT( R269 = "" ), TEXT( DATE(YEAR(R269), MONTH(R269), DAY(R269) ), "m/d/yy") &amp; " " &amp; HOUR(R269) &amp; ":" &amp; TEXT( MINUTE(R269), "00"), "")</f>
        <v/>
      </c>
      <c r="D269" t="str">
        <f t="shared" si="357"/>
        <v/>
      </c>
      <c r="E269" t="str">
        <f>IF( AA269="#00ff00", 'Master Sheet'!L264, "" )</f>
        <v>The Swashbuckling Doctors</v>
      </c>
      <c r="F269">
        <f>IF( AND( $A269 &lt;&gt; "", $B269 &lt;&gt; "", $C269 &lt;&gt; "", $D269 &lt;&gt; "", $E269 &lt;&gt; "", ISERROR( MATCH( $E269,'2019 Kevin and Rob Bands to not'!$A:$A, 0 ) ) ), 1, 0 )</f>
        <v>0</v>
      </c>
      <c r="H269" s="479">
        <f t="shared" si="2"/>
        <v>0</v>
      </c>
      <c r="I269" t="str">
        <f>'Master Sheet'!L264</f>
        <v>The Swashbuckling Doctors</v>
      </c>
      <c r="J269" s="466" t="str">
        <f t="array" ref="J269">INDEX( 'Master Sheet'!A400:C$1093, MATCH( I269, 'Master Sheet'!A400:A$1093, 0 ), 2 )</f>
        <v>(2020) Scott Slusher :: 9709884995</v>
      </c>
      <c r="K269" s="482">
        <f t="shared" si="3"/>
        <v>0</v>
      </c>
      <c r="L269" s="483"/>
      <c r="M269" s="466"/>
      <c r="N269" s="466" t="str">
        <f t="array" ref="N269">INDEX( 'Master Sheet'!A400:C$1093, MATCH( I269, 'Master Sheet'!A400:A$1093, 0 ), 3 )</f>
        <v>swashdocs@gmail.com</v>
      </c>
      <c r="O269">
        <f t="shared" si="4"/>
        <v>0</v>
      </c>
      <c r="P269" s="484"/>
      <c r="Q269" s="466"/>
      <c r="R269" s="466" t="str">
        <f t="shared" si="5"/>
        <v/>
      </c>
      <c r="S269" s="466" t="str">
        <f t="shared" si="6"/>
        <v/>
      </c>
      <c r="T269" t="e">
        <f>IF( Y269="#00ff00", TIMEVALUE('Master Sheet'!J264), "")</f>
        <v>#VALUE!</v>
      </c>
      <c r="U269" t="e">
        <f>IF( Z269="#00ff00", TIMEVALUE('Master Sheet'!K264), "")</f>
        <v>#VALUE!</v>
      </c>
      <c r="W269" t="s">
        <v>4823</v>
      </c>
      <c r="X269" t="s">
        <v>4823</v>
      </c>
      <c r="Y269" t="s">
        <v>4822</v>
      </c>
      <c r="Z269" t="s">
        <v>4822</v>
      </c>
      <c r="AA269" t="s">
        <v>4822</v>
      </c>
    </row>
    <row r="270" spans="1:27" ht="12.75">
      <c r="A270" s="129" t="str">
        <f t="shared" si="0"/>
        <v>Saturday</v>
      </c>
      <c r="B270" s="481" t="str">
        <f>IF( W270="#00ff00",'Master Sheet'!A265, B269)</f>
        <v>(2020) Dave Doc Dougherty :: 970-420-1453</v>
      </c>
      <c r="C270" t="str">
        <f t="shared" ref="C270:D270" si="358">IF( NOT( R270 = "" ), TEXT( DATE(YEAR(R270), MONTH(R270), DAY(R270) ), "m/d/yy") &amp; " " &amp; HOUR(R270) &amp; ":" &amp; TEXT( MINUTE(R270), "00"), "")</f>
        <v/>
      </c>
      <c r="D270" t="str">
        <f t="shared" si="358"/>
        <v/>
      </c>
      <c r="E270">
        <f>IF( AA270="#00ff00", 'Master Sheet'!L265, "" )</f>
        <v>0</v>
      </c>
      <c r="F270">
        <f>IF( AND( $A270 &lt;&gt; "", $B270 &lt;&gt; "", $C270 &lt;&gt; "", $D270 &lt;&gt; "", $E270 &lt;&gt; "", ISERROR( MATCH( $E270,'2019 Kevin and Rob Bands to not'!$A:$A, 0 ) ) ), 1, 0 )</f>
        <v>0</v>
      </c>
      <c r="H270" s="479">
        <f t="shared" si="2"/>
        <v>0</v>
      </c>
      <c r="I270">
        <f>'Master Sheet'!L265</f>
        <v>0</v>
      </c>
      <c r="J270" s="466" t="e">
        <f t="array" ref="J270">INDEX( 'Master Sheet'!A400:C$1093, MATCH( I270, 'Master Sheet'!A400:A$1093, 0 ), 2 )</f>
        <v>#N/A</v>
      </c>
      <c r="K270" s="482">
        <f t="shared" si="3"/>
        <v>0</v>
      </c>
      <c r="L270" s="483"/>
      <c r="M270" s="466"/>
      <c r="N270" s="466" t="e">
        <f t="array" ref="N270">INDEX( 'Master Sheet'!A400:C$1093, MATCH( I270, 'Master Sheet'!A400:A$1093, 0 ), 3 )</f>
        <v>#N/A</v>
      </c>
      <c r="O270">
        <f t="shared" si="4"/>
        <v>0</v>
      </c>
      <c r="P270" s="484"/>
      <c r="Q270" s="466"/>
      <c r="R270" s="466" t="str">
        <f t="shared" si="5"/>
        <v/>
      </c>
      <c r="S270" s="466" t="str">
        <f t="shared" si="6"/>
        <v/>
      </c>
      <c r="T270" t="e">
        <f>IF( Y270="#00ff00", TIMEVALUE('Master Sheet'!J265), "")</f>
        <v>#VALUE!</v>
      </c>
      <c r="U270" t="e">
        <f>IF( Z270="#00ff00", TIMEVALUE('Master Sheet'!K265), "")</f>
        <v>#VALUE!</v>
      </c>
      <c r="W270" t="s">
        <v>4823</v>
      </c>
      <c r="X270" t="s">
        <v>4823</v>
      </c>
      <c r="Y270" t="s">
        <v>4822</v>
      </c>
      <c r="Z270" t="s">
        <v>4822</v>
      </c>
      <c r="AA270" t="s">
        <v>4822</v>
      </c>
    </row>
    <row r="271" spans="1:27" ht="12.75">
      <c r="A271" s="129" t="str">
        <f t="shared" si="0"/>
        <v>Saturday</v>
      </c>
      <c r="B271" s="481" t="str">
        <f>IF( W271="#00ff00",'Master Sheet'!A266, B270)</f>
        <v>(2020) Dave Doc Dougherty :: 970-420-1453</v>
      </c>
      <c r="C271" t="str">
        <f t="shared" ref="C271:D271" si="359">IF( NOT( R271 = "" ), TEXT( DATE(YEAR(R271), MONTH(R271), DAY(R271) ), "m/d/yy") &amp; " " &amp; HOUR(R271) &amp; ":" &amp; TEXT( MINUTE(R271), "00"), "")</f>
        <v/>
      </c>
      <c r="D271" t="str">
        <f t="shared" si="359"/>
        <v/>
      </c>
      <c r="E271" t="str">
        <f>IF( AA271="#00ff00", 'Master Sheet'!L266, "" )</f>
        <v/>
      </c>
      <c r="F271">
        <f>IF( AND( $A271 &lt;&gt; "", $B271 &lt;&gt; "", $C271 &lt;&gt; "", $D271 &lt;&gt; "", $E271 &lt;&gt; "", ISERROR( MATCH( $E271,'2019 Kevin and Rob Bands to not'!$A:$A, 0 ) ) ), 1, 0 )</f>
        <v>0</v>
      </c>
      <c r="H271" s="479">
        <f t="shared" si="2"/>
        <v>0</v>
      </c>
      <c r="I271" t="str">
        <f>'Master Sheet'!L266</f>
        <v xml:space="preserve"> </v>
      </c>
      <c r="J271" s="466" t="e">
        <f t="array" ref="J271">INDEX( 'Master Sheet'!A400:C$1093, MATCH( I271, 'Master Sheet'!A400:A$1093, 0 ), 2 )</f>
        <v>#N/A</v>
      </c>
      <c r="K271" s="482">
        <f t="shared" si="3"/>
        <v>0</v>
      </c>
      <c r="L271" s="483"/>
      <c r="M271" s="466"/>
      <c r="N271" s="466" t="e">
        <f t="array" ref="N271">INDEX( 'Master Sheet'!A400:C$1093, MATCH( I271, 'Master Sheet'!A400:A$1093, 0 ), 3 )</f>
        <v>#N/A</v>
      </c>
      <c r="O271">
        <f t="shared" si="4"/>
        <v>0</v>
      </c>
      <c r="P271" s="484"/>
      <c r="Q271" s="466"/>
      <c r="R271" s="466" t="str">
        <f t="shared" si="5"/>
        <v/>
      </c>
      <c r="S271" s="466" t="str">
        <f t="shared" si="6"/>
        <v/>
      </c>
      <c r="T271" t="str">
        <f>IF( Y271="#00ff00", TIMEVALUE('Master Sheet'!J266), "")</f>
        <v/>
      </c>
      <c r="U271" t="str">
        <f>IF( Z271="#00ff00", TIMEVALUE('Master Sheet'!K266), "")</f>
        <v/>
      </c>
      <c r="W271" t="s">
        <v>4823</v>
      </c>
      <c r="X271" t="s">
        <v>4823</v>
      </c>
      <c r="Y271" t="s">
        <v>4823</v>
      </c>
      <c r="Z271" t="s">
        <v>4823</v>
      </c>
      <c r="AA271" t="s">
        <v>4823</v>
      </c>
    </row>
    <row r="272" spans="1:27" ht="12.75">
      <c r="A272" s="129" t="str">
        <f t="shared" si="0"/>
        <v>Saturday</v>
      </c>
      <c r="B272" s="481" t="str">
        <f>IF( W272="#00ff00",'Master Sheet'!A284, B271)</f>
        <v>(2020) Dave Doc Dougherty :: 970-420-1453</v>
      </c>
      <c r="C272" t="str">
        <f t="shared" ref="C272:D272" si="360">IF( NOT( R272 = "" ), TEXT( DATE(YEAR(R272), MONTH(R272), DAY(R272) ), "m/d/yy") &amp; " " &amp; HOUR(R272) &amp; ":" &amp; TEXT( MINUTE(R272), "00"), "")</f>
        <v/>
      </c>
      <c r="D272" t="str">
        <f t="shared" si="360"/>
        <v/>
      </c>
      <c r="E272" t="str">
        <f>IF( AA272="#00ff00", 'Master Sheet'!L284, "" )</f>
        <v/>
      </c>
      <c r="F272">
        <f>IF( AND( $A272 &lt;&gt; "", $B272 &lt;&gt; "", $C272 &lt;&gt; "", $D272 &lt;&gt; "", $E272 &lt;&gt; "", ISERROR( MATCH( $E272,'2019 Kevin and Rob Bands to not'!$A:$A, 0 ) ) ), 1, 0 )</f>
        <v>0</v>
      </c>
      <c r="H272" s="479">
        <f t="shared" si="2"/>
        <v>0</v>
      </c>
      <c r="I272">
        <f>'Master Sheet'!L284</f>
        <v>0</v>
      </c>
      <c r="J272" s="466" t="e">
        <f t="array" ref="J272">INDEX( 'Master Sheet'!A400:C$1093, MATCH( I272, 'Master Sheet'!A400:A$1093, 0 ), 2 )</f>
        <v>#N/A</v>
      </c>
      <c r="K272" s="482">
        <f t="shared" si="3"/>
        <v>0</v>
      </c>
      <c r="L272" s="483"/>
      <c r="M272" s="466"/>
      <c r="N272" s="466" t="e">
        <f t="array" ref="N272">INDEX( 'Master Sheet'!A400:C$1093, MATCH( I272, 'Master Sheet'!A400:A$1093, 0 ), 3 )</f>
        <v>#N/A</v>
      </c>
      <c r="O272">
        <f t="shared" si="4"/>
        <v>0</v>
      </c>
      <c r="P272" s="484"/>
      <c r="Q272" s="466"/>
      <c r="R272" s="466" t="str">
        <f t="shared" si="5"/>
        <v/>
      </c>
      <c r="S272" s="466" t="str">
        <f t="shared" si="6"/>
        <v/>
      </c>
      <c r="T272" t="str">
        <f>IF( Y272="#00ff00", TIMEVALUE('Master Sheet'!J284), "")</f>
        <v/>
      </c>
      <c r="U272" t="str">
        <f>IF( Z272="#00ff00", TIMEVALUE('Master Sheet'!K284), "")</f>
        <v/>
      </c>
      <c r="W272" t="s">
        <v>4823</v>
      </c>
      <c r="X272" t="s">
        <v>4823</v>
      </c>
      <c r="Y272" t="s">
        <v>4823</v>
      </c>
      <c r="Z272" t="s">
        <v>4823</v>
      </c>
      <c r="AA272" t="s">
        <v>4823</v>
      </c>
    </row>
    <row r="273" spans="1:27" ht="12.75">
      <c r="A273" s="129" t="str">
        <f t="shared" si="0"/>
        <v>Saturday</v>
      </c>
      <c r="B273" s="481" t="e">
        <f>IF( W273="#00ff00",'Master Sheet'!A285, B272)</f>
        <v>#N/A</v>
      </c>
      <c r="C273" t="str">
        <f t="shared" ref="C273:D273" si="361">IF( NOT( R273 = "" ), TEXT( DATE(YEAR(R273), MONTH(R273), DAY(R273) ), "m/d/yy") &amp; " " &amp; HOUR(R273) &amp; ":" &amp; TEXT( MINUTE(R273), "00"), "")</f>
        <v/>
      </c>
      <c r="D273" t="str">
        <f t="shared" si="361"/>
        <v/>
      </c>
      <c r="E273" t="str">
        <f>IF( AA273="#00ff00", 'Master Sheet'!L285, "" )</f>
        <v>Co-Stanza</v>
      </c>
      <c r="F273" t="e">
        <f>IF( AND( $A273 &lt;&gt; "", $B273 &lt;&gt; "", $C273 &lt;&gt; "", $D273 &lt;&gt; "", $E273 &lt;&gt; "", ISERROR( MATCH( $E273,'2019 Kevin and Rob Bands to not'!$A:$A, 0 ) ) ), 1, 0 )</f>
        <v>#N/A</v>
      </c>
      <c r="H273" s="479" t="e">
        <f t="shared" si="2"/>
        <v>#N/A</v>
      </c>
      <c r="I273" t="str">
        <f>'Master Sheet'!L285</f>
        <v>Co-Stanza</v>
      </c>
      <c r="J273" s="466" t="str">
        <f t="array" ref="J273">INDEX( 'Master Sheet'!A400:C$1093, MATCH( I273, 'Master Sheet'!A400:A$1093, 0 ), 2 )</f>
        <v>(2020) John Costanza :: 6304600327</v>
      </c>
      <c r="K273" s="482" t="e">
        <f t="shared" si="3"/>
        <v>#N/A</v>
      </c>
      <c r="L273" s="483"/>
      <c r="M273" s="466"/>
      <c r="N273" s="466" t="str">
        <f t="array" ref="N273">INDEX( 'Master Sheet'!A400:C$1093, MATCH( I273, 'Master Sheet'!A400:A$1093, 0 ), 3 )</f>
        <v>Rapstanza@gmail.com</v>
      </c>
      <c r="O273" t="e">
        <f t="shared" si="4"/>
        <v>#N/A</v>
      </c>
      <c r="P273" s="484"/>
      <c r="Q273" s="466"/>
      <c r="R273" s="466" t="str">
        <f t="shared" si="5"/>
        <v/>
      </c>
      <c r="S273" s="466" t="str">
        <f t="shared" si="6"/>
        <v/>
      </c>
      <c r="T273" t="e">
        <f>IF( Y273="#00ff00", TIMEVALUE('Master Sheet'!J285), "")</f>
        <v>#VALUE!</v>
      </c>
      <c r="U273" t="e">
        <f>IF( Z273="#00ff00", TIMEVALUE('Master Sheet'!K285), "")</f>
        <v>#VALUE!</v>
      </c>
      <c r="W273" t="s">
        <v>4822</v>
      </c>
      <c r="X273" t="s">
        <v>4822</v>
      </c>
      <c r="Y273" t="s">
        <v>4822</v>
      </c>
      <c r="Z273" t="s">
        <v>4822</v>
      </c>
      <c r="AA273" t="s">
        <v>4822</v>
      </c>
    </row>
    <row r="274" spans="1:27" ht="12.75">
      <c r="A274" s="129" t="str">
        <f t="shared" si="0"/>
        <v>Saturday</v>
      </c>
      <c r="B274" s="481" t="e">
        <f>IF( W274="#00ff00",'Master Sheet'!A286, B273)</f>
        <v>#N/A</v>
      </c>
      <c r="C274" t="str">
        <f t="shared" ref="C274:D274" si="362">IF( NOT( R274 = "" ), TEXT( DATE(YEAR(R274), MONTH(R274), DAY(R274) ), "m/d/yy") &amp; " " &amp; HOUR(R274) &amp; ":" &amp; TEXT( MINUTE(R274), "00"), "")</f>
        <v/>
      </c>
      <c r="D274" t="str">
        <f t="shared" si="362"/>
        <v/>
      </c>
      <c r="E274" t="str">
        <f>IF( AA274="#00ff00", 'Master Sheet'!L286, "" )</f>
        <v>Jared Janzen</v>
      </c>
      <c r="F274" t="e">
        <f>IF( AND( $A274 &lt;&gt; "", $B274 &lt;&gt; "", $C274 &lt;&gt; "", $D274 &lt;&gt; "", $E274 &lt;&gt; "", ISERROR( MATCH( $E274,'2019 Kevin and Rob Bands to not'!$A:$A, 0 ) ) ), 1, 0 )</f>
        <v>#N/A</v>
      </c>
      <c r="H274" s="479" t="e">
        <f t="shared" si="2"/>
        <v>#N/A</v>
      </c>
      <c r="I274" t="str">
        <f>'Master Sheet'!L286</f>
        <v>Jared Janzen</v>
      </c>
      <c r="J274" s="466" t="str">
        <f t="array" ref="J274">INDEX( 'Master Sheet'!A400:C$1093, MATCH( I274, 'Master Sheet'!A400:A$1093, 0 ), 2 )</f>
        <v>(2020) Jared Janzen :: 970-481-2450</v>
      </c>
      <c r="K274" s="482" t="e">
        <f t="shared" si="3"/>
        <v>#N/A</v>
      </c>
      <c r="L274" s="483"/>
      <c r="M274" s="466"/>
      <c r="N274" s="466" t="str">
        <f t="array" ref="N274">INDEX( 'Master Sheet'!A400:C$1093, MATCH( I274, 'Master Sheet'!A400:A$1093, 0 ), 3 )</f>
        <v>booking@jaredjanzen.com</v>
      </c>
      <c r="O274" t="e">
        <f t="shared" si="4"/>
        <v>#N/A</v>
      </c>
      <c r="P274" s="484"/>
      <c r="Q274" s="466"/>
      <c r="R274" s="466" t="str">
        <f t="shared" si="5"/>
        <v/>
      </c>
      <c r="S274" s="466" t="str">
        <f t="shared" si="6"/>
        <v/>
      </c>
      <c r="T274" t="e">
        <f>IF( Y274="#00ff00", TIMEVALUE('Master Sheet'!J286), "")</f>
        <v>#VALUE!</v>
      </c>
      <c r="U274" t="e">
        <f>IF( Z274="#00ff00", TIMEVALUE('Master Sheet'!K286), "")</f>
        <v>#VALUE!</v>
      </c>
      <c r="W274" t="s">
        <v>4823</v>
      </c>
      <c r="X274" t="s">
        <v>4823</v>
      </c>
      <c r="Y274" t="s">
        <v>4822</v>
      </c>
      <c r="Z274" t="s">
        <v>4822</v>
      </c>
      <c r="AA274" t="s">
        <v>4822</v>
      </c>
    </row>
    <row r="275" spans="1:27" ht="12.75">
      <c r="A275" s="129" t="str">
        <f t="shared" si="0"/>
        <v>Saturday</v>
      </c>
      <c r="B275" s="481" t="e">
        <f>IF( W275="#00ff00",'Master Sheet'!A287, B274)</f>
        <v>#N/A</v>
      </c>
      <c r="C275" t="str">
        <f t="shared" ref="C275:D275" si="363">IF( NOT( R275 = "" ), TEXT( DATE(YEAR(R275), MONTH(R275), DAY(R275) ), "m/d/yy") &amp; " " &amp; HOUR(R275) &amp; ":" &amp; TEXT( MINUTE(R275), "00"), "")</f>
        <v/>
      </c>
      <c r="D275" t="str">
        <f t="shared" si="363"/>
        <v/>
      </c>
      <c r="E275" t="str">
        <f>IF( AA275="#00ff00", 'Master Sheet'!L287, "" )</f>
        <v>TARO</v>
      </c>
      <c r="F275" t="e">
        <f>IF( AND( $A275 &lt;&gt; "", $B275 &lt;&gt; "", $C275 &lt;&gt; "", $D275 &lt;&gt; "", $E275 &lt;&gt; "", ISERROR( MATCH( $E275,'2019 Kevin and Rob Bands to not'!$A:$A, 0 ) ) ), 1, 0 )</f>
        <v>#N/A</v>
      </c>
      <c r="H275" s="479" t="e">
        <f t="shared" si="2"/>
        <v>#N/A</v>
      </c>
      <c r="I275" t="str">
        <f>'Master Sheet'!L287</f>
        <v>TARO</v>
      </c>
      <c r="J275" s="466" t="str">
        <f t="array" ref="J275">INDEX( 'Master Sheet'!A400:C$1093, MATCH( I275, 'Master Sheet'!A400:A$1093, 0 ), 2 )</f>
        <v>(2020) Cheyenne Duba :: 2676153528</v>
      </c>
      <c r="K275" s="482" t="e">
        <f t="shared" si="3"/>
        <v>#N/A</v>
      </c>
      <c r="L275" s="483"/>
      <c r="M275" s="466"/>
      <c r="N275" s="466" t="str">
        <f t="array" ref="N275">INDEX( 'Master Sheet'!A400:C$1093, MATCH( I275, 'Master Sheet'!A400:A$1093, 0 ), 3 )</f>
        <v>taromusicofficial@gmail.com</v>
      </c>
      <c r="O275" t="e">
        <f t="shared" si="4"/>
        <v>#N/A</v>
      </c>
      <c r="P275" s="484"/>
      <c r="Q275" s="466"/>
      <c r="R275" s="466" t="str">
        <f t="shared" si="5"/>
        <v/>
      </c>
      <c r="S275" s="466" t="str">
        <f t="shared" si="6"/>
        <v/>
      </c>
      <c r="T275" t="e">
        <f>IF( Y275="#00ff00", TIMEVALUE('Master Sheet'!J287), "")</f>
        <v>#VALUE!</v>
      </c>
      <c r="U275" t="e">
        <f>IF( Z275="#00ff00", TIMEVALUE('Master Sheet'!K287), "")</f>
        <v>#VALUE!</v>
      </c>
      <c r="W275" t="s">
        <v>4823</v>
      </c>
      <c r="X275" t="s">
        <v>4823</v>
      </c>
      <c r="Y275" t="s">
        <v>4822</v>
      </c>
      <c r="Z275" t="s">
        <v>4822</v>
      </c>
      <c r="AA275" t="s">
        <v>4822</v>
      </c>
    </row>
    <row r="276" spans="1:27" ht="12.75">
      <c r="A276" s="129" t="str">
        <f t="shared" si="0"/>
        <v>Saturday</v>
      </c>
      <c r="B276" s="481" t="e">
        <f>IF( W276="#00ff00",'Master Sheet'!A288, B275)</f>
        <v>#N/A</v>
      </c>
      <c r="C276" t="str">
        <f t="shared" ref="C276:D276" si="364">IF( NOT( R276 = "" ), TEXT( DATE(YEAR(R276), MONTH(R276), DAY(R276) ), "m/d/yy") &amp; " " &amp; HOUR(R276) &amp; ":" &amp; TEXT( MINUTE(R276), "00"), "")</f>
        <v/>
      </c>
      <c r="D276" t="str">
        <f t="shared" si="364"/>
        <v/>
      </c>
      <c r="E276">
        <f>IF( AA276="#00ff00", 'Master Sheet'!L288, "" )</f>
        <v>0</v>
      </c>
      <c r="F276" t="e">
        <f>IF( AND( $A276 &lt;&gt; "", $B276 &lt;&gt; "", $C276 &lt;&gt; "", $D276 &lt;&gt; "", $E276 &lt;&gt; "", ISERROR( MATCH( $E276,'2019 Kevin and Rob Bands to not'!$A:$A, 0 ) ) ), 1, 0 )</f>
        <v>#N/A</v>
      </c>
      <c r="H276" s="479" t="e">
        <f t="shared" si="2"/>
        <v>#N/A</v>
      </c>
      <c r="I276">
        <f>'Master Sheet'!L288</f>
        <v>0</v>
      </c>
      <c r="J276" s="466" t="e">
        <f t="array" ref="J276">INDEX( 'Master Sheet'!A400:C$1093, MATCH( I276, 'Master Sheet'!A400:A$1093, 0 ), 2 )</f>
        <v>#N/A</v>
      </c>
      <c r="K276" s="482" t="e">
        <f t="shared" si="3"/>
        <v>#N/A</v>
      </c>
      <c r="L276" s="483"/>
      <c r="M276" s="466"/>
      <c r="N276" s="466" t="e">
        <f t="array" ref="N276">INDEX( 'Master Sheet'!A400:C$1093, MATCH( I276, 'Master Sheet'!A400:A$1093, 0 ), 3 )</f>
        <v>#N/A</v>
      </c>
      <c r="O276" t="e">
        <f t="shared" si="4"/>
        <v>#N/A</v>
      </c>
      <c r="P276" s="484"/>
      <c r="Q276" s="466"/>
      <c r="R276" s="466" t="str">
        <f t="shared" si="5"/>
        <v/>
      </c>
      <c r="S276" s="466" t="str">
        <f t="shared" si="6"/>
        <v/>
      </c>
      <c r="T276" t="e">
        <f>IF( Y276="#00ff00", TIMEVALUE('Master Sheet'!J288), "")</f>
        <v>#VALUE!</v>
      </c>
      <c r="U276" t="e">
        <f>IF( Z276="#00ff00", TIMEVALUE('Master Sheet'!K288), "")</f>
        <v>#VALUE!</v>
      </c>
      <c r="W276" t="s">
        <v>4823</v>
      </c>
      <c r="X276" t="s">
        <v>4823</v>
      </c>
      <c r="Y276" t="s">
        <v>4822</v>
      </c>
      <c r="Z276" t="s">
        <v>4822</v>
      </c>
      <c r="AA276" t="s">
        <v>4822</v>
      </c>
    </row>
    <row r="277" spans="1:27" ht="12.75">
      <c r="A277" s="129" t="str">
        <f t="shared" si="0"/>
        <v>Saturday</v>
      </c>
      <c r="B277" s="481" t="e">
        <f>IF( W277="#00ff00",#REF!, B276)</f>
        <v>#N/A</v>
      </c>
      <c r="C277" t="str">
        <f t="shared" ref="C277:D277" si="365">IF( NOT( R277 = "" ), TEXT( DATE(YEAR(R277), MONTH(R277), DAY(R277) ), "m/d/yy") &amp; " " &amp; HOUR(R277) &amp; ":" &amp; TEXT( MINUTE(R277), "00"), "")</f>
        <v/>
      </c>
      <c r="D277" t="str">
        <f t="shared" si="365"/>
        <v/>
      </c>
      <c r="E277" t="str">
        <f>IF( AA277="#00ff00",#REF!, "" )</f>
        <v/>
      </c>
      <c r="F277" t="e">
        <f>IF( AND( $A277 &lt;&gt; "", $B277 &lt;&gt; "", $C277 &lt;&gt; "", $D277 &lt;&gt; "", $E277 &lt;&gt; "", ISERROR( MATCH( $E277,'2019 Kevin and Rob Bands to not'!$A:$A, 0 ) ) ), 1, 0 )</f>
        <v>#N/A</v>
      </c>
      <c r="H277" s="479" t="e">
        <f t="shared" si="2"/>
        <v>#N/A</v>
      </c>
      <c r="I277" t="e">
        <f>#REF!</f>
        <v>#REF!</v>
      </c>
      <c r="J277" s="466" t="e">
        <f t="array" ref="J277">INDEX( 'Master Sheet'!A400:C$1093, MATCH( I277, 'Master Sheet'!A400:A$1093, 0 ), 2 )</f>
        <v>#REF!</v>
      </c>
      <c r="K277" s="482" t="e">
        <f t="shared" si="3"/>
        <v>#N/A</v>
      </c>
      <c r="L277" s="483"/>
      <c r="M277" s="466"/>
      <c r="N277" s="466" t="e">
        <f t="array" ref="N277">INDEX( 'Master Sheet'!A400:C$1093, MATCH( I277, 'Master Sheet'!A400:A$1093, 0 ), 3 )</f>
        <v>#REF!</v>
      </c>
      <c r="O277" t="e">
        <f t="shared" si="4"/>
        <v>#N/A</v>
      </c>
      <c r="P277" s="484"/>
      <c r="Q277" s="466"/>
      <c r="R277" s="466" t="str">
        <f t="shared" si="5"/>
        <v/>
      </c>
      <c r="S277" s="466" t="str">
        <f t="shared" si="6"/>
        <v/>
      </c>
      <c r="T277" t="str">
        <f t="shared" ref="T277:U277" si="366">IF( Y277="#00ff00", TIMEVALUE(#REF!), "")</f>
        <v/>
      </c>
      <c r="U277" t="str">
        <f t="shared" si="366"/>
        <v/>
      </c>
      <c r="W277" t="s">
        <v>4823</v>
      </c>
      <c r="X277" t="s">
        <v>4823</v>
      </c>
      <c r="Y277" t="s">
        <v>4823</v>
      </c>
      <c r="Z277" t="s">
        <v>4823</v>
      </c>
      <c r="AA277" t="s">
        <v>4823</v>
      </c>
    </row>
    <row r="278" spans="1:27" ht="12.75">
      <c r="A278" s="129" t="str">
        <f t="shared" si="0"/>
        <v>Saturday</v>
      </c>
      <c r="B278" s="481" t="e">
        <f>IF( W278="#00ff00",'Master Sheet'!A298, B277)</f>
        <v>#N/A</v>
      </c>
      <c r="C278" t="str">
        <f t="shared" ref="C278:D278" si="367">IF( NOT( R278 = "" ), TEXT( DATE(YEAR(R278), MONTH(R278), DAY(R278) ), "m/d/yy") &amp; " " &amp; HOUR(R278) &amp; ":" &amp; TEXT( MINUTE(R278), "00"), "")</f>
        <v/>
      </c>
      <c r="D278" t="str">
        <f t="shared" si="367"/>
        <v/>
      </c>
      <c r="E278" t="str">
        <f>IF( AA278="#00ff00", 'Master Sheet'!L298, "" )</f>
        <v/>
      </c>
      <c r="F278" t="e">
        <f>IF( AND( $A278 &lt;&gt; "", $B278 &lt;&gt; "", $C278 &lt;&gt; "", $D278 &lt;&gt; "", $E278 &lt;&gt; "", ISERROR( MATCH( $E278,'2019 Kevin and Rob Bands to not'!$A:$A, 0 ) ) ), 1, 0 )</f>
        <v>#N/A</v>
      </c>
      <c r="H278" s="479" t="e">
        <f t="shared" si="2"/>
        <v>#N/A</v>
      </c>
      <c r="I278" t="str">
        <f>'Master Sheet'!L298</f>
        <v>medium bands</v>
      </c>
      <c r="J278" s="466" t="e">
        <f t="array" ref="J278">INDEX( 'Master Sheet'!A400:C$1093, MATCH( I278, 'Master Sheet'!A400:A$1093, 0 ), 2 )</f>
        <v>#N/A</v>
      </c>
      <c r="K278" s="482" t="e">
        <f t="shared" si="3"/>
        <v>#N/A</v>
      </c>
      <c r="L278" s="483"/>
      <c r="M278" s="466"/>
      <c r="N278" s="466" t="e">
        <f t="array" ref="N278">INDEX( 'Master Sheet'!A400:C$1093, MATCH( I278, 'Master Sheet'!A400:A$1093, 0 ), 3 )</f>
        <v>#N/A</v>
      </c>
      <c r="O278" t="e">
        <f t="shared" si="4"/>
        <v>#N/A</v>
      </c>
      <c r="P278" s="484"/>
      <c r="Q278" s="466"/>
      <c r="R278" s="466" t="str">
        <f t="shared" si="5"/>
        <v/>
      </c>
      <c r="S278" s="466" t="str">
        <f t="shared" si="6"/>
        <v/>
      </c>
      <c r="T278" t="str">
        <f>IF( Y278="#00ff00", TIMEVALUE('Master Sheet'!J298), "")</f>
        <v/>
      </c>
      <c r="U278" t="str">
        <f>IF( Z278="#00ff00", TIMEVALUE('Master Sheet'!K298), "")</f>
        <v/>
      </c>
      <c r="W278" t="s">
        <v>4823</v>
      </c>
      <c r="X278" t="s">
        <v>4823</v>
      </c>
      <c r="Y278" t="s">
        <v>4823</v>
      </c>
      <c r="Z278" t="s">
        <v>4823</v>
      </c>
      <c r="AA278" t="s">
        <v>4823</v>
      </c>
    </row>
    <row r="279" spans="1:27" ht="12.75">
      <c r="A279" s="129" t="str">
        <f t="shared" si="0"/>
        <v>Saturday</v>
      </c>
      <c r="B279" s="481" t="str">
        <f>IF( W279="#00ff00",'Master Sheet'!A299, B278)</f>
        <v>(2020) Hannah Wittmeyer :: 9704811799</v>
      </c>
      <c r="C279" t="str">
        <f t="shared" ref="C279:D279" si="368">IF( NOT( R279 = "" ), TEXT( DATE(YEAR(R279), MONTH(R279), DAY(R279) ), "m/d/yy") &amp; " " &amp; HOUR(R279) &amp; ":" &amp; TEXT( MINUTE(R279), "00"), "")</f>
        <v/>
      </c>
      <c r="D279" t="str">
        <f t="shared" si="368"/>
        <v/>
      </c>
      <c r="E279" t="str">
        <f>IF( AA279="#00ff00", 'Master Sheet'!L299, "" )</f>
        <v>Fatty Jenkins</v>
      </c>
      <c r="F279">
        <f>IF( AND( $A279 &lt;&gt; "", $B279 &lt;&gt; "", $C279 &lt;&gt; "", $D279 &lt;&gt; "", $E279 &lt;&gt; "", ISERROR( MATCH( $E279,'2019 Kevin and Rob Bands to not'!$A:$A, 0 ) ) ), 1, 0 )</f>
        <v>0</v>
      </c>
      <c r="H279" s="479">
        <f t="shared" si="2"/>
        <v>0</v>
      </c>
      <c r="I279" t="str">
        <f>'Master Sheet'!L299</f>
        <v>Fatty Jenkins</v>
      </c>
      <c r="J279" s="466" t="str">
        <f t="array" ref="J279">INDEX( 'Master Sheet'!A400:C$1093, MATCH( I279, 'Master Sheet'!A400:A$1093, 0 ), 2 )</f>
        <v>(2020) John McKay :: 9709889454</v>
      </c>
      <c r="K279" s="482">
        <f t="shared" si="3"/>
        <v>0</v>
      </c>
      <c r="L279" s="483"/>
      <c r="M279" s="466"/>
      <c r="N279" s="466" t="str">
        <f t="array" ref="N279">INDEX( 'Master Sheet'!A400:C$1093, MATCH( I279, 'Master Sheet'!A400:A$1093, 0 ), 3 )</f>
        <v>jmckayku@hotmail.com</v>
      </c>
      <c r="O279">
        <f t="shared" si="4"/>
        <v>0</v>
      </c>
      <c r="P279" s="484"/>
      <c r="Q279" s="466"/>
      <c r="R279" s="466" t="str">
        <f t="shared" si="5"/>
        <v/>
      </c>
      <c r="S279" s="466" t="str">
        <f t="shared" si="6"/>
        <v/>
      </c>
      <c r="T279" t="e">
        <f>IF( Y279="#00ff00", TIMEVALUE('Master Sheet'!J299), "")</f>
        <v>#VALUE!</v>
      </c>
      <c r="U279" t="e">
        <f>IF( Z279="#00ff00", TIMEVALUE('Master Sheet'!K299), "")</f>
        <v>#VALUE!</v>
      </c>
      <c r="W279" t="s">
        <v>4822</v>
      </c>
      <c r="X279" t="s">
        <v>4822</v>
      </c>
      <c r="Y279" t="s">
        <v>4822</v>
      </c>
      <c r="Z279" t="s">
        <v>4822</v>
      </c>
      <c r="AA279" t="s">
        <v>4822</v>
      </c>
    </row>
    <row r="280" spans="1:27" ht="12.75">
      <c r="A280" s="129" t="str">
        <f t="shared" si="0"/>
        <v>Saturday</v>
      </c>
      <c r="B280" s="481" t="str">
        <f>IF( W280="#00ff00",'Master Sheet'!A300, B279)</f>
        <v>(2020) Hannah Wittmeyer :: 9704811799</v>
      </c>
      <c r="C280" t="str">
        <f t="shared" ref="C280:D280" si="369">IF( NOT( R280 = "" ), TEXT( DATE(YEAR(R280), MONTH(R280), DAY(R280) ), "m/d/yy") &amp; " " &amp; HOUR(R280) &amp; ":" &amp; TEXT( MINUTE(R280), "00"), "")</f>
        <v/>
      </c>
      <c r="D280" t="str">
        <f t="shared" si="369"/>
        <v/>
      </c>
      <c r="E280" t="str">
        <f>IF( AA280="#00ff00", 'Master Sheet'!L300, "" )</f>
        <v>Second Choice City AKA CC7</v>
      </c>
      <c r="F280">
        <f>IF( AND( $A280 &lt;&gt; "", $B280 &lt;&gt; "", $C280 &lt;&gt; "", $D280 &lt;&gt; "", $E280 &lt;&gt; "", ISERROR( MATCH( $E280,'2019 Kevin and Rob Bands to not'!$A:$A, 0 ) ) ), 1, 0 )</f>
        <v>0</v>
      </c>
      <c r="H280" s="479">
        <f t="shared" si="2"/>
        <v>0</v>
      </c>
      <c r="I280" t="str">
        <f>'Master Sheet'!L300</f>
        <v>Second Choice City AKA CC7</v>
      </c>
      <c r="J280" s="466" t="str">
        <f t="array" ref="J280">INDEX( 'Master Sheet'!A400:C$1093, MATCH( I280, 'Master Sheet'!A400:A$1093, 0 ), 2 )</f>
        <v>(2020) John McKay :: 9709889454</v>
      </c>
      <c r="K280" s="482">
        <f t="shared" si="3"/>
        <v>0</v>
      </c>
      <c r="L280" s="483"/>
      <c r="M280" s="466"/>
      <c r="N280" s="466" t="str">
        <f t="array" ref="N280">INDEX( 'Master Sheet'!A400:C$1093, MATCH( I280, 'Master Sheet'!A400:A$1093, 0 ), 3 )</f>
        <v>jmckayku1@gmail.com</v>
      </c>
      <c r="O280">
        <f t="shared" si="4"/>
        <v>0</v>
      </c>
      <c r="P280" s="484"/>
      <c r="Q280" s="466"/>
      <c r="R280" s="466" t="str">
        <f t="shared" si="5"/>
        <v/>
      </c>
      <c r="S280" s="466" t="str">
        <f t="shared" si="6"/>
        <v/>
      </c>
      <c r="T280" t="e">
        <f>IF( Y280="#00ff00", TIMEVALUE('Master Sheet'!J300), "")</f>
        <v>#VALUE!</v>
      </c>
      <c r="U280" t="e">
        <f>IF( Z280="#00ff00", TIMEVALUE('Master Sheet'!K300), "")</f>
        <v>#VALUE!</v>
      </c>
      <c r="W280" t="s">
        <v>4823</v>
      </c>
      <c r="X280" t="s">
        <v>4823</v>
      </c>
      <c r="Y280" t="s">
        <v>4822</v>
      </c>
      <c r="Z280" t="s">
        <v>4822</v>
      </c>
      <c r="AA280" t="s">
        <v>4822</v>
      </c>
    </row>
    <row r="281" spans="1:27" ht="12.75">
      <c r="A281" s="129" t="str">
        <f t="shared" si="0"/>
        <v>Saturday</v>
      </c>
      <c r="B281" s="481" t="str">
        <f>IF( W281="#00ff00",'Master Sheet'!A301, B280)</f>
        <v>(2020) Hannah Wittmeyer :: 9704811799</v>
      </c>
      <c r="C281" t="str">
        <f t="shared" ref="C281:D281" si="370">IF( NOT( R281 = "" ), TEXT( DATE(YEAR(R281), MONTH(R281), DAY(R281) ), "m/d/yy") &amp; " " &amp; HOUR(R281) &amp; ":" &amp; TEXT( MINUTE(R281), "00"), "")</f>
        <v/>
      </c>
      <c r="D281" t="str">
        <f t="shared" si="370"/>
        <v/>
      </c>
      <c r="E281" t="str">
        <f>IF( AA281="#00ff00", 'Master Sheet'!L301, "" )</f>
        <v>Equally Challenged</v>
      </c>
      <c r="F281">
        <f>IF( AND( $A281 &lt;&gt; "", $B281 &lt;&gt; "", $C281 &lt;&gt; "", $D281 &lt;&gt; "", $E281 &lt;&gt; "", ISERROR( MATCH( $E281,'2019 Kevin and Rob Bands to not'!$A:$A, 0 ) ) ), 1, 0 )</f>
        <v>0</v>
      </c>
      <c r="H281" s="479">
        <f t="shared" si="2"/>
        <v>0</v>
      </c>
      <c r="I281" t="str">
        <f>'Master Sheet'!L301</f>
        <v>Equally Challenged</v>
      </c>
      <c r="J281" s="466" t="str">
        <f t="array" ref="J281">INDEX( 'Master Sheet'!A400:C$1093, MATCH( I281, 'Master Sheet'!A400:A$1093, 0 ), 2 )</f>
        <v>(2020) Garrett Evans :: 303-596-2896</v>
      </c>
      <c r="K281" s="482">
        <f t="shared" si="3"/>
        <v>0</v>
      </c>
      <c r="L281" s="483"/>
      <c r="M281" s="466"/>
      <c r="N281" s="466" t="str">
        <f t="array" ref="N281">INDEX( 'Master Sheet'!A400:C$1093, MATCH( I281, 'Master Sheet'!A400:A$1093, 0 ), 3 )</f>
        <v>garrettaevans@gmail.com</v>
      </c>
      <c r="O281">
        <f t="shared" si="4"/>
        <v>0</v>
      </c>
      <c r="P281" s="484"/>
      <c r="Q281" s="466"/>
      <c r="R281" s="466" t="str">
        <f t="shared" si="5"/>
        <v/>
      </c>
      <c r="S281" s="466" t="str">
        <f t="shared" si="6"/>
        <v/>
      </c>
      <c r="T281" t="e">
        <f>IF( Y281="#00ff00", TIMEVALUE('Master Sheet'!J301), "")</f>
        <v>#VALUE!</v>
      </c>
      <c r="U281" t="e">
        <f>IF( Z281="#00ff00", TIMEVALUE('Master Sheet'!K301), "")</f>
        <v>#VALUE!</v>
      </c>
      <c r="W281" t="s">
        <v>4823</v>
      </c>
      <c r="X281" t="s">
        <v>4823</v>
      </c>
      <c r="Y281" t="s">
        <v>4822</v>
      </c>
      <c r="Z281" t="s">
        <v>4822</v>
      </c>
      <c r="AA281" t="s">
        <v>4822</v>
      </c>
    </row>
    <row r="282" spans="1:27" ht="12.75">
      <c r="A282" s="129" t="str">
        <f t="shared" si="0"/>
        <v>Saturday</v>
      </c>
      <c r="B282" s="481" t="str">
        <f>IF( W282="#00ff00",'Master Sheet'!A302, B281)</f>
        <v>(2020) Hannah Wittmeyer :: 9704811799</v>
      </c>
      <c r="C282" t="str">
        <f t="shared" ref="C282:D282" si="371">IF( NOT( R282 = "" ), TEXT( DATE(YEAR(R282), MONTH(R282), DAY(R282) ), "m/d/yy") &amp; " " &amp; HOUR(R282) &amp; ":" &amp; TEXT( MINUTE(R282), "00"), "")</f>
        <v/>
      </c>
      <c r="D282" t="str">
        <f t="shared" si="371"/>
        <v/>
      </c>
      <c r="E282" t="str">
        <f>IF( AA282="#00ff00", 'Master Sheet'!L302, "" )</f>
        <v>Ginger Whale</v>
      </c>
      <c r="F282">
        <f>IF( AND( $A282 &lt;&gt; "", $B282 &lt;&gt; "", $C282 &lt;&gt; "", $D282 &lt;&gt; "", $E282 &lt;&gt; "", ISERROR( MATCH( $E282,'2019 Kevin and Rob Bands to not'!$A:$A, 0 ) ) ), 1, 0 )</f>
        <v>0</v>
      </c>
      <c r="H282" s="479">
        <f t="shared" si="2"/>
        <v>0</v>
      </c>
      <c r="I282" t="str">
        <f>'Master Sheet'!L302</f>
        <v>Ginger Whale</v>
      </c>
      <c r="J282" s="466" t="str">
        <f t="array" ref="J282">INDEX( 'Master Sheet'!A400:C$1093, MATCH( I282, 'Master Sheet'!A400:A$1093, 0 ), 2 )</f>
        <v>(2020) Matt Mahern :: 970 218 9854</v>
      </c>
      <c r="K282" s="482">
        <f t="shared" si="3"/>
        <v>0</v>
      </c>
      <c r="L282" s="483"/>
      <c r="M282" s="466"/>
      <c r="N282" s="466" t="str">
        <f t="array" ref="N282">INDEX( 'Master Sheet'!A400:C$1093, MATCH( I282, 'Master Sheet'!A400:A$1093, 0 ), 3 )</f>
        <v>Mattmahern78@gmail.com</v>
      </c>
      <c r="O282">
        <f t="shared" si="4"/>
        <v>0</v>
      </c>
      <c r="P282" s="484"/>
      <c r="Q282" s="466"/>
      <c r="R282" s="466" t="str">
        <f t="shared" si="5"/>
        <v/>
      </c>
      <c r="S282" s="466" t="str">
        <f t="shared" si="6"/>
        <v/>
      </c>
      <c r="T282" t="e">
        <f>IF( Y282="#00ff00", TIMEVALUE('Master Sheet'!J302), "")</f>
        <v>#VALUE!</v>
      </c>
      <c r="U282" t="e">
        <f>IF( Z282="#00ff00", TIMEVALUE('Master Sheet'!K302), "")</f>
        <v>#VALUE!</v>
      </c>
      <c r="W282" t="s">
        <v>4823</v>
      </c>
      <c r="X282" t="s">
        <v>4823</v>
      </c>
      <c r="Y282" t="s">
        <v>4822</v>
      </c>
      <c r="Z282" t="s">
        <v>4822</v>
      </c>
      <c r="AA282" t="s">
        <v>4822</v>
      </c>
    </row>
    <row r="283" spans="1:27" ht="12.75">
      <c r="A283" s="129" t="str">
        <f t="shared" si="0"/>
        <v>Saturday</v>
      </c>
      <c r="B283" s="481" t="str">
        <f>IF( W283="#00ff00",'Master Sheet'!A303, B282)</f>
        <v>(2020) Hannah Wittmeyer :: 9704811799</v>
      </c>
      <c r="C283" t="str">
        <f t="shared" ref="C283:D283" si="372">IF( NOT( R283 = "" ), TEXT( DATE(YEAR(R283), MONTH(R283), DAY(R283) ), "m/d/yy") &amp; " " &amp; HOUR(R283) &amp; ":" &amp; TEXT( MINUTE(R283), "00"), "")</f>
        <v/>
      </c>
      <c r="D283" t="str">
        <f t="shared" si="372"/>
        <v/>
      </c>
      <c r="E283">
        <f>IF( AA283="#00ff00", 'Master Sheet'!L303, "" )</f>
        <v>0</v>
      </c>
      <c r="F283">
        <f>IF( AND( $A283 &lt;&gt; "", $B283 &lt;&gt; "", $C283 &lt;&gt; "", $D283 &lt;&gt; "", $E283 &lt;&gt; "", ISERROR( MATCH( $E283,'2019 Kevin and Rob Bands to not'!$A:$A, 0 ) ) ), 1, 0 )</f>
        <v>0</v>
      </c>
      <c r="H283" s="479">
        <f t="shared" si="2"/>
        <v>0</v>
      </c>
      <c r="I283">
        <f>'Master Sheet'!L303</f>
        <v>0</v>
      </c>
      <c r="J283" s="466" t="e">
        <f t="array" ref="J283">INDEX( 'Master Sheet'!A400:C$1093, MATCH( I283, 'Master Sheet'!A400:A$1093, 0 ), 2 )</f>
        <v>#N/A</v>
      </c>
      <c r="K283" s="482">
        <f t="shared" si="3"/>
        <v>0</v>
      </c>
      <c r="L283" s="483"/>
      <c r="M283" s="466"/>
      <c r="N283" s="466" t="e">
        <f t="array" ref="N283">INDEX( 'Master Sheet'!A400:C$1093, MATCH( I283, 'Master Sheet'!A400:A$1093, 0 ), 3 )</f>
        <v>#N/A</v>
      </c>
      <c r="O283">
        <f t="shared" si="4"/>
        <v>0</v>
      </c>
      <c r="P283" s="484"/>
      <c r="Q283" s="466"/>
      <c r="R283" s="466" t="str">
        <f t="shared" si="5"/>
        <v/>
      </c>
      <c r="S283" s="466" t="str">
        <f t="shared" si="6"/>
        <v/>
      </c>
      <c r="T283" t="e">
        <f>IF( Y283="#00ff00", TIMEVALUE('Master Sheet'!J303), "")</f>
        <v>#VALUE!</v>
      </c>
      <c r="U283" t="e">
        <f>IF( Z283="#00ff00", TIMEVALUE('Master Sheet'!K303), "")</f>
        <v>#VALUE!</v>
      </c>
      <c r="W283" t="s">
        <v>4823</v>
      </c>
      <c r="X283" t="s">
        <v>4823</v>
      </c>
      <c r="Y283" t="s">
        <v>4822</v>
      </c>
      <c r="Z283" t="s">
        <v>4822</v>
      </c>
      <c r="AA283" t="s">
        <v>4822</v>
      </c>
    </row>
    <row r="284" spans="1:27" ht="12.75">
      <c r="A284" s="129" t="str">
        <f t="shared" si="0"/>
        <v>Saturday</v>
      </c>
      <c r="B284" s="481" t="str">
        <f>IF( W284="#00ff00",'Master Sheet'!A304, B283)</f>
        <v>(2020) Hannah Wittmeyer :: 9704811799</v>
      </c>
      <c r="C284" t="str">
        <f t="shared" ref="C284:D284" si="373">IF( NOT( R284 = "" ), TEXT( DATE(YEAR(R284), MONTH(R284), DAY(R284) ), "m/d/yy") &amp; " " &amp; HOUR(R284) &amp; ":" &amp; TEXT( MINUTE(R284), "00"), "")</f>
        <v/>
      </c>
      <c r="D284" t="str">
        <f t="shared" si="373"/>
        <v/>
      </c>
      <c r="E284">
        <f>IF( AA284="#00ff00", 'Master Sheet'!L304, "" )</f>
        <v>0</v>
      </c>
      <c r="F284">
        <f>IF( AND( $A284 &lt;&gt; "", $B284 &lt;&gt; "", $C284 &lt;&gt; "", $D284 &lt;&gt; "", $E284 &lt;&gt; "", ISERROR( MATCH( $E284,'2019 Kevin and Rob Bands to not'!$A:$A, 0 ) ) ), 1, 0 )</f>
        <v>0</v>
      </c>
      <c r="H284" s="479">
        <f t="shared" si="2"/>
        <v>0</v>
      </c>
      <c r="I284">
        <f>'Master Sheet'!L304</f>
        <v>0</v>
      </c>
      <c r="J284" s="466" t="e">
        <f t="array" ref="J284">INDEX( 'Master Sheet'!A400:C$1093, MATCH( I284, 'Master Sheet'!A400:A$1093, 0 ), 2 )</f>
        <v>#N/A</v>
      </c>
      <c r="K284" s="482">
        <f t="shared" si="3"/>
        <v>0</v>
      </c>
      <c r="L284" s="483"/>
      <c r="M284" s="466"/>
      <c r="N284" s="466" t="e">
        <f t="array" ref="N284">INDEX( 'Master Sheet'!A400:C$1093, MATCH( I284, 'Master Sheet'!A400:A$1093, 0 ), 3 )</f>
        <v>#N/A</v>
      </c>
      <c r="O284">
        <f t="shared" si="4"/>
        <v>0</v>
      </c>
      <c r="P284" s="484"/>
      <c r="Q284" s="466"/>
      <c r="R284" s="466" t="str">
        <f t="shared" si="5"/>
        <v/>
      </c>
      <c r="S284" s="466" t="str">
        <f t="shared" si="6"/>
        <v/>
      </c>
      <c r="T284" t="e">
        <f>IF( Y284="#00ff00", TIMEVALUE('Master Sheet'!J304), "")</f>
        <v>#VALUE!</v>
      </c>
      <c r="U284" t="e">
        <f>IF( Z284="#00ff00", TIMEVALUE('Master Sheet'!K304), "")</f>
        <v>#VALUE!</v>
      </c>
      <c r="W284" t="s">
        <v>4823</v>
      </c>
      <c r="X284" t="s">
        <v>4823</v>
      </c>
      <c r="Y284" t="s">
        <v>4822</v>
      </c>
      <c r="Z284" t="s">
        <v>4822</v>
      </c>
      <c r="AA284" t="s">
        <v>4822</v>
      </c>
    </row>
    <row r="285" spans="1:27" ht="12.75">
      <c r="A285" s="129" t="str">
        <f t="shared" si="0"/>
        <v>Saturday</v>
      </c>
      <c r="B285" s="481" t="str">
        <f>IF( W285="#00ff00",'Master Sheet'!A305, B284)</f>
        <v>(2020) Hannah Wittmeyer :: 9704811799</v>
      </c>
      <c r="C285" t="str">
        <f t="shared" ref="C285:D285" si="374">IF( NOT( R285 = "" ), TEXT( DATE(YEAR(R285), MONTH(R285), DAY(R285) ), "m/d/yy") &amp; " " &amp; HOUR(R285) &amp; ":" &amp; TEXT( MINUTE(R285), "00"), "")</f>
        <v/>
      </c>
      <c r="D285" t="str">
        <f t="shared" si="374"/>
        <v/>
      </c>
      <c r="E285" t="str">
        <f>IF( AA285="#00ff00", 'Master Sheet'!L305, "" )</f>
        <v/>
      </c>
      <c r="F285">
        <f>IF( AND( $A285 &lt;&gt; "", $B285 &lt;&gt; "", $C285 &lt;&gt; "", $D285 &lt;&gt; "", $E285 &lt;&gt; "", ISERROR( MATCH( $E285,'2019 Kevin and Rob Bands to not'!$A:$A, 0 ) ) ), 1, 0 )</f>
        <v>0</v>
      </c>
      <c r="H285" s="479">
        <f t="shared" si="2"/>
        <v>0</v>
      </c>
      <c r="I285">
        <f>'Master Sheet'!L305</f>
        <v>0</v>
      </c>
      <c r="J285" s="466" t="e">
        <f t="array" ref="J285">INDEX( 'Master Sheet'!A400:C$1093, MATCH( I285, 'Master Sheet'!A400:A$1093, 0 ), 2 )</f>
        <v>#N/A</v>
      </c>
      <c r="K285" s="482">
        <f t="shared" si="3"/>
        <v>0</v>
      </c>
      <c r="L285" s="483"/>
      <c r="M285" s="466"/>
      <c r="N285" s="466" t="e">
        <f t="array" ref="N285">INDEX( 'Master Sheet'!A400:C$1093, MATCH( I285, 'Master Sheet'!A400:A$1093, 0 ), 3 )</f>
        <v>#N/A</v>
      </c>
      <c r="O285">
        <f t="shared" si="4"/>
        <v>0</v>
      </c>
      <c r="P285" s="484"/>
      <c r="Q285" s="466"/>
      <c r="R285" s="466" t="str">
        <f t="shared" si="5"/>
        <v/>
      </c>
      <c r="S285" s="466" t="str">
        <f t="shared" si="6"/>
        <v/>
      </c>
      <c r="T285" t="str">
        <f>IF( Y285="#00ff00", TIMEVALUE('Master Sheet'!J305), "")</f>
        <v/>
      </c>
      <c r="U285" t="str">
        <f>IF( Z285="#00ff00", TIMEVALUE('Master Sheet'!K305), "")</f>
        <v/>
      </c>
      <c r="W285" t="s">
        <v>4823</v>
      </c>
      <c r="X285" t="s">
        <v>4823</v>
      </c>
      <c r="Y285" t="s">
        <v>4823</v>
      </c>
      <c r="Z285" t="s">
        <v>4823</v>
      </c>
      <c r="AA285" t="s">
        <v>4823</v>
      </c>
    </row>
    <row r="286" spans="1:27" ht="12.75">
      <c r="A286" s="129" t="str">
        <f t="shared" si="0"/>
        <v>Saturday</v>
      </c>
      <c r="B286" s="481" t="str">
        <f>IF( W286="#00ff00",'Master Sheet'!A306, B285)</f>
        <v>(2020) Hannah Wittmeyer :: 9704811799</v>
      </c>
      <c r="C286" t="str">
        <f t="shared" ref="C286:D286" si="375">IF( NOT( R286 = "" ), TEXT( DATE(YEAR(R286), MONTH(R286), DAY(R286) ), "m/d/yy") &amp; " " &amp; HOUR(R286) &amp; ":" &amp; TEXT( MINUTE(R286), "00"), "")</f>
        <v/>
      </c>
      <c r="D286" t="str">
        <f t="shared" si="375"/>
        <v/>
      </c>
      <c r="E286" t="str">
        <f>IF( AA286="#00ff00", 'Master Sheet'!L306, "" )</f>
        <v/>
      </c>
      <c r="F286">
        <f>IF( AND( $A286 &lt;&gt; "", $B286 &lt;&gt; "", $C286 &lt;&gt; "", $D286 &lt;&gt; "", $E286 &lt;&gt; "", ISERROR( MATCH( $E286,'2019 Kevin and Rob Bands to not'!$A:$A, 0 ) ) ), 1, 0 )</f>
        <v>0</v>
      </c>
      <c r="H286" s="479">
        <f t="shared" si="2"/>
        <v>0</v>
      </c>
      <c r="I286" t="str">
        <f>'Master Sheet'!L306</f>
        <v>harder rock</v>
      </c>
      <c r="J286" s="466" t="e">
        <f t="array" ref="J286">INDEX( 'Master Sheet'!A400:C$1093, MATCH( I286, 'Master Sheet'!A400:A$1093, 0 ), 2 )</f>
        <v>#N/A</v>
      </c>
      <c r="K286" s="482">
        <f t="shared" si="3"/>
        <v>0</v>
      </c>
      <c r="L286" s="483"/>
      <c r="M286" s="466"/>
      <c r="N286" s="466" t="e">
        <f t="array" ref="N286">INDEX( 'Master Sheet'!A400:C$1093, MATCH( I286, 'Master Sheet'!A400:A$1093, 0 ), 3 )</f>
        <v>#N/A</v>
      </c>
      <c r="O286">
        <f t="shared" si="4"/>
        <v>0</v>
      </c>
      <c r="P286" s="484"/>
      <c r="Q286" s="466"/>
      <c r="R286" s="466" t="str">
        <f t="shared" si="5"/>
        <v/>
      </c>
      <c r="S286" s="466" t="str">
        <f t="shared" si="6"/>
        <v/>
      </c>
      <c r="T286" t="str">
        <f>IF( Y286="#00ff00", TIMEVALUE('Master Sheet'!J306), "")</f>
        <v/>
      </c>
      <c r="U286" t="str">
        <f>IF( Z286="#00ff00", TIMEVALUE('Master Sheet'!K306), "")</f>
        <v/>
      </c>
      <c r="W286" t="s">
        <v>4823</v>
      </c>
      <c r="X286" t="s">
        <v>4823</v>
      </c>
      <c r="Y286" t="s">
        <v>4823</v>
      </c>
      <c r="Z286" t="s">
        <v>4823</v>
      </c>
      <c r="AA286" t="s">
        <v>4823</v>
      </c>
    </row>
    <row r="287" spans="1:27" ht="12.75">
      <c r="A287" s="129" t="str">
        <f t="shared" si="0"/>
        <v>Saturday</v>
      </c>
      <c r="B287" s="481" t="str">
        <f>IF( W287="#00ff00",'Master Sheet'!A307, B286)</f>
        <v>(2020) Kirsten Lyon :: 269-250-0866</v>
      </c>
      <c r="C287" t="str">
        <f t="shared" ref="C287:D287" si="376">IF( NOT( R287 = "" ), TEXT( DATE(YEAR(R287), MONTH(R287), DAY(R287) ), "m/d/yy") &amp; " " &amp; HOUR(R287) &amp; ":" &amp; TEXT( MINUTE(R287), "00"), "")</f>
        <v/>
      </c>
      <c r="D287" t="str">
        <f t="shared" si="376"/>
        <v/>
      </c>
      <c r="E287" t="str">
        <f>IF( AA287="#00ff00", 'Master Sheet'!L307, "" )</f>
        <v>Wild Lives</v>
      </c>
      <c r="F287">
        <f>IF( AND( $A287 &lt;&gt; "", $B287 &lt;&gt; "", $C287 &lt;&gt; "", $D287 &lt;&gt; "", $E287 &lt;&gt; "", ISERROR( MATCH( $E287,'2019 Kevin and Rob Bands to not'!$A:$A, 0 ) ) ), 1, 0 )</f>
        <v>0</v>
      </c>
      <c r="H287" s="479">
        <f t="shared" si="2"/>
        <v>0</v>
      </c>
      <c r="I287" t="str">
        <f>'Master Sheet'!L307</f>
        <v>Wild Lives</v>
      </c>
      <c r="J287" s="466" t="str">
        <f t="array" ref="J287">INDEX( 'Master Sheet'!A400:C$1093, MATCH( I287, 'Master Sheet'!A400:A$1093, 0 ), 2 )</f>
        <v>(2020) Jason Tollen :: 303-641-5945</v>
      </c>
      <c r="K287" s="482">
        <f t="shared" si="3"/>
        <v>0</v>
      </c>
      <c r="L287" s="483"/>
      <c r="M287" s="466"/>
      <c r="N287" s="466" t="str">
        <f t="array" ref="N287">INDEX( 'Master Sheet'!A400:C$1093, MATCH( I287, 'Master Sheet'!A400:A$1093, 0 ), 3 )</f>
        <v>wildlivesrawks@gmail.com</v>
      </c>
      <c r="O287">
        <f t="shared" si="4"/>
        <v>0</v>
      </c>
      <c r="P287" s="484"/>
      <c r="Q287" s="466"/>
      <c r="R287" s="466" t="str">
        <f t="shared" si="5"/>
        <v/>
      </c>
      <c r="S287" s="466" t="str">
        <f t="shared" si="6"/>
        <v/>
      </c>
      <c r="T287" t="e">
        <f>IF( Y287="#00ff00", TIMEVALUE('Master Sheet'!J307), "")</f>
        <v>#VALUE!</v>
      </c>
      <c r="U287" t="e">
        <f>IF( Z287="#00ff00", TIMEVALUE('Master Sheet'!K307), "")</f>
        <v>#VALUE!</v>
      </c>
      <c r="W287" t="s">
        <v>4822</v>
      </c>
      <c r="X287" t="s">
        <v>4822</v>
      </c>
      <c r="Y287" t="s">
        <v>4822</v>
      </c>
      <c r="Z287" t="s">
        <v>4822</v>
      </c>
      <c r="AA287" t="s">
        <v>4822</v>
      </c>
    </row>
    <row r="288" spans="1:27" ht="12.75">
      <c r="A288" s="129" t="str">
        <f t="shared" si="0"/>
        <v>Saturday</v>
      </c>
      <c r="B288" s="481" t="str">
        <f>IF( W288="#00ff00",'Master Sheet'!A308, B287)</f>
        <v>(2020) Kirsten Lyon :: 269-250-0866</v>
      </c>
      <c r="C288" t="str">
        <f t="shared" ref="C288:D288" si="377">IF( NOT( R288 = "" ), TEXT( DATE(YEAR(R288), MONTH(R288), DAY(R288) ), "m/d/yy") &amp; " " &amp; HOUR(R288) &amp; ":" &amp; TEXT( MINUTE(R288), "00"), "")</f>
        <v/>
      </c>
      <c r="D288" t="str">
        <f t="shared" si="377"/>
        <v/>
      </c>
      <c r="E288" t="str">
        <f>IF( AA288="#00ff00", 'Master Sheet'!L308, "" )</f>
        <v>Glasghote</v>
      </c>
      <c r="F288">
        <f>IF( AND( $A288 &lt;&gt; "", $B288 &lt;&gt; "", $C288 &lt;&gt; "", $D288 &lt;&gt; "", $E288 &lt;&gt; "", ISERROR( MATCH( $E288,'2019 Kevin and Rob Bands to not'!$A:$A, 0 ) ) ), 1, 0 )</f>
        <v>0</v>
      </c>
      <c r="H288" s="479">
        <f t="shared" si="2"/>
        <v>0</v>
      </c>
      <c r="I288" t="str">
        <f>'Master Sheet'!L308</f>
        <v>Glasghote</v>
      </c>
      <c r="J288" s="466" t="str">
        <f t="array" ref="J288">INDEX( 'Master Sheet'!A400:C$1093, MATCH( I288, 'Master Sheet'!A400:A$1093, 0 ), 2 )</f>
        <v>(2020) Chad Johnson :: 970-420-9175</v>
      </c>
      <c r="K288" s="482">
        <f t="shared" si="3"/>
        <v>0</v>
      </c>
      <c r="L288" s="483"/>
      <c r="M288" s="466"/>
      <c r="N288" s="466" t="str">
        <f t="array" ref="N288">INDEX( 'Master Sheet'!A400:C$1093, MATCH( I288, 'Master Sheet'!A400:A$1093, 0 ), 3 )</f>
        <v>Glasghoteband@gmail.com</v>
      </c>
      <c r="O288">
        <f t="shared" si="4"/>
        <v>0</v>
      </c>
      <c r="P288" s="484"/>
      <c r="Q288" s="466"/>
      <c r="R288" s="466" t="str">
        <f t="shared" si="5"/>
        <v/>
      </c>
      <c r="S288" s="466" t="str">
        <f t="shared" si="6"/>
        <v/>
      </c>
      <c r="T288" t="e">
        <f>IF( Y288="#00ff00", TIMEVALUE('Master Sheet'!J308), "")</f>
        <v>#VALUE!</v>
      </c>
      <c r="U288" t="e">
        <f>IF( Z288="#00ff00", TIMEVALUE('Master Sheet'!K308), "")</f>
        <v>#VALUE!</v>
      </c>
      <c r="W288" t="s">
        <v>4823</v>
      </c>
      <c r="X288" t="s">
        <v>4823</v>
      </c>
      <c r="Y288" t="s">
        <v>4822</v>
      </c>
      <c r="Z288" t="s">
        <v>4822</v>
      </c>
      <c r="AA288" t="s">
        <v>4822</v>
      </c>
    </row>
    <row r="289" spans="1:27" ht="12.75">
      <c r="A289" s="129" t="str">
        <f t="shared" si="0"/>
        <v>Saturday</v>
      </c>
      <c r="B289" s="481" t="str">
        <f>IF( W289="#00ff00",'Master Sheet'!A309, B288)</f>
        <v>(2020) Kirsten Lyon :: 269-250-0866</v>
      </c>
      <c r="C289" t="str">
        <f t="shared" ref="C289:D289" si="378">IF( NOT( R289 = "" ), TEXT( DATE(YEAR(R289), MONTH(R289), DAY(R289) ), "m/d/yy") &amp; " " &amp; HOUR(R289) &amp; ":" &amp; TEXT( MINUTE(R289), "00"), "")</f>
        <v/>
      </c>
      <c r="D289" t="str">
        <f t="shared" si="378"/>
        <v/>
      </c>
      <c r="E289" t="str">
        <f>IF( AA289="#00ff00", 'Master Sheet'!L309, "" )</f>
        <v>Sinister Pig</v>
      </c>
      <c r="F289">
        <f>IF( AND( $A289 &lt;&gt; "", $B289 &lt;&gt; "", $C289 &lt;&gt; "", $D289 &lt;&gt; "", $E289 &lt;&gt; "", ISERROR( MATCH( $E289,'2019 Kevin and Rob Bands to not'!$A:$A, 0 ) ) ), 1, 0 )</f>
        <v>0</v>
      </c>
      <c r="H289" s="479">
        <f t="shared" si="2"/>
        <v>0</v>
      </c>
      <c r="I289" t="str">
        <f>'Master Sheet'!L309</f>
        <v>Sinister Pig</v>
      </c>
      <c r="J289" s="466" t="str">
        <f t="array" ref="J289">INDEX( 'Master Sheet'!A400:C$1093, MATCH( I289, 'Master Sheet'!A400:A$1093, 0 ), 2 )</f>
        <v>(2020) Tenaya :: 9705280003</v>
      </c>
      <c r="K289" s="482">
        <f t="shared" si="3"/>
        <v>0</v>
      </c>
      <c r="L289" s="483"/>
      <c r="M289" s="466"/>
      <c r="N289" s="466" t="str">
        <f t="array" ref="N289">INDEX( 'Master Sheet'!A400:C$1093, MATCH( I289, 'Master Sheet'!A400:A$1093, 0 ), 3 )</f>
        <v>tenaya.heredia@gmail.com</v>
      </c>
      <c r="O289">
        <f t="shared" si="4"/>
        <v>0</v>
      </c>
      <c r="P289" s="484"/>
      <c r="Q289" s="466"/>
      <c r="R289" s="466" t="str">
        <f t="shared" si="5"/>
        <v/>
      </c>
      <c r="S289" s="466" t="str">
        <f t="shared" si="6"/>
        <v/>
      </c>
      <c r="T289" t="e">
        <f>IF( Y289="#00ff00", TIMEVALUE('Master Sheet'!J309), "")</f>
        <v>#VALUE!</v>
      </c>
      <c r="U289" t="e">
        <f>IF( Z289="#00ff00", TIMEVALUE('Master Sheet'!K309), "")</f>
        <v>#VALUE!</v>
      </c>
      <c r="W289" t="s">
        <v>4823</v>
      </c>
      <c r="X289" t="s">
        <v>4823</v>
      </c>
      <c r="Y289" t="s">
        <v>4822</v>
      </c>
      <c r="Z289" t="s">
        <v>4822</v>
      </c>
      <c r="AA289" t="s">
        <v>4822</v>
      </c>
    </row>
    <row r="290" spans="1:27" ht="12.75">
      <c r="A290" s="129" t="str">
        <f t="shared" si="0"/>
        <v>Saturday</v>
      </c>
      <c r="B290" s="481" t="str">
        <f>IF( W290="#00ff00",'Master Sheet'!A310, B289)</f>
        <v>(2020) Kirsten Lyon :: 269-250-0866</v>
      </c>
      <c r="C290" t="str">
        <f t="shared" ref="C290:D290" si="379">IF( NOT( R290 = "" ), TEXT( DATE(YEAR(R290), MONTH(R290), DAY(R290) ), "m/d/yy") &amp; " " &amp; HOUR(R290) &amp; ":" &amp; TEXT( MINUTE(R290), "00"), "")</f>
        <v/>
      </c>
      <c r="D290" t="str">
        <f t="shared" si="379"/>
        <v/>
      </c>
      <c r="E290" t="str">
        <f>IF( AA290="#00ff00", 'Master Sheet'!L310, "" )</f>
        <v>Thirteen Nails</v>
      </c>
      <c r="F290">
        <f>IF( AND( $A290 &lt;&gt; "", $B290 &lt;&gt; "", $C290 &lt;&gt; "", $D290 &lt;&gt; "", $E290 &lt;&gt; "", ISERROR( MATCH( $E290,'2019 Kevin and Rob Bands to not'!$A:$A, 0 ) ) ), 1, 0 )</f>
        <v>0</v>
      </c>
      <c r="H290" s="479">
        <f t="shared" si="2"/>
        <v>0</v>
      </c>
      <c r="I290" t="str">
        <f>'Master Sheet'!L310</f>
        <v>Thirteen Nails</v>
      </c>
      <c r="J290" s="466" t="str">
        <f t="array" ref="J290">INDEX( 'Master Sheet'!A400:C$1093, MATCH( I290, 'Master Sheet'!A400:A$1093, 0 ), 2 )</f>
        <v>(2020) Johnny Lambert :: 9705806409</v>
      </c>
      <c r="K290" s="482">
        <f t="shared" si="3"/>
        <v>0</v>
      </c>
      <c r="L290" s="483"/>
      <c r="M290" s="466"/>
      <c r="N290" s="466" t="str">
        <f t="array" ref="N290">INDEX( 'Master Sheet'!A400:C$1093, MATCH( I290, 'Master Sheet'!A400:A$1093, 0 ), 3 )</f>
        <v>mgmt@13nailsband.com</v>
      </c>
      <c r="O290">
        <f t="shared" si="4"/>
        <v>0</v>
      </c>
      <c r="P290" s="484"/>
      <c r="Q290" s="466"/>
      <c r="R290" s="466" t="str">
        <f t="shared" si="5"/>
        <v/>
      </c>
      <c r="S290" s="466" t="str">
        <f t="shared" si="6"/>
        <v/>
      </c>
      <c r="T290" t="e">
        <f>IF( Y290="#00ff00", TIMEVALUE('Master Sheet'!J310), "")</f>
        <v>#VALUE!</v>
      </c>
      <c r="U290" t="e">
        <f>IF( Z290="#00ff00", TIMEVALUE('Master Sheet'!K310), "")</f>
        <v>#VALUE!</v>
      </c>
      <c r="W290" t="s">
        <v>4823</v>
      </c>
      <c r="X290" t="s">
        <v>4823</v>
      </c>
      <c r="Y290" t="s">
        <v>4822</v>
      </c>
      <c r="Z290" t="s">
        <v>4822</v>
      </c>
      <c r="AA290" t="s">
        <v>4822</v>
      </c>
    </row>
    <row r="291" spans="1:27" ht="12.75">
      <c r="A291" s="129" t="str">
        <f t="shared" si="0"/>
        <v>Saturday</v>
      </c>
      <c r="B291" s="481" t="str">
        <f>IF( W291="#00ff00",'Master Sheet'!A311, B290)</f>
        <v>(2020) Kirsten Lyon :: 269-250-0866</v>
      </c>
      <c r="C291" t="str">
        <f t="shared" ref="C291:D291" si="380">IF( NOT( R291 = "" ), TEXT( DATE(YEAR(R291), MONTH(R291), DAY(R291) ), "m/d/yy") &amp; " " &amp; HOUR(R291) &amp; ":" &amp; TEXT( MINUTE(R291), "00"), "")</f>
        <v/>
      </c>
      <c r="D291" t="str">
        <f t="shared" si="380"/>
        <v/>
      </c>
      <c r="E291" t="str">
        <f>IF( AA291="#00ff00", 'Master Sheet'!L311, "" )</f>
        <v>Tenative</v>
      </c>
      <c r="F291">
        <f>IF( AND( $A291 &lt;&gt; "", $B291 &lt;&gt; "", $C291 &lt;&gt; "", $D291 &lt;&gt; "", $E291 &lt;&gt; "", ISERROR( MATCH( $E291,'2019 Kevin and Rob Bands to not'!$A:$A, 0 ) ) ), 1, 0 )</f>
        <v>0</v>
      </c>
      <c r="H291" s="479">
        <f t="shared" si="2"/>
        <v>0</v>
      </c>
      <c r="I291" t="str">
        <f>'Master Sheet'!L311</f>
        <v>Tenative</v>
      </c>
      <c r="J291" s="466" t="str">
        <f t="array" ref="J291">INDEX( 'Master Sheet'!A400:C$1093, MATCH( I291, 'Master Sheet'!A400:A$1093, 0 ), 2 )</f>
        <v>(2020) Trevin Homack :: 9704201144</v>
      </c>
      <c r="K291" s="482">
        <f t="shared" si="3"/>
        <v>0</v>
      </c>
      <c r="L291" s="483"/>
      <c r="M291" s="466"/>
      <c r="N291" s="466" t="str">
        <f t="array" ref="N291">INDEX( 'Master Sheet'!A400:C$1093, MATCH( I291, 'Master Sheet'!A400:A$1093, 0 ), 3 )</f>
        <v>tenativeband@gmail.com</v>
      </c>
      <c r="O291">
        <f t="shared" si="4"/>
        <v>0</v>
      </c>
      <c r="P291" s="484"/>
      <c r="Q291" s="466"/>
      <c r="R291" s="466" t="str">
        <f t="shared" si="5"/>
        <v/>
      </c>
      <c r="S291" s="466" t="str">
        <f t="shared" si="6"/>
        <v/>
      </c>
      <c r="T291" t="e">
        <f>IF( Y291="#00ff00", TIMEVALUE('Master Sheet'!J311), "")</f>
        <v>#VALUE!</v>
      </c>
      <c r="U291" t="e">
        <f>IF( Z291="#00ff00", TIMEVALUE('Master Sheet'!K311), "")</f>
        <v>#VALUE!</v>
      </c>
      <c r="W291" t="s">
        <v>4823</v>
      </c>
      <c r="X291" t="s">
        <v>4823</v>
      </c>
      <c r="Y291" t="s">
        <v>4822</v>
      </c>
      <c r="Z291" t="s">
        <v>4822</v>
      </c>
      <c r="AA291" t="s">
        <v>4822</v>
      </c>
    </row>
    <row r="292" spans="1:27" ht="12.75">
      <c r="A292" s="129" t="str">
        <f t="shared" si="0"/>
        <v>Saturday</v>
      </c>
      <c r="B292" s="481" t="str">
        <f>IF( W292="#00ff00",'Master Sheet'!A312, B291)</f>
        <v>(2020) Kirsten Lyon :: 269-250-0866</v>
      </c>
      <c r="C292" t="str">
        <f t="shared" ref="C292:D292" si="381">IF( NOT( R292 = "" ), TEXT( DATE(YEAR(R292), MONTH(R292), DAY(R292) ), "m/d/yy") &amp; " " &amp; HOUR(R292) &amp; ":" &amp; TEXT( MINUTE(R292), "00"), "")</f>
        <v/>
      </c>
      <c r="D292" t="str">
        <f t="shared" si="381"/>
        <v/>
      </c>
      <c r="E292" t="str">
        <f>IF( AA292="#00ff00", 'Master Sheet'!L312, "" )</f>
        <v>Attack On Venus</v>
      </c>
      <c r="F292">
        <f>IF( AND( $A292 &lt;&gt; "", $B292 &lt;&gt; "", $C292 &lt;&gt; "", $D292 &lt;&gt; "", $E292 &lt;&gt; "", ISERROR( MATCH( $E292,'2019 Kevin and Rob Bands to not'!$A:$A, 0 ) ) ), 1, 0 )</f>
        <v>0</v>
      </c>
      <c r="H292" s="479">
        <f t="shared" si="2"/>
        <v>0</v>
      </c>
      <c r="I292" t="str">
        <f>'Master Sheet'!L312</f>
        <v>Attack On Venus</v>
      </c>
      <c r="J292" s="466" t="str">
        <f t="array" ref="J292">INDEX( 'Master Sheet'!A400:C$1093, MATCH( I292, 'Master Sheet'!A400:A$1093, 0 ), 2 )</f>
        <v>(2020) Alan Hlavacek :: 970-310-1276</v>
      </c>
      <c r="K292" s="482">
        <f t="shared" si="3"/>
        <v>0</v>
      </c>
      <c r="L292" s="483"/>
      <c r="M292" s="466"/>
      <c r="N292" s="466" t="str">
        <f t="array" ref="N292">INDEX( 'Master Sheet'!A400:C$1093, MATCH( I292, 'Master Sheet'!A400:A$1093, 0 ), 3 )</f>
        <v>attackonvenus@gmail.com</v>
      </c>
      <c r="O292">
        <f t="shared" si="4"/>
        <v>0</v>
      </c>
      <c r="P292" s="484"/>
      <c r="Q292" s="466"/>
      <c r="R292" s="466" t="str">
        <f t="shared" si="5"/>
        <v/>
      </c>
      <c r="S292" s="466" t="str">
        <f t="shared" si="6"/>
        <v/>
      </c>
      <c r="T292" t="e">
        <f>IF( Y292="#00ff00", TIMEVALUE('Master Sheet'!J312), "")</f>
        <v>#VALUE!</v>
      </c>
      <c r="U292" t="e">
        <f>IF( Z292="#00ff00", TIMEVALUE('Master Sheet'!K312), "")</f>
        <v>#VALUE!</v>
      </c>
      <c r="W292" t="s">
        <v>4823</v>
      </c>
      <c r="X292" t="s">
        <v>4823</v>
      </c>
      <c r="Y292" t="s">
        <v>4822</v>
      </c>
      <c r="Z292" t="s">
        <v>4822</v>
      </c>
      <c r="AA292" t="s">
        <v>4822</v>
      </c>
    </row>
    <row r="293" spans="1:27" ht="12.75">
      <c r="A293" s="129" t="str">
        <f t="shared" si="0"/>
        <v>Saturday</v>
      </c>
      <c r="B293" s="481" t="str">
        <f>IF( W293="#00ff00",'Master Sheet'!A313, B292)</f>
        <v>(2020) Kirsten Lyon :: 269-250-0866</v>
      </c>
      <c r="C293" t="str">
        <f t="shared" ref="C293:D293" si="382">IF( NOT( R293 = "" ), TEXT( DATE(YEAR(R293), MONTH(R293), DAY(R293) ), "m/d/yy") &amp; " " &amp; HOUR(R293) &amp; ":" &amp; TEXT( MINUTE(R293), "00"), "")</f>
        <v/>
      </c>
      <c r="D293" t="str">
        <f t="shared" si="382"/>
        <v/>
      </c>
      <c r="E293">
        <f>IF( AA293="#00ff00", 'Master Sheet'!L313, "" )</f>
        <v>0</v>
      </c>
      <c r="F293">
        <f>IF( AND( $A293 &lt;&gt; "", $B293 &lt;&gt; "", $C293 &lt;&gt; "", $D293 &lt;&gt; "", $E293 &lt;&gt; "", ISERROR( MATCH( $E293,'2019 Kevin and Rob Bands to not'!$A:$A, 0 ) ) ), 1, 0 )</f>
        <v>0</v>
      </c>
      <c r="H293" s="479">
        <f t="shared" si="2"/>
        <v>0</v>
      </c>
      <c r="I293">
        <f>'Master Sheet'!L313</f>
        <v>0</v>
      </c>
      <c r="J293" s="466" t="e">
        <f t="array" ref="J293">INDEX( 'Master Sheet'!A400:C$1093, MATCH( I293, 'Master Sheet'!A400:A$1093, 0 ), 2 )</f>
        <v>#N/A</v>
      </c>
      <c r="K293" s="482">
        <f t="shared" si="3"/>
        <v>0</v>
      </c>
      <c r="L293" s="483"/>
      <c r="M293" s="466"/>
      <c r="N293" s="466" t="e">
        <f t="array" ref="N293">INDEX( 'Master Sheet'!A400:C$1093, MATCH( I293, 'Master Sheet'!A400:A$1093, 0 ), 3 )</f>
        <v>#N/A</v>
      </c>
      <c r="O293">
        <f t="shared" si="4"/>
        <v>0</v>
      </c>
      <c r="P293" s="484"/>
      <c r="Q293" s="466"/>
      <c r="R293" s="466" t="str">
        <f t="shared" si="5"/>
        <v/>
      </c>
      <c r="S293" s="466" t="str">
        <f t="shared" si="6"/>
        <v/>
      </c>
      <c r="T293" t="e">
        <f>IF( Y293="#00ff00", TIMEVALUE('Master Sheet'!J313), "")</f>
        <v>#VALUE!</v>
      </c>
      <c r="U293" t="e">
        <f>IF( Z293="#00ff00", TIMEVALUE('Master Sheet'!K313), "")</f>
        <v>#VALUE!</v>
      </c>
      <c r="W293" t="s">
        <v>4823</v>
      </c>
      <c r="X293" t="s">
        <v>4823</v>
      </c>
      <c r="Y293" t="s">
        <v>4822</v>
      </c>
      <c r="Z293" t="s">
        <v>4822</v>
      </c>
      <c r="AA293" t="s">
        <v>4822</v>
      </c>
    </row>
    <row r="294" spans="1:27" ht="12.75">
      <c r="A294" s="129" t="str">
        <f t="shared" si="0"/>
        <v>Saturday</v>
      </c>
      <c r="B294" s="481" t="str">
        <f>IF( W294="#00ff00",'Master Sheet'!A314, B293)</f>
        <v>(2020) Kirsten Lyon :: 269-250-0866</v>
      </c>
      <c r="C294" t="str">
        <f t="shared" ref="C294:D294" si="383">IF( NOT( R294 = "" ), TEXT( DATE(YEAR(R294), MONTH(R294), DAY(R294) ), "m/d/yy") &amp; " " &amp; HOUR(R294) &amp; ":" &amp; TEXT( MINUTE(R294), "00"), "")</f>
        <v/>
      </c>
      <c r="D294" t="str">
        <f t="shared" si="383"/>
        <v/>
      </c>
      <c r="E294" t="str">
        <f>IF( AA294="#00ff00", 'Master Sheet'!L314, "" )</f>
        <v/>
      </c>
      <c r="F294">
        <f>IF( AND( $A294 &lt;&gt; "", $B294 &lt;&gt; "", $C294 &lt;&gt; "", $D294 &lt;&gt; "", $E294 &lt;&gt; "", ISERROR( MATCH( $E294,'2019 Kevin and Rob Bands to not'!$A:$A, 0 ) ) ), 1, 0 )</f>
        <v>0</v>
      </c>
      <c r="H294" s="479">
        <f t="shared" si="2"/>
        <v>0</v>
      </c>
      <c r="I294">
        <f>'Master Sheet'!L314</f>
        <v>0</v>
      </c>
      <c r="J294" s="466" t="e">
        <f t="array" ref="J294">INDEX( 'Master Sheet'!A400:C$1093, MATCH( I294, 'Master Sheet'!A400:A$1093, 0 ), 2 )</f>
        <v>#N/A</v>
      </c>
      <c r="K294" s="482">
        <f t="shared" si="3"/>
        <v>0</v>
      </c>
      <c r="L294" s="483"/>
      <c r="M294" s="466"/>
      <c r="N294" s="466" t="e">
        <f t="array" ref="N294">INDEX( 'Master Sheet'!A400:C$1093, MATCH( I294, 'Master Sheet'!A400:A$1093, 0 ), 3 )</f>
        <v>#N/A</v>
      </c>
      <c r="O294">
        <f t="shared" si="4"/>
        <v>0</v>
      </c>
      <c r="P294" s="484"/>
      <c r="Q294" s="466"/>
      <c r="R294" s="466" t="str">
        <f t="shared" si="5"/>
        <v/>
      </c>
      <c r="S294" s="466" t="str">
        <f t="shared" si="6"/>
        <v/>
      </c>
      <c r="T294" t="str">
        <f>IF( Y294="#00ff00", TIMEVALUE('Master Sheet'!J314), "")</f>
        <v/>
      </c>
      <c r="U294" t="str">
        <f>IF( Z294="#00ff00", TIMEVALUE('Master Sheet'!K314), "")</f>
        <v/>
      </c>
      <c r="W294" t="s">
        <v>4823</v>
      </c>
      <c r="X294" t="s">
        <v>4823</v>
      </c>
      <c r="Y294" t="s">
        <v>4823</v>
      </c>
      <c r="Z294" t="s">
        <v>4823</v>
      </c>
      <c r="AA294" t="s">
        <v>4823</v>
      </c>
    </row>
    <row r="295" spans="1:27" ht="12.75">
      <c r="A295" s="129" t="str">
        <f t="shared" si="0"/>
        <v>Saturday</v>
      </c>
      <c r="B295" s="481" t="str">
        <f>IF( W295="#00ff00",'Master Sheet'!A315, B294)</f>
        <v>(2020) Kirsten Lyon :: 269-250-0866</v>
      </c>
      <c r="C295" t="str">
        <f t="shared" ref="C295:D295" si="384">IF( NOT( R295 = "" ), TEXT( DATE(YEAR(R295), MONTH(R295), DAY(R295) ), "m/d/yy") &amp; " " &amp; HOUR(R295) &amp; ":" &amp; TEXT( MINUTE(R295), "00"), "")</f>
        <v/>
      </c>
      <c r="D295" t="str">
        <f t="shared" si="384"/>
        <v/>
      </c>
      <c r="E295" t="str">
        <f>IF( AA295="#00ff00", 'Master Sheet'!L315, "" )</f>
        <v/>
      </c>
      <c r="F295">
        <f>IF( AND( $A295 &lt;&gt; "", $B295 &lt;&gt; "", $C295 &lt;&gt; "", $D295 &lt;&gt; "", $E295 &lt;&gt; "", ISERROR( MATCH( $E295,'2019 Kevin and Rob Bands to not'!$A:$A, 0 ) ) ), 1, 0 )</f>
        <v>0</v>
      </c>
      <c r="H295" s="479">
        <f t="shared" si="2"/>
        <v>0</v>
      </c>
      <c r="I295" t="str">
        <f>'Master Sheet'!L315</f>
        <v>mix and covers - medium</v>
      </c>
      <c r="J295" s="466" t="e">
        <f t="array" ref="J295">INDEX( 'Master Sheet'!A400:C$1093, MATCH( I295, 'Master Sheet'!A400:A$1093, 0 ), 2 )</f>
        <v>#N/A</v>
      </c>
      <c r="K295" s="482">
        <f t="shared" si="3"/>
        <v>0</v>
      </c>
      <c r="L295" s="483"/>
      <c r="M295" s="466"/>
      <c r="N295" s="466" t="e">
        <f t="array" ref="N295">INDEX( 'Master Sheet'!A400:C$1093, MATCH( I295, 'Master Sheet'!A400:A$1093, 0 ), 3 )</f>
        <v>#N/A</v>
      </c>
      <c r="O295">
        <f t="shared" si="4"/>
        <v>0</v>
      </c>
      <c r="P295" s="484"/>
      <c r="Q295" s="466"/>
      <c r="R295" s="466" t="str">
        <f t="shared" si="5"/>
        <v/>
      </c>
      <c r="S295" s="466" t="str">
        <f t="shared" si="6"/>
        <v/>
      </c>
      <c r="T295" t="str">
        <f>IF( Y295="#00ff00", TIMEVALUE('Master Sheet'!J315), "")</f>
        <v/>
      </c>
      <c r="U295" t="str">
        <f>IF( Z295="#00ff00", TIMEVALUE('Master Sheet'!K315), "")</f>
        <v/>
      </c>
      <c r="W295" t="s">
        <v>4823</v>
      </c>
      <c r="X295" t="s">
        <v>4823</v>
      </c>
      <c r="Y295" t="s">
        <v>4823</v>
      </c>
      <c r="Z295" t="s">
        <v>4823</v>
      </c>
      <c r="AA295" t="s">
        <v>4823</v>
      </c>
    </row>
    <row r="296" spans="1:27" ht="12.75">
      <c r="A296" s="129" t="str">
        <f t="shared" si="0"/>
        <v>Saturday</v>
      </c>
      <c r="B296" s="481" t="str">
        <f>IF( W296="#00ff00",'Master Sheet'!A316, B295)</f>
        <v>(2020) Rich Thornton :: 3035245991</v>
      </c>
      <c r="C296" t="str">
        <f t="shared" ref="C296:D296" si="385">IF( NOT( R296 = "" ), TEXT( DATE(YEAR(R296), MONTH(R296), DAY(R296) ), "m/d/yy") &amp; " " &amp; HOUR(R296) &amp; ":" &amp; TEXT( MINUTE(R296), "00"), "")</f>
        <v/>
      </c>
      <c r="D296" t="str">
        <f t="shared" si="385"/>
        <v/>
      </c>
      <c r="E296" t="str">
        <f>IF( AA296="#00ff00", 'Master Sheet'!L316, "" )</f>
        <v>Sick Trick</v>
      </c>
      <c r="F296">
        <f>IF( AND( $A296 &lt;&gt; "", $B296 &lt;&gt; "", $C296 &lt;&gt; "", $D296 &lt;&gt; "", $E296 &lt;&gt; "", ISERROR( MATCH( $E296,'2019 Kevin and Rob Bands to not'!$A:$A, 0 ) ) ), 1, 0 )</f>
        <v>0</v>
      </c>
      <c r="H296" s="479">
        <f t="shared" si="2"/>
        <v>0</v>
      </c>
      <c r="I296" t="str">
        <f>'Master Sheet'!L316</f>
        <v>Sick Trick</v>
      </c>
      <c r="J296" s="466" t="str">
        <f t="array" ref="J296">INDEX( 'Master Sheet'!A400:C$1093, MATCH( I296, 'Master Sheet'!A400:A$1093, 0 ), 2 )</f>
        <v>(2020) Jeff Birdsall :: 5405505580</v>
      </c>
      <c r="K296" s="482">
        <f t="shared" si="3"/>
        <v>0</v>
      </c>
      <c r="L296" s="483"/>
      <c r="M296" s="466"/>
      <c r="N296" s="466" t="str">
        <f t="array" ref="N296">INDEX( 'Master Sheet'!A400:C$1093, MATCH( I296, 'Master Sheet'!A400:A$1093, 0 ), 3 )</f>
        <v>sicktrickfoco@gmail.com</v>
      </c>
      <c r="O296">
        <f t="shared" si="4"/>
        <v>0</v>
      </c>
      <c r="P296" s="484"/>
      <c r="Q296" s="466"/>
      <c r="R296" s="466" t="str">
        <f t="shared" si="5"/>
        <v/>
      </c>
      <c r="S296" s="466" t="str">
        <f t="shared" si="6"/>
        <v/>
      </c>
      <c r="T296" t="e">
        <f>IF( Y296="#00ff00", TIMEVALUE('Master Sheet'!J316), "")</f>
        <v>#VALUE!</v>
      </c>
      <c r="U296" t="e">
        <f>IF( Z296="#00ff00", TIMEVALUE('Master Sheet'!K316), "")</f>
        <v>#VALUE!</v>
      </c>
      <c r="W296" t="s">
        <v>4822</v>
      </c>
      <c r="X296" t="s">
        <v>4822</v>
      </c>
      <c r="Y296" t="s">
        <v>4822</v>
      </c>
      <c r="Z296" t="s">
        <v>4822</v>
      </c>
      <c r="AA296" t="s">
        <v>4822</v>
      </c>
    </row>
    <row r="297" spans="1:27" ht="12.75">
      <c r="A297" s="129" t="str">
        <f t="shared" si="0"/>
        <v>Saturday</v>
      </c>
      <c r="B297" s="481" t="str">
        <f>IF( W297="#00ff00",'Master Sheet'!A317, B296)</f>
        <v>(2020) Rich Thornton :: 3035245991</v>
      </c>
      <c r="C297" t="str">
        <f t="shared" ref="C297:D297" si="386">IF( NOT( R297 = "" ), TEXT( DATE(YEAR(R297), MONTH(R297), DAY(R297) ), "m/d/yy") &amp; " " &amp; HOUR(R297) &amp; ":" &amp; TEXT( MINUTE(R297), "00"), "")</f>
        <v/>
      </c>
      <c r="D297" t="str">
        <f t="shared" si="386"/>
        <v/>
      </c>
      <c r="E297" t="str">
        <f>IF( AA297="#00ff00", 'Master Sheet'!L317, "" )</f>
        <v>Smelling Melons</v>
      </c>
      <c r="F297">
        <f>IF( AND( $A297 &lt;&gt; "", $B297 &lt;&gt; "", $C297 &lt;&gt; "", $D297 &lt;&gt; "", $E297 &lt;&gt; "", ISERROR( MATCH( $E297,'2019 Kevin and Rob Bands to not'!$A:$A, 0 ) ) ), 1, 0 )</f>
        <v>0</v>
      </c>
      <c r="H297" s="479">
        <f t="shared" si="2"/>
        <v>0</v>
      </c>
      <c r="I297" t="str">
        <f>'Master Sheet'!L317</f>
        <v>Smelling Melons</v>
      </c>
      <c r="J297" s="466" t="str">
        <f t="array" ref="J297">INDEX( 'Master Sheet'!A400:C$1093, MATCH( I297, 'Master Sheet'!A400:A$1093, 0 ), 2 )</f>
        <v>(2020) Luke Peters :: (608) 235-8377</v>
      </c>
      <c r="K297" s="482">
        <f t="shared" si="3"/>
        <v>0</v>
      </c>
      <c r="L297" s="483"/>
      <c r="M297" s="466"/>
      <c r="N297" s="466" t="str">
        <f t="array" ref="N297">INDEX( 'Master Sheet'!A400:C$1093, MATCH( I297, 'Master Sheet'!A400:A$1093, 0 ), 3 )</f>
        <v>smellingmelons@gmail.com</v>
      </c>
      <c r="O297">
        <f t="shared" si="4"/>
        <v>0</v>
      </c>
      <c r="P297" s="484"/>
      <c r="Q297" s="466"/>
      <c r="R297" s="466" t="str">
        <f t="shared" si="5"/>
        <v/>
      </c>
      <c r="S297" s="466" t="str">
        <f t="shared" si="6"/>
        <v/>
      </c>
      <c r="T297" t="e">
        <f>IF( Y297="#00ff00", TIMEVALUE('Master Sheet'!J317), "")</f>
        <v>#VALUE!</v>
      </c>
      <c r="U297" t="e">
        <f>IF( Z297="#00ff00", TIMEVALUE('Master Sheet'!K317), "")</f>
        <v>#VALUE!</v>
      </c>
      <c r="W297" t="s">
        <v>4823</v>
      </c>
      <c r="X297" t="s">
        <v>4823</v>
      </c>
      <c r="Y297" t="s">
        <v>4822</v>
      </c>
      <c r="Z297" t="s">
        <v>4822</v>
      </c>
      <c r="AA297" t="s">
        <v>4822</v>
      </c>
    </row>
    <row r="298" spans="1:27" ht="12.75">
      <c r="A298" s="129" t="str">
        <f t="shared" si="0"/>
        <v>Saturday</v>
      </c>
      <c r="B298" s="481" t="str">
        <f>IF( W298="#00ff00",'Master Sheet'!A318, B297)</f>
        <v>(2020) Rich Thornton :: 3035245991</v>
      </c>
      <c r="C298" t="str">
        <f t="shared" ref="C298:D298" si="387">IF( NOT( R298 = "" ), TEXT( DATE(YEAR(R298), MONTH(R298), DAY(R298) ), "m/d/yy") &amp; " " &amp; HOUR(R298) &amp; ":" &amp; TEXT( MINUTE(R298), "00"), "")</f>
        <v/>
      </c>
      <c r="D298" t="str">
        <f t="shared" si="387"/>
        <v/>
      </c>
      <c r="E298" t="str">
        <f>IF( AA298="#00ff00", 'Master Sheet'!L318, "" )</f>
        <v>Goldblush</v>
      </c>
      <c r="F298">
        <f>IF( AND( $A298 &lt;&gt; "", $B298 &lt;&gt; "", $C298 &lt;&gt; "", $D298 &lt;&gt; "", $E298 &lt;&gt; "", ISERROR( MATCH( $E298,'2019 Kevin and Rob Bands to not'!$A:$A, 0 ) ) ), 1, 0 )</f>
        <v>0</v>
      </c>
      <c r="H298" s="479">
        <f t="shared" si="2"/>
        <v>0</v>
      </c>
      <c r="I298" t="str">
        <f>'Master Sheet'!L318</f>
        <v>Goldblush</v>
      </c>
      <c r="J298" s="466" t="str">
        <f t="array" ref="J298">INDEX( 'Master Sheet'!A400:C$1093, MATCH( I298, 'Master Sheet'!A400:A$1093, 0 ), 2 )</f>
        <v>(2020) Jose Chalit :: 7202841647</v>
      </c>
      <c r="K298" s="482">
        <f t="shared" si="3"/>
        <v>0</v>
      </c>
      <c r="L298" s="483"/>
      <c r="M298" s="466"/>
      <c r="N298" s="466" t="str">
        <f t="array" ref="N298">INDEX( 'Master Sheet'!A400:C$1093, MATCH( I298, 'Master Sheet'!A400:A$1093, 0 ), 3 )</f>
        <v>jechalit@gmail.com</v>
      </c>
      <c r="O298">
        <f t="shared" si="4"/>
        <v>0</v>
      </c>
      <c r="P298" s="484"/>
      <c r="Q298" s="466"/>
      <c r="R298" s="466" t="str">
        <f t="shared" si="5"/>
        <v/>
      </c>
      <c r="S298" s="466" t="str">
        <f t="shared" si="6"/>
        <v/>
      </c>
      <c r="T298" t="e">
        <f>IF( Y298="#00ff00", TIMEVALUE('Master Sheet'!J318), "")</f>
        <v>#VALUE!</v>
      </c>
      <c r="U298" t="e">
        <f>IF( Z298="#00ff00", TIMEVALUE('Master Sheet'!K318), "")</f>
        <v>#VALUE!</v>
      </c>
      <c r="W298" t="s">
        <v>4823</v>
      </c>
      <c r="X298" t="s">
        <v>4823</v>
      </c>
      <c r="Y298" t="s">
        <v>4822</v>
      </c>
      <c r="Z298" t="s">
        <v>4822</v>
      </c>
      <c r="AA298" t="s">
        <v>4822</v>
      </c>
    </row>
    <row r="299" spans="1:27" ht="12.75">
      <c r="A299" s="129" t="str">
        <f t="shared" si="0"/>
        <v>Saturday</v>
      </c>
      <c r="B299" s="481" t="str">
        <f>IF( W299="#00ff00",'Master Sheet'!A319, B298)</f>
        <v>(2020) Rich Thornton :: 3035245991</v>
      </c>
      <c r="C299" t="str">
        <f t="shared" ref="C299:D299" si="388">IF( NOT( R299 = "" ), TEXT( DATE(YEAR(R299), MONTH(R299), DAY(R299) ), "m/d/yy") &amp; " " &amp; HOUR(R299) &amp; ":" &amp; TEXT( MINUTE(R299), "00"), "")</f>
        <v/>
      </c>
      <c r="D299" t="str">
        <f t="shared" si="388"/>
        <v/>
      </c>
      <c r="E299" t="str">
        <f>IF( AA299="#00ff00", 'Master Sheet'!L319, "" )</f>
        <v>The Kity Project</v>
      </c>
      <c r="F299">
        <f>IF( AND( $A299 &lt;&gt; "", $B299 &lt;&gt; "", $C299 &lt;&gt; "", $D299 &lt;&gt; "", $E299 &lt;&gt; "", ISERROR( MATCH( $E299,'2019 Kevin and Rob Bands to not'!$A:$A, 0 ) ) ), 1, 0 )</f>
        <v>0</v>
      </c>
      <c r="H299" s="479">
        <f t="shared" si="2"/>
        <v>0</v>
      </c>
      <c r="I299" t="str">
        <f>'Master Sheet'!L319</f>
        <v>The Kity Project</v>
      </c>
      <c r="J299" s="466" t="str">
        <f t="array" ref="J299">INDEX( 'Master Sheet'!A400:C$1093, MATCH( I299, 'Master Sheet'!A400:A$1093, 0 ), 2 )</f>
        <v>(2020) Tyler Weston :: 765-621-5139</v>
      </c>
      <c r="K299" s="482">
        <f t="shared" si="3"/>
        <v>0</v>
      </c>
      <c r="L299" s="499" t="s">
        <v>5253</v>
      </c>
      <c r="M299" s="466"/>
      <c r="N299" s="466" t="str">
        <f t="array" ref="N299">INDEX( 'Master Sheet'!A400:C$1093, MATCH( I299, 'Master Sheet'!A400:A$1093, 0 ), 3 )</f>
        <v>thekityproject@gmail.com</v>
      </c>
      <c r="O299">
        <f t="shared" si="4"/>
        <v>0</v>
      </c>
      <c r="P299" s="484"/>
      <c r="Q299" s="466"/>
      <c r="R299" s="466" t="str">
        <f t="shared" si="5"/>
        <v/>
      </c>
      <c r="S299" s="466" t="str">
        <f t="shared" si="6"/>
        <v/>
      </c>
      <c r="T299" t="e">
        <f>IF( Y299="#00ff00", TIMEVALUE('Master Sheet'!J319), "")</f>
        <v>#VALUE!</v>
      </c>
      <c r="U299" t="e">
        <f>IF( Z299="#00ff00", TIMEVALUE('Master Sheet'!K319), "")</f>
        <v>#VALUE!</v>
      </c>
      <c r="W299" t="s">
        <v>4823</v>
      </c>
      <c r="X299" t="s">
        <v>4823</v>
      </c>
      <c r="Y299" t="s">
        <v>4822</v>
      </c>
      <c r="Z299" t="s">
        <v>4822</v>
      </c>
      <c r="AA299" t="s">
        <v>4822</v>
      </c>
    </row>
    <row r="300" spans="1:27" ht="12.75">
      <c r="A300" s="129" t="str">
        <f t="shared" si="0"/>
        <v>Saturday</v>
      </c>
      <c r="B300" s="481" t="str">
        <f>IF( W300="#00ff00",'Master Sheet'!A320, B299)</f>
        <v>(2020) Rich Thornton :: 3035245991</v>
      </c>
      <c r="C300" t="str">
        <f t="shared" ref="C300:D300" si="389">IF( NOT( R300 = "" ), TEXT( DATE(YEAR(R300), MONTH(R300), DAY(R300) ), "m/d/yy") &amp; " " &amp; HOUR(R300) &amp; ":" &amp; TEXT( MINUTE(R300), "00"), "")</f>
        <v/>
      </c>
      <c r="D300" t="str">
        <f t="shared" si="389"/>
        <v/>
      </c>
      <c r="E300" t="str">
        <f>IF( AA300="#00ff00", 'Master Sheet'!L320, "" )</f>
        <v>King Crawdad</v>
      </c>
      <c r="F300">
        <f>IF( AND( $A300 &lt;&gt; "", $B300 &lt;&gt; "", $C300 &lt;&gt; "", $D300 &lt;&gt; "", $E300 &lt;&gt; "", ISERROR( MATCH( $E300,'2019 Kevin and Rob Bands to not'!$A:$A, 0 ) ) ), 1, 0 )</f>
        <v>0</v>
      </c>
      <c r="H300" s="479">
        <f t="shared" si="2"/>
        <v>0</v>
      </c>
      <c r="I300" t="str">
        <f>'Master Sheet'!L320</f>
        <v>King Crawdad</v>
      </c>
      <c r="J300" s="466" t="str">
        <f t="array" ref="J300">INDEX( 'Master Sheet'!A400:C$1093, MATCH( I300, 'Master Sheet'!A400:A$1093, 0 ), 2 )</f>
        <v>(2020) Miles Mercer :: 970-371-2969</v>
      </c>
      <c r="K300" s="482">
        <f t="shared" si="3"/>
        <v>0</v>
      </c>
      <c r="L300" s="483"/>
      <c r="M300" s="466"/>
      <c r="N300" s="466" t="str">
        <f t="array" ref="N300">INDEX( 'Master Sheet'!A400:C$1093, MATCH( I300, 'Master Sheet'!A400:A$1093, 0 ), 3 )</f>
        <v>kingf.crawdad@gmail.com</v>
      </c>
      <c r="O300">
        <f t="shared" si="4"/>
        <v>0</v>
      </c>
      <c r="P300" s="484"/>
      <c r="Q300" s="466"/>
      <c r="R300" s="466" t="str">
        <f t="shared" si="5"/>
        <v/>
      </c>
      <c r="S300" s="466" t="str">
        <f t="shared" si="6"/>
        <v/>
      </c>
      <c r="T300" t="e">
        <f>IF( Y300="#00ff00", TIMEVALUE('Master Sheet'!J320), "")</f>
        <v>#VALUE!</v>
      </c>
      <c r="U300" t="e">
        <f>IF( Z300="#00ff00", TIMEVALUE('Master Sheet'!K320), "")</f>
        <v>#VALUE!</v>
      </c>
      <c r="W300" t="s">
        <v>4823</v>
      </c>
      <c r="X300" t="s">
        <v>4823</v>
      </c>
      <c r="Y300" t="s">
        <v>4822</v>
      </c>
      <c r="Z300" t="s">
        <v>4822</v>
      </c>
      <c r="AA300" t="s">
        <v>4822</v>
      </c>
    </row>
    <row r="301" spans="1:27" ht="12.75">
      <c r="A301" s="129" t="str">
        <f t="shared" si="0"/>
        <v>Saturday</v>
      </c>
      <c r="B301" s="481" t="str">
        <f>IF( W301="#00ff00",'Master Sheet'!A321, B300)</f>
        <v>(2020) Rich Thornton :: 3035245991</v>
      </c>
      <c r="C301" t="str">
        <f t="shared" ref="C301:D301" si="390">IF( NOT( R301 = "" ), TEXT( DATE(YEAR(R301), MONTH(R301), DAY(R301) ), "m/d/yy") &amp; " " &amp; HOUR(R301) &amp; ":" &amp; TEXT( MINUTE(R301), "00"), "")</f>
        <v/>
      </c>
      <c r="D301" t="str">
        <f t="shared" si="390"/>
        <v/>
      </c>
      <c r="E301">
        <f>IF( AA301="#00ff00", 'Master Sheet'!L321, "" )</f>
        <v>0</v>
      </c>
      <c r="F301">
        <f>IF( AND( $A301 &lt;&gt; "", $B301 &lt;&gt; "", $C301 &lt;&gt; "", $D301 &lt;&gt; "", $E301 &lt;&gt; "", ISERROR( MATCH( $E301,'2019 Kevin and Rob Bands to not'!$A:$A, 0 ) ) ), 1, 0 )</f>
        <v>0</v>
      </c>
      <c r="H301" s="479">
        <f t="shared" si="2"/>
        <v>0</v>
      </c>
      <c r="I301">
        <f>'Master Sheet'!L321</f>
        <v>0</v>
      </c>
      <c r="J301" s="466" t="e">
        <f t="array" ref="J301">INDEX( 'Master Sheet'!A400:C$1093, MATCH( I301, 'Master Sheet'!A400:A$1093, 0 ), 2 )</f>
        <v>#N/A</v>
      </c>
      <c r="K301" s="482">
        <f t="shared" si="3"/>
        <v>0</v>
      </c>
      <c r="L301" s="483"/>
      <c r="M301" s="466"/>
      <c r="N301" s="466" t="e">
        <f t="array" ref="N301">INDEX( 'Master Sheet'!A400:C$1093, MATCH( I301, 'Master Sheet'!A400:A$1093, 0 ), 3 )</f>
        <v>#N/A</v>
      </c>
      <c r="O301">
        <f t="shared" si="4"/>
        <v>0</v>
      </c>
      <c r="P301" s="484"/>
      <c r="Q301" s="466"/>
      <c r="R301" s="466" t="str">
        <f t="shared" si="5"/>
        <v/>
      </c>
      <c r="S301" s="466" t="str">
        <f t="shared" si="6"/>
        <v/>
      </c>
      <c r="T301" t="e">
        <f>IF( Y301="#00ff00", TIMEVALUE('Master Sheet'!J321), "")</f>
        <v>#VALUE!</v>
      </c>
      <c r="U301" t="e">
        <f>IF( Z301="#00ff00", TIMEVALUE('Master Sheet'!K321), "")</f>
        <v>#VALUE!</v>
      </c>
      <c r="W301" t="s">
        <v>4823</v>
      </c>
      <c r="X301" t="s">
        <v>4823</v>
      </c>
      <c r="Y301" t="s">
        <v>4822</v>
      </c>
      <c r="Z301" t="s">
        <v>4822</v>
      </c>
      <c r="AA301" t="s">
        <v>4822</v>
      </c>
    </row>
    <row r="302" spans="1:27" ht="12.75">
      <c r="A302" s="129" t="str">
        <f t="shared" si="0"/>
        <v>Saturday</v>
      </c>
      <c r="B302" s="481" t="str">
        <f>IF( W302="#00ff00",'Master Sheet'!A322, B301)</f>
        <v>(2020) Rich Thornton :: 3035245991</v>
      </c>
      <c r="C302" t="str">
        <f t="shared" ref="C302:D302" si="391">IF( NOT( R302 = "" ), TEXT( DATE(YEAR(R302), MONTH(R302), DAY(R302) ), "m/d/yy") &amp; " " &amp; HOUR(R302) &amp; ":" &amp; TEXT( MINUTE(R302), "00"), "")</f>
        <v/>
      </c>
      <c r="D302" t="str">
        <f t="shared" si="391"/>
        <v/>
      </c>
      <c r="E302" t="str">
        <f>IF( AA302="#00ff00", 'Master Sheet'!L322, "" )</f>
        <v/>
      </c>
      <c r="F302">
        <f>IF( AND( $A302 &lt;&gt; "", $B302 &lt;&gt; "", $C302 &lt;&gt; "", $D302 &lt;&gt; "", $E302 &lt;&gt; "", ISERROR( MATCH( $E302,'2019 Kevin and Rob Bands to not'!$A:$A, 0 ) ) ), 1, 0 )</f>
        <v>0</v>
      </c>
      <c r="H302" s="479">
        <f t="shared" si="2"/>
        <v>0</v>
      </c>
      <c r="I302">
        <f>'Master Sheet'!L322</f>
        <v>0</v>
      </c>
      <c r="J302" s="466" t="e">
        <f t="array" ref="J302">INDEX( 'Master Sheet'!A400:C$1093, MATCH( I302, 'Master Sheet'!A400:A$1093, 0 ), 2 )</f>
        <v>#N/A</v>
      </c>
      <c r="K302" s="482">
        <f t="shared" si="3"/>
        <v>0</v>
      </c>
      <c r="L302" s="483"/>
      <c r="M302" s="466"/>
      <c r="N302" s="466" t="e">
        <f t="array" ref="N302">INDEX( 'Master Sheet'!A400:C$1093, MATCH( I302, 'Master Sheet'!A400:A$1093, 0 ), 3 )</f>
        <v>#N/A</v>
      </c>
      <c r="O302">
        <f t="shared" si="4"/>
        <v>0</v>
      </c>
      <c r="P302" s="484"/>
      <c r="Q302" s="466"/>
      <c r="R302" s="466" t="str">
        <f t="shared" si="5"/>
        <v/>
      </c>
      <c r="S302" s="466" t="str">
        <f t="shared" si="6"/>
        <v/>
      </c>
      <c r="T302" t="str">
        <f>IF( Y302="#00ff00", TIMEVALUE('Master Sheet'!J322), "")</f>
        <v/>
      </c>
      <c r="U302" t="str">
        <f>IF( Z302="#00ff00", TIMEVALUE('Master Sheet'!K322), "")</f>
        <v/>
      </c>
      <c r="W302" t="s">
        <v>4823</v>
      </c>
      <c r="X302" t="s">
        <v>4823</v>
      </c>
      <c r="Y302" t="s">
        <v>4823</v>
      </c>
      <c r="Z302" t="s">
        <v>4823</v>
      </c>
      <c r="AA302" t="s">
        <v>4823</v>
      </c>
    </row>
    <row r="303" spans="1:27" ht="12.75">
      <c r="A303" s="129" t="str">
        <f t="shared" si="0"/>
        <v>Saturday</v>
      </c>
      <c r="B303" s="481" t="str">
        <f>IF( W303="#00ff00",'Master Sheet'!A323, B302)</f>
        <v>(2020) Rich Thornton :: 3035245991</v>
      </c>
      <c r="C303" t="str">
        <f t="shared" ref="C303:D303" si="392">IF( NOT( R303 = "" ), TEXT( DATE(YEAR(R303), MONTH(R303), DAY(R303) ), "m/d/yy") &amp; " " &amp; HOUR(R303) &amp; ":" &amp; TEXT( MINUTE(R303), "00"), "")</f>
        <v/>
      </c>
      <c r="D303" t="str">
        <f t="shared" si="392"/>
        <v/>
      </c>
      <c r="E303" t="str">
        <f>IF( AA303="#00ff00", 'Master Sheet'!L323, "" )</f>
        <v/>
      </c>
      <c r="F303">
        <f>IF( AND( $A303 &lt;&gt; "", $B303 &lt;&gt; "", $C303 &lt;&gt; "", $D303 &lt;&gt; "", $E303 &lt;&gt; "", ISERROR( MATCH( $E303,'2019 Kevin and Rob Bands to not'!$A:$A, 0 ) ) ), 1, 0 )</f>
        <v>0</v>
      </c>
      <c r="H303" s="479">
        <f t="shared" si="2"/>
        <v>0</v>
      </c>
      <c r="I303" t="str">
        <f>'Master Sheet'!L323</f>
        <v>medium size</v>
      </c>
      <c r="J303" s="466" t="e">
        <f t="array" ref="J303">INDEX( 'Master Sheet'!A400:C$1093, MATCH( I303, 'Master Sheet'!A400:A$1093, 0 ), 2 )</f>
        <v>#N/A</v>
      </c>
      <c r="K303" s="482">
        <f t="shared" si="3"/>
        <v>0</v>
      </c>
      <c r="L303" s="483"/>
      <c r="M303" s="466"/>
      <c r="N303" s="466" t="e">
        <f t="array" ref="N303">INDEX( 'Master Sheet'!A400:C$1093, MATCH( I303, 'Master Sheet'!A400:A$1093, 0 ), 3 )</f>
        <v>#N/A</v>
      </c>
      <c r="O303">
        <f t="shared" si="4"/>
        <v>0</v>
      </c>
      <c r="P303" s="484"/>
      <c r="Q303" s="466"/>
      <c r="R303" s="466" t="str">
        <f t="shared" si="5"/>
        <v/>
      </c>
      <c r="S303" s="466" t="str">
        <f t="shared" si="6"/>
        <v/>
      </c>
      <c r="T303" t="str">
        <f>IF( Y303="#00ff00", TIMEVALUE('Master Sheet'!J323), "")</f>
        <v/>
      </c>
      <c r="U303" t="str">
        <f>IF( Z303="#00ff00", TIMEVALUE('Master Sheet'!K323), "")</f>
        <v/>
      </c>
      <c r="W303" t="s">
        <v>4823</v>
      </c>
      <c r="X303" t="s">
        <v>4823</v>
      </c>
      <c r="Y303" t="s">
        <v>4823</v>
      </c>
      <c r="Z303" t="s">
        <v>4823</v>
      </c>
      <c r="AA303" t="s">
        <v>4823</v>
      </c>
    </row>
    <row r="304" spans="1:27" ht="12.75">
      <c r="A304" s="129" t="str">
        <f t="shared" si="0"/>
        <v>Saturday</v>
      </c>
      <c r="B304" s="481" t="str">
        <f>IF( W304="#00ff00",'Master Sheet'!A324, B303)</f>
        <v>(2020) Monique Ford :: (575)942-3322</v>
      </c>
      <c r="C304" t="str">
        <f t="shared" ref="C304:D304" si="393">IF( NOT( R304 = "" ), TEXT( DATE(YEAR(R304), MONTH(R304), DAY(R304) ), "m/d/yy") &amp; " " &amp; HOUR(R304) &amp; ":" &amp; TEXT( MINUTE(R304), "00"), "")</f>
        <v/>
      </c>
      <c r="D304" t="str">
        <f t="shared" si="393"/>
        <v/>
      </c>
      <c r="E304" t="str">
        <f>IF( AA304="#00ff00", 'Master Sheet'!L324, "" )</f>
        <v>Burnt Lips</v>
      </c>
      <c r="F304">
        <f>IF( AND( $A304 &lt;&gt; "", $B304 &lt;&gt; "", $C304 &lt;&gt; "", $D304 &lt;&gt; "", $E304 &lt;&gt; "", ISERROR( MATCH( $E304,'2019 Kevin and Rob Bands to not'!$A:$A, 0 ) ) ), 1, 0 )</f>
        <v>0</v>
      </c>
      <c r="H304" s="479">
        <f t="shared" si="2"/>
        <v>0</v>
      </c>
      <c r="I304" t="str">
        <f>'Master Sheet'!L324</f>
        <v>Burnt Lips</v>
      </c>
      <c r="J304" s="466" t="str">
        <f t="array" ref="J304">INDEX( 'Master Sheet'!A400:C$1093, MATCH( I304, 'Master Sheet'!A400:A$1093, 0 ), 2 )</f>
        <v>(2020) charles cavanaugh :: 720-436-2487</v>
      </c>
      <c r="K304" s="482">
        <f t="shared" si="3"/>
        <v>0</v>
      </c>
      <c r="L304" s="483"/>
      <c r="M304" s="466"/>
      <c r="N304" s="466" t="str">
        <f t="array" ref="N304">INDEX( 'Master Sheet'!A400:C$1093, MATCH( I304, 'Master Sheet'!A400:A$1093, 0 ), 3 )</f>
        <v>burntlips.com</v>
      </c>
      <c r="O304">
        <f t="shared" si="4"/>
        <v>0</v>
      </c>
      <c r="P304" s="484"/>
      <c r="Q304" s="466"/>
      <c r="R304" s="466" t="str">
        <f t="shared" si="5"/>
        <v/>
      </c>
      <c r="S304" s="466" t="str">
        <f t="shared" si="6"/>
        <v/>
      </c>
      <c r="T304" t="e">
        <f>IF( Y304="#00ff00", TIMEVALUE('Master Sheet'!J324), "")</f>
        <v>#VALUE!</v>
      </c>
      <c r="U304" t="e">
        <f>IF( Z304="#00ff00", TIMEVALUE('Master Sheet'!K324), "")</f>
        <v>#VALUE!</v>
      </c>
      <c r="W304" t="s">
        <v>4822</v>
      </c>
      <c r="X304" t="s">
        <v>4822</v>
      </c>
      <c r="Y304" t="s">
        <v>4822</v>
      </c>
      <c r="Z304" t="s">
        <v>4822</v>
      </c>
      <c r="AA304" t="s">
        <v>4822</v>
      </c>
    </row>
    <row r="305" spans="1:27" ht="12.75">
      <c r="A305" s="129" t="str">
        <f t="shared" si="0"/>
        <v>Saturday</v>
      </c>
      <c r="B305" s="481" t="str">
        <f>IF( W305="#00ff00",'Master Sheet'!A325, B304)</f>
        <v>(2020) Monique Ford :: (575)942-3322</v>
      </c>
      <c r="C305" t="str">
        <f t="shared" ref="C305:D305" si="394">IF( NOT( R305 = "" ), TEXT( DATE(YEAR(R305), MONTH(R305), DAY(R305) ), "m/d/yy") &amp; " " &amp; HOUR(R305) &amp; ":" &amp; TEXT( MINUTE(R305), "00"), "")</f>
        <v/>
      </c>
      <c r="D305" t="str">
        <f t="shared" si="394"/>
        <v/>
      </c>
      <c r="E305" t="str">
        <f>IF( AA305="#00ff00", 'Master Sheet'!L325, "" )</f>
        <v>Mono Verde Collective</v>
      </c>
      <c r="F305">
        <f>IF( AND( $A305 &lt;&gt; "", $B305 &lt;&gt; "", $C305 &lt;&gt; "", $D305 &lt;&gt; "", $E305 &lt;&gt; "", ISERROR( MATCH( $E305,'2019 Kevin and Rob Bands to not'!$A:$A, 0 ) ) ), 1, 0 )</f>
        <v>0</v>
      </c>
      <c r="H305" s="479">
        <f t="shared" si="2"/>
        <v>0</v>
      </c>
      <c r="I305" t="str">
        <f>'Master Sheet'!L325</f>
        <v>Mono Verde Collective</v>
      </c>
      <c r="J305" s="466" t="str">
        <f t="array" ref="J305">INDEX( 'Master Sheet'!A400:C$1093, MATCH( I305, 'Master Sheet'!A400:A$1093, 0 ), 2 )</f>
        <v>(2020) Joe Baker :: 7208782999</v>
      </c>
      <c r="K305" s="482">
        <f t="shared" si="3"/>
        <v>0</v>
      </c>
      <c r="L305" s="483"/>
      <c r="M305" s="466"/>
      <c r="N305" s="466" t="str">
        <f t="array" ref="N305">INDEX( 'Master Sheet'!A400:C$1093, MATCH( I305, 'Master Sheet'!A400:A$1093, 0 ), 3 )</f>
        <v>famous_mortimur@hotmail.com</v>
      </c>
      <c r="O305">
        <f t="shared" si="4"/>
        <v>0</v>
      </c>
      <c r="P305" s="484"/>
      <c r="Q305" s="466"/>
      <c r="R305" s="466" t="str">
        <f t="shared" si="5"/>
        <v/>
      </c>
      <c r="S305" s="466" t="str">
        <f t="shared" si="6"/>
        <v/>
      </c>
      <c r="T305" t="e">
        <f>IF( Y305="#00ff00", TIMEVALUE('Master Sheet'!J325), "")</f>
        <v>#VALUE!</v>
      </c>
      <c r="U305" t="e">
        <f>IF( Z305="#00ff00", TIMEVALUE('Master Sheet'!K325), "")</f>
        <v>#VALUE!</v>
      </c>
      <c r="W305" t="s">
        <v>4823</v>
      </c>
      <c r="X305" t="s">
        <v>4823</v>
      </c>
      <c r="Y305" t="s">
        <v>4822</v>
      </c>
      <c r="Z305" t="s">
        <v>4822</v>
      </c>
      <c r="AA305" t="s">
        <v>4822</v>
      </c>
    </row>
    <row r="306" spans="1:27" ht="12.75">
      <c r="A306" s="129" t="str">
        <f t="shared" si="0"/>
        <v>Saturday</v>
      </c>
      <c r="B306" s="481" t="str">
        <f>IF( W306="#00ff00",'Master Sheet'!A326, B305)</f>
        <v>(2020) Monique Ford :: (575)942-3322</v>
      </c>
      <c r="C306" t="str">
        <f t="shared" ref="C306:D306" si="395">IF( NOT( R306 = "" ), TEXT( DATE(YEAR(R306), MONTH(R306), DAY(R306) ), "m/d/yy") &amp; " " &amp; HOUR(R306) &amp; ":" &amp; TEXT( MINUTE(R306), "00"), "")</f>
        <v/>
      </c>
      <c r="D306" t="str">
        <f t="shared" si="395"/>
        <v/>
      </c>
      <c r="E306" t="str">
        <f>IF( AA306="#00ff00", 'Master Sheet'!L326, "" )</f>
        <v>Indigenous Peoples</v>
      </c>
      <c r="F306">
        <f>IF( AND( $A306 &lt;&gt; "", $B306 &lt;&gt; "", $C306 &lt;&gt; "", $D306 &lt;&gt; "", $E306 &lt;&gt; "", ISERROR( MATCH( $E306,'2019 Kevin and Rob Bands to not'!$A:$A, 0 ) ) ), 1, 0 )</f>
        <v>0</v>
      </c>
      <c r="H306" s="479">
        <f t="shared" si="2"/>
        <v>0</v>
      </c>
      <c r="I306" t="str">
        <f>'Master Sheet'!L326</f>
        <v>Indigenous Peoples</v>
      </c>
      <c r="J306" s="466" t="str">
        <f t="array" ref="J306">INDEX( 'Master Sheet'!A400:C$1093, MATCH( I306, 'Master Sheet'!A400:A$1093, 0 ), 2 )</f>
        <v>(2020) Jimmy Macias :: jimmy.macias@colorado.edu</v>
      </c>
      <c r="K306" s="482">
        <f t="shared" si="3"/>
        <v>0</v>
      </c>
      <c r="L306" s="483"/>
      <c r="M306" s="466"/>
      <c r="N306" s="466" t="str">
        <f t="array" ref="N306">INDEX( 'Master Sheet'!A400:C$1093, MATCH( I306, 'Master Sheet'!A400:A$1093, 0 ), 3 )</f>
        <v>jimmy.macias@colorado.edu</v>
      </c>
      <c r="O306">
        <f t="shared" si="4"/>
        <v>0</v>
      </c>
      <c r="P306" s="484"/>
      <c r="Q306" s="466"/>
      <c r="R306" s="466" t="str">
        <f t="shared" si="5"/>
        <v/>
      </c>
      <c r="S306" s="466" t="str">
        <f t="shared" si="6"/>
        <v/>
      </c>
      <c r="T306" t="e">
        <f>IF( Y306="#00ff00", TIMEVALUE('Master Sheet'!J326), "")</f>
        <v>#VALUE!</v>
      </c>
      <c r="U306" t="e">
        <f>IF( Z306="#00ff00", TIMEVALUE('Master Sheet'!K326), "")</f>
        <v>#VALUE!</v>
      </c>
      <c r="W306" t="s">
        <v>4823</v>
      </c>
      <c r="X306" t="s">
        <v>4823</v>
      </c>
      <c r="Y306" t="s">
        <v>4822</v>
      </c>
      <c r="Z306" t="s">
        <v>4822</v>
      </c>
      <c r="AA306" t="s">
        <v>4822</v>
      </c>
    </row>
    <row r="307" spans="1:27" ht="12.75">
      <c r="A307" s="129" t="str">
        <f t="shared" si="0"/>
        <v>Saturday</v>
      </c>
      <c r="B307" s="481" t="str">
        <f>IF( W307="#00ff00",'Master Sheet'!A327, B306)</f>
        <v>(2020) Monique Ford :: (575)942-3322</v>
      </c>
      <c r="C307" t="str">
        <f t="shared" ref="C307:D307" si="396">IF( NOT( R307 = "" ), TEXT( DATE(YEAR(R307), MONTH(R307), DAY(R307) ), "m/d/yy") &amp; " " &amp; HOUR(R307) &amp; ":" &amp; TEXT( MINUTE(R307), "00"), "")</f>
        <v/>
      </c>
      <c r="D307" t="str">
        <f t="shared" si="396"/>
        <v/>
      </c>
      <c r="E307" t="str">
        <f>IF( AA307="#00ff00", 'Master Sheet'!L327, "" )</f>
        <v>Nadavision</v>
      </c>
      <c r="F307">
        <f>IF( AND( $A307 &lt;&gt; "", $B307 &lt;&gt; "", $C307 &lt;&gt; "", $D307 &lt;&gt; "", $E307 &lt;&gt; "", ISERROR( MATCH( $E307,'2019 Kevin and Rob Bands to not'!$A:$A, 0 ) ) ), 1, 0 )</f>
        <v>0</v>
      </c>
      <c r="H307" s="479">
        <f t="shared" si="2"/>
        <v>0</v>
      </c>
      <c r="I307" t="str">
        <f>'Master Sheet'!L327</f>
        <v>Nadavision</v>
      </c>
      <c r="J307" s="466" t="str">
        <f t="array" ref="J307">INDEX( 'Master Sheet'!A400:C$1093, MATCH( I307, 'Master Sheet'!A400:A$1093, 0 ), 2 )</f>
        <v>(2020) Alex Knox :: 9706910665</v>
      </c>
      <c r="K307" s="482">
        <f t="shared" si="3"/>
        <v>0</v>
      </c>
      <c r="L307" s="483"/>
      <c r="M307" s="466"/>
      <c r="N307" s="466" t="str">
        <f t="array" ref="N307">INDEX( 'Master Sheet'!A400:C$1093, MATCH( I307, 'Master Sheet'!A400:A$1093, 0 ), 3 )</f>
        <v>nadavisionmusic@gmail.com</v>
      </c>
      <c r="O307">
        <f t="shared" si="4"/>
        <v>0</v>
      </c>
      <c r="P307" s="484"/>
      <c r="Q307" s="466"/>
      <c r="R307" s="466" t="str">
        <f t="shared" si="5"/>
        <v/>
      </c>
      <c r="S307" s="466" t="str">
        <f t="shared" si="6"/>
        <v/>
      </c>
      <c r="T307" t="e">
        <f>IF( Y307="#00ff00", TIMEVALUE('Master Sheet'!J327), "")</f>
        <v>#VALUE!</v>
      </c>
      <c r="U307" t="e">
        <f>IF( Z307="#00ff00", TIMEVALUE('Master Sheet'!K327), "")</f>
        <v>#VALUE!</v>
      </c>
      <c r="W307" t="s">
        <v>4823</v>
      </c>
      <c r="X307" t="s">
        <v>4823</v>
      </c>
      <c r="Y307" t="s">
        <v>4822</v>
      </c>
      <c r="Z307" t="s">
        <v>4822</v>
      </c>
      <c r="AA307" t="s">
        <v>4822</v>
      </c>
    </row>
    <row r="308" spans="1:27" ht="12.75">
      <c r="A308" s="129" t="str">
        <f t="shared" si="0"/>
        <v>Saturday</v>
      </c>
      <c r="B308" s="481" t="str">
        <f>IF( W308="#00ff00",'Master Sheet'!A328, B307)</f>
        <v>(2020) Monique Ford :: (575)942-3322</v>
      </c>
      <c r="C308" t="str">
        <f t="shared" ref="C308:D308" si="397">IF( NOT( R308 = "" ), TEXT( DATE(YEAR(R308), MONTH(R308), DAY(R308) ), "m/d/yy") &amp; " " &amp; HOUR(R308) &amp; ":" &amp; TEXT( MINUTE(R308), "00"), "")</f>
        <v/>
      </c>
      <c r="D308" t="str">
        <f t="shared" si="397"/>
        <v/>
      </c>
      <c r="E308" t="str">
        <f>IF( AA308="#00ff00", 'Master Sheet'!L328, "" )</f>
        <v>Kent Washington III</v>
      </c>
      <c r="F308">
        <f>IF( AND( $A308 &lt;&gt; "", $B308 &lt;&gt; "", $C308 &lt;&gt; "", $D308 &lt;&gt; "", $E308 &lt;&gt; "", ISERROR( MATCH( $E308,'2019 Kevin and Rob Bands to not'!$A:$A, 0 ) ) ), 1, 0 )</f>
        <v>0</v>
      </c>
      <c r="H308" s="479">
        <f t="shared" si="2"/>
        <v>0</v>
      </c>
      <c r="I308" t="str">
        <f>'Master Sheet'!L328</f>
        <v>Kent Washington III</v>
      </c>
      <c r="J308" s="466" t="str">
        <f t="array" ref="J308">INDEX( 'Master Sheet'!A400:C$1093, MATCH( I308, 'Master Sheet'!A400:A$1093, 0 ), 2 )</f>
        <v>(2020) Kent Washington III :: 9704122172</v>
      </c>
      <c r="K308" s="482">
        <f t="shared" si="3"/>
        <v>0</v>
      </c>
      <c r="L308" s="483"/>
      <c r="M308" s="466"/>
      <c r="N308" s="466" t="str">
        <f t="array" ref="N308">INDEX( 'Master Sheet'!A400:C$1093, MATCH( I308, 'Master Sheet'!A400:A$1093, 0 ), 3 )</f>
        <v>kwthird@gmail.com</v>
      </c>
      <c r="O308">
        <f t="shared" si="4"/>
        <v>0</v>
      </c>
      <c r="P308" s="484"/>
      <c r="Q308" s="466"/>
      <c r="R308" s="466" t="str">
        <f t="shared" si="5"/>
        <v/>
      </c>
      <c r="S308" s="466" t="str">
        <f t="shared" si="6"/>
        <v/>
      </c>
      <c r="T308" t="e">
        <f>IF( Y308="#00ff00", TIMEVALUE('Master Sheet'!J328), "")</f>
        <v>#VALUE!</v>
      </c>
      <c r="U308" t="e">
        <f>IF( Z308="#00ff00", TIMEVALUE('Master Sheet'!K328), "")</f>
        <v>#VALUE!</v>
      </c>
      <c r="W308" t="s">
        <v>4823</v>
      </c>
      <c r="X308" t="s">
        <v>4823</v>
      </c>
      <c r="Y308" t="s">
        <v>4822</v>
      </c>
      <c r="Z308" t="s">
        <v>4822</v>
      </c>
      <c r="AA308" t="s">
        <v>4822</v>
      </c>
    </row>
    <row r="309" spans="1:27" ht="12.75">
      <c r="A309" s="129" t="str">
        <f t="shared" si="0"/>
        <v>Saturday</v>
      </c>
      <c r="B309" s="481" t="str">
        <f>IF( W309="#00ff00",'Master Sheet'!A329, B308)</f>
        <v>(2020) Monique Ford :: (575)942-3322</v>
      </c>
      <c r="C309" t="str">
        <f t="shared" ref="C309:D309" si="398">IF( NOT( R309 = "" ), TEXT( DATE(YEAR(R309), MONTH(R309), DAY(R309) ), "m/d/yy") &amp; " " &amp; HOUR(R309) &amp; ":" &amp; TEXT( MINUTE(R309), "00"), "")</f>
        <v/>
      </c>
      <c r="D309" t="str">
        <f t="shared" si="398"/>
        <v/>
      </c>
      <c r="E309" t="str">
        <f>IF( AA309="#00ff00", 'Master Sheet'!L329, "" )</f>
        <v>Nick Sanville</v>
      </c>
      <c r="F309">
        <f>IF( AND( $A309 &lt;&gt; "", $B309 &lt;&gt; "", $C309 &lt;&gt; "", $D309 &lt;&gt; "", $E309 &lt;&gt; "", ISERROR( MATCH( $E309,'2019 Kevin and Rob Bands to not'!$A:$A, 0 ) ) ), 1, 0 )</f>
        <v>0</v>
      </c>
      <c r="H309" s="479">
        <f t="shared" si="2"/>
        <v>0</v>
      </c>
      <c r="I309" t="str">
        <f>'Master Sheet'!L329</f>
        <v>Nick Sanville</v>
      </c>
      <c r="J309" s="466" t="str">
        <f t="array" ref="J309">INDEX( 'Master Sheet'!A400:C$1093, MATCH( I309, 'Master Sheet'!A400:A$1093, 0 ), 2 )</f>
        <v>(2020) Nick Sanville :: 9705990771</v>
      </c>
      <c r="K309" s="482">
        <f t="shared" si="3"/>
        <v>0</v>
      </c>
      <c r="L309" s="483"/>
      <c r="M309" s="466"/>
      <c r="N309" s="466" t="str">
        <f t="array" ref="N309">INDEX( 'Master Sheet'!A400:C$1093, MATCH( I309, 'Master Sheet'!A400:A$1093, 0 ), 3 )</f>
        <v>Diealated@gmail.com</v>
      </c>
      <c r="O309">
        <f t="shared" si="4"/>
        <v>0</v>
      </c>
      <c r="P309" s="484"/>
      <c r="Q309" s="466"/>
      <c r="R309" s="466" t="str">
        <f t="shared" si="5"/>
        <v/>
      </c>
      <c r="S309" s="466" t="str">
        <f t="shared" si="6"/>
        <v/>
      </c>
      <c r="T309" t="e">
        <f>IF( Y309="#00ff00", TIMEVALUE('Master Sheet'!J329), "")</f>
        <v>#VALUE!</v>
      </c>
      <c r="U309" t="e">
        <f>IF( Z309="#00ff00", TIMEVALUE('Master Sheet'!K329), "")</f>
        <v>#VALUE!</v>
      </c>
      <c r="W309" t="s">
        <v>4823</v>
      </c>
      <c r="X309" t="s">
        <v>4823</v>
      </c>
      <c r="Y309" t="s">
        <v>4822</v>
      </c>
      <c r="Z309" t="s">
        <v>4822</v>
      </c>
      <c r="AA309" t="s">
        <v>4822</v>
      </c>
    </row>
    <row r="310" spans="1:27" ht="12.75">
      <c r="A310" s="129" t="str">
        <f t="shared" si="0"/>
        <v>Saturday</v>
      </c>
      <c r="B310" s="481" t="str">
        <f>IF( W310="#00ff00",'Master Sheet'!A330, B309)</f>
        <v>(2020) Monique Ford :: (575)942-3322</v>
      </c>
      <c r="C310" t="str">
        <f t="shared" ref="C310:D310" si="399">IF( NOT( R310 = "" ), TEXT( DATE(YEAR(R310), MONTH(R310), DAY(R310) ), "m/d/yy") &amp; " " &amp; HOUR(R310) &amp; ":" &amp; TEXT( MINUTE(R310), "00"), "")</f>
        <v/>
      </c>
      <c r="D310" t="str">
        <f t="shared" si="399"/>
        <v/>
      </c>
      <c r="E310" t="str">
        <f>IF( AA310="#00ff00", 'Master Sheet'!L330, "" )</f>
        <v>OC / IC</v>
      </c>
      <c r="F310">
        <f>IF( AND( $A310 &lt;&gt; "", $B310 &lt;&gt; "", $C310 &lt;&gt; "", $D310 &lt;&gt; "", $E310 &lt;&gt; "", ISERROR( MATCH( $E310,'2019 Kevin and Rob Bands to not'!$A:$A, 0 ) ) ), 1, 0 )</f>
        <v>0</v>
      </c>
      <c r="H310" s="479">
        <f t="shared" si="2"/>
        <v>0</v>
      </c>
      <c r="I310" t="str">
        <f>'Master Sheet'!L330</f>
        <v>OC / IC</v>
      </c>
      <c r="J310" s="466" t="str">
        <f t="array" ref="J310">INDEX( 'Master Sheet'!A400:C$1093, MATCH( I310, 'Master Sheet'!A400:A$1093, 0 ), 2 )</f>
        <v>(2020) Ramon Morgan :: 3123504086</v>
      </c>
      <c r="K310" s="482">
        <f t="shared" si="3"/>
        <v>0</v>
      </c>
      <c r="L310" s="483"/>
      <c r="M310" s="466"/>
      <c r="N310" s="466" t="str">
        <f t="array" ref="N310">INDEX( 'Master Sheet'!A400:C$1093, MATCH( I310, 'Master Sheet'!A400:A$1093, 0 ), 3 )</f>
        <v>oc333mgmt@gmail.com , ramonkevinmorgan@gmail.com</v>
      </c>
      <c r="O310">
        <f t="shared" si="4"/>
        <v>0</v>
      </c>
      <c r="P310" s="484"/>
      <c r="Q310" s="466"/>
      <c r="R310" s="466" t="str">
        <f t="shared" si="5"/>
        <v/>
      </c>
      <c r="S310" s="466" t="str">
        <f t="shared" si="6"/>
        <v/>
      </c>
      <c r="T310" t="e">
        <f>IF( Y310="#00ff00", TIMEVALUE('Master Sheet'!J330), "")</f>
        <v>#VALUE!</v>
      </c>
      <c r="U310" t="e">
        <f>IF( Z310="#00ff00", TIMEVALUE('Master Sheet'!K330), "")</f>
        <v>#VALUE!</v>
      </c>
      <c r="W310" t="s">
        <v>4823</v>
      </c>
      <c r="X310" t="s">
        <v>4823</v>
      </c>
      <c r="Y310" t="s">
        <v>4822</v>
      </c>
      <c r="Z310" t="s">
        <v>4822</v>
      </c>
      <c r="AA310" t="s">
        <v>4822</v>
      </c>
    </row>
    <row r="311" spans="1:27" ht="12.75">
      <c r="A311" s="129" t="str">
        <f t="shared" si="0"/>
        <v>Saturday</v>
      </c>
      <c r="B311" s="481" t="str">
        <f>IF( W311="#00ff00",'Master Sheet'!A331, B310)</f>
        <v>(2020) Monique Ford :: (575)942-3322</v>
      </c>
      <c r="C311" t="str">
        <f t="shared" ref="C311:D311" si="400">IF( NOT( R311 = "" ), TEXT( DATE(YEAR(R311), MONTH(R311), DAY(R311) ), "m/d/yy") &amp; " " &amp; HOUR(R311) &amp; ":" &amp; TEXT( MINUTE(R311), "00"), "")</f>
        <v/>
      </c>
      <c r="D311" t="str">
        <f t="shared" si="400"/>
        <v/>
      </c>
      <c r="E311" t="str">
        <f>IF( AA311="#00ff00", 'Master Sheet'!L331, "" )</f>
        <v>SF1</v>
      </c>
      <c r="F311">
        <f>IF( AND( $A311 &lt;&gt; "", $B311 &lt;&gt; "", $C311 &lt;&gt; "", $D311 &lt;&gt; "", $E311 &lt;&gt; "", ISERROR( MATCH( $E311,'2019 Kevin and Rob Bands to not'!$A:$A, 0 ) ) ), 1, 0 )</f>
        <v>0</v>
      </c>
      <c r="H311" s="479">
        <f t="shared" si="2"/>
        <v>0</v>
      </c>
      <c r="I311" t="str">
        <f>'Master Sheet'!L331</f>
        <v>SF1</v>
      </c>
      <c r="J311" s="466" t="str">
        <f t="array" ref="J311">INDEX( 'Master Sheet'!A400:C$1093, MATCH( I311, 'Master Sheet'!A400:A$1093, 0 ), 2 )</f>
        <v>(2020) Shane Franklin :: 303-520-4821</v>
      </c>
      <c r="K311" s="482">
        <f t="shared" si="3"/>
        <v>0</v>
      </c>
      <c r="L311" s="483"/>
      <c r="M311" s="466"/>
      <c r="N311" s="466" t="str">
        <f t="array" ref="N311">INDEX( 'Master Sheet'!A400:C$1093, MATCH( I311, 'Master Sheet'!A400:A$1093, 0 ), 3 )</f>
        <v>booking@sf1music.com</v>
      </c>
      <c r="O311">
        <f t="shared" si="4"/>
        <v>0</v>
      </c>
      <c r="P311" s="484"/>
      <c r="Q311" s="466"/>
      <c r="R311" s="466" t="str">
        <f t="shared" si="5"/>
        <v/>
      </c>
      <c r="S311" s="466" t="str">
        <f t="shared" si="6"/>
        <v/>
      </c>
      <c r="T311" t="e">
        <f>IF( Y311="#00ff00", TIMEVALUE('Master Sheet'!J331), "")</f>
        <v>#VALUE!</v>
      </c>
      <c r="U311" t="e">
        <f>IF( Z311="#00ff00", TIMEVALUE('Master Sheet'!K331), "")</f>
        <v>#VALUE!</v>
      </c>
      <c r="W311" t="s">
        <v>4823</v>
      </c>
      <c r="X311" t="s">
        <v>4823</v>
      </c>
      <c r="Y311" t="s">
        <v>4822</v>
      </c>
      <c r="Z311" t="s">
        <v>4822</v>
      </c>
      <c r="AA311" t="s">
        <v>4822</v>
      </c>
    </row>
    <row r="312" spans="1:27" ht="12.75">
      <c r="A312" s="129" t="str">
        <f t="shared" si="0"/>
        <v>Saturday</v>
      </c>
      <c r="B312" s="481" t="str">
        <f>IF( W312="#00ff00",'Master Sheet'!A332, B311)</f>
        <v>(2020) Monique Ford :: (575)942-3322</v>
      </c>
      <c r="C312" t="str">
        <f t="shared" ref="C312:D312" si="401">IF( NOT( R312 = "" ), TEXT( DATE(YEAR(R312), MONTH(R312), DAY(R312) ), "m/d/yy") &amp; " " &amp; HOUR(R312) &amp; ":" &amp; TEXT( MINUTE(R312), "00"), "")</f>
        <v/>
      </c>
      <c r="D312" t="str">
        <f t="shared" si="401"/>
        <v/>
      </c>
      <c r="E312">
        <f>IF( AA312="#00ff00", 'Master Sheet'!L332, "" )</f>
        <v>0</v>
      </c>
      <c r="F312">
        <f>IF( AND( $A312 &lt;&gt; "", $B312 &lt;&gt; "", $C312 &lt;&gt; "", $D312 &lt;&gt; "", $E312 &lt;&gt; "", ISERROR( MATCH( $E312,'2019 Kevin and Rob Bands to not'!$A:$A, 0 ) ) ), 1, 0 )</f>
        <v>0</v>
      </c>
      <c r="H312" s="479">
        <f t="shared" si="2"/>
        <v>0</v>
      </c>
      <c r="I312">
        <f>'Master Sheet'!L332</f>
        <v>0</v>
      </c>
      <c r="J312" s="466" t="e">
        <f t="array" ref="J312">INDEX( 'Master Sheet'!A400:C$1093, MATCH( I312, 'Master Sheet'!A400:A$1093, 0 ), 2 )</f>
        <v>#N/A</v>
      </c>
      <c r="K312" s="482">
        <f t="shared" si="3"/>
        <v>0</v>
      </c>
      <c r="L312" s="483"/>
      <c r="M312" s="466"/>
      <c r="N312" s="466" t="e">
        <f t="array" ref="N312">INDEX( 'Master Sheet'!A400:C$1093, MATCH( I312, 'Master Sheet'!A400:A$1093, 0 ), 3 )</f>
        <v>#N/A</v>
      </c>
      <c r="O312">
        <f t="shared" si="4"/>
        <v>0</v>
      </c>
      <c r="P312" s="484"/>
      <c r="Q312" s="466"/>
      <c r="R312" s="466" t="str">
        <f t="shared" si="5"/>
        <v/>
      </c>
      <c r="S312" s="466" t="str">
        <f t="shared" si="6"/>
        <v/>
      </c>
      <c r="T312" t="e">
        <f>IF( Y312="#00ff00", TIMEVALUE('Master Sheet'!J332), "")</f>
        <v>#VALUE!</v>
      </c>
      <c r="U312" t="e">
        <f>IF( Z312="#00ff00", TIMEVALUE('Master Sheet'!K332), "")</f>
        <v>#VALUE!</v>
      </c>
      <c r="W312" t="s">
        <v>4823</v>
      </c>
      <c r="X312" t="s">
        <v>4823</v>
      </c>
      <c r="Y312" t="s">
        <v>4822</v>
      </c>
      <c r="Z312" t="s">
        <v>4822</v>
      </c>
      <c r="AA312" t="s">
        <v>4822</v>
      </c>
    </row>
    <row r="313" spans="1:27" ht="12.75">
      <c r="A313" s="129" t="str">
        <f t="shared" si="0"/>
        <v>Saturday</v>
      </c>
      <c r="B313" s="481" t="str">
        <f>IF( W313="#00ff00",#REF!, B312)</f>
        <v>(2020) Monique Ford :: (575)942-3322</v>
      </c>
      <c r="C313" t="str">
        <f t="shared" ref="C313:D313" si="402">IF( NOT( R313 = "" ), TEXT( DATE(YEAR(R313), MONTH(R313), DAY(R313) ), "m/d/yy") &amp; " " &amp; HOUR(R313) &amp; ":" &amp; TEXT( MINUTE(R313), "00"), "")</f>
        <v/>
      </c>
      <c r="D313" t="str">
        <f t="shared" si="402"/>
        <v/>
      </c>
      <c r="E313" t="str">
        <f>IF( AA313="#00ff00",#REF!, "" )</f>
        <v/>
      </c>
      <c r="F313">
        <f>IF( AND( $A313 &lt;&gt; "", $B313 &lt;&gt; "", $C313 &lt;&gt; "", $D313 &lt;&gt; "", $E313 &lt;&gt; "", ISERROR( MATCH( $E313,'2019 Kevin and Rob Bands to not'!$A:$A, 0 ) ) ), 1, 0 )</f>
        <v>0</v>
      </c>
      <c r="H313" s="479" t="e">
        <f t="shared" si="2"/>
        <v>#REF!</v>
      </c>
      <c r="I313" t="e">
        <f>#REF!</f>
        <v>#REF!</v>
      </c>
      <c r="J313" s="466" t="e">
        <f t="array" ref="J313">INDEX( 'Master Sheet'!A400:C$1093, MATCH( I313, 'Master Sheet'!A400:A$1093, 0 ), 2 )</f>
        <v>#REF!</v>
      </c>
      <c r="K313" s="482" t="e">
        <f t="shared" si="3"/>
        <v>#REF!</v>
      </c>
      <c r="L313" s="483"/>
      <c r="M313" s="466"/>
      <c r="N313" s="466" t="e">
        <f t="array" ref="N313">INDEX( 'Master Sheet'!A400:C$1093, MATCH( I313, 'Master Sheet'!A400:A$1093, 0 ), 3 )</f>
        <v>#REF!</v>
      </c>
      <c r="O313" t="e">
        <f t="shared" si="4"/>
        <v>#REF!</v>
      </c>
      <c r="P313" s="484"/>
      <c r="Q313" s="466"/>
      <c r="R313" s="466" t="str">
        <f t="shared" si="5"/>
        <v/>
      </c>
      <c r="S313" s="466" t="str">
        <f t="shared" si="6"/>
        <v/>
      </c>
      <c r="T313" t="str">
        <f t="shared" ref="T313:U313" si="403">IF( Y313="#00ff00", TIMEVALUE(#REF!), "")</f>
        <v/>
      </c>
      <c r="U313" t="str">
        <f t="shared" si="403"/>
        <v/>
      </c>
      <c r="W313" t="s">
        <v>4823</v>
      </c>
      <c r="X313" t="s">
        <v>4823</v>
      </c>
      <c r="Y313" t="s">
        <v>4823</v>
      </c>
      <c r="Z313" t="s">
        <v>4823</v>
      </c>
      <c r="AA313" t="s">
        <v>4823</v>
      </c>
    </row>
    <row r="314" spans="1:27" ht="12.75">
      <c r="A314" s="129" t="str">
        <f t="shared" si="0"/>
        <v>Saturday</v>
      </c>
      <c r="B314" s="481" t="str">
        <f>IF( W314="#00ff00",'Master Sheet'!A333, B313)</f>
        <v>(2020) Monique Ford :: (575)942-3322</v>
      </c>
      <c r="C314" t="str">
        <f t="shared" ref="C314:D314" si="404">IF( NOT( R314 = "" ), TEXT( DATE(YEAR(R314), MONTH(R314), DAY(R314) ), "m/d/yy") &amp; " " &amp; HOUR(R314) &amp; ":" &amp; TEXT( MINUTE(R314), "00"), "")</f>
        <v/>
      </c>
      <c r="D314" t="str">
        <f t="shared" si="404"/>
        <v/>
      </c>
      <c r="E314" t="str">
        <f>IF( AA314="#00ff00", 'Master Sheet'!L333, "" )</f>
        <v/>
      </c>
      <c r="F314">
        <f>IF( AND( $A314 &lt;&gt; "", $B314 &lt;&gt; "", $C314 &lt;&gt; "", $D314 &lt;&gt; "", $E314 &lt;&gt; "", ISERROR( MATCH( $E314,'2019 Kevin and Rob Bands to not'!$A:$A, 0 ) ) ), 1, 0 )</f>
        <v>0</v>
      </c>
      <c r="H314" s="479">
        <f t="shared" si="2"/>
        <v>0</v>
      </c>
      <c r="I314">
        <f>'Master Sheet'!L333</f>
        <v>0</v>
      </c>
      <c r="J314" s="466" t="e">
        <f t="array" ref="J314">INDEX( 'Master Sheet'!A400:C$1093, MATCH( I314, 'Master Sheet'!A400:A$1093, 0 ), 2 )</f>
        <v>#N/A</v>
      </c>
      <c r="K314" s="482">
        <f t="shared" si="3"/>
        <v>0</v>
      </c>
      <c r="L314" s="483"/>
      <c r="M314" s="466"/>
      <c r="N314" s="466" t="e">
        <f t="array" ref="N314">INDEX( 'Master Sheet'!A400:C$1093, MATCH( I314, 'Master Sheet'!A400:A$1093, 0 ), 3 )</f>
        <v>#N/A</v>
      </c>
      <c r="O314">
        <f t="shared" si="4"/>
        <v>0</v>
      </c>
      <c r="P314" s="484"/>
      <c r="Q314" s="466"/>
      <c r="R314" s="466" t="str">
        <f t="shared" si="5"/>
        <v/>
      </c>
      <c r="S314" s="466" t="str">
        <f t="shared" si="6"/>
        <v/>
      </c>
      <c r="T314" t="str">
        <f>IF( Y314="#00ff00", TIMEVALUE('Master Sheet'!J333), "")</f>
        <v/>
      </c>
      <c r="U314" t="str">
        <f>IF( Z314="#00ff00", TIMEVALUE('Master Sheet'!K333), "")</f>
        <v/>
      </c>
      <c r="W314" t="s">
        <v>4823</v>
      </c>
      <c r="X314" t="s">
        <v>4823</v>
      </c>
      <c r="Y314" t="s">
        <v>4823</v>
      </c>
      <c r="Z314" t="s">
        <v>4823</v>
      </c>
      <c r="AA314" t="s">
        <v>4823</v>
      </c>
    </row>
    <row r="315" spans="1:27" ht="12.75">
      <c r="A315" s="129" t="str">
        <f t="shared" si="0"/>
        <v>Saturday</v>
      </c>
      <c r="B315" s="481" t="str">
        <f>IF( W315="#00ff00",'Master Sheet'!A334, B314)</f>
        <v>(2020) Monique Ford :: (575)942-3322</v>
      </c>
      <c r="C315" t="str">
        <f t="shared" ref="C315:D315" si="405">IF( NOT( R315 = "" ), TEXT( DATE(YEAR(R315), MONTH(R315), DAY(R315) ), "m/d/yy") &amp; " " &amp; HOUR(R315) &amp; ":" &amp; TEXT( MINUTE(R315), "00"), "")</f>
        <v/>
      </c>
      <c r="D315" t="str">
        <f t="shared" si="405"/>
        <v/>
      </c>
      <c r="E315" t="str">
        <f>IF( AA315="#00ff00", 'Master Sheet'!L334, "" )</f>
        <v/>
      </c>
      <c r="F315">
        <f>IF( AND( $A315 &lt;&gt; "", $B315 &lt;&gt; "", $C315 &lt;&gt; "", $D315 &lt;&gt; "", $E315 &lt;&gt; "", ISERROR( MATCH( $E315,'2019 Kevin and Rob Bands to not'!$A:$A, 0 ) ) ), 1, 0 )</f>
        <v>0</v>
      </c>
      <c r="H315" s="479">
        <f t="shared" si="2"/>
        <v>0</v>
      </c>
      <c r="I315" t="str">
        <f>'Master Sheet'!L334</f>
        <v>backline</v>
      </c>
      <c r="J315" s="466" t="e">
        <f t="array" ref="J315">INDEX( 'Master Sheet'!A400:C$1093, MATCH( I315, 'Master Sheet'!A400:A$1093, 0 ), 2 )</f>
        <v>#N/A</v>
      </c>
      <c r="K315" s="482">
        <f t="shared" si="3"/>
        <v>0</v>
      </c>
      <c r="L315" s="483"/>
      <c r="M315" s="466"/>
      <c r="N315" s="466" t="e">
        <f t="array" ref="N315">INDEX( 'Master Sheet'!A400:C$1093, MATCH( I315, 'Master Sheet'!A400:A$1093, 0 ), 3 )</f>
        <v>#N/A</v>
      </c>
      <c r="O315">
        <f t="shared" si="4"/>
        <v>0</v>
      </c>
      <c r="P315" s="484"/>
      <c r="Q315" s="466"/>
      <c r="R315" s="466" t="str">
        <f t="shared" si="5"/>
        <v/>
      </c>
      <c r="S315" s="466" t="str">
        <f t="shared" si="6"/>
        <v/>
      </c>
      <c r="T315" t="str">
        <f>IF( Y315="#00ff00", TIMEVALUE('Master Sheet'!J334), "")</f>
        <v/>
      </c>
      <c r="U315" t="str">
        <f>IF( Z315="#00ff00", TIMEVALUE('Master Sheet'!K334), "")</f>
        <v/>
      </c>
      <c r="W315" t="s">
        <v>4823</v>
      </c>
      <c r="X315" t="s">
        <v>4823</v>
      </c>
      <c r="Y315" t="s">
        <v>4823</v>
      </c>
      <c r="Z315" t="s">
        <v>4823</v>
      </c>
      <c r="AA315" t="s">
        <v>4823</v>
      </c>
    </row>
    <row r="316" spans="1:27" ht="12.75">
      <c r="A316" s="129" t="str">
        <f t="shared" si="0"/>
        <v>Saturday</v>
      </c>
      <c r="B316" s="481" t="e">
        <f>IF( W316="#00ff00",'Master Sheet'!A335, B315)</f>
        <v>#N/A</v>
      </c>
      <c r="C316" t="str">
        <f t="shared" ref="C316:D316" si="406">IF( NOT( R316 = "" ), TEXT( DATE(YEAR(R316), MONTH(R316), DAY(R316) ), "m/d/yy") &amp; " " &amp; HOUR(R316) &amp; ":" &amp; TEXT( MINUTE(R316), "00"), "")</f>
        <v/>
      </c>
      <c r="D316" t="str">
        <f t="shared" si="406"/>
        <v/>
      </c>
      <c r="E316" t="str">
        <f>IF( AA316="#00ff00", 'Master Sheet'!M335, "" )</f>
        <v>53:14 Film Festival</v>
      </c>
      <c r="F316" t="e">
        <f>IF( AND( $A316 &lt;&gt; "", $B316 &lt;&gt; "", $C316 &lt;&gt; "", $D316 &lt;&gt; "", $E316 &lt;&gt; "", ISERROR( MATCH( $E316,'2019 Kevin and Rob Bands to not'!$A:$A, 0 ) ) ), 1, 0 )</f>
        <v>#N/A</v>
      </c>
      <c r="H316" s="479" t="e">
        <f t="shared" si="2"/>
        <v>#N/A</v>
      </c>
      <c r="I316" t="str">
        <f>'Master Sheet'!M335</f>
        <v>53:14 Film Festival</v>
      </c>
      <c r="J316" s="466" t="e">
        <f t="array" ref="J316">INDEX( 'Master Sheet'!A400:C$1093, MATCH( I316, 'Master Sheet'!A400:A$1093, 0 ), 2 )</f>
        <v>#N/A</v>
      </c>
      <c r="K316" s="482" t="e">
        <f t="shared" si="3"/>
        <v>#N/A</v>
      </c>
      <c r="L316" s="486" t="s">
        <v>5266</v>
      </c>
      <c r="M316" s="466"/>
      <c r="N316" s="466" t="e">
        <f t="array" ref="N316">INDEX( 'Master Sheet'!A400:C$1093, MATCH( I316, 'Master Sheet'!A400:A$1093, 0 ), 3 )</f>
        <v>#N/A</v>
      </c>
      <c r="O316" t="e">
        <f t="shared" si="4"/>
        <v>#N/A</v>
      </c>
      <c r="P316" s="484"/>
      <c r="Q316" s="466"/>
      <c r="R316" s="466" t="str">
        <f t="shared" si="5"/>
        <v/>
      </c>
      <c r="S316" s="466" t="str">
        <f t="shared" si="6"/>
        <v/>
      </c>
      <c r="T316" t="e">
        <f>IF( Y316="#00ff00", TIMEVALUE('Master Sheet'!J335), "")</f>
        <v>#VALUE!</v>
      </c>
      <c r="U316" t="e">
        <f>IF( Z316="#00ff00", TIMEVALUE('Master Sheet'!K335), "")</f>
        <v>#VALUE!</v>
      </c>
      <c r="W316" t="s">
        <v>4822</v>
      </c>
      <c r="X316" t="s">
        <v>4822</v>
      </c>
      <c r="Y316" t="s">
        <v>4822</v>
      </c>
      <c r="Z316" t="s">
        <v>4822</v>
      </c>
      <c r="AA316" t="s">
        <v>4822</v>
      </c>
    </row>
    <row r="317" spans="1:27" ht="12.75">
      <c r="A317" s="129" t="str">
        <f t="shared" si="0"/>
        <v>Saturday</v>
      </c>
      <c r="B317" s="481" t="e">
        <f>IF( W317="#00ff00",'Master Sheet'!A336, B316)</f>
        <v>#N/A</v>
      </c>
      <c r="C317" t="str">
        <f t="shared" ref="C317:D317" si="407">IF( NOT( R317 = "" ), TEXT( DATE(YEAR(R317), MONTH(R317), DAY(R317) ), "m/d/yy") &amp; " " &amp; HOUR(R317) &amp; ":" &amp; TEXT( MINUTE(R317), "00"), "")</f>
        <v/>
      </c>
      <c r="D317" t="str">
        <f t="shared" si="407"/>
        <v/>
      </c>
      <c r="E317" t="str">
        <f>IF( AA317="#00ff00", 'Master Sheet'!L336, "" )</f>
        <v>Audible (weareaudible)</v>
      </c>
      <c r="F317" t="e">
        <f>IF( AND( $A317 &lt;&gt; "", $B317 &lt;&gt; "", $C317 &lt;&gt; "", $D317 &lt;&gt; "", $E317 &lt;&gt; "", ISERROR( MATCH( $E317,'2019 Kevin and Rob Bands to not'!$A:$A, 0 ) ) ), 1, 0 )</f>
        <v>#N/A</v>
      </c>
      <c r="H317" s="479" t="e">
        <f t="shared" si="2"/>
        <v>#N/A</v>
      </c>
      <c r="I317" t="str">
        <f>'Master Sheet'!L336</f>
        <v>Audible (weareaudible)</v>
      </c>
      <c r="J317" s="466" t="str">
        <f t="array" ref="J317">INDEX( 'Master Sheet'!A400:C$1093, MATCH( I317, 'Master Sheet'!A400:A$1093, 0 ), 2 )</f>
        <v>(2020) Ryan May :: 952-334-4466</v>
      </c>
      <c r="K317" s="482" t="e">
        <f t="shared" si="3"/>
        <v>#N/A</v>
      </c>
      <c r="L317" s="483"/>
      <c r="M317" s="466"/>
      <c r="N317" s="466" t="str">
        <f t="array" ref="N317">INDEX( 'Master Sheet'!A400:C$1093, MATCH( I317, 'Master Sheet'!A400:A$1093, 0 ), 3 )</f>
        <v>ryanmaymusic@gmail.com</v>
      </c>
      <c r="O317" t="e">
        <f t="shared" si="4"/>
        <v>#N/A</v>
      </c>
      <c r="P317" s="484"/>
      <c r="Q317" s="466"/>
      <c r="R317" s="466" t="str">
        <f t="shared" si="5"/>
        <v/>
      </c>
      <c r="S317" s="466" t="str">
        <f t="shared" si="6"/>
        <v/>
      </c>
      <c r="T317" t="e">
        <f>IF( Y317="#00ff00", TIMEVALUE('Master Sheet'!J336), "")</f>
        <v>#VALUE!</v>
      </c>
      <c r="U317" t="e">
        <f>IF( Z317="#00ff00", TIMEVALUE('Master Sheet'!K336), "")</f>
        <v>#VALUE!</v>
      </c>
      <c r="W317" t="s">
        <v>4823</v>
      </c>
      <c r="X317" t="s">
        <v>4823</v>
      </c>
      <c r="Y317" t="s">
        <v>4822</v>
      </c>
      <c r="Z317" t="s">
        <v>4822</v>
      </c>
      <c r="AA317" t="s">
        <v>4822</v>
      </c>
    </row>
    <row r="318" spans="1:27" ht="12.75">
      <c r="A318" s="129" t="str">
        <f t="shared" si="0"/>
        <v>Saturday</v>
      </c>
      <c r="B318" s="481" t="e">
        <f>IF( W318="#00ff00",'Master Sheet'!A337, B317)</f>
        <v>#N/A</v>
      </c>
      <c r="C318" t="str">
        <f t="shared" ref="C318:D318" si="408">IF( NOT( R318 = "" ), TEXT( DATE(YEAR(R318), MONTH(R318), DAY(R318) ), "m/d/yy") &amp; " " &amp; HOUR(R318) &amp; ":" &amp; TEXT( MINUTE(R318), "00"), "")</f>
        <v/>
      </c>
      <c r="D318" t="str">
        <f t="shared" si="408"/>
        <v/>
      </c>
      <c r="E318" t="str">
        <f>IF( AA318="#00ff00", 'Master Sheet'!L337, "" )</f>
        <v>Post Paradise</v>
      </c>
      <c r="F318" t="e">
        <f>IF( AND( $A318 &lt;&gt; "", $B318 &lt;&gt; "", $C318 &lt;&gt; "", $D318 &lt;&gt; "", $E318 &lt;&gt; "", ISERROR( MATCH( $E318,'2019 Kevin and Rob Bands to not'!$A:$A, 0 ) ) ), 1, 0 )</f>
        <v>#N/A</v>
      </c>
      <c r="H318" s="479" t="e">
        <f t="shared" si="2"/>
        <v>#N/A</v>
      </c>
      <c r="I318" t="str">
        <f>'Master Sheet'!L337</f>
        <v>Post Paradise</v>
      </c>
      <c r="J318" s="466" t="str">
        <f t="array" ref="J318">INDEX( 'Master Sheet'!A400:C$1093, MATCH( I318, 'Master Sheet'!A400:A$1093, 0 ), 2 )</f>
        <v>(2020) Nick Duarte :: 239-280-7821</v>
      </c>
      <c r="K318" s="482" t="e">
        <f t="shared" si="3"/>
        <v>#N/A</v>
      </c>
      <c r="L318" s="483"/>
      <c r="M318" s="466"/>
      <c r="N318" s="466" t="str">
        <f t="array" ref="N318">INDEX( 'Master Sheet'!A400:C$1093, MATCH( I318, 'Master Sheet'!A400:A$1093, 0 ), 3 )</f>
        <v>PostParadiseRock@gmail.com</v>
      </c>
      <c r="O318" t="e">
        <f t="shared" si="4"/>
        <v>#N/A</v>
      </c>
      <c r="P318" s="484"/>
      <c r="Q318" s="466"/>
      <c r="R318" s="466" t="str">
        <f t="shared" si="5"/>
        <v/>
      </c>
      <c r="S318" s="466" t="str">
        <f t="shared" si="6"/>
        <v/>
      </c>
      <c r="T318" t="e">
        <f>IF( Y318="#00ff00", TIMEVALUE('Master Sheet'!J337), "")</f>
        <v>#VALUE!</v>
      </c>
      <c r="U318" t="e">
        <f>IF( Z318="#00ff00", TIMEVALUE('Master Sheet'!K337), "")</f>
        <v>#VALUE!</v>
      </c>
      <c r="W318" t="s">
        <v>4823</v>
      </c>
      <c r="X318" t="s">
        <v>4823</v>
      </c>
      <c r="Y318" t="s">
        <v>4822</v>
      </c>
      <c r="Z318" t="s">
        <v>4822</v>
      </c>
      <c r="AA318" t="s">
        <v>4822</v>
      </c>
    </row>
    <row r="319" spans="1:27" ht="12.75">
      <c r="A319" s="129" t="str">
        <f t="shared" si="0"/>
        <v>Saturday</v>
      </c>
      <c r="B319" s="481" t="e">
        <f>IF( W319="#00ff00",'Master Sheet'!A338, B318)</f>
        <v>#N/A</v>
      </c>
      <c r="C319" t="str">
        <f t="shared" ref="C319:D319" si="409">IF( NOT( R319 = "" ), TEXT( DATE(YEAR(R319), MONTH(R319), DAY(R319) ), "m/d/yy") &amp; " " &amp; HOUR(R319) &amp; ":" &amp; TEXT( MINUTE(R319), "00"), "")</f>
        <v/>
      </c>
      <c r="D319" t="str">
        <f t="shared" si="409"/>
        <v/>
      </c>
      <c r="E319" t="str">
        <f>IF( AA319="#00ff00", 'Master Sheet'!L338, "" )</f>
        <v>The Velveteers</v>
      </c>
      <c r="F319" t="e">
        <f>IF( AND( $A319 &lt;&gt; "", $B319 &lt;&gt; "", $C319 &lt;&gt; "", $D319 &lt;&gt; "", $E319 &lt;&gt; "", ISERROR( MATCH( $E319,'2019 Kevin and Rob Bands to not'!$A:$A, 0 ) ) ), 1, 0 )</f>
        <v>#N/A</v>
      </c>
      <c r="H319" s="479" t="e">
        <f t="shared" si="2"/>
        <v>#N/A</v>
      </c>
      <c r="I319" t="str">
        <f>'Master Sheet'!L338</f>
        <v>The Velveteers</v>
      </c>
      <c r="J319" s="466" t="str">
        <f t="array" ref="J319">INDEX( 'Master Sheet'!A400:C$1093, MATCH( I319, 'Master Sheet'!A400:A$1093, 0 ), 2 )</f>
        <v>(2020) Demi Demitro :: 720-563-7130</v>
      </c>
      <c r="K319" s="482" t="e">
        <f t="shared" si="3"/>
        <v>#N/A</v>
      </c>
      <c r="L319" s="486" t="s">
        <v>5269</v>
      </c>
      <c r="M319" s="466"/>
      <c r="N319" s="466" t="str">
        <f t="array" ref="N319">INDEX( 'Master Sheet'!A400:C$1093, MATCH( I319, 'Master Sheet'!A400:A$1093, 0 ), 3 )</f>
        <v>thevelveteersmusic@gmail.com</v>
      </c>
      <c r="O319" t="e">
        <f t="shared" si="4"/>
        <v>#N/A</v>
      </c>
      <c r="P319" s="484"/>
      <c r="Q319" s="466"/>
      <c r="R319" s="466" t="str">
        <f t="shared" si="5"/>
        <v/>
      </c>
      <c r="S319" s="466" t="str">
        <f t="shared" si="6"/>
        <v/>
      </c>
      <c r="T319" t="e">
        <f>IF( Y319="#00ff00", TIMEVALUE('Master Sheet'!J338), "")</f>
        <v>#VALUE!</v>
      </c>
      <c r="U319" t="e">
        <f>IF( Z319="#00ff00", TIMEVALUE('Master Sheet'!K338), "")</f>
        <v>#VALUE!</v>
      </c>
      <c r="W319" t="s">
        <v>4823</v>
      </c>
      <c r="X319" t="s">
        <v>4823</v>
      </c>
      <c r="Y319" t="s">
        <v>4822</v>
      </c>
      <c r="Z319" t="s">
        <v>4822</v>
      </c>
      <c r="AA319" t="s">
        <v>4822</v>
      </c>
    </row>
    <row r="320" spans="1:27" ht="12.75">
      <c r="A320" s="129" t="str">
        <f t="shared" si="0"/>
        <v>Saturday</v>
      </c>
      <c r="B320" s="481" t="e">
        <f>IF( W320="#00ff00",'Master Sheet'!A339, B319)</f>
        <v>#N/A</v>
      </c>
      <c r="C320" t="str">
        <f t="shared" ref="C320:D320" si="410">IF( NOT( R320 = "" ), TEXT( DATE(YEAR(R320), MONTH(R320), DAY(R320) ), "m/d/yy") &amp; " " &amp; HOUR(R320) &amp; ":" &amp; TEXT( MINUTE(R320), "00"), "")</f>
        <v/>
      </c>
      <c r="D320" t="str">
        <f t="shared" si="410"/>
        <v/>
      </c>
      <c r="E320" t="str">
        <f>IF( AA320="#00ff00", 'Master Sheet'!M339, "" )</f>
        <v>GC</v>
      </c>
      <c r="F320" t="e">
        <f>IF( AND( $A320 &lt;&gt; "", $B320 &lt;&gt; "", $C320 &lt;&gt; "", $D320 &lt;&gt; "", $E320 &lt;&gt; "", ISERROR( MATCH( $E320,'2019 Kevin and Rob Bands to not'!$A:$A, 0 ) ) ), 1, 0 )</f>
        <v>#N/A</v>
      </c>
      <c r="H320" s="479" t="e">
        <f t="shared" si="2"/>
        <v>#N/A</v>
      </c>
      <c r="I320" t="str">
        <f>'Master Sheet'!M339</f>
        <v>GC</v>
      </c>
      <c r="J320" s="466" t="e">
        <f t="array" ref="J320">INDEX( 'Master Sheet'!A400:C$1093, MATCH( I320, 'Master Sheet'!A400:A$1093, 0 ), 2 )</f>
        <v>#N/A</v>
      </c>
      <c r="K320" s="482" t="e">
        <f t="shared" si="3"/>
        <v>#N/A</v>
      </c>
      <c r="L320" s="483"/>
      <c r="M320" s="466"/>
      <c r="N320" s="466" t="e">
        <f t="array" ref="N320">INDEX( 'Master Sheet'!A400:C$1093, MATCH( I320, 'Master Sheet'!A400:A$1093, 0 ), 3 )</f>
        <v>#N/A</v>
      </c>
      <c r="O320" t="e">
        <f t="shared" si="4"/>
        <v>#N/A</v>
      </c>
      <c r="P320" s="484"/>
      <c r="Q320" s="466"/>
      <c r="R320" s="466" t="str">
        <f t="shared" si="5"/>
        <v/>
      </c>
      <c r="S320" s="466" t="str">
        <f t="shared" si="6"/>
        <v/>
      </c>
      <c r="T320" t="e">
        <f>IF( Y320="#00ff00", TIMEVALUE('Master Sheet'!J339), "")</f>
        <v>#VALUE!</v>
      </c>
      <c r="U320" t="e">
        <f>IF( Z320="#00ff00", TIMEVALUE('Master Sheet'!K339), "")</f>
        <v>#VALUE!</v>
      </c>
      <c r="W320" t="s">
        <v>4823</v>
      </c>
      <c r="X320" t="s">
        <v>4823</v>
      </c>
      <c r="Y320" t="s">
        <v>4822</v>
      </c>
      <c r="Z320" t="s">
        <v>4822</v>
      </c>
      <c r="AA320" t="s">
        <v>4822</v>
      </c>
    </row>
    <row r="321" spans="1:27" ht="12.75">
      <c r="A321" s="129" t="str">
        <f t="shared" si="0"/>
        <v>Saturday</v>
      </c>
      <c r="B321" s="481" t="e">
        <f>IF( W321="#00ff00",'Master Sheet'!A340, B320)</f>
        <v>#N/A</v>
      </c>
      <c r="C321" t="str">
        <f t="shared" ref="C321:D321" si="411">IF( NOT( R321 = "" ), TEXT( DATE(YEAR(R321), MONTH(R321), DAY(R321) ), "m/d/yy") &amp; " " &amp; HOUR(R321) &amp; ":" &amp; TEXT( MINUTE(R321), "00"), "")</f>
        <v/>
      </c>
      <c r="D321" t="str">
        <f t="shared" si="411"/>
        <v/>
      </c>
      <c r="E321" t="str">
        <f>IF( AA321="#00ff00", 'Master Sheet'!M340, "" )</f>
        <v>GC</v>
      </c>
      <c r="F321" t="e">
        <f>IF( AND( $A321 &lt;&gt; "", $B321 &lt;&gt; "", $C321 &lt;&gt; "", $D321 &lt;&gt; "", $E321 &lt;&gt; "", ISERROR( MATCH( $E321,'2019 Kevin and Rob Bands to not'!$A:$A, 0 ) ) ), 1, 0 )</f>
        <v>#N/A</v>
      </c>
      <c r="H321" s="479" t="e">
        <f t="shared" si="2"/>
        <v>#N/A</v>
      </c>
      <c r="I321" t="str">
        <f>'Master Sheet'!M340</f>
        <v>GC</v>
      </c>
      <c r="J321" s="466" t="e">
        <f t="array" ref="J321">INDEX( 'Master Sheet'!A400:C$1093, MATCH( I321, 'Master Sheet'!A400:A$1093, 0 ), 2 )</f>
        <v>#N/A</v>
      </c>
      <c r="K321" s="482" t="e">
        <f t="shared" si="3"/>
        <v>#N/A</v>
      </c>
      <c r="L321" s="486" t="s">
        <v>5272</v>
      </c>
      <c r="M321" s="466"/>
      <c r="N321" s="466" t="e">
        <f t="array" ref="N321">INDEX( 'Master Sheet'!A400:C$1093, MATCH( I321, 'Master Sheet'!A400:A$1093, 0 ), 3 )</f>
        <v>#N/A</v>
      </c>
      <c r="O321" t="e">
        <f t="shared" si="4"/>
        <v>#N/A</v>
      </c>
      <c r="P321" s="484"/>
      <c r="Q321" s="466"/>
      <c r="R321" s="466" t="str">
        <f t="shared" si="5"/>
        <v/>
      </c>
      <c r="S321" s="466" t="str">
        <f t="shared" si="6"/>
        <v/>
      </c>
      <c r="T321" t="e">
        <f>IF( Y321="#00ff00", TIMEVALUE('Master Sheet'!J340), "")</f>
        <v>#VALUE!</v>
      </c>
      <c r="U321" t="e">
        <f>IF( Z321="#00ff00", TIMEVALUE('Master Sheet'!K340), "")</f>
        <v>#VALUE!</v>
      </c>
      <c r="W321" t="s">
        <v>4823</v>
      </c>
      <c r="X321" t="s">
        <v>4823</v>
      </c>
      <c r="Y321" t="s">
        <v>4822</v>
      </c>
      <c r="Z321" t="s">
        <v>4822</v>
      </c>
      <c r="AA321" t="s">
        <v>4822</v>
      </c>
    </row>
    <row r="322" spans="1:27" ht="12.75">
      <c r="A322" s="129" t="str">
        <f t="shared" si="0"/>
        <v>Saturday</v>
      </c>
      <c r="B322" s="481" t="e">
        <f>IF( W322="#00ff00",'Master Sheet'!A341, B321)</f>
        <v>#N/A</v>
      </c>
      <c r="C322" t="str">
        <f t="shared" ref="C322:D322" si="412">IF( NOT( R322 = "" ), TEXT( DATE(YEAR(R322), MONTH(R322), DAY(R322) ), "m/d/yy") &amp; " " &amp; HOUR(R322) &amp; ":" &amp; TEXT( MINUTE(R322), "00"), "")</f>
        <v/>
      </c>
      <c r="D322" t="str">
        <f t="shared" si="412"/>
        <v/>
      </c>
      <c r="E322" t="str">
        <f>IF( AA322="#00ff00", 'Master Sheet'!L341, "" )</f>
        <v xml:space="preserve"> </v>
      </c>
      <c r="F322" t="e">
        <f>IF( AND( $A322 &lt;&gt; "", $B322 &lt;&gt; "", $C322 &lt;&gt; "", $D322 &lt;&gt; "", $E322 &lt;&gt; "", ISERROR( MATCH( $E322,'2019 Kevin and Rob Bands to not'!$A:$A, 0 ) ) ), 1, 0 )</f>
        <v>#N/A</v>
      </c>
      <c r="H322" s="479" t="e">
        <f t="shared" si="2"/>
        <v>#N/A</v>
      </c>
      <c r="I322" t="str">
        <f>'Master Sheet'!L341</f>
        <v xml:space="preserve"> </v>
      </c>
      <c r="J322" s="466" t="e">
        <f t="array" ref="J322">INDEX( 'Master Sheet'!A400:C$1093, MATCH( I322, 'Master Sheet'!A400:A$1093, 0 ), 2 )</f>
        <v>#N/A</v>
      </c>
      <c r="K322" s="482" t="e">
        <f t="shared" si="3"/>
        <v>#N/A</v>
      </c>
      <c r="L322" s="483"/>
      <c r="M322" s="466"/>
      <c r="N322" s="466" t="e">
        <f t="array" ref="N322">INDEX( 'Master Sheet'!A400:C$1093, MATCH( I322, 'Master Sheet'!A400:A$1093, 0 ), 3 )</f>
        <v>#N/A</v>
      </c>
      <c r="O322" t="e">
        <f t="shared" si="4"/>
        <v>#N/A</v>
      </c>
      <c r="P322" s="484"/>
      <c r="Q322" s="466"/>
      <c r="R322" s="466" t="str">
        <f t="shared" si="5"/>
        <v/>
      </c>
      <c r="S322" s="466" t="str">
        <f t="shared" si="6"/>
        <v/>
      </c>
      <c r="T322" t="e">
        <f>IF( Y322="#00ff00", TIMEVALUE('Master Sheet'!J341), "")</f>
        <v>#VALUE!</v>
      </c>
      <c r="U322" t="e">
        <f>IF( Z322="#00ff00", TIMEVALUE('Master Sheet'!K341), "")</f>
        <v>#VALUE!</v>
      </c>
      <c r="W322" t="s">
        <v>4823</v>
      </c>
      <c r="X322" t="s">
        <v>4823</v>
      </c>
      <c r="Y322" t="s">
        <v>4822</v>
      </c>
      <c r="Z322" t="s">
        <v>4822</v>
      </c>
      <c r="AA322" t="s">
        <v>4822</v>
      </c>
    </row>
    <row r="323" spans="1:27" ht="12.75">
      <c r="A323" s="129" t="str">
        <f t="shared" si="0"/>
        <v>Saturday</v>
      </c>
      <c r="B323" s="481" t="e">
        <f>IF( W323="#00ff00",'Master Sheet'!A342, B322)</f>
        <v>#N/A</v>
      </c>
      <c r="C323" t="str">
        <f t="shared" ref="C323:D323" si="413">IF( NOT( R323 = "" ), TEXT( DATE(YEAR(R323), MONTH(R323), DAY(R323) ), "m/d/yy") &amp; " " &amp; HOUR(R323) &amp; ":" &amp; TEXT( MINUTE(R323), "00"), "")</f>
        <v/>
      </c>
      <c r="D323" t="str">
        <f t="shared" si="413"/>
        <v/>
      </c>
      <c r="E323" t="str">
        <f>IF( AA323="#00ff00", 'Master Sheet'!L342, "" )</f>
        <v/>
      </c>
      <c r="F323" t="e">
        <f>IF( AND( $A323 &lt;&gt; "", $B323 &lt;&gt; "", $C323 &lt;&gt; "", $D323 &lt;&gt; "", $E323 &lt;&gt; "", ISERROR( MATCH( $E323,'2019 Kevin and Rob Bands to not'!$A:$A, 0 ) ) ), 1, 0 )</f>
        <v>#N/A</v>
      </c>
      <c r="H323" s="479" t="e">
        <f t="shared" si="2"/>
        <v>#N/A</v>
      </c>
      <c r="I323">
        <f>'Master Sheet'!L342</f>
        <v>0</v>
      </c>
      <c r="J323" s="466" t="e">
        <f t="array" ref="J323">INDEX( 'Master Sheet'!A400:C$1093, MATCH( I323, 'Master Sheet'!A400:A$1093, 0 ), 2 )</f>
        <v>#N/A</v>
      </c>
      <c r="K323" s="482" t="e">
        <f t="shared" si="3"/>
        <v>#N/A</v>
      </c>
      <c r="L323" s="483"/>
      <c r="M323" s="466"/>
      <c r="N323" s="466" t="e">
        <f t="array" ref="N323">INDEX( 'Master Sheet'!A400:C$1093, MATCH( I323, 'Master Sheet'!A400:A$1093, 0 ), 3 )</f>
        <v>#N/A</v>
      </c>
      <c r="O323" t="e">
        <f t="shared" si="4"/>
        <v>#N/A</v>
      </c>
      <c r="P323" s="484"/>
      <c r="Q323" s="466"/>
      <c r="R323" s="466" t="str">
        <f t="shared" si="5"/>
        <v/>
      </c>
      <c r="S323" s="466" t="str">
        <f t="shared" si="6"/>
        <v/>
      </c>
      <c r="T323" t="str">
        <f>IF( Y323="#00ff00", TIMEVALUE('Master Sheet'!J342), "")</f>
        <v/>
      </c>
      <c r="U323" t="str">
        <f>IF( Z323="#00ff00", TIMEVALUE('Master Sheet'!K342), "")</f>
        <v/>
      </c>
      <c r="W323" t="s">
        <v>4823</v>
      </c>
      <c r="X323" t="s">
        <v>4823</v>
      </c>
      <c r="Y323" t="s">
        <v>4823</v>
      </c>
      <c r="Z323" t="s">
        <v>4823</v>
      </c>
      <c r="AA323" t="s">
        <v>4823</v>
      </c>
    </row>
    <row r="324" spans="1:27" ht="12.75">
      <c r="A324" s="129" t="str">
        <f t="shared" si="0"/>
        <v>Saturday</v>
      </c>
      <c r="B324" s="481" t="e">
        <f>IF( W324="#00ff00",'Master Sheet'!A343, B323)</f>
        <v>#N/A</v>
      </c>
      <c r="C324" t="str">
        <f t="shared" ref="C324:D324" si="414">IF( NOT( R324 = "" ), TEXT( DATE(YEAR(R324), MONTH(R324), DAY(R324) ), "m/d/yy") &amp; " " &amp; HOUR(R324) &amp; ":" &amp; TEXT( MINUTE(R324), "00"), "")</f>
        <v/>
      </c>
      <c r="D324" t="str">
        <f t="shared" si="414"/>
        <v/>
      </c>
      <c r="E324" t="str">
        <f>IF( AA324="#00ff00", 'Master Sheet'!L343, "" )</f>
        <v/>
      </c>
      <c r="F324" t="e">
        <f>IF( AND( $A324 &lt;&gt; "", $B324 &lt;&gt; "", $C324 &lt;&gt; "", $D324 &lt;&gt; "", $E324 &lt;&gt; "", ISERROR( MATCH( $E324,'2019 Kevin and Rob Bands to not'!$A:$A, 0 ) ) ), 1, 0 )</f>
        <v>#N/A</v>
      </c>
      <c r="H324" s="479" t="e">
        <f t="shared" si="2"/>
        <v>#N/A</v>
      </c>
      <c r="I324" t="str">
        <f>'Master Sheet'!L343</f>
        <v>harder</v>
      </c>
      <c r="J324" s="466" t="e">
        <f t="array" ref="J324">INDEX( 'Master Sheet'!A400:C$1093, MATCH( I324, 'Master Sheet'!A400:A$1093, 0 ), 2 )</f>
        <v>#N/A</v>
      </c>
      <c r="K324" s="482" t="e">
        <f t="shared" si="3"/>
        <v>#N/A</v>
      </c>
      <c r="L324" s="483"/>
      <c r="M324" s="466"/>
      <c r="N324" s="466" t="e">
        <f t="array" ref="N324">INDEX( 'Master Sheet'!A400:C$1093, MATCH( I324, 'Master Sheet'!A400:A$1093, 0 ), 3 )</f>
        <v>#N/A</v>
      </c>
      <c r="O324" t="e">
        <f t="shared" si="4"/>
        <v>#N/A</v>
      </c>
      <c r="P324" s="484"/>
      <c r="Q324" s="466"/>
      <c r="R324" s="466" t="str">
        <f t="shared" si="5"/>
        <v/>
      </c>
      <c r="S324" s="466" t="str">
        <f t="shared" si="6"/>
        <v/>
      </c>
      <c r="T324" t="str">
        <f>IF( Y324="#00ff00", TIMEVALUE('Master Sheet'!J343), "")</f>
        <v/>
      </c>
      <c r="U324" t="str">
        <f>IF( Z324="#00ff00", TIMEVALUE('Master Sheet'!K343), "")</f>
        <v/>
      </c>
      <c r="W324" t="s">
        <v>4823</v>
      </c>
      <c r="X324" t="s">
        <v>4823</v>
      </c>
      <c r="Y324" t="s">
        <v>4823</v>
      </c>
      <c r="Z324" t="s">
        <v>4823</v>
      </c>
      <c r="AA324" t="s">
        <v>4823</v>
      </c>
    </row>
    <row r="325" spans="1:27" ht="12.75">
      <c r="A325" s="129" t="str">
        <f t="shared" si="0"/>
        <v>Saturday</v>
      </c>
      <c r="B325" s="481" t="str">
        <f>IF( W325="#00ff00",'Master Sheet'!A344, B324)</f>
        <v>(2020) Alan Hlavacek :: 970-310-1276</v>
      </c>
      <c r="C325" t="str">
        <f t="shared" ref="C325:D325" si="415">IF( NOT( R325 = "" ), TEXT( DATE(YEAR(R325), MONTH(R325), DAY(R325) ), "m/d/yy") &amp; " " &amp; HOUR(R325) &amp; ":" &amp; TEXT( MINUTE(R325), "00"), "")</f>
        <v/>
      </c>
      <c r="D325" t="str">
        <f t="shared" si="415"/>
        <v/>
      </c>
      <c r="E325" t="str">
        <f>IF( AA325="#00ff00", 'Master Sheet'!L344, "" )</f>
        <v>Futaba</v>
      </c>
      <c r="F325">
        <f>IF( AND( $A325 &lt;&gt; "", $B325 &lt;&gt; "", $C325 &lt;&gt; "", $D325 &lt;&gt; "", $E325 &lt;&gt; "", ISERROR( MATCH( $E325,'2019 Kevin and Rob Bands to not'!$A:$A, 0 ) ) ), 1, 0 )</f>
        <v>0</v>
      </c>
      <c r="H325" s="479">
        <f t="shared" si="2"/>
        <v>0</v>
      </c>
      <c r="I325" t="str">
        <f>'Master Sheet'!L344</f>
        <v>Futaba</v>
      </c>
      <c r="J325" s="466" t="str">
        <f t="array" ref="J325">INDEX( 'Master Sheet'!A400:C$1093, MATCH( I325, 'Master Sheet'!A400:A$1093, 0 ), 2 )</f>
        <v>(2020) Jeremy Mooer :: 970.310.5342</v>
      </c>
      <c r="K325" s="482">
        <f t="shared" si="3"/>
        <v>0</v>
      </c>
      <c r="L325" s="483"/>
      <c r="M325" s="466"/>
      <c r="N325" s="466" t="str">
        <f t="array" ref="N325">INDEX( 'Master Sheet'!A400:C$1093, MATCH( I325, 'Master Sheet'!A400:A$1093, 0 ), 3 )</f>
        <v>jeremy.mooer@gmail.com</v>
      </c>
      <c r="O325">
        <f t="shared" si="4"/>
        <v>0</v>
      </c>
      <c r="P325" s="484"/>
      <c r="Q325" s="466"/>
      <c r="R325" s="466" t="str">
        <f t="shared" si="5"/>
        <v/>
      </c>
      <c r="S325" s="466" t="str">
        <f t="shared" si="6"/>
        <v/>
      </c>
      <c r="T325" t="e">
        <f>IF( Y325="#00ff00", TIMEVALUE('Master Sheet'!J344), "")</f>
        <v>#VALUE!</v>
      </c>
      <c r="U325" t="e">
        <f>IF( Z325="#00ff00", TIMEVALUE('Master Sheet'!K344), "")</f>
        <v>#VALUE!</v>
      </c>
      <c r="W325" t="s">
        <v>4822</v>
      </c>
      <c r="X325" t="s">
        <v>4822</v>
      </c>
      <c r="Y325" t="s">
        <v>4822</v>
      </c>
      <c r="Z325" t="s">
        <v>4822</v>
      </c>
      <c r="AA325" t="s">
        <v>4822</v>
      </c>
    </row>
    <row r="326" spans="1:27" ht="12.75">
      <c r="A326" s="129" t="str">
        <f t="shared" si="0"/>
        <v>Saturday</v>
      </c>
      <c r="B326" s="481" t="str">
        <f>IF( W326="#00ff00",'Master Sheet'!A345, B325)</f>
        <v>(2020) Alan Hlavacek :: 970-310-1276</v>
      </c>
      <c r="C326" t="str">
        <f t="shared" ref="C326:D326" si="416">IF( NOT( R326 = "" ), TEXT( DATE(YEAR(R326), MONTH(R326), DAY(R326) ), "m/d/yy") &amp; " " &amp; HOUR(R326) &amp; ":" &amp; TEXT( MINUTE(R326), "00"), "")</f>
        <v/>
      </c>
      <c r="D326" t="str">
        <f t="shared" si="416"/>
        <v/>
      </c>
      <c r="E326" t="str">
        <f>IF( AA326="#00ff00", 'Master Sheet'!L345, "" )</f>
        <v>Ms. Nomer</v>
      </c>
      <c r="F326">
        <f>IF( AND( $A326 &lt;&gt; "", $B326 &lt;&gt; "", $C326 &lt;&gt; "", $D326 &lt;&gt; "", $E326 &lt;&gt; "", ISERROR( MATCH( $E326,'2019 Kevin and Rob Bands to not'!$A:$A, 0 ) ) ), 1, 0 )</f>
        <v>0</v>
      </c>
      <c r="H326" s="479">
        <f t="shared" si="2"/>
        <v>0</v>
      </c>
      <c r="I326" t="str">
        <f>'Master Sheet'!L345</f>
        <v>Ms. Nomer</v>
      </c>
      <c r="J326" s="466" t="str">
        <f t="array" ref="J326">INDEX( 'Master Sheet'!A400:C$1093, MATCH( I326, 'Master Sheet'!A400:A$1093, 0 ), 2 )</f>
        <v>(2020) Jonah Greene :: 9705568618</v>
      </c>
      <c r="K326" s="482">
        <f t="shared" si="3"/>
        <v>0</v>
      </c>
      <c r="L326" s="483"/>
      <c r="M326" s="466"/>
      <c r="N326" s="466" t="str">
        <f t="array" ref="N326">INDEX( 'Master Sheet'!A400:C$1093, MATCH( I326, 'Master Sheet'!A400:A$1093, 0 ), 3 )</f>
        <v>ms.nomermusic@gmail.com</v>
      </c>
      <c r="O326">
        <f t="shared" si="4"/>
        <v>0</v>
      </c>
      <c r="P326" s="484"/>
      <c r="Q326" s="466"/>
      <c r="R326" s="466" t="str">
        <f t="shared" si="5"/>
        <v/>
      </c>
      <c r="S326" s="466" t="str">
        <f t="shared" si="6"/>
        <v/>
      </c>
      <c r="T326" t="e">
        <f>IF( Y326="#00ff00", TIMEVALUE('Master Sheet'!J345), "")</f>
        <v>#VALUE!</v>
      </c>
      <c r="U326" t="e">
        <f>IF( Z326="#00ff00", TIMEVALUE('Master Sheet'!K345), "")</f>
        <v>#VALUE!</v>
      </c>
      <c r="W326" t="s">
        <v>4823</v>
      </c>
      <c r="X326" t="s">
        <v>4823</v>
      </c>
      <c r="Y326" t="s">
        <v>4822</v>
      </c>
      <c r="Z326" t="s">
        <v>4822</v>
      </c>
      <c r="AA326" t="s">
        <v>4822</v>
      </c>
    </row>
    <row r="327" spans="1:27" ht="12.75">
      <c r="A327" s="129" t="str">
        <f t="shared" si="0"/>
        <v>Saturday</v>
      </c>
      <c r="B327" s="481" t="str">
        <f>IF( W327="#00ff00",'Master Sheet'!A346, B326)</f>
        <v>(2020) Alan Hlavacek :: 970-310-1276</v>
      </c>
      <c r="C327" t="str">
        <f t="shared" ref="C327:D327" si="417">IF( NOT( R327 = "" ), TEXT( DATE(YEAR(R327), MONTH(R327), DAY(R327) ), "m/d/yy") &amp; " " &amp; HOUR(R327) &amp; ":" &amp; TEXT( MINUTE(R327), "00"), "")</f>
        <v/>
      </c>
      <c r="D327" t="str">
        <f t="shared" si="417"/>
        <v/>
      </c>
      <c r="E327" t="str">
        <f>IF( AA327="#00ff00", 'Master Sheet'!L346, "" )</f>
        <v>Wasteland Hop</v>
      </c>
      <c r="F327">
        <f>IF( AND( $A327 &lt;&gt; "", $B327 &lt;&gt; "", $C327 &lt;&gt; "", $D327 &lt;&gt; "", $E327 &lt;&gt; "", ISERROR( MATCH( $E327,'2019 Kevin and Rob Bands to not'!$A:$A, 0 ) ) ), 1, 0 )</f>
        <v>0</v>
      </c>
      <c r="H327" s="479">
        <f t="shared" si="2"/>
        <v>0</v>
      </c>
      <c r="I327" t="str">
        <f>'Master Sheet'!L346</f>
        <v>Wasteland Hop</v>
      </c>
      <c r="J327" s="466" t="str">
        <f t="array" ref="J327">INDEX( 'Master Sheet'!A400:C$1093, MATCH( I327, 'Master Sheet'!A400:A$1093, 0 ), 2 )</f>
        <v>(2020) Adam Fallik :: 9704208015</v>
      </c>
      <c r="K327" s="482">
        <f t="shared" si="3"/>
        <v>0</v>
      </c>
      <c r="L327" s="483"/>
      <c r="M327" s="466"/>
      <c r="N327" s="466" t="str">
        <f t="array" ref="N327">INDEX( 'Master Sheet'!A400:C$1093, MATCH( I327, 'Master Sheet'!A400:A$1093, 0 ), 3 )</f>
        <v>wastelandhop@gmail.com</v>
      </c>
      <c r="O327">
        <f t="shared" si="4"/>
        <v>0</v>
      </c>
      <c r="P327" s="484"/>
      <c r="Q327" s="466"/>
      <c r="R327" s="466" t="str">
        <f t="shared" si="5"/>
        <v/>
      </c>
      <c r="S327" s="466" t="str">
        <f t="shared" si="6"/>
        <v/>
      </c>
      <c r="T327" t="e">
        <f>IF( Y327="#00ff00", TIMEVALUE('Master Sheet'!J346), "")</f>
        <v>#VALUE!</v>
      </c>
      <c r="U327" t="e">
        <f>IF( Z327="#00ff00", TIMEVALUE('Master Sheet'!K346), "")</f>
        <v>#VALUE!</v>
      </c>
      <c r="W327" t="s">
        <v>4823</v>
      </c>
      <c r="X327" t="s">
        <v>4823</v>
      </c>
      <c r="Y327" t="s">
        <v>4822</v>
      </c>
      <c r="Z327" t="s">
        <v>4822</v>
      </c>
      <c r="AA327" t="s">
        <v>4822</v>
      </c>
    </row>
    <row r="328" spans="1:27" ht="12.75">
      <c r="A328" s="129" t="str">
        <f t="shared" si="0"/>
        <v>Saturday</v>
      </c>
      <c r="B328" s="481" t="str">
        <f>IF( W328="#00ff00",'Master Sheet'!A347, B327)</f>
        <v>(2020) Alan Hlavacek :: 970-310-1276</v>
      </c>
      <c r="C328" t="str">
        <f t="shared" ref="C328:D328" si="418">IF( NOT( R328 = "" ), TEXT( DATE(YEAR(R328), MONTH(R328), DAY(R328) ), "m/d/yy") &amp; " " &amp; HOUR(R328) &amp; ":" &amp; TEXT( MINUTE(R328), "00"), "")</f>
        <v/>
      </c>
      <c r="D328" t="str">
        <f t="shared" si="418"/>
        <v/>
      </c>
      <c r="E328" t="str">
        <f>IF( AA328="#00ff00", 'Master Sheet'!L347, "" )</f>
        <v>Boss Eagle</v>
      </c>
      <c r="F328">
        <f>IF( AND( $A328 &lt;&gt; "", $B328 &lt;&gt; "", $C328 &lt;&gt; "", $D328 &lt;&gt; "", $E328 &lt;&gt; "", ISERROR( MATCH( $E328,'2019 Kevin and Rob Bands to not'!$A:$A, 0 ) ) ), 1, 0 )</f>
        <v>0</v>
      </c>
      <c r="H328" s="479">
        <f t="shared" si="2"/>
        <v>0</v>
      </c>
      <c r="I328" t="str">
        <f>'Master Sheet'!L347</f>
        <v>Boss Eagle</v>
      </c>
      <c r="J328" s="466" t="str">
        <f t="array" ref="J328">INDEX( 'Master Sheet'!A400:C$1093, MATCH( I328, 'Master Sheet'!A400:A$1093, 0 ), 2 )</f>
        <v>(2020) Jamaal Curry :: 7206293260</v>
      </c>
      <c r="K328" s="482">
        <f t="shared" si="3"/>
        <v>0</v>
      </c>
      <c r="L328" s="483"/>
      <c r="M328" s="466"/>
      <c r="N328" s="466" t="str">
        <f t="array" ref="N328">INDEX( 'Master Sheet'!A400:C$1093, MATCH( I328, 'Master Sheet'!A400:A$1093, 0 ), 3 )</f>
        <v>bosseaglemusic@gmail.com</v>
      </c>
      <c r="O328">
        <f t="shared" si="4"/>
        <v>0</v>
      </c>
      <c r="P328" s="484"/>
      <c r="Q328" s="466"/>
      <c r="R328" s="466" t="str">
        <f t="shared" si="5"/>
        <v/>
      </c>
      <c r="S328" s="466" t="str">
        <f t="shared" si="6"/>
        <v/>
      </c>
      <c r="T328" t="e">
        <f>IF( Y328="#00ff00", TIMEVALUE('Master Sheet'!J347), "")</f>
        <v>#VALUE!</v>
      </c>
      <c r="U328" t="e">
        <f>IF( Z328="#00ff00", TIMEVALUE('Master Sheet'!K347), "")</f>
        <v>#VALUE!</v>
      </c>
      <c r="W328" t="s">
        <v>4823</v>
      </c>
      <c r="X328" t="s">
        <v>4823</v>
      </c>
      <c r="Y328" t="s">
        <v>4822</v>
      </c>
      <c r="Z328" t="s">
        <v>4822</v>
      </c>
      <c r="AA328" t="s">
        <v>4822</v>
      </c>
    </row>
    <row r="329" spans="1:27" ht="12.75">
      <c r="A329" s="129" t="str">
        <f t="shared" si="0"/>
        <v>Saturday</v>
      </c>
      <c r="B329" s="481" t="str">
        <f>IF( W329="#00ff00",'Master Sheet'!A348, B328)</f>
        <v>(2020) Alan Hlavacek :: 970-310-1276</v>
      </c>
      <c r="C329" t="str">
        <f t="shared" ref="C329:D329" si="419">IF( NOT( R329 = "" ), TEXT( DATE(YEAR(R329), MONTH(R329), DAY(R329) ), "m/d/yy") &amp; " " &amp; HOUR(R329) &amp; ":" &amp; TEXT( MINUTE(R329), "00"), "")</f>
        <v/>
      </c>
      <c r="D329" t="str">
        <f t="shared" si="419"/>
        <v/>
      </c>
      <c r="E329" t="str">
        <f>IF( AA329="#00ff00", 'Master Sheet'!L348, "" )</f>
        <v>Thin Air Crew</v>
      </c>
      <c r="F329">
        <f>IF( AND( $A329 &lt;&gt; "", $B329 &lt;&gt; "", $C329 &lt;&gt; "", $D329 &lt;&gt; "", $E329 &lt;&gt; "", ISERROR( MATCH( $E329,'2019 Kevin and Rob Bands to not'!$A:$A, 0 ) ) ), 1, 0 )</f>
        <v>0</v>
      </c>
      <c r="H329" s="479">
        <f t="shared" si="2"/>
        <v>0</v>
      </c>
      <c r="I329" t="str">
        <f>'Master Sheet'!L348</f>
        <v>Thin Air Crew</v>
      </c>
      <c r="J329" s="466" t="str">
        <f t="array" ref="J329">INDEX( 'Master Sheet'!A400:C$1093, MATCH( I329, 'Master Sheet'!A400:A$1093, 0 ), 2 )</f>
        <v>(2020) Daniel T Colson :: 9704208633</v>
      </c>
      <c r="K329" s="482">
        <f t="shared" si="3"/>
        <v>0</v>
      </c>
      <c r="L329" s="483"/>
      <c r="M329" s="466"/>
      <c r="N329" s="466" t="str">
        <f t="array" ref="N329">INDEX( 'Master Sheet'!A400:C$1093, MATCH( I329, 'Master Sheet'!A400:A$1093, 0 ), 3 )</f>
        <v>dmfc85thinair@gmail.com</v>
      </c>
      <c r="O329">
        <f t="shared" si="4"/>
        <v>0</v>
      </c>
      <c r="P329" s="484"/>
      <c r="Q329" s="466"/>
      <c r="R329" s="466" t="str">
        <f t="shared" si="5"/>
        <v/>
      </c>
      <c r="S329" s="466" t="str">
        <f t="shared" si="6"/>
        <v/>
      </c>
      <c r="T329" t="e">
        <f>IF( Y329="#00ff00", TIMEVALUE('Master Sheet'!J348), "")</f>
        <v>#VALUE!</v>
      </c>
      <c r="U329" t="e">
        <f>IF( Z329="#00ff00", TIMEVALUE('Master Sheet'!K348), "")</f>
        <v>#VALUE!</v>
      </c>
      <c r="W329" t="s">
        <v>4823</v>
      </c>
      <c r="X329" t="s">
        <v>4823</v>
      </c>
      <c r="Y329" t="s">
        <v>4822</v>
      </c>
      <c r="Z329" t="s">
        <v>4822</v>
      </c>
      <c r="AA329" t="s">
        <v>4822</v>
      </c>
    </row>
    <row r="330" spans="1:27" ht="12.75">
      <c r="A330" s="129" t="str">
        <f t="shared" si="0"/>
        <v>Saturday</v>
      </c>
      <c r="B330" s="481" t="str">
        <f>IF( W330="#00ff00",'Master Sheet'!A349, B329)</f>
        <v>(2020) Alan Hlavacek :: 970-310-1276</v>
      </c>
      <c r="C330" t="str">
        <f t="shared" ref="C330:D330" si="420">IF( NOT( R330 = "" ), TEXT( DATE(YEAR(R330), MONTH(R330), DAY(R330) ), "m/d/yy") &amp; " " &amp; HOUR(R330) &amp; ":" &amp; TEXT( MINUTE(R330), "00"), "")</f>
        <v/>
      </c>
      <c r="D330" t="str">
        <f t="shared" si="420"/>
        <v/>
      </c>
      <c r="E330" t="str">
        <f>IF( AA330="#00ff00", 'Master Sheet'!L349, "" )</f>
        <v>MountainUs</v>
      </c>
      <c r="F330">
        <f>IF( AND( $A330 &lt;&gt; "", $B330 &lt;&gt; "", $C330 &lt;&gt; "", $D330 &lt;&gt; "", $E330 &lt;&gt; "", ISERROR( MATCH( $E330,'2019 Kevin and Rob Bands to not'!$A:$A, 0 ) ) ), 1, 0 )</f>
        <v>0</v>
      </c>
      <c r="H330" s="479">
        <f t="shared" si="2"/>
        <v>0</v>
      </c>
      <c r="I330" t="str">
        <f>'Master Sheet'!L349</f>
        <v>MountainUs</v>
      </c>
      <c r="J330" s="466" t="str">
        <f t="array" ref="J330">INDEX( 'Master Sheet'!A400:C$1093, MATCH( I330, 'Master Sheet'!A400:A$1093, 0 ), 2 )</f>
        <v>(2020) Kris Huber :: 7204536825</v>
      </c>
      <c r="K330" s="482">
        <f t="shared" si="3"/>
        <v>0</v>
      </c>
      <c r="L330" s="483"/>
      <c r="M330" s="466"/>
      <c r="N330" s="466" t="str">
        <f t="array" ref="N330">INDEX( 'Master Sheet'!A400:C$1093, MATCH( I330, 'Master Sheet'!A400:A$1093, 0 ), 3 )</f>
        <v>MountainUsMusic@gmail.com</v>
      </c>
      <c r="O330">
        <f t="shared" si="4"/>
        <v>0</v>
      </c>
      <c r="P330" s="484"/>
      <c r="Q330" s="466"/>
      <c r="R330" s="466" t="str">
        <f t="shared" si="5"/>
        <v/>
      </c>
      <c r="S330" s="466" t="str">
        <f t="shared" si="6"/>
        <v/>
      </c>
      <c r="T330" t="e">
        <f>IF( Y330="#00ff00", TIMEVALUE('Master Sheet'!J349), "")</f>
        <v>#VALUE!</v>
      </c>
      <c r="U330" t="e">
        <f>IF( Z330="#00ff00", TIMEVALUE('Master Sheet'!K349), "")</f>
        <v>#VALUE!</v>
      </c>
      <c r="W330" t="s">
        <v>4823</v>
      </c>
      <c r="X330" t="s">
        <v>4823</v>
      </c>
      <c r="Y330" t="s">
        <v>4822</v>
      </c>
      <c r="Z330" t="s">
        <v>4822</v>
      </c>
      <c r="AA330" t="s">
        <v>4822</v>
      </c>
    </row>
    <row r="331" spans="1:27" ht="12.75">
      <c r="A331" s="129" t="str">
        <f t="shared" si="0"/>
        <v>Saturday</v>
      </c>
      <c r="B331" s="481" t="str">
        <f>IF( W331="#00ff00",'Master Sheet'!A350, B330)</f>
        <v>(2020) Alan Hlavacek :: 970-310-1276</v>
      </c>
      <c r="C331" t="str">
        <f t="shared" ref="C331:D331" si="421">IF( NOT( R331 = "" ), TEXT( DATE(YEAR(R331), MONTH(R331), DAY(R331) ), "m/d/yy") &amp; " " &amp; HOUR(R331) &amp; ":" &amp; TEXT( MINUTE(R331), "00"), "")</f>
        <v/>
      </c>
      <c r="D331" t="str">
        <f t="shared" si="421"/>
        <v/>
      </c>
      <c r="E331">
        <f>IF( AA331="#00ff00", 'Master Sheet'!L350, "" )</f>
        <v>0</v>
      </c>
      <c r="F331">
        <f>IF( AND( $A331 &lt;&gt; "", $B331 &lt;&gt; "", $C331 &lt;&gt; "", $D331 &lt;&gt; "", $E331 &lt;&gt; "", ISERROR( MATCH( $E331,'2019 Kevin and Rob Bands to not'!$A:$A, 0 ) ) ), 1, 0 )</f>
        <v>0</v>
      </c>
      <c r="H331" s="479">
        <f t="shared" si="2"/>
        <v>0</v>
      </c>
      <c r="I331">
        <f>'Master Sheet'!L350</f>
        <v>0</v>
      </c>
      <c r="J331" s="466" t="e">
        <f t="array" ref="J331">INDEX( 'Master Sheet'!A400:C$1093, MATCH( I331, 'Master Sheet'!A400:A$1093, 0 ), 2 )</f>
        <v>#N/A</v>
      </c>
      <c r="K331" s="482">
        <f t="shared" si="3"/>
        <v>0</v>
      </c>
      <c r="L331" s="483"/>
      <c r="M331" s="466"/>
      <c r="N331" s="466" t="e">
        <f t="array" ref="N331">INDEX( 'Master Sheet'!A400:C$1093, MATCH( I331, 'Master Sheet'!A400:A$1093, 0 ), 3 )</f>
        <v>#N/A</v>
      </c>
      <c r="O331">
        <f t="shared" si="4"/>
        <v>0</v>
      </c>
      <c r="P331" s="484"/>
      <c r="Q331" s="466"/>
      <c r="R331" s="466" t="str">
        <f t="shared" si="5"/>
        <v/>
      </c>
      <c r="S331" s="466" t="str">
        <f t="shared" si="6"/>
        <v/>
      </c>
      <c r="T331" t="e">
        <f>IF( Y331="#00ff00", TIMEVALUE('Master Sheet'!J350), "")</f>
        <v>#VALUE!</v>
      </c>
      <c r="U331" t="e">
        <f>IF( Z331="#00ff00", TIMEVALUE('Master Sheet'!K350), "")</f>
        <v>#VALUE!</v>
      </c>
      <c r="W331" t="s">
        <v>4823</v>
      </c>
      <c r="X331" t="s">
        <v>4823</v>
      </c>
      <c r="Y331" t="s">
        <v>4822</v>
      </c>
      <c r="Z331" t="s">
        <v>4822</v>
      </c>
      <c r="AA331" t="s">
        <v>4822</v>
      </c>
    </row>
    <row r="332" spans="1:27" ht="12.75">
      <c r="A332" s="129" t="str">
        <f t="shared" si="0"/>
        <v>Saturday</v>
      </c>
      <c r="B332" s="481" t="str">
        <f>IF( W332="#00ff00",'Master Sheet'!A351, B331)</f>
        <v>(2020) Alan Hlavacek :: 970-310-1276</v>
      </c>
      <c r="C332" t="str">
        <f t="shared" ref="C332:D332" si="422">IF( NOT( R332 = "" ), TEXT( DATE(YEAR(R332), MONTH(R332), DAY(R332) ), "m/d/yy") &amp; " " &amp; HOUR(R332) &amp; ":" &amp; TEXT( MINUTE(R332), "00"), "")</f>
        <v/>
      </c>
      <c r="D332" t="str">
        <f t="shared" si="422"/>
        <v/>
      </c>
      <c r="E332" t="str">
        <f>IF( AA332="#00ff00", 'Master Sheet'!L351, "" )</f>
        <v/>
      </c>
      <c r="F332">
        <f>IF( AND( $A332 &lt;&gt; "", $B332 &lt;&gt; "", $C332 &lt;&gt; "", $D332 &lt;&gt; "", $E332 &lt;&gt; "", ISERROR( MATCH( $E332,'2019 Kevin and Rob Bands to not'!$A:$A, 0 ) ) ), 1, 0 )</f>
        <v>0</v>
      </c>
      <c r="H332" s="479">
        <f t="shared" si="2"/>
        <v>0</v>
      </c>
      <c r="I332">
        <f>'Master Sheet'!L351</f>
        <v>0</v>
      </c>
      <c r="J332" s="466" t="e">
        <f t="array" ref="J332">INDEX( 'Master Sheet'!A400:C$1093, MATCH( I332, 'Master Sheet'!A400:A$1093, 0 ), 2 )</f>
        <v>#N/A</v>
      </c>
      <c r="K332" s="482">
        <f t="shared" si="3"/>
        <v>0</v>
      </c>
      <c r="L332" s="483"/>
      <c r="M332" s="466"/>
      <c r="N332" s="466" t="e">
        <f t="array" ref="N332">INDEX( 'Master Sheet'!A400:C$1093, MATCH( I332, 'Master Sheet'!A400:A$1093, 0 ), 3 )</f>
        <v>#N/A</v>
      </c>
      <c r="O332">
        <f t="shared" si="4"/>
        <v>0</v>
      </c>
      <c r="P332" s="484"/>
      <c r="Q332" s="466"/>
      <c r="R332" s="466" t="str">
        <f t="shared" si="5"/>
        <v/>
      </c>
      <c r="S332" s="466" t="str">
        <f t="shared" si="6"/>
        <v/>
      </c>
      <c r="T332" t="str">
        <f>IF( Y332="#00ff00", TIMEVALUE('Master Sheet'!J351), "")</f>
        <v/>
      </c>
      <c r="U332" t="str">
        <f>IF( Z332="#00ff00", TIMEVALUE('Master Sheet'!K351), "")</f>
        <v/>
      </c>
      <c r="W332" t="s">
        <v>4823</v>
      </c>
      <c r="X332" t="s">
        <v>4823</v>
      </c>
      <c r="Y332" t="s">
        <v>4823</v>
      </c>
      <c r="Z332" t="s">
        <v>4823</v>
      </c>
      <c r="AA332" t="s">
        <v>4823</v>
      </c>
    </row>
    <row r="333" spans="1:27" ht="12.75">
      <c r="A333" s="129" t="str">
        <f t="shared" si="0"/>
        <v>Saturday</v>
      </c>
      <c r="B333" s="481" t="str">
        <f>IF( W333="#00ff00",'Master Sheet'!A352, B332)</f>
        <v>(2020) Alan Hlavacek :: 970-310-1276</v>
      </c>
      <c r="C333" t="str">
        <f t="shared" ref="C333:D333" si="423">IF( NOT( R333 = "" ), TEXT( DATE(YEAR(R333), MONTH(R333), DAY(R333) ), "m/d/yy") &amp; " " &amp; HOUR(R333) &amp; ":" &amp; TEXT( MINUTE(R333), "00"), "")</f>
        <v/>
      </c>
      <c r="D333" t="str">
        <f t="shared" si="423"/>
        <v/>
      </c>
      <c r="E333" t="str">
        <f>IF( AA333="#00ff00", 'Master Sheet'!L352, "" )</f>
        <v/>
      </c>
      <c r="F333">
        <f>IF( AND( $A333 &lt;&gt; "", $B333 &lt;&gt; "", $C333 &lt;&gt; "", $D333 &lt;&gt; "", $E333 &lt;&gt; "", ISERROR( MATCH( $E333,'2019 Kevin and Rob Bands to not'!$A:$A, 0 ) ) ), 1, 0 )</f>
        <v>0</v>
      </c>
      <c r="H333" s="479">
        <f t="shared" si="2"/>
        <v>0</v>
      </c>
      <c r="I333" t="str">
        <f>'Master Sheet'!L352</f>
        <v>acoustic/americana/</v>
      </c>
      <c r="J333" s="466" t="e">
        <f t="array" ref="J333">INDEX( 'Master Sheet'!A400:C$1093, MATCH( I333, 'Master Sheet'!A400:A$1093, 0 ), 2 )</f>
        <v>#N/A</v>
      </c>
      <c r="K333" s="482">
        <f t="shared" si="3"/>
        <v>0</v>
      </c>
      <c r="L333" s="483"/>
      <c r="M333" s="466"/>
      <c r="N333" s="466" t="e">
        <f t="array" ref="N333">INDEX( 'Master Sheet'!A400:C$1093, MATCH( I333, 'Master Sheet'!A400:A$1093, 0 ), 3 )</f>
        <v>#N/A</v>
      </c>
      <c r="O333">
        <f t="shared" si="4"/>
        <v>0</v>
      </c>
      <c r="P333" s="484"/>
      <c r="Q333" s="466"/>
      <c r="R333" s="466" t="str">
        <f t="shared" si="5"/>
        <v/>
      </c>
      <c r="S333" s="466" t="str">
        <f t="shared" si="6"/>
        <v/>
      </c>
      <c r="T333" t="str">
        <f>IF( Y333="#00ff00", TIMEVALUE('Master Sheet'!J352), "")</f>
        <v/>
      </c>
      <c r="U333" t="str">
        <f>IF( Z333="#00ff00", TIMEVALUE('Master Sheet'!K352), "")</f>
        <v/>
      </c>
      <c r="W333" t="s">
        <v>4823</v>
      </c>
      <c r="X333" t="s">
        <v>4823</v>
      </c>
      <c r="Y333" t="s">
        <v>4823</v>
      </c>
      <c r="Z333" t="s">
        <v>4823</v>
      </c>
      <c r="AA333" t="s">
        <v>4823</v>
      </c>
    </row>
    <row r="334" spans="1:27" ht="12.75">
      <c r="A334" s="129" t="str">
        <f t="shared" si="0"/>
        <v>Saturday</v>
      </c>
      <c r="B334" s="481" t="str">
        <f>IF( W334="#00ff00",'Master Sheet'!A354, B333)</f>
        <v>(2020) brandon harris :: 9727049034</v>
      </c>
      <c r="C334" t="str">
        <f t="shared" ref="C334:D334" si="424">IF( NOT( R334 = "" ), TEXT( DATE(YEAR(R334), MONTH(R334), DAY(R334) ), "m/d/yy") &amp; " " &amp; HOUR(R334) &amp; ":" &amp; TEXT( MINUTE(R334), "00"), "")</f>
        <v/>
      </c>
      <c r="D334" t="str">
        <f t="shared" si="424"/>
        <v/>
      </c>
      <c r="E334" t="str">
        <f>IF( AA334="#00ff00", 'Master Sheet'!L353, "" )</f>
        <v>The Retakes</v>
      </c>
      <c r="F334">
        <f>IF( AND( $A334 &lt;&gt; "", $B334 &lt;&gt; "", $C334 &lt;&gt; "", $D334 &lt;&gt; "", $E334 &lt;&gt; "", ISERROR( MATCH( $E334,'2019 Kevin and Rob Bands to not'!$A:$A, 0 ) ) ), 1, 0 )</f>
        <v>0</v>
      </c>
      <c r="H334" s="479">
        <f t="shared" si="2"/>
        <v>0</v>
      </c>
      <c r="I334" t="str">
        <f>'Master Sheet'!L353</f>
        <v>The Retakes</v>
      </c>
      <c r="J334" s="466" t="str">
        <f t="array" ref="J334">INDEX( 'Master Sheet'!A400:C$1093, MATCH( I334, 'Master Sheet'!A400:A$1093, 0 ), 2 )</f>
        <v>(2020) Sean Jaster :: 3035501026</v>
      </c>
      <c r="K334" s="482">
        <f t="shared" si="3"/>
        <v>0</v>
      </c>
      <c r="L334" s="483"/>
      <c r="M334" s="466"/>
      <c r="N334" s="466" t="str">
        <f t="array" ref="N334">INDEX( 'Master Sheet'!A400:C$1093, MATCH( I334, 'Master Sheet'!A400:A$1093, 0 ), 3 )</f>
        <v>sean.jaster@yahoo.com</v>
      </c>
      <c r="O334">
        <f t="shared" si="4"/>
        <v>0</v>
      </c>
      <c r="P334" s="484"/>
      <c r="Q334" s="466"/>
      <c r="R334" s="466" t="str">
        <f t="shared" si="5"/>
        <v/>
      </c>
      <c r="S334" s="466" t="str">
        <f t="shared" si="6"/>
        <v/>
      </c>
      <c r="T334" t="e">
        <f>IF( Y334="#00ff00", TIMEVALUE('Master Sheet'!J353), "")</f>
        <v>#VALUE!</v>
      </c>
      <c r="U334" t="e">
        <f>IF( Z334="#00ff00", TIMEVALUE('Master Sheet'!K353), "")</f>
        <v>#VALUE!</v>
      </c>
      <c r="W334" t="s">
        <v>4822</v>
      </c>
      <c r="X334" t="s">
        <v>4822</v>
      </c>
      <c r="Y334" t="s">
        <v>4822</v>
      </c>
      <c r="Z334" t="s">
        <v>4822</v>
      </c>
      <c r="AA334" t="s">
        <v>4822</v>
      </c>
    </row>
    <row r="335" spans="1:27" ht="12.75">
      <c r="A335" s="129" t="str">
        <f t="shared" si="0"/>
        <v>Saturday</v>
      </c>
      <c r="B335" s="481" t="str">
        <f>IF( W335="#00ff00",'Master Sheet'!A355, B334)</f>
        <v>(2020) brandon harris :: 9727049034</v>
      </c>
      <c r="C335" t="str">
        <f t="shared" ref="C335:D335" si="425">IF( NOT( R335 = "" ), TEXT( DATE(YEAR(R335), MONTH(R335), DAY(R335) ), "m/d/yy") &amp; " " &amp; HOUR(R335) &amp; ":" &amp; TEXT( MINUTE(R335), "00"), "")</f>
        <v/>
      </c>
      <c r="D335" t="str">
        <f t="shared" si="425"/>
        <v/>
      </c>
      <c r="E335" t="str">
        <f>IF( AA335="#00ff00", 'Master Sheet'!L354, "" )</f>
        <v>Clandestine Amigo</v>
      </c>
      <c r="F335">
        <f>IF( AND( $A335 &lt;&gt; "", $B335 &lt;&gt; "", $C335 &lt;&gt; "", $D335 &lt;&gt; "", $E335 &lt;&gt; "", ISERROR( MATCH( $E335,'2019 Kevin and Rob Bands to not'!$A:$A, 0 ) ) ), 1, 0 )</f>
        <v>0</v>
      </c>
      <c r="H335" s="479">
        <f t="shared" si="2"/>
        <v>0</v>
      </c>
      <c r="I335" t="str">
        <f>'Master Sheet'!L354</f>
        <v>Clandestine Amigo</v>
      </c>
      <c r="J335" s="466" t="str">
        <f t="array" ref="J335">INDEX( 'Master Sheet'!A400:C$1093, MATCH( I335, 'Master Sheet'!A400:A$1093, 0 ), 2 )</f>
        <v>(2020) Jessica Carson :: 8067874495</v>
      </c>
      <c r="K335" s="482">
        <f t="shared" si="3"/>
        <v>0</v>
      </c>
      <c r="L335" s="483"/>
      <c r="M335" s="466"/>
      <c r="N335" s="466" t="str">
        <f t="array" ref="N335">INDEX( 'Master Sheet'!A400:C$1093, MATCH( I335, 'Master Sheet'!A400:A$1093, 0 ), 3 )</f>
        <v>clandestineamigo@gmail.com</v>
      </c>
      <c r="O335">
        <f t="shared" si="4"/>
        <v>0</v>
      </c>
      <c r="P335" s="484"/>
      <c r="Q335" s="466"/>
      <c r="R335" s="466" t="str">
        <f t="shared" si="5"/>
        <v/>
      </c>
      <c r="S335" s="466" t="str">
        <f t="shared" si="6"/>
        <v/>
      </c>
      <c r="T335" t="e">
        <f>IF( Y335="#00ff00", TIMEVALUE('Master Sheet'!J354), "")</f>
        <v>#VALUE!</v>
      </c>
      <c r="U335" t="e">
        <f>IF( Z335="#00ff00", TIMEVALUE('Master Sheet'!K354), "")</f>
        <v>#VALUE!</v>
      </c>
      <c r="W335" t="s">
        <v>4823</v>
      </c>
      <c r="X335" t="s">
        <v>4823</v>
      </c>
      <c r="Y335" t="s">
        <v>4822</v>
      </c>
      <c r="Z335" t="s">
        <v>4822</v>
      </c>
      <c r="AA335" t="s">
        <v>4822</v>
      </c>
    </row>
    <row r="336" spans="1:27" ht="12.75">
      <c r="A336" s="129" t="str">
        <f t="shared" si="0"/>
        <v>Saturday</v>
      </c>
      <c r="B336" s="481" t="str">
        <f>IF( W336="#00ff00",'Master Sheet'!A356, B335)</f>
        <v>(2020) brandon harris :: 9727049034</v>
      </c>
      <c r="C336" t="str">
        <f t="shared" ref="C336:D336" si="426">IF( NOT( R336 = "" ), TEXT( DATE(YEAR(R336), MONTH(R336), DAY(R336) ), "m/d/yy") &amp; " " &amp; HOUR(R336) &amp; ":" &amp; TEXT( MINUTE(R336), "00"), "")</f>
        <v/>
      </c>
      <c r="D336" t="str">
        <f t="shared" si="426"/>
        <v/>
      </c>
      <c r="E336" t="str">
        <f>IF( AA336="#00ff00", 'Master Sheet'!L355, "" )</f>
        <v>Fort Collins Fringe Fest</v>
      </c>
      <c r="F336">
        <f>IF( AND( $A336 &lt;&gt; "", $B336 &lt;&gt; "", $C336 &lt;&gt; "", $D336 &lt;&gt; "", $E336 &lt;&gt; "", ISERROR( MATCH( $E336,'2019 Kevin and Rob Bands to not'!$A:$A, 0 ) ) ), 1, 0 )</f>
        <v>0</v>
      </c>
      <c r="H336" s="479">
        <f t="shared" si="2"/>
        <v>0</v>
      </c>
      <c r="I336" t="str">
        <f>'Master Sheet'!L355</f>
        <v>Fort Collins Fringe Fest</v>
      </c>
      <c r="J336" s="466" t="e">
        <f t="array" ref="J336">INDEX( 'Master Sheet'!A400:C$1093, MATCH( I336, 'Master Sheet'!A400:A$1093, 0 ), 2 )</f>
        <v>#N/A</v>
      </c>
      <c r="K336" s="482">
        <f t="shared" si="3"/>
        <v>0</v>
      </c>
      <c r="L336" s="483"/>
      <c r="M336" s="466"/>
      <c r="N336" s="466" t="e">
        <f t="array" ref="N336">INDEX( 'Master Sheet'!A400:C$1093, MATCH( I336, 'Master Sheet'!A400:A$1093, 0 ), 3 )</f>
        <v>#N/A</v>
      </c>
      <c r="O336">
        <f t="shared" si="4"/>
        <v>0</v>
      </c>
      <c r="P336" s="484"/>
      <c r="Q336" s="466"/>
      <c r="R336" s="466" t="str">
        <f t="shared" si="5"/>
        <v/>
      </c>
      <c r="S336" s="466" t="str">
        <f t="shared" si="6"/>
        <v/>
      </c>
      <c r="T336" t="e">
        <f>IF( Y336="#00ff00", TIMEVALUE('Master Sheet'!J355), "")</f>
        <v>#VALUE!</v>
      </c>
      <c r="U336" t="e">
        <f>IF( Z336="#00ff00", TIMEVALUE('Master Sheet'!K355), "")</f>
        <v>#VALUE!</v>
      </c>
      <c r="W336" t="s">
        <v>4823</v>
      </c>
      <c r="X336" t="s">
        <v>4823</v>
      </c>
      <c r="Y336" t="s">
        <v>4822</v>
      </c>
      <c r="Z336" t="s">
        <v>4822</v>
      </c>
      <c r="AA336" t="s">
        <v>4822</v>
      </c>
    </row>
    <row r="337" spans="1:27" ht="12.75">
      <c r="A337" s="129" t="str">
        <f t="shared" si="0"/>
        <v>Saturday</v>
      </c>
      <c r="B337" s="481" t="str">
        <f>IF( W337="#00ff00",'Master Sheet'!A357, B336)</f>
        <v>(2020) brandon harris :: 9727049034</v>
      </c>
      <c r="C337" t="str">
        <f t="shared" ref="C337:D337" si="427">IF( NOT( R337 = "" ), TEXT( DATE(YEAR(R337), MONTH(R337), DAY(R337) ), "m/d/yy") &amp; " " &amp; HOUR(R337) &amp; ":" &amp; TEXT( MINUTE(R337), "00"), "")</f>
        <v/>
      </c>
      <c r="D337" t="str">
        <f t="shared" si="427"/>
        <v/>
      </c>
      <c r="E337" t="str">
        <f>IF( AA337="#00ff00", 'Master Sheet'!L356, "" )</f>
        <v>vee device</v>
      </c>
      <c r="F337">
        <f>IF( AND( $A337 &lt;&gt; "", $B337 &lt;&gt; "", $C337 &lt;&gt; "", $D337 &lt;&gt; "", $E337 &lt;&gt; "", ISERROR( MATCH( $E337,'2019 Kevin and Rob Bands to not'!$A:$A, 0 ) ) ), 1, 0 )</f>
        <v>0</v>
      </c>
      <c r="H337" s="479">
        <f t="shared" si="2"/>
        <v>0</v>
      </c>
      <c r="I337" t="str">
        <f>'Master Sheet'!L356</f>
        <v>vee device</v>
      </c>
      <c r="J337" s="466" t="str">
        <f t="array" ref="J337">INDEX( 'Master Sheet'!A400:C$1093, MATCH( I337, 'Master Sheet'!A400:A$1093, 0 ), 2 )</f>
        <v>(2020) Dennis Bigelow :: 3147573277</v>
      </c>
      <c r="K337" s="482">
        <f t="shared" si="3"/>
        <v>0</v>
      </c>
      <c r="L337" s="483"/>
      <c r="M337" s="466"/>
      <c r="N337" s="466" t="str">
        <f t="array" ref="N337">INDEX( 'Master Sheet'!A400:C$1093, MATCH( I337, 'Master Sheet'!A400:A$1093, 0 ), 3 )</f>
        <v>dbigelow@gmail.com</v>
      </c>
      <c r="O337">
        <f t="shared" si="4"/>
        <v>0</v>
      </c>
      <c r="P337" s="484"/>
      <c r="Q337" s="466"/>
      <c r="R337" s="466" t="str">
        <f t="shared" si="5"/>
        <v/>
      </c>
      <c r="S337" s="466" t="str">
        <f t="shared" si="6"/>
        <v/>
      </c>
      <c r="T337" t="e">
        <f>IF( Y337="#00ff00", TIMEVALUE('Master Sheet'!J356), "")</f>
        <v>#VALUE!</v>
      </c>
      <c r="U337" t="e">
        <f>IF( Z337="#00ff00", TIMEVALUE('Master Sheet'!K356), "")</f>
        <v>#VALUE!</v>
      </c>
      <c r="W337" t="s">
        <v>4823</v>
      </c>
      <c r="X337" t="s">
        <v>4823</v>
      </c>
      <c r="Y337" t="s">
        <v>4822</v>
      </c>
      <c r="Z337" t="s">
        <v>4822</v>
      </c>
      <c r="AA337" t="s">
        <v>4822</v>
      </c>
    </row>
    <row r="338" spans="1:27" ht="12.75">
      <c r="A338" s="129" t="str">
        <f t="shared" si="0"/>
        <v>Saturday</v>
      </c>
      <c r="B338" s="481" t="str">
        <f>IF( W338="#00ff00",'Master Sheet'!A358, B337)</f>
        <v>(2020) brandon harris :: 9727049034</v>
      </c>
      <c r="C338" t="str">
        <f t="shared" ref="C338:D338" si="428">IF( NOT( R338 = "" ), TEXT( DATE(YEAR(R338), MONTH(R338), DAY(R338) ), "m/d/yy") &amp; " " &amp; HOUR(R338) &amp; ":" &amp; TEXT( MINUTE(R338), "00"), "")</f>
        <v/>
      </c>
      <c r="D338" t="str">
        <f t="shared" si="428"/>
        <v/>
      </c>
      <c r="E338" t="str">
        <f>IF( AA338="#00ff00", 'Master Sheet'!L357, "" )</f>
        <v>Drifting West</v>
      </c>
      <c r="F338">
        <f>IF( AND( $A338 &lt;&gt; "", $B338 &lt;&gt; "", $C338 &lt;&gt; "", $D338 &lt;&gt; "", $E338 &lt;&gt; "", ISERROR( MATCH( $E338,'2019 Kevin and Rob Bands to not'!$A:$A, 0 ) ) ), 1, 0 )</f>
        <v>0</v>
      </c>
      <c r="H338" s="479">
        <f t="shared" si="2"/>
        <v>0</v>
      </c>
      <c r="I338" t="str">
        <f>'Master Sheet'!L357</f>
        <v>Drifting West</v>
      </c>
      <c r="J338" s="466" t="str">
        <f t="array" ref="J338">INDEX( 'Master Sheet'!A400:C$1093, MATCH( I338, 'Master Sheet'!A400:A$1093, 0 ), 2 )</f>
        <v>(2020) Marcelo Saldivia :: 7193378571</v>
      </c>
      <c r="K338" s="482">
        <f t="shared" si="3"/>
        <v>0</v>
      </c>
      <c r="L338" s="483"/>
      <c r="M338" s="466"/>
      <c r="N338" s="466" t="str">
        <f t="array" ref="N338">INDEX( 'Master Sheet'!A400:C$1093, MATCH( I338, 'Master Sheet'!A400:A$1093, 0 ), 3 )</f>
        <v>saldiviaod@gmail.com</v>
      </c>
      <c r="O338">
        <f t="shared" si="4"/>
        <v>0</v>
      </c>
      <c r="P338" s="484"/>
      <c r="Q338" s="466"/>
      <c r="R338" s="466" t="str">
        <f t="shared" si="5"/>
        <v/>
      </c>
      <c r="S338" s="466" t="str">
        <f t="shared" si="6"/>
        <v/>
      </c>
      <c r="T338" t="e">
        <f>IF( Y338="#00ff00", TIMEVALUE('Master Sheet'!J357), "")</f>
        <v>#VALUE!</v>
      </c>
      <c r="U338" t="e">
        <f>IF( Z338="#00ff00", TIMEVALUE('Master Sheet'!K357), "")</f>
        <v>#VALUE!</v>
      </c>
      <c r="W338" t="s">
        <v>4823</v>
      </c>
      <c r="X338" t="s">
        <v>4823</v>
      </c>
      <c r="Y338" t="s">
        <v>4822</v>
      </c>
      <c r="Z338" t="s">
        <v>4822</v>
      </c>
      <c r="AA338" t="s">
        <v>4822</v>
      </c>
    </row>
    <row r="339" spans="1:27" ht="12.75">
      <c r="A339" s="129" t="str">
        <f t="shared" si="0"/>
        <v>Saturday</v>
      </c>
      <c r="B339" s="481" t="str">
        <f>IF( W339="#00ff00",'Master Sheet'!A359, B338)</f>
        <v>(2020) brandon harris :: 9727049034</v>
      </c>
      <c r="C339" t="str">
        <f t="shared" ref="C339:D339" si="429">IF( NOT( R339 = "" ), TEXT( DATE(YEAR(R339), MONTH(R339), DAY(R339) ), "m/d/yy") &amp; " " &amp; HOUR(R339) &amp; ":" &amp; TEXT( MINUTE(R339), "00"), "")</f>
        <v/>
      </c>
      <c r="D339" t="str">
        <f t="shared" si="429"/>
        <v/>
      </c>
      <c r="E339" t="str">
        <f>IF( AA339="#00ff00", 'Master Sheet'!L358, "" )</f>
        <v>Comedy</v>
      </c>
      <c r="F339">
        <f>IF( AND( $A339 &lt;&gt; "", $B339 &lt;&gt; "", $C339 &lt;&gt; "", $D339 &lt;&gt; "", $E339 &lt;&gt; "", ISERROR( MATCH( $E339,'2019 Kevin and Rob Bands to not'!$A:$A, 0 ) ) ), 1, 0 )</f>
        <v>0</v>
      </c>
      <c r="H339" s="479">
        <f t="shared" si="2"/>
        <v>0</v>
      </c>
      <c r="I339" t="str">
        <f>'Master Sheet'!L358</f>
        <v>Comedy</v>
      </c>
      <c r="J339" s="466" t="e">
        <f t="array" ref="J339">INDEX( 'Master Sheet'!A400:C$1093, MATCH( I339, 'Master Sheet'!A400:A$1093, 0 ), 2 )</f>
        <v>#N/A</v>
      </c>
      <c r="K339" s="482">
        <f t="shared" si="3"/>
        <v>0</v>
      </c>
      <c r="L339" s="486" t="s">
        <v>5286</v>
      </c>
      <c r="M339" s="466"/>
      <c r="N339" s="466" t="e">
        <f t="array" ref="N339">INDEX( 'Master Sheet'!A400:C$1093, MATCH( I339, 'Master Sheet'!A400:A$1093, 0 ), 3 )</f>
        <v>#N/A</v>
      </c>
      <c r="O339">
        <f t="shared" si="4"/>
        <v>0</v>
      </c>
      <c r="P339" s="484"/>
      <c r="Q339" s="466"/>
      <c r="R339" s="466" t="str">
        <f t="shared" si="5"/>
        <v/>
      </c>
      <c r="S339" s="466" t="str">
        <f t="shared" si="6"/>
        <v/>
      </c>
      <c r="T339" t="e">
        <f>IF( Y339="#00ff00", TIMEVALUE('Master Sheet'!J358), "")</f>
        <v>#VALUE!</v>
      </c>
      <c r="U339" t="e">
        <f>IF( Z339="#00ff00", TIMEVALUE('Master Sheet'!K358), "")</f>
        <v>#VALUE!</v>
      </c>
      <c r="W339" t="s">
        <v>4823</v>
      </c>
      <c r="X339" t="s">
        <v>4823</v>
      </c>
      <c r="Y339" t="s">
        <v>4822</v>
      </c>
      <c r="Z339" t="s">
        <v>4822</v>
      </c>
      <c r="AA339" t="s">
        <v>4822</v>
      </c>
    </row>
    <row r="340" spans="1:27" ht="12.75">
      <c r="A340" s="129" t="str">
        <f t="shared" si="0"/>
        <v>Saturday</v>
      </c>
      <c r="B340" s="481" t="str">
        <f>IF( W340="#00ff00",'Master Sheet'!A360, B339)</f>
        <v>(2020) brandon harris :: 9727049034</v>
      </c>
      <c r="C340" t="str">
        <f t="shared" ref="C340:D340" si="430">IF( NOT( R340 = "" ), TEXT( DATE(YEAR(R340), MONTH(R340), DAY(R340) ), "m/d/yy") &amp; " " &amp; HOUR(R340) &amp; ":" &amp; TEXT( MINUTE(R340), "00"), "")</f>
        <v/>
      </c>
      <c r="D340" t="str">
        <f t="shared" si="430"/>
        <v/>
      </c>
      <c r="E340" t="str">
        <f>IF( AA340="#00ff00", 'Master Sheet'!L359, "" )</f>
        <v>f-ether</v>
      </c>
      <c r="F340">
        <f>IF( AND( $A340 &lt;&gt; "", $B340 &lt;&gt; "", $C340 &lt;&gt; "", $D340 &lt;&gt; "", $E340 &lt;&gt; "", ISERROR( MATCH( $E340,'2019 Kevin and Rob Bands to not'!$A:$A, 0 ) ) ), 1, 0 )</f>
        <v>0</v>
      </c>
      <c r="H340" s="479">
        <f t="shared" si="2"/>
        <v>0</v>
      </c>
      <c r="I340" t="str">
        <f>'Master Sheet'!L359</f>
        <v>f-ether</v>
      </c>
      <c r="J340" s="466" t="str">
        <f t="array" ref="J340">INDEX( 'Master Sheet'!A400:C$1093, MATCH( I340, 'Master Sheet'!A400:A$1093, 0 ), 2 )</f>
        <v>(2020) Skyler Heck :: (602) 509-5651</v>
      </c>
      <c r="K340" s="482">
        <f t="shared" si="3"/>
        <v>0</v>
      </c>
      <c r="L340" s="483"/>
      <c r="M340" s="466"/>
      <c r="N340" s="466" t="str">
        <f t="array" ref="N340">INDEX( 'Master Sheet'!A400:C$1093, MATCH( I340, 'Master Sheet'!A400:A$1093, 0 ), 3 )</f>
        <v>fethermusic@gmail.com</v>
      </c>
      <c r="O340">
        <f t="shared" si="4"/>
        <v>0</v>
      </c>
      <c r="P340" s="484"/>
      <c r="Q340" s="466"/>
      <c r="R340" s="466" t="str">
        <f t="shared" si="5"/>
        <v/>
      </c>
      <c r="S340" s="466" t="str">
        <f t="shared" si="6"/>
        <v/>
      </c>
      <c r="T340" t="e">
        <f>IF( Y340="#00ff00", TIMEVALUE('Master Sheet'!J359), "")</f>
        <v>#VALUE!</v>
      </c>
      <c r="U340" t="e">
        <f>IF( Z340="#00ff00", TIMEVALUE('Master Sheet'!K359), "")</f>
        <v>#VALUE!</v>
      </c>
      <c r="W340" t="s">
        <v>4823</v>
      </c>
      <c r="X340" t="s">
        <v>4823</v>
      </c>
      <c r="Y340" t="s">
        <v>4822</v>
      </c>
      <c r="Z340" t="s">
        <v>4822</v>
      </c>
      <c r="AA340" t="s">
        <v>4822</v>
      </c>
    </row>
    <row r="341" spans="1:27" ht="12.75">
      <c r="A341" s="129" t="str">
        <f t="shared" si="0"/>
        <v>Saturday</v>
      </c>
      <c r="B341" s="481" t="str">
        <f>IF( W341="#00ff00",'Master Sheet'!A361, B340)</f>
        <v>(2020) brandon harris :: 9727049034</v>
      </c>
      <c r="C341" t="str">
        <f t="shared" ref="C341:D341" si="431">IF( NOT( R341 = "" ), TEXT( DATE(YEAR(R341), MONTH(R341), DAY(R341) ), "m/d/yy") &amp; " " &amp; HOUR(R341) &amp; ":" &amp; TEXT( MINUTE(R341), "00"), "")</f>
        <v/>
      </c>
      <c r="D341" t="str">
        <f t="shared" si="431"/>
        <v/>
      </c>
      <c r="E341" t="str">
        <f>IF( AA341="#00ff00", 'Master Sheet'!L360, "" )</f>
        <v>Golden Ghost</v>
      </c>
      <c r="F341">
        <f>IF( AND( $A341 &lt;&gt; "", $B341 &lt;&gt; "", $C341 &lt;&gt; "", $D341 &lt;&gt; "", $E341 &lt;&gt; "", ISERROR( MATCH( $E341,'2019 Kevin and Rob Bands to not'!$A:$A, 0 ) ) ), 1, 0 )</f>
        <v>0</v>
      </c>
      <c r="H341" s="479">
        <f t="shared" si="2"/>
        <v>0</v>
      </c>
      <c r="I341" t="str">
        <f>'Master Sheet'!L360</f>
        <v>Golden Ghost</v>
      </c>
      <c r="J341" s="466" t="str">
        <f t="array" ref="J341">INDEX( 'Master Sheet'!A400:C$1093, MATCH( I341, 'Master Sheet'!A400:A$1093, 0 ), 2 )</f>
        <v>(2020) Chris Thompson :: 970-690-3660</v>
      </c>
      <c r="K341" s="482">
        <f t="shared" si="3"/>
        <v>0</v>
      </c>
      <c r="L341" s="483"/>
      <c r="M341" s="466"/>
      <c r="N341" s="466" t="str">
        <f t="array" ref="N341">INDEX( 'Master Sheet'!A400:C$1093, MATCH( I341, 'Master Sheet'!A400:A$1093, 0 ), 3 )</f>
        <v>goldenghosttunes@gmail.com</v>
      </c>
      <c r="O341">
        <f t="shared" si="4"/>
        <v>0</v>
      </c>
      <c r="P341" s="484"/>
      <c r="Q341" s="466"/>
      <c r="R341" s="466" t="str">
        <f t="shared" si="5"/>
        <v/>
      </c>
      <c r="S341" s="466" t="str">
        <f t="shared" si="6"/>
        <v/>
      </c>
      <c r="T341" t="e">
        <f>IF( Y341="#00ff00", TIMEVALUE('Master Sheet'!J360), "")</f>
        <v>#VALUE!</v>
      </c>
      <c r="U341" t="e">
        <f>IF( Z341="#00ff00", TIMEVALUE('Master Sheet'!K360), "")</f>
        <v>#VALUE!</v>
      </c>
      <c r="W341" t="s">
        <v>4823</v>
      </c>
      <c r="X341" t="s">
        <v>4823</v>
      </c>
      <c r="Y341" t="s">
        <v>4822</v>
      </c>
      <c r="Z341" t="s">
        <v>4822</v>
      </c>
      <c r="AA341" t="s">
        <v>4822</v>
      </c>
    </row>
    <row r="342" spans="1:27" ht="12.75">
      <c r="A342" s="129" t="str">
        <f t="shared" si="0"/>
        <v>Saturday</v>
      </c>
      <c r="B342" s="481" t="str">
        <f>IF( W342="#00ff00",'Master Sheet'!A362, B341)</f>
        <v>(2020) brandon harris :: 9727049034</v>
      </c>
      <c r="C342" t="str">
        <f t="shared" ref="C342:D342" si="432">IF( NOT( R342 = "" ), TEXT( DATE(YEAR(R342), MONTH(R342), DAY(R342) ), "m/d/yy") &amp; " " &amp; HOUR(R342) &amp; ":" &amp; TEXT( MINUTE(R342), "00"), "")</f>
        <v/>
      </c>
      <c r="D342" t="str">
        <f t="shared" si="432"/>
        <v/>
      </c>
      <c r="E342">
        <f>IF( AA342="#00ff00", 'Master Sheet'!L361, "" )</f>
        <v>0</v>
      </c>
      <c r="F342">
        <f>IF( AND( $A342 &lt;&gt; "", $B342 &lt;&gt; "", $C342 &lt;&gt; "", $D342 &lt;&gt; "", $E342 &lt;&gt; "", ISERROR( MATCH( $E342,'2019 Kevin and Rob Bands to not'!$A:$A, 0 ) ) ), 1, 0 )</f>
        <v>0</v>
      </c>
      <c r="H342" s="479">
        <f t="shared" si="2"/>
        <v>0</v>
      </c>
      <c r="I342">
        <f>'Master Sheet'!L361</f>
        <v>0</v>
      </c>
      <c r="J342" s="466" t="e">
        <f t="array" ref="J342">INDEX( 'Master Sheet'!A400:C$1093, MATCH( I342, 'Master Sheet'!A400:A$1093, 0 ), 2 )</f>
        <v>#N/A</v>
      </c>
      <c r="K342" s="482">
        <f t="shared" si="3"/>
        <v>0</v>
      </c>
      <c r="L342" s="483"/>
      <c r="M342" s="466"/>
      <c r="N342" s="466" t="e">
        <f t="array" ref="N342">INDEX( 'Master Sheet'!A400:C$1093, MATCH( I342, 'Master Sheet'!A400:A$1093, 0 ), 3 )</f>
        <v>#N/A</v>
      </c>
      <c r="O342">
        <f t="shared" si="4"/>
        <v>0</v>
      </c>
      <c r="P342" s="484"/>
      <c r="Q342" s="466"/>
      <c r="R342" s="466" t="str">
        <f t="shared" si="5"/>
        <v/>
      </c>
      <c r="S342" s="466" t="str">
        <f t="shared" si="6"/>
        <v/>
      </c>
      <c r="T342" t="e">
        <f>IF( Y342="#00ff00", TIMEVALUE('Master Sheet'!J361), "")</f>
        <v>#VALUE!</v>
      </c>
      <c r="U342" t="e">
        <f>IF( Z342="#00ff00", TIMEVALUE('Master Sheet'!K361), "")</f>
        <v>#VALUE!</v>
      </c>
      <c r="W342" t="s">
        <v>4823</v>
      </c>
      <c r="X342" t="s">
        <v>4823</v>
      </c>
      <c r="Y342" t="s">
        <v>4822</v>
      </c>
      <c r="Z342" t="s">
        <v>4822</v>
      </c>
      <c r="AA342" t="s">
        <v>4822</v>
      </c>
    </row>
    <row r="343" spans="1:27" ht="12.75">
      <c r="A343" s="129" t="str">
        <f t="shared" si="0"/>
        <v>Saturday</v>
      </c>
      <c r="B343" s="481" t="str">
        <f>IF( W343="#00ff00",'Master Sheet'!A363, B342)</f>
        <v>(2020) brandon harris :: 9727049034</v>
      </c>
      <c r="C343" t="str">
        <f t="shared" ref="C343:D343" si="433">IF( NOT( R343 = "" ), TEXT( DATE(YEAR(R343), MONTH(R343), DAY(R343) ), "m/d/yy") &amp; " " &amp; HOUR(R343) &amp; ":" &amp; TEXT( MINUTE(R343), "00"), "")</f>
        <v/>
      </c>
      <c r="D343" t="str">
        <f t="shared" si="433"/>
        <v/>
      </c>
      <c r="E343" t="str">
        <f>IF( AA343="#00ff00", 'Master Sheet'!L362, "" )</f>
        <v/>
      </c>
      <c r="F343">
        <f>IF( AND( $A343 &lt;&gt; "", $B343 &lt;&gt; "", $C343 &lt;&gt; "", $D343 &lt;&gt; "", $E343 &lt;&gt; "", ISERROR( MATCH( $E343,'2019 Kevin and Rob Bands to not'!$A:$A, 0 ) ) ), 1, 0 )</f>
        <v>0</v>
      </c>
      <c r="H343" s="479">
        <f t="shared" si="2"/>
        <v>0</v>
      </c>
      <c r="I343" t="str">
        <f>'Master Sheet'!L362</f>
        <v xml:space="preserve">Total Bands (Shows): </v>
      </c>
      <c r="J343" s="466" t="e">
        <f t="array" ref="J343">INDEX( 'Master Sheet'!A400:C$1093, MATCH( I343, 'Master Sheet'!A400:A$1093, 0 ), 2 )</f>
        <v>#N/A</v>
      </c>
      <c r="K343" s="482">
        <f t="shared" si="3"/>
        <v>0</v>
      </c>
      <c r="L343" s="483"/>
      <c r="M343" s="466"/>
      <c r="N343" s="466" t="e">
        <f t="array" ref="N343">INDEX( 'Master Sheet'!A400:C$1093, MATCH( I343, 'Master Sheet'!A400:A$1093, 0 ), 3 )</f>
        <v>#N/A</v>
      </c>
      <c r="O343">
        <f t="shared" si="4"/>
        <v>0</v>
      </c>
      <c r="P343" s="484"/>
      <c r="Q343" s="466"/>
      <c r="R343" s="466" t="str">
        <f t="shared" si="5"/>
        <v/>
      </c>
      <c r="S343" s="466" t="str">
        <f t="shared" si="6"/>
        <v/>
      </c>
      <c r="T343" t="str">
        <f>IF( Y343="#00ff00", TIMEVALUE('Master Sheet'!J362), "")</f>
        <v/>
      </c>
      <c r="U343" t="str">
        <f>IF( Z343="#00ff00", TIMEVALUE('Master Sheet'!K362), "")</f>
        <v/>
      </c>
      <c r="W343" t="s">
        <v>4823</v>
      </c>
      <c r="X343" t="s">
        <v>4823</v>
      </c>
      <c r="Y343" t="s">
        <v>4823</v>
      </c>
      <c r="Z343" t="s">
        <v>4823</v>
      </c>
      <c r="AA343" t="s">
        <v>4823</v>
      </c>
    </row>
    <row r="344" spans="1:27" ht="12.75">
      <c r="A344" s="129" t="str">
        <f t="shared" si="0"/>
        <v>Saturday</v>
      </c>
      <c r="B344" s="481" t="str">
        <f>IF( W344="#00ff00",'Master Sheet'!A364, B343)</f>
        <v>(2020) brandon harris :: 9727049034</v>
      </c>
      <c r="C344" t="str">
        <f t="shared" ref="C344:D344" si="434">IF( NOT( R344 = "" ), TEXT( DATE(YEAR(R344), MONTH(R344), DAY(R344) ), "m/d/yy") &amp; " " &amp; HOUR(R344) &amp; ":" &amp; TEXT( MINUTE(R344), "00"), "")</f>
        <v/>
      </c>
      <c r="D344" t="str">
        <f t="shared" si="434"/>
        <v/>
      </c>
      <c r="E344" t="str">
        <f>IF( AA344="#00ff00", 'Master Sheet'!L363, "" )</f>
        <v/>
      </c>
      <c r="F344">
        <f>IF( AND( $A344 &lt;&gt; "", $B344 &lt;&gt; "", $C344 &lt;&gt; "", $D344 &lt;&gt; "", $E344 &lt;&gt; "", ISERROR( MATCH( $E344,'2019 Kevin and Rob Bands to not'!$A:$A, 0 ) ) ), 1, 0 )</f>
        <v>0</v>
      </c>
      <c r="H344" s="479">
        <f t="shared" si="2"/>
        <v>0</v>
      </c>
      <c r="I344">
        <f>'Master Sheet'!L363</f>
        <v>0</v>
      </c>
      <c r="J344" s="466" t="e">
        <f t="array" ref="J344">INDEX( 'Master Sheet'!A400:C$1093, MATCH( I344, 'Master Sheet'!A400:A$1093, 0 ), 2 )</f>
        <v>#N/A</v>
      </c>
      <c r="K344" s="482">
        <f t="shared" si="3"/>
        <v>0</v>
      </c>
      <c r="L344" s="483"/>
      <c r="M344" s="466"/>
      <c r="N344" s="466" t="e">
        <f t="array" ref="N344">INDEX( 'Master Sheet'!A400:C$1093, MATCH( I344, 'Master Sheet'!A400:A$1093, 0 ), 3 )</f>
        <v>#N/A</v>
      </c>
      <c r="O344">
        <f t="shared" si="4"/>
        <v>0</v>
      </c>
      <c r="P344" s="484"/>
      <c r="Q344" s="466"/>
      <c r="R344" s="466" t="str">
        <f t="shared" si="5"/>
        <v/>
      </c>
      <c r="S344" s="466" t="str">
        <f t="shared" si="6"/>
        <v/>
      </c>
      <c r="T344" t="str">
        <f>IF( Y344="#00ff00", TIMEVALUE('Master Sheet'!J363), "")</f>
        <v/>
      </c>
      <c r="U344" t="str">
        <f>IF( Z344="#00ff00", TIMEVALUE('Master Sheet'!K363), "")</f>
        <v/>
      </c>
      <c r="W344" t="s">
        <v>4823</v>
      </c>
      <c r="X344" t="s">
        <v>4823</v>
      </c>
      <c r="Y344" t="s">
        <v>4823</v>
      </c>
      <c r="Z344" t="s">
        <v>4823</v>
      </c>
      <c r="AA344" t="s">
        <v>4823</v>
      </c>
    </row>
    <row r="345" spans="1:27" ht="12.75">
      <c r="A345" s="129" t="str">
        <f t="shared" si="0"/>
        <v>Saturday</v>
      </c>
      <c r="B345" s="481" t="str">
        <f>IF( W345="#00ff00",'Master Sheet'!A365, B344)</f>
        <v>(2020) brandon harris :: 9727049034</v>
      </c>
      <c r="C345" t="str">
        <f t="shared" ref="C345:D345" si="435">IF( NOT( R345 = "" ), TEXT( DATE(YEAR(R345), MONTH(R345), DAY(R345) ), "m/d/yy") &amp; " " &amp; HOUR(R345) &amp; ":" &amp; TEXT( MINUTE(R345), "00"), "")</f>
        <v/>
      </c>
      <c r="D345" t="str">
        <f t="shared" si="435"/>
        <v/>
      </c>
      <c r="E345" t="str">
        <f>IF( AA345="#00ff00", 'Master Sheet'!L364, "" )</f>
        <v/>
      </c>
      <c r="F345">
        <f>IF( AND( $A345 &lt;&gt; "", $B345 &lt;&gt; "", $C345 &lt;&gt; "", $D345 &lt;&gt; "", $E345 &lt;&gt; "", ISERROR( MATCH( $E345,'2019 Kevin and Rob Bands to not'!$A:$A, 0 ) ) ), 1, 0 )</f>
        <v>0</v>
      </c>
      <c r="H345" s="479">
        <f t="shared" si="2"/>
        <v>0</v>
      </c>
      <c r="I345">
        <f>'Master Sheet'!L364</f>
        <v>0</v>
      </c>
      <c r="J345" s="466" t="e">
        <f t="array" ref="J345">INDEX( 'Master Sheet'!A400:C$1093, MATCH( I345, 'Master Sheet'!A400:A$1093, 0 ), 2 )</f>
        <v>#N/A</v>
      </c>
      <c r="K345" s="482">
        <f t="shared" si="3"/>
        <v>0</v>
      </c>
      <c r="L345" s="483"/>
      <c r="M345" s="466"/>
      <c r="N345" s="466" t="e">
        <f t="array" ref="N345">INDEX( 'Master Sheet'!A400:C$1093, MATCH( I345, 'Master Sheet'!A400:A$1093, 0 ), 3 )</f>
        <v>#N/A</v>
      </c>
      <c r="O345">
        <f t="shared" si="4"/>
        <v>0</v>
      </c>
      <c r="P345" s="484"/>
      <c r="Q345" s="466"/>
      <c r="R345" s="466" t="str">
        <f t="shared" si="5"/>
        <v/>
      </c>
      <c r="S345" s="466" t="str">
        <f t="shared" si="6"/>
        <v/>
      </c>
      <c r="T345" t="str">
        <f>IF( Y345="#00ff00", TIMEVALUE('Master Sheet'!J364), "")</f>
        <v/>
      </c>
      <c r="U345" t="str">
        <f>IF( Z345="#00ff00", TIMEVALUE('Master Sheet'!K364), "")</f>
        <v/>
      </c>
      <c r="W345" t="s">
        <v>4823</v>
      </c>
      <c r="X345" t="s">
        <v>4823</v>
      </c>
      <c r="Y345" t="s">
        <v>4823</v>
      </c>
      <c r="Z345" t="s">
        <v>4823</v>
      </c>
      <c r="AA345" t="s">
        <v>4823</v>
      </c>
    </row>
    <row r="346" spans="1:27" ht="12.75">
      <c r="A346" s="129" t="str">
        <f t="shared" si="0"/>
        <v>Saturday</v>
      </c>
      <c r="B346">
        <f>IF( W346="#00ff00",'Master Sheet'!A366, B345)</f>
        <v>0</v>
      </c>
      <c r="C346" t="str">
        <f t="shared" ref="C346:D346" si="436">IF( NOT( R346 = "" ), TEXT( DATE(YEAR(R346), MONTH(R346), DAY(R346) ), "m/d/yy") &amp; " " &amp; HOUR(R346) &amp; ":" &amp; TEXT( MINUTE(R346), "00"), "")</f>
        <v/>
      </c>
      <c r="D346" t="str">
        <f t="shared" si="436"/>
        <v/>
      </c>
      <c r="E346" t="str">
        <f>IF( AA346="#00ff00", 'Master Sheet'!L365, "" )</f>
        <v/>
      </c>
      <c r="F346">
        <f>IF( AND( $A346 &lt;&gt; "", $B346 &lt;&gt; "", $C346 &lt;&gt; "", $D346 &lt;&gt; "", $E346 &lt;&gt; "", ISERROR( MATCH( $E346,'2019 Kevin and Rob Bands to not'!$A:$A, 0 ) ) ), 1, 0 )</f>
        <v>0</v>
      </c>
      <c r="H346" s="479">
        <f t="shared" si="2"/>
        <v>0</v>
      </c>
      <c r="I346">
        <f>'Master Sheet'!L365</f>
        <v>0</v>
      </c>
      <c r="J346" s="466" t="e">
        <f t="array" ref="J346">INDEX( 'Master Sheet'!A400:C$1093, MATCH( I346, 'Master Sheet'!A400:A$1093, 0 ), 2 )</f>
        <v>#N/A</v>
      </c>
      <c r="K346" s="482">
        <f t="shared" si="3"/>
        <v>0</v>
      </c>
      <c r="L346" s="483"/>
      <c r="M346" s="466"/>
      <c r="N346" s="466" t="e">
        <f t="array" ref="N346">INDEX( 'Master Sheet'!A400:C$1093, MATCH( I346, 'Master Sheet'!A400:A$1093, 0 ), 3 )</f>
        <v>#N/A</v>
      </c>
      <c r="O346">
        <f t="shared" si="4"/>
        <v>0</v>
      </c>
      <c r="P346" s="484"/>
      <c r="Q346" s="466"/>
      <c r="R346" s="466" t="str">
        <f t="shared" si="5"/>
        <v/>
      </c>
      <c r="S346" s="466" t="str">
        <f t="shared" si="6"/>
        <v/>
      </c>
      <c r="T346" t="str">
        <f>IF( Y346="#00ff00", TIMEVALUE('Master Sheet'!J365), "")</f>
        <v/>
      </c>
      <c r="U346" t="str">
        <f>IF( Z346="#00ff00", TIMEVALUE('Master Sheet'!K365), "")</f>
        <v/>
      </c>
      <c r="W346" t="s">
        <v>4822</v>
      </c>
      <c r="X346" t="s">
        <v>4822</v>
      </c>
      <c r="Y346" t="s">
        <v>4823</v>
      </c>
      <c r="Z346" t="s">
        <v>4823</v>
      </c>
      <c r="AA346" t="s">
        <v>4823</v>
      </c>
    </row>
    <row r="347" spans="1:27" ht="12.75">
      <c r="A347" s="129" t="str">
        <f t="shared" si="0"/>
        <v>Saturday</v>
      </c>
      <c r="B347">
        <f>IF( W347="#00ff00",#REF!, B346)</f>
        <v>0</v>
      </c>
      <c r="C347" t="str">
        <f t="shared" ref="C347:D347" si="437">IF( NOT( R347 = "" ), TEXT( DATE(YEAR(R347), MONTH(R347), DAY(R347) ), "m/d/yy") &amp; " " &amp; HOUR(R347) &amp; ":" &amp; TEXT( MINUTE(R347), "00"), "")</f>
        <v/>
      </c>
      <c r="D347" t="str">
        <f t="shared" si="437"/>
        <v/>
      </c>
      <c r="E347" t="str">
        <f>IF( AA347="#00ff00",#REF!, "" )</f>
        <v/>
      </c>
      <c r="F347">
        <f>IF( AND( $A347 &lt;&gt; "", $B347 &lt;&gt; "", $C347 &lt;&gt; "", $D347 &lt;&gt; "", $E347 &lt;&gt; "", ISERROR( MATCH( $E347,'2019 Kevin and Rob Bands to not'!$A:$A, 0 ) ) ), 1, 0 )</f>
        <v>0</v>
      </c>
      <c r="H347" s="479" t="e">
        <f t="shared" si="2"/>
        <v>#REF!</v>
      </c>
      <c r="I347" t="e">
        <f>#REF!</f>
        <v>#REF!</v>
      </c>
      <c r="J347" s="466" t="e">
        <f t="array" ref="J347">INDEX( 'Master Sheet'!A400:C$1093, MATCH( I347, 'Master Sheet'!A400:A$1093, 0 ), 2 )</f>
        <v>#REF!</v>
      </c>
      <c r="K347" s="482" t="e">
        <f t="shared" si="3"/>
        <v>#REF!</v>
      </c>
      <c r="L347" s="483"/>
      <c r="M347" s="466"/>
      <c r="N347" s="466" t="e">
        <f t="array" ref="N347">INDEX( 'Master Sheet'!A400:C$1093, MATCH( I347, 'Master Sheet'!A400:A$1093, 0 ), 3 )</f>
        <v>#REF!</v>
      </c>
      <c r="O347" t="e">
        <f t="shared" si="4"/>
        <v>#REF!</v>
      </c>
      <c r="P347" s="484"/>
      <c r="Q347" s="466"/>
      <c r="R347" s="466" t="str">
        <f t="shared" si="5"/>
        <v/>
      </c>
      <c r="S347" s="466" t="str">
        <f t="shared" si="6"/>
        <v/>
      </c>
      <c r="T347" t="str">
        <f t="shared" ref="T347:U347" si="438">IF( Y347="#00ff00", TIMEVALUE(#REF!), "")</f>
        <v/>
      </c>
      <c r="U347" t="str">
        <f t="shared" si="438"/>
        <v/>
      </c>
      <c r="W347" t="s">
        <v>4823</v>
      </c>
      <c r="X347" t="s">
        <v>4823</v>
      </c>
      <c r="Y347" t="s">
        <v>4823</v>
      </c>
      <c r="Z347" t="s">
        <v>4823</v>
      </c>
      <c r="AA347" t="s">
        <v>4823</v>
      </c>
    </row>
    <row r="348" spans="1:27" ht="12.75">
      <c r="A348" s="129" t="str">
        <f t="shared" si="0"/>
        <v>Saturday</v>
      </c>
      <c r="B348">
        <f>IF( W348="#00ff00",'Master Sheet'!A367, B347)</f>
        <v>0</v>
      </c>
      <c r="C348" t="str">
        <f t="shared" ref="C348:D348" si="439">IF( NOT( R348 = "" ), TEXT( DATE(YEAR(R348), MONTH(R348), DAY(R348) ), "m/d/yy") &amp; " " &amp; HOUR(R348) &amp; ":" &amp; TEXT( MINUTE(R348), "00"), "")</f>
        <v/>
      </c>
      <c r="D348" t="str">
        <f t="shared" si="439"/>
        <v/>
      </c>
      <c r="E348" t="str">
        <f>IF( AA348="#00ff00", 'Master Sheet'!L366, "" )</f>
        <v/>
      </c>
      <c r="F348">
        <f>IF( AND( $A348 &lt;&gt; "", $B348 &lt;&gt; "", $C348 &lt;&gt; "", $D348 &lt;&gt; "", $E348 &lt;&gt; "", ISERROR( MATCH( $E348,'2019 Kevin and Rob Bands to not'!$A:$A, 0 ) ) ), 1, 0 )</f>
        <v>0</v>
      </c>
      <c r="H348" s="479">
        <f t="shared" si="2"/>
        <v>0</v>
      </c>
      <c r="I348">
        <f>'Master Sheet'!L366</f>
        <v>0</v>
      </c>
      <c r="J348" s="466" t="e">
        <f t="array" ref="J348">INDEX( 'Master Sheet'!A400:C$1093, MATCH( I348, 'Master Sheet'!A400:A$1093, 0 ), 2 )</f>
        <v>#N/A</v>
      </c>
      <c r="K348" s="482">
        <f t="shared" si="3"/>
        <v>0</v>
      </c>
      <c r="L348" s="483"/>
      <c r="M348" s="466"/>
      <c r="N348" s="466" t="e">
        <f t="array" ref="N348">INDEX( 'Master Sheet'!A400:C$1093, MATCH( I348, 'Master Sheet'!A400:A$1093, 0 ), 3 )</f>
        <v>#N/A</v>
      </c>
      <c r="O348">
        <f t="shared" si="4"/>
        <v>0</v>
      </c>
      <c r="P348" s="484"/>
      <c r="Q348" s="466"/>
      <c r="R348" s="466" t="str">
        <f t="shared" si="5"/>
        <v/>
      </c>
      <c r="S348" s="466" t="str">
        <f t="shared" si="6"/>
        <v/>
      </c>
      <c r="T348" t="str">
        <f>IF( Y348="#00ff00", TIMEVALUE('Master Sheet'!J366), "")</f>
        <v/>
      </c>
      <c r="U348" t="str">
        <f>IF( Z348="#00ff00", TIMEVALUE('Master Sheet'!K366), "")</f>
        <v/>
      </c>
      <c r="W348" t="s">
        <v>5242</v>
      </c>
      <c r="X348" t="s">
        <v>4823</v>
      </c>
      <c r="Y348" t="s">
        <v>4823</v>
      </c>
      <c r="Z348" t="s">
        <v>4823</v>
      </c>
      <c r="AA348" t="s">
        <v>4823</v>
      </c>
    </row>
    <row r="349" spans="1:27" ht="12.75">
      <c r="A349" s="129" t="str">
        <f t="shared" si="0"/>
        <v>Saturday</v>
      </c>
      <c r="B349">
        <f>IF( W349="#00ff00",'Master Sheet'!A368, B348)</f>
        <v>0</v>
      </c>
      <c r="C349" t="str">
        <f t="shared" ref="C349:D349" si="440">IF( NOT( R349 = "" ), TEXT( DATE(YEAR(R349), MONTH(R349), DAY(R349) ), "m/d/yy") &amp; " " &amp; HOUR(R349) &amp; ":" &amp; TEXT( MINUTE(R349), "00"), "")</f>
        <v/>
      </c>
      <c r="D349" t="str">
        <f t="shared" si="440"/>
        <v/>
      </c>
      <c r="E349" t="str">
        <f>IF( AA349="#00ff00", 'Master Sheet'!L367, "" )</f>
        <v/>
      </c>
      <c r="F349">
        <f>IF( AND( $A349 &lt;&gt; "", $B349 &lt;&gt; "", $C349 &lt;&gt; "", $D349 &lt;&gt; "", $E349 &lt;&gt; "", ISERROR( MATCH( $E349,'2019 Kevin and Rob Bands to not'!$A:$A, 0 ) ) ), 1, 0 )</f>
        <v>0</v>
      </c>
      <c r="H349" s="479">
        <f t="shared" si="2"/>
        <v>0</v>
      </c>
      <c r="I349">
        <f>'Master Sheet'!L367</f>
        <v>0</v>
      </c>
      <c r="J349" s="466" t="e">
        <f t="array" ref="J349">INDEX( 'Master Sheet'!A400:C$1093, MATCH( I349, 'Master Sheet'!A400:A$1093, 0 ), 2 )</f>
        <v>#N/A</v>
      </c>
      <c r="K349" s="482">
        <f t="shared" si="3"/>
        <v>0</v>
      </c>
      <c r="L349" s="483"/>
      <c r="M349" s="466"/>
      <c r="N349" s="466" t="e">
        <f t="array" ref="N349">INDEX( 'Master Sheet'!A400:C$1093, MATCH( I349, 'Master Sheet'!A400:A$1093, 0 ), 3 )</f>
        <v>#N/A</v>
      </c>
      <c r="O349">
        <f t="shared" si="4"/>
        <v>0</v>
      </c>
      <c r="P349" s="484"/>
      <c r="Q349" s="466"/>
      <c r="R349" s="466" t="str">
        <f t="shared" si="5"/>
        <v/>
      </c>
      <c r="S349" s="466" t="str">
        <f t="shared" si="6"/>
        <v/>
      </c>
      <c r="T349" t="str">
        <f>IF( Y349="#00ff00", TIMEVALUE('Master Sheet'!J367), "")</f>
        <v/>
      </c>
      <c r="U349" t="str">
        <f>IF( Z349="#00ff00", TIMEVALUE('Master Sheet'!K367), "")</f>
        <v/>
      </c>
      <c r="W349" t="s">
        <v>4881</v>
      </c>
      <c r="X349" t="s">
        <v>4823</v>
      </c>
      <c r="Y349" t="s">
        <v>4823</v>
      </c>
      <c r="Z349" t="s">
        <v>4823</v>
      </c>
      <c r="AA349" t="s">
        <v>4823</v>
      </c>
    </row>
    <row r="350" spans="1:27" ht="12.75">
      <c r="A350" s="129" t="str">
        <f t="shared" si="0"/>
        <v>Saturday</v>
      </c>
      <c r="B350">
        <f t="shared" ref="B350:B365" si="441">IF( W350="#00ff00",#REF!, B349)</f>
        <v>0</v>
      </c>
      <c r="C350" t="str">
        <f t="shared" ref="C350:D350" si="442">IF( NOT( R350 = "" ), TEXT( DATE(YEAR(R350), MONTH(R350), DAY(R350) ), "m/d/yy") &amp; " " &amp; HOUR(R350) &amp; ":" &amp; TEXT( MINUTE(R350), "00"), "")</f>
        <v/>
      </c>
      <c r="D350" t="str">
        <f t="shared" si="442"/>
        <v/>
      </c>
      <c r="E350" t="str">
        <f t="shared" ref="E350:E354" si="443">IF( AA350="#00ff00",#REF!, "" )</f>
        <v/>
      </c>
      <c r="F350">
        <f>IF( AND( $A350 &lt;&gt; "", $B350 &lt;&gt; "", $C350 &lt;&gt; "", $D350 &lt;&gt; "", $E350 &lt;&gt; "", ISERROR( MATCH( $E350,'2019 Kevin and Rob Bands to not'!$A:$A, 0 ) ) ), 1, 0 )</f>
        <v>0</v>
      </c>
      <c r="H350" s="479" t="e">
        <f t="shared" si="2"/>
        <v>#REF!</v>
      </c>
      <c r="I350" t="e">
        <f t="shared" ref="I350:I354" si="444">#REF!</f>
        <v>#REF!</v>
      </c>
      <c r="J350" s="466" t="e">
        <f t="array" ref="J350">INDEX( 'Master Sheet'!A400:C$1093, MATCH( I350, 'Master Sheet'!A400:A$1093, 0 ), 2 )</f>
        <v>#REF!</v>
      </c>
      <c r="K350" s="482" t="e">
        <f t="shared" si="3"/>
        <v>#REF!</v>
      </c>
      <c r="L350" s="483"/>
      <c r="M350" s="466"/>
      <c r="N350" s="466" t="e">
        <f t="array" ref="N350">INDEX( 'Master Sheet'!A400:C$1093, MATCH( I350, 'Master Sheet'!A400:A$1093, 0 ), 3 )</f>
        <v>#REF!</v>
      </c>
      <c r="O350" t="e">
        <f t="shared" si="4"/>
        <v>#REF!</v>
      </c>
      <c r="P350" s="484"/>
      <c r="Q350" s="466"/>
      <c r="R350" s="466" t="str">
        <f t="shared" si="5"/>
        <v/>
      </c>
      <c r="S350" s="466" t="str">
        <f t="shared" si="6"/>
        <v/>
      </c>
      <c r="T350" t="str">
        <f t="shared" ref="T350:U350" si="445">IF( Y350="#00ff00", TIMEVALUE(#REF!), "")</f>
        <v/>
      </c>
      <c r="U350" t="str">
        <f t="shared" si="445"/>
        <v/>
      </c>
      <c r="W350" t="s">
        <v>4823</v>
      </c>
      <c r="X350" t="s">
        <v>4823</v>
      </c>
      <c r="Y350" t="s">
        <v>4823</v>
      </c>
      <c r="Z350" t="s">
        <v>4823</v>
      </c>
      <c r="AA350" t="s">
        <v>4823</v>
      </c>
    </row>
    <row r="351" spans="1:27" ht="12.75">
      <c r="A351" s="129" t="str">
        <f t="shared" si="0"/>
        <v>Saturday</v>
      </c>
      <c r="B351">
        <f t="shared" si="441"/>
        <v>0</v>
      </c>
      <c r="C351" t="str">
        <f t="shared" ref="C351:D351" si="446">IF( NOT( R351 = "" ), TEXT( DATE(YEAR(R351), MONTH(R351), DAY(R351) ), "m/d/yy") &amp; " " &amp; HOUR(R351) &amp; ":" &amp; TEXT( MINUTE(R351), "00"), "")</f>
        <v/>
      </c>
      <c r="D351" t="str">
        <f t="shared" si="446"/>
        <v/>
      </c>
      <c r="E351" t="str">
        <f t="shared" si="443"/>
        <v/>
      </c>
      <c r="F351">
        <f>IF( AND( $A351 &lt;&gt; "", $B351 &lt;&gt; "", $C351 &lt;&gt; "", $D351 &lt;&gt; "", $E351 &lt;&gt; "", ISERROR( MATCH( $E351,'2019 Kevin and Rob Bands to not'!$A:$A, 0 ) ) ), 1, 0 )</f>
        <v>0</v>
      </c>
      <c r="H351" s="479" t="e">
        <f t="shared" si="2"/>
        <v>#REF!</v>
      </c>
      <c r="I351" t="e">
        <f t="shared" si="444"/>
        <v>#REF!</v>
      </c>
      <c r="J351" s="466" t="e">
        <f t="array" ref="J351">INDEX( 'Master Sheet'!A400:C$1093, MATCH( I351, 'Master Sheet'!A400:A$1093, 0 ), 2 )</f>
        <v>#REF!</v>
      </c>
      <c r="K351" s="482" t="e">
        <f t="shared" si="3"/>
        <v>#REF!</v>
      </c>
      <c r="L351" s="483"/>
      <c r="M351" s="466"/>
      <c r="N351" s="466" t="e">
        <f t="array" ref="N351">INDEX( 'Master Sheet'!A400:C$1093, MATCH( I351, 'Master Sheet'!A400:A$1093, 0 ), 3 )</f>
        <v>#REF!</v>
      </c>
      <c r="O351" t="e">
        <f t="shared" si="4"/>
        <v>#REF!</v>
      </c>
      <c r="P351" s="484"/>
      <c r="Q351" s="466"/>
      <c r="R351" s="466" t="str">
        <f t="shared" si="5"/>
        <v/>
      </c>
      <c r="S351" s="466" t="str">
        <f t="shared" si="6"/>
        <v/>
      </c>
      <c r="T351" t="str">
        <f t="shared" ref="T351:U351" si="447">IF( Y351="#00ff00", TIMEVALUE(#REF!), "")</f>
        <v/>
      </c>
      <c r="U351" t="str">
        <f t="shared" si="447"/>
        <v/>
      </c>
      <c r="W351" t="s">
        <v>4823</v>
      </c>
      <c r="X351" t="s">
        <v>4823</v>
      </c>
      <c r="Y351" t="s">
        <v>4823</v>
      </c>
      <c r="Z351" t="s">
        <v>4823</v>
      </c>
      <c r="AA351" t="s">
        <v>4823</v>
      </c>
    </row>
    <row r="352" spans="1:27" ht="12.75">
      <c r="A352" s="129" t="str">
        <f t="shared" si="0"/>
        <v>Saturday</v>
      </c>
      <c r="B352">
        <f t="shared" si="441"/>
        <v>0</v>
      </c>
      <c r="C352" t="str">
        <f t="shared" ref="C352:D352" si="448">IF( NOT( R352 = "" ), TEXT( DATE(YEAR(R352), MONTH(R352), DAY(R352) ), "m/d/yy") &amp; " " &amp; HOUR(R352) &amp; ":" &amp; TEXT( MINUTE(R352), "00"), "")</f>
        <v/>
      </c>
      <c r="D352" t="str">
        <f t="shared" si="448"/>
        <v/>
      </c>
      <c r="E352" t="str">
        <f t="shared" si="443"/>
        <v/>
      </c>
      <c r="F352">
        <f>IF( AND( $A352 &lt;&gt; "", $B352 &lt;&gt; "", $C352 &lt;&gt; "", $D352 &lt;&gt; "", $E352 &lt;&gt; "", ISERROR( MATCH( $E352,'2019 Kevin and Rob Bands to not'!$A:$A, 0 ) ) ), 1, 0 )</f>
        <v>0</v>
      </c>
      <c r="H352" s="479" t="e">
        <f t="shared" si="2"/>
        <v>#REF!</v>
      </c>
      <c r="I352" t="e">
        <f t="shared" si="444"/>
        <v>#REF!</v>
      </c>
      <c r="J352" s="466" t="e">
        <f t="array" ref="J352">INDEX( 'Master Sheet'!A400:C$1093, MATCH( I352, 'Master Sheet'!A400:A$1093, 0 ), 2 )</f>
        <v>#REF!</v>
      </c>
      <c r="K352" s="482" t="e">
        <f t="shared" si="3"/>
        <v>#REF!</v>
      </c>
      <c r="L352" s="483"/>
      <c r="M352" s="466"/>
      <c r="N352" s="466" t="e">
        <f t="array" ref="N352">INDEX( 'Master Sheet'!A400:C$1093, MATCH( I352, 'Master Sheet'!A400:A$1093, 0 ), 3 )</f>
        <v>#REF!</v>
      </c>
      <c r="O352" t="e">
        <f t="shared" si="4"/>
        <v>#REF!</v>
      </c>
      <c r="P352" s="484"/>
      <c r="Q352" s="466"/>
      <c r="R352" s="466" t="str">
        <f t="shared" si="5"/>
        <v/>
      </c>
      <c r="S352" s="466" t="str">
        <f t="shared" si="6"/>
        <v/>
      </c>
      <c r="T352" t="str">
        <f t="shared" ref="T352:U352" si="449">IF( Y352="#00ff00", TIMEVALUE(#REF!), "")</f>
        <v/>
      </c>
      <c r="U352" t="str">
        <f t="shared" si="449"/>
        <v/>
      </c>
      <c r="W352" t="s">
        <v>4823</v>
      </c>
      <c r="X352" t="s">
        <v>4823</v>
      </c>
      <c r="Y352" t="s">
        <v>4823</v>
      </c>
      <c r="Z352" t="s">
        <v>4823</v>
      </c>
      <c r="AA352" t="s">
        <v>4823</v>
      </c>
    </row>
    <row r="353" spans="1:27" ht="12.75">
      <c r="A353" s="129" t="str">
        <f t="shared" si="0"/>
        <v>Saturday</v>
      </c>
      <c r="B353">
        <f t="shared" si="441"/>
        <v>0</v>
      </c>
      <c r="C353" t="str">
        <f t="shared" ref="C353:D353" si="450">IF( NOT( R353 = "" ), TEXT( DATE(YEAR(R353), MONTH(R353), DAY(R353) ), "m/d/yy") &amp; " " &amp; HOUR(R353) &amp; ":" &amp; TEXT( MINUTE(R353), "00"), "")</f>
        <v/>
      </c>
      <c r="D353" t="str">
        <f t="shared" si="450"/>
        <v/>
      </c>
      <c r="E353" t="str">
        <f t="shared" si="443"/>
        <v/>
      </c>
      <c r="F353">
        <f>IF( AND( $A353 &lt;&gt; "", $B353 &lt;&gt; "", $C353 &lt;&gt; "", $D353 &lt;&gt; "", $E353 &lt;&gt; "", ISERROR( MATCH( $E353,'2019 Kevin and Rob Bands to not'!$A:$A, 0 ) ) ), 1, 0 )</f>
        <v>0</v>
      </c>
      <c r="H353" s="479" t="e">
        <f t="shared" si="2"/>
        <v>#REF!</v>
      </c>
      <c r="I353" t="e">
        <f t="shared" si="444"/>
        <v>#REF!</v>
      </c>
      <c r="J353" s="466" t="e">
        <f t="array" ref="J353">INDEX( 'Master Sheet'!A400:C$1093, MATCH( I353, 'Master Sheet'!A400:A$1093, 0 ), 2 )</f>
        <v>#REF!</v>
      </c>
      <c r="K353" s="482" t="e">
        <f t="shared" si="3"/>
        <v>#REF!</v>
      </c>
      <c r="L353" s="483"/>
      <c r="M353" s="466"/>
      <c r="N353" s="466" t="e">
        <f t="array" ref="N353">INDEX( 'Master Sheet'!A400:C$1093, MATCH( I353, 'Master Sheet'!A400:A$1093, 0 ), 3 )</f>
        <v>#REF!</v>
      </c>
      <c r="O353" t="e">
        <f t="shared" si="4"/>
        <v>#REF!</v>
      </c>
      <c r="P353" s="484"/>
      <c r="Q353" s="466"/>
      <c r="R353" s="466" t="str">
        <f t="shared" si="5"/>
        <v/>
      </c>
      <c r="S353" s="466" t="str">
        <f t="shared" si="6"/>
        <v/>
      </c>
      <c r="T353" t="str">
        <f t="shared" ref="T353:U353" si="451">IF( Y353="#00ff00", TIMEVALUE(#REF!), "")</f>
        <v/>
      </c>
      <c r="U353" t="str">
        <f t="shared" si="451"/>
        <v/>
      </c>
      <c r="W353" t="s">
        <v>4823</v>
      </c>
      <c r="X353" t="s">
        <v>4823</v>
      </c>
      <c r="Y353" t="s">
        <v>4823</v>
      </c>
      <c r="Z353" t="s">
        <v>4823</v>
      </c>
      <c r="AA353" t="s">
        <v>4823</v>
      </c>
    </row>
    <row r="354" spans="1:27" ht="12.75">
      <c r="A354" s="129" t="str">
        <f t="shared" si="0"/>
        <v>Saturday</v>
      </c>
      <c r="B354">
        <f t="shared" si="441"/>
        <v>0</v>
      </c>
      <c r="C354" t="str">
        <f t="shared" ref="C354:D354" si="452">IF( NOT( R354 = "" ), TEXT( DATE(YEAR(R354), MONTH(R354), DAY(R354) ), "m/d/yy") &amp; " " &amp; HOUR(R354) &amp; ":" &amp; TEXT( MINUTE(R354), "00"), "")</f>
        <v/>
      </c>
      <c r="D354" t="str">
        <f t="shared" si="452"/>
        <v/>
      </c>
      <c r="E354" t="str">
        <f t="shared" si="443"/>
        <v/>
      </c>
      <c r="F354">
        <f>IF( AND( $A354 &lt;&gt; "", $B354 &lt;&gt; "", $C354 &lt;&gt; "", $D354 &lt;&gt; "", $E354 &lt;&gt; "", ISERROR( MATCH( $E354,'2019 Kevin and Rob Bands to not'!$A:$A, 0 ) ) ), 1, 0 )</f>
        <v>0</v>
      </c>
      <c r="H354" s="479" t="e">
        <f t="shared" si="2"/>
        <v>#REF!</v>
      </c>
      <c r="I354" t="e">
        <f t="shared" si="444"/>
        <v>#REF!</v>
      </c>
      <c r="J354" s="466" t="e">
        <f t="array" ref="J354">INDEX( 'Master Sheet'!A400:C$1093, MATCH( I354, 'Master Sheet'!A400:A$1093, 0 ), 2 )</f>
        <v>#REF!</v>
      </c>
      <c r="K354" s="482" t="e">
        <f t="shared" si="3"/>
        <v>#REF!</v>
      </c>
      <c r="L354" s="483"/>
      <c r="M354" s="466"/>
      <c r="N354" s="466" t="e">
        <f t="array" ref="N354">INDEX( 'Master Sheet'!A400:C$1093, MATCH( I354, 'Master Sheet'!A400:A$1093, 0 ), 3 )</f>
        <v>#REF!</v>
      </c>
      <c r="O354" t="e">
        <f t="shared" si="4"/>
        <v>#REF!</v>
      </c>
      <c r="P354" s="484"/>
      <c r="Q354" s="466"/>
      <c r="R354" s="466" t="str">
        <f t="shared" si="5"/>
        <v/>
      </c>
      <c r="S354" s="466" t="str">
        <f t="shared" si="6"/>
        <v/>
      </c>
      <c r="T354" t="str">
        <f t="shared" ref="T354:U354" si="453">IF( Y354="#00ff00", TIMEVALUE(#REF!), "")</f>
        <v/>
      </c>
      <c r="U354" t="str">
        <f t="shared" si="453"/>
        <v/>
      </c>
      <c r="W354" t="s">
        <v>4823</v>
      </c>
      <c r="X354" t="s">
        <v>4823</v>
      </c>
      <c r="Y354" t="s">
        <v>4823</v>
      </c>
      <c r="Z354" t="s">
        <v>4823</v>
      </c>
      <c r="AA354" t="s">
        <v>4823</v>
      </c>
    </row>
    <row r="355" spans="1:27" ht="12.75">
      <c r="A355" s="129" t="str">
        <f t="shared" si="0"/>
        <v>Saturday</v>
      </c>
      <c r="B355">
        <f t="shared" si="441"/>
        <v>0</v>
      </c>
      <c r="C355" t="str">
        <f t="shared" ref="C355:D355" si="454">IF( NOT( R355 = "" ), TEXT( DATE(YEAR(R355), MONTH(R355), DAY(R355) ), "m/d/yy") &amp; " " &amp; HOUR(R355) &amp; ":" &amp; TEXT( MINUTE(R355), "00"), "")</f>
        <v/>
      </c>
      <c r="D355" t="str">
        <f t="shared" si="454"/>
        <v/>
      </c>
      <c r="E355" t="str">
        <f>IF( AA355="#00ff00", 'Master Sheet'!L368, "" )</f>
        <v/>
      </c>
      <c r="F355">
        <f>IF( AND( $A355 &lt;&gt; "", $B355 &lt;&gt; "", $C355 &lt;&gt; "", $D355 &lt;&gt; "", $E355 &lt;&gt; "", ISERROR( MATCH( $E355,'2019 Kevin and Rob Bands to not'!$A:$A, 0 ) ) ), 1, 0 )</f>
        <v>0</v>
      </c>
      <c r="H355" s="479">
        <f t="shared" si="2"/>
        <v>0</v>
      </c>
      <c r="I355">
        <f>'Master Sheet'!L368</f>
        <v>0</v>
      </c>
      <c r="J355" s="466" t="e">
        <f t="array" ref="J355">INDEX( 'Master Sheet'!A400:C$1093, MATCH( I355, 'Master Sheet'!A400:A$1093, 0 ), 2 )</f>
        <v>#N/A</v>
      </c>
      <c r="K355" s="482">
        <f t="shared" si="3"/>
        <v>0</v>
      </c>
      <c r="L355" s="483"/>
      <c r="M355" s="466"/>
      <c r="N355" s="466" t="e">
        <f t="array" ref="N355">INDEX( 'Master Sheet'!A400:C$1093, MATCH( I355, 'Master Sheet'!A400:A$1093, 0 ), 3 )</f>
        <v>#N/A</v>
      </c>
      <c r="O355">
        <f t="shared" si="4"/>
        <v>0</v>
      </c>
      <c r="P355" s="484"/>
      <c r="Q355" s="466"/>
      <c r="R355" s="466" t="str">
        <f t="shared" si="5"/>
        <v/>
      </c>
      <c r="S355" s="466" t="str">
        <f t="shared" si="6"/>
        <v/>
      </c>
      <c r="T355" t="str">
        <f>IF( Y355="#00ff00", TIMEVALUE('Master Sheet'!J368), "")</f>
        <v/>
      </c>
      <c r="U355" t="str">
        <f>IF( Z355="#00ff00", TIMEVALUE('Master Sheet'!K368), "")</f>
        <v/>
      </c>
      <c r="W355" t="s">
        <v>4823</v>
      </c>
      <c r="X355" t="s">
        <v>4823</v>
      </c>
      <c r="Y355" t="s">
        <v>4823</v>
      </c>
      <c r="Z355" t="s">
        <v>4823</v>
      </c>
      <c r="AA355" t="s">
        <v>4823</v>
      </c>
    </row>
    <row r="356" spans="1:27" ht="12.75">
      <c r="A356" s="129" t="str">
        <f t="shared" si="0"/>
        <v>Saturday</v>
      </c>
      <c r="B356">
        <f t="shared" si="441"/>
        <v>0</v>
      </c>
      <c r="C356" t="str">
        <f t="shared" ref="C356:D356" si="455">IF( NOT( R356 = "" ), TEXT( DATE(YEAR(R356), MONTH(R356), DAY(R356) ), "m/d/yy") &amp; " " &amp; HOUR(R356) &amp; ":" &amp; TEXT( MINUTE(R356), "00"), "")</f>
        <v/>
      </c>
      <c r="D356" t="str">
        <f t="shared" si="455"/>
        <v/>
      </c>
      <c r="E356" t="str">
        <f t="shared" ref="E356:E370" si="456">IF( AA356="#00ff00",#REF!, "" )</f>
        <v/>
      </c>
      <c r="F356">
        <f>IF( AND( $A356 &lt;&gt; "", $B356 &lt;&gt; "", $C356 &lt;&gt; "", $D356 &lt;&gt; "", $E356 &lt;&gt; "", ISERROR( MATCH( $E356,'2019 Kevin and Rob Bands to not'!$A:$A, 0 ) ) ), 1, 0 )</f>
        <v>0</v>
      </c>
      <c r="H356" s="479" t="e">
        <f t="shared" si="2"/>
        <v>#REF!</v>
      </c>
      <c r="I356" t="e">
        <f t="shared" ref="I356:I370" si="457">#REF!</f>
        <v>#REF!</v>
      </c>
      <c r="J356" s="466" t="e">
        <f t="array" ref="J356">INDEX( 'Master Sheet'!A400:C$1093, MATCH( I356, 'Master Sheet'!A400:A$1093, 0 ), 2 )</f>
        <v>#REF!</v>
      </c>
      <c r="K356" s="482" t="e">
        <f t="shared" si="3"/>
        <v>#REF!</v>
      </c>
      <c r="L356" s="483"/>
      <c r="M356" s="466"/>
      <c r="N356" s="466" t="e">
        <f t="array" ref="N356">INDEX( 'Master Sheet'!A400:C$1093, MATCH( I356, 'Master Sheet'!A400:A$1093, 0 ), 3 )</f>
        <v>#REF!</v>
      </c>
      <c r="O356" t="e">
        <f t="shared" si="4"/>
        <v>#REF!</v>
      </c>
      <c r="P356" s="484"/>
      <c r="Q356" s="466"/>
      <c r="R356" s="466" t="str">
        <f t="shared" si="5"/>
        <v/>
      </c>
      <c r="S356" s="466" t="str">
        <f t="shared" si="6"/>
        <v/>
      </c>
      <c r="T356" t="str">
        <f t="shared" ref="T356:U356" si="458">IF( Y356="#00ff00", TIMEVALUE(#REF!), "")</f>
        <v/>
      </c>
      <c r="U356" t="str">
        <f t="shared" si="458"/>
        <v/>
      </c>
      <c r="W356" t="s">
        <v>4823</v>
      </c>
      <c r="X356" t="s">
        <v>4823</v>
      </c>
      <c r="Y356" t="s">
        <v>4823</v>
      </c>
      <c r="Z356" t="s">
        <v>4823</v>
      </c>
      <c r="AA356" t="s">
        <v>4823</v>
      </c>
    </row>
    <row r="357" spans="1:27" ht="12.75">
      <c r="A357" s="129" t="str">
        <f t="shared" si="0"/>
        <v>Saturday</v>
      </c>
      <c r="B357">
        <f t="shared" si="441"/>
        <v>0</v>
      </c>
      <c r="C357" t="str">
        <f t="shared" ref="C357:D357" si="459">IF( NOT( R357 = "" ), TEXT( DATE(YEAR(R357), MONTH(R357), DAY(R357) ), "m/d/yy") &amp; " " &amp; HOUR(R357) &amp; ":" &amp; TEXT( MINUTE(R357), "00"), "")</f>
        <v/>
      </c>
      <c r="D357" t="str">
        <f t="shared" si="459"/>
        <v/>
      </c>
      <c r="E357" t="str">
        <f t="shared" si="456"/>
        <v/>
      </c>
      <c r="F357">
        <f>IF( AND( $A357 &lt;&gt; "", $B357 &lt;&gt; "", $C357 &lt;&gt; "", $D357 &lt;&gt; "", $E357 &lt;&gt; "", ISERROR( MATCH( $E357,'2019 Kevin and Rob Bands to not'!$A:$A, 0 ) ) ), 1, 0 )</f>
        <v>0</v>
      </c>
      <c r="H357" s="479" t="e">
        <f t="shared" si="2"/>
        <v>#REF!</v>
      </c>
      <c r="I357" t="e">
        <f t="shared" si="457"/>
        <v>#REF!</v>
      </c>
      <c r="J357" s="466" t="e">
        <f t="array" ref="J357">INDEX( 'Master Sheet'!A400:C$1093, MATCH( I357, 'Master Sheet'!A400:A$1093, 0 ), 2 )</f>
        <v>#REF!</v>
      </c>
      <c r="K357" s="482" t="e">
        <f t="shared" si="3"/>
        <v>#REF!</v>
      </c>
      <c r="L357" s="483"/>
      <c r="M357" s="466"/>
      <c r="N357" s="466" t="e">
        <f t="array" ref="N357">INDEX( 'Master Sheet'!A400:C$1093, MATCH( I357, 'Master Sheet'!A400:A$1093, 0 ), 3 )</f>
        <v>#REF!</v>
      </c>
      <c r="O357" t="e">
        <f t="shared" si="4"/>
        <v>#REF!</v>
      </c>
      <c r="P357" s="484"/>
      <c r="Q357" s="466"/>
      <c r="R357" s="466" t="str">
        <f t="shared" si="5"/>
        <v/>
      </c>
      <c r="S357" s="466" t="str">
        <f t="shared" si="6"/>
        <v/>
      </c>
      <c r="T357" t="str">
        <f t="shared" ref="T357:U357" si="460">IF( Y357="#00ff00", TIMEVALUE(#REF!), "")</f>
        <v/>
      </c>
      <c r="U357" t="str">
        <f t="shared" si="460"/>
        <v/>
      </c>
      <c r="W357" t="s">
        <v>4823</v>
      </c>
      <c r="X357" t="s">
        <v>4823</v>
      </c>
      <c r="Y357" t="s">
        <v>4823</v>
      </c>
      <c r="Z357" t="s">
        <v>4823</v>
      </c>
      <c r="AA357" t="s">
        <v>4823</v>
      </c>
    </row>
    <row r="358" spans="1:27" ht="12.75">
      <c r="A358" s="129" t="str">
        <f t="shared" si="0"/>
        <v>Saturday</v>
      </c>
      <c r="B358">
        <f t="shared" si="441"/>
        <v>0</v>
      </c>
      <c r="C358" t="str">
        <f t="shared" ref="C358:D358" si="461">IF( NOT( R358 = "" ), TEXT( DATE(YEAR(R358), MONTH(R358), DAY(R358) ), "m/d/yy") &amp; " " &amp; HOUR(R358) &amp; ":" &amp; TEXT( MINUTE(R358), "00"), "")</f>
        <v/>
      </c>
      <c r="D358" t="str">
        <f t="shared" si="461"/>
        <v/>
      </c>
      <c r="E358" t="str">
        <f t="shared" si="456"/>
        <v/>
      </c>
      <c r="F358">
        <f>IF( AND( $A358 &lt;&gt; "", $B358 &lt;&gt; "", $C358 &lt;&gt; "", $D358 &lt;&gt; "", $E358 &lt;&gt; "", ISERROR( MATCH( $E358,'2019 Kevin and Rob Bands to not'!$A:$A, 0 ) ) ), 1, 0 )</f>
        <v>0</v>
      </c>
      <c r="H358" s="479" t="e">
        <f t="shared" si="2"/>
        <v>#REF!</v>
      </c>
      <c r="I358" t="e">
        <f t="shared" si="457"/>
        <v>#REF!</v>
      </c>
      <c r="J358" s="466" t="e">
        <f t="array" ref="J358">INDEX( 'Master Sheet'!A400:C$1093, MATCH( I358, 'Master Sheet'!A400:A$1093, 0 ), 2 )</f>
        <v>#REF!</v>
      </c>
      <c r="K358" s="482" t="e">
        <f t="shared" si="3"/>
        <v>#REF!</v>
      </c>
      <c r="L358" s="483"/>
      <c r="M358" s="466"/>
      <c r="N358" s="466" t="e">
        <f t="array" ref="N358">INDEX( 'Master Sheet'!A400:C$1093, MATCH( I358, 'Master Sheet'!A400:A$1093, 0 ), 3 )</f>
        <v>#REF!</v>
      </c>
      <c r="O358" t="e">
        <f t="shared" si="4"/>
        <v>#REF!</v>
      </c>
      <c r="P358" s="484"/>
      <c r="Q358" s="466"/>
      <c r="R358" s="466" t="str">
        <f t="shared" si="5"/>
        <v/>
      </c>
      <c r="S358" s="466" t="str">
        <f t="shared" si="6"/>
        <v/>
      </c>
      <c r="T358" t="str">
        <f t="shared" ref="T358:U358" si="462">IF( Y358="#00ff00", TIMEVALUE(#REF!), "")</f>
        <v/>
      </c>
      <c r="U358" t="str">
        <f t="shared" si="462"/>
        <v/>
      </c>
      <c r="W358" t="s">
        <v>4823</v>
      </c>
      <c r="X358" t="s">
        <v>4823</v>
      </c>
      <c r="Y358" t="s">
        <v>4823</v>
      </c>
      <c r="Z358" t="s">
        <v>4823</v>
      </c>
      <c r="AA358" t="s">
        <v>4823</v>
      </c>
    </row>
    <row r="359" spans="1:27" ht="12.75">
      <c r="A359" s="129" t="str">
        <f t="shared" si="0"/>
        <v>Saturday</v>
      </c>
      <c r="B359">
        <f t="shared" si="441"/>
        <v>0</v>
      </c>
      <c r="C359" t="str">
        <f t="shared" ref="C359:D359" si="463">IF( NOT( R359 = "" ), TEXT( DATE(YEAR(R359), MONTH(R359), DAY(R359) ), "m/d/yy") &amp; " " &amp; HOUR(R359) &amp; ":" &amp; TEXT( MINUTE(R359), "00"), "")</f>
        <v/>
      </c>
      <c r="D359" t="str">
        <f t="shared" si="463"/>
        <v/>
      </c>
      <c r="E359" t="str">
        <f t="shared" si="456"/>
        <v/>
      </c>
      <c r="F359">
        <f>IF( AND( $A359 &lt;&gt; "", $B359 &lt;&gt; "", $C359 &lt;&gt; "", $D359 &lt;&gt; "", $E359 &lt;&gt; "", ISERROR( MATCH( $E359,'2019 Kevin and Rob Bands to not'!$A:$A, 0 ) ) ), 1, 0 )</f>
        <v>0</v>
      </c>
      <c r="H359" s="479" t="e">
        <f t="shared" si="2"/>
        <v>#REF!</v>
      </c>
      <c r="I359" t="e">
        <f t="shared" si="457"/>
        <v>#REF!</v>
      </c>
      <c r="J359" s="466" t="e">
        <f t="array" ref="J359">INDEX( 'Master Sheet'!A400:C$1093, MATCH( I359, 'Master Sheet'!A400:A$1093, 0 ), 2 )</f>
        <v>#REF!</v>
      </c>
      <c r="K359" s="482" t="e">
        <f t="shared" si="3"/>
        <v>#REF!</v>
      </c>
      <c r="L359" s="483"/>
      <c r="M359" s="466"/>
      <c r="N359" s="466" t="e">
        <f t="array" ref="N359">INDEX( 'Master Sheet'!A400:C$1093, MATCH( I359, 'Master Sheet'!A400:A$1093, 0 ), 3 )</f>
        <v>#REF!</v>
      </c>
      <c r="O359" t="e">
        <f t="shared" si="4"/>
        <v>#REF!</v>
      </c>
      <c r="P359" s="484"/>
      <c r="Q359" s="466"/>
      <c r="R359" s="466" t="str">
        <f t="shared" si="5"/>
        <v/>
      </c>
      <c r="S359" s="466" t="str">
        <f t="shared" si="6"/>
        <v/>
      </c>
      <c r="T359" t="str">
        <f t="shared" ref="T359:U359" si="464">IF( Y359="#00ff00", TIMEVALUE(#REF!), "")</f>
        <v/>
      </c>
      <c r="U359" t="str">
        <f t="shared" si="464"/>
        <v/>
      </c>
      <c r="W359" t="s">
        <v>4823</v>
      </c>
      <c r="X359" t="s">
        <v>4823</v>
      </c>
      <c r="Y359" t="s">
        <v>4823</v>
      </c>
      <c r="Z359" t="s">
        <v>4823</v>
      </c>
      <c r="AA359" t="s">
        <v>4823</v>
      </c>
    </row>
    <row r="360" spans="1:27" ht="12.75">
      <c r="A360" s="129" t="str">
        <f t="shared" si="0"/>
        <v>Saturday</v>
      </c>
      <c r="B360">
        <f t="shared" si="441"/>
        <v>0</v>
      </c>
      <c r="C360" t="str">
        <f t="shared" ref="C360:D360" si="465">IF( NOT( R360 = "" ), TEXT( DATE(YEAR(R360), MONTH(R360), DAY(R360) ), "m/d/yy") &amp; " " &amp; HOUR(R360) &amp; ":" &amp; TEXT( MINUTE(R360), "00"), "")</f>
        <v/>
      </c>
      <c r="D360" t="str">
        <f t="shared" si="465"/>
        <v/>
      </c>
      <c r="E360" t="str">
        <f t="shared" si="456"/>
        <v/>
      </c>
      <c r="F360">
        <f>IF( AND( $A360 &lt;&gt; "", $B360 &lt;&gt; "", $C360 &lt;&gt; "", $D360 &lt;&gt; "", $E360 &lt;&gt; "", ISERROR( MATCH( $E360,'2019 Kevin and Rob Bands to not'!$A:$A, 0 ) ) ), 1, 0 )</f>
        <v>0</v>
      </c>
      <c r="H360" s="479" t="e">
        <f t="shared" si="2"/>
        <v>#REF!</v>
      </c>
      <c r="I360" t="e">
        <f t="shared" si="457"/>
        <v>#REF!</v>
      </c>
      <c r="J360" s="466" t="e">
        <f t="array" ref="J360">INDEX( 'Master Sheet'!A400:C$1093, MATCH( I360, 'Master Sheet'!A400:A$1093, 0 ), 2 )</f>
        <v>#REF!</v>
      </c>
      <c r="K360" s="482" t="e">
        <f t="shared" si="3"/>
        <v>#REF!</v>
      </c>
      <c r="L360" s="483"/>
      <c r="M360" s="466"/>
      <c r="N360" s="466" t="e">
        <f t="array" ref="N360">INDEX( 'Master Sheet'!A400:C$1093, MATCH( I360, 'Master Sheet'!A400:A$1093, 0 ), 3 )</f>
        <v>#REF!</v>
      </c>
      <c r="O360" t="e">
        <f t="shared" si="4"/>
        <v>#REF!</v>
      </c>
      <c r="P360" s="484"/>
      <c r="Q360" s="466"/>
      <c r="R360" s="466" t="str">
        <f t="shared" si="5"/>
        <v/>
      </c>
      <c r="S360" s="466" t="str">
        <f t="shared" si="6"/>
        <v/>
      </c>
      <c r="T360" t="str">
        <f t="shared" ref="T360:U360" si="466">IF( Y360="#00ff00", TIMEVALUE(#REF!), "")</f>
        <v/>
      </c>
      <c r="U360" t="str">
        <f t="shared" si="466"/>
        <v/>
      </c>
      <c r="W360" t="s">
        <v>4823</v>
      </c>
      <c r="X360" t="s">
        <v>4823</v>
      </c>
      <c r="Y360" t="s">
        <v>4823</v>
      </c>
      <c r="Z360" t="s">
        <v>4823</v>
      </c>
      <c r="AA360" t="s">
        <v>4823</v>
      </c>
    </row>
    <row r="361" spans="1:27" ht="12.75">
      <c r="A361" s="129" t="str">
        <f t="shared" si="0"/>
        <v>Saturday</v>
      </c>
      <c r="B361">
        <f t="shared" si="441"/>
        <v>0</v>
      </c>
      <c r="C361" t="str">
        <f t="shared" ref="C361:D361" si="467">IF( NOT( R361 = "" ), TEXT( DATE(YEAR(R361), MONTH(R361), DAY(R361) ), "m/d/yy") &amp; " " &amp; HOUR(R361) &amp; ":" &amp; TEXT( MINUTE(R361), "00"), "")</f>
        <v/>
      </c>
      <c r="D361" t="str">
        <f t="shared" si="467"/>
        <v/>
      </c>
      <c r="E361" t="str">
        <f t="shared" si="456"/>
        <v/>
      </c>
      <c r="F361">
        <f>IF( AND( $A361 &lt;&gt; "", $B361 &lt;&gt; "", $C361 &lt;&gt; "", $D361 &lt;&gt; "", $E361 &lt;&gt; "", ISERROR( MATCH( $E361,'2019 Kevin and Rob Bands to not'!$A:$A, 0 ) ) ), 1, 0 )</f>
        <v>0</v>
      </c>
      <c r="H361" s="479" t="e">
        <f t="shared" si="2"/>
        <v>#REF!</v>
      </c>
      <c r="I361" t="e">
        <f t="shared" si="457"/>
        <v>#REF!</v>
      </c>
      <c r="J361" s="466" t="e">
        <f t="array" ref="J361">INDEX( 'Master Sheet'!A400:C$1093, MATCH( I361, 'Master Sheet'!A400:A$1093, 0 ), 2 )</f>
        <v>#REF!</v>
      </c>
      <c r="K361" s="482" t="e">
        <f t="shared" si="3"/>
        <v>#REF!</v>
      </c>
      <c r="L361" s="483"/>
      <c r="M361" s="466"/>
      <c r="N361" s="466" t="e">
        <f t="array" ref="N361">INDEX( 'Master Sheet'!A400:C$1093, MATCH( I361, 'Master Sheet'!A400:A$1093, 0 ), 3 )</f>
        <v>#REF!</v>
      </c>
      <c r="O361" t="e">
        <f t="shared" si="4"/>
        <v>#REF!</v>
      </c>
      <c r="P361" s="484"/>
      <c r="Q361" s="466"/>
      <c r="R361" s="466" t="str">
        <f t="shared" si="5"/>
        <v/>
      </c>
      <c r="S361" s="466" t="str">
        <f t="shared" si="6"/>
        <v/>
      </c>
      <c r="T361" t="str">
        <f t="shared" ref="T361:U361" si="468">IF( Y361="#00ff00", TIMEVALUE(#REF!), "")</f>
        <v/>
      </c>
      <c r="U361" t="str">
        <f t="shared" si="468"/>
        <v/>
      </c>
      <c r="W361" t="s">
        <v>4823</v>
      </c>
      <c r="X361" t="s">
        <v>4823</v>
      </c>
      <c r="Y361" t="s">
        <v>4823</v>
      </c>
      <c r="Z361" t="s">
        <v>4823</v>
      </c>
      <c r="AA361" t="s">
        <v>4823</v>
      </c>
    </row>
    <row r="362" spans="1:27" ht="12.75">
      <c r="A362" s="129" t="str">
        <f t="shared" si="0"/>
        <v>Saturday</v>
      </c>
      <c r="B362">
        <f t="shared" si="441"/>
        <v>0</v>
      </c>
      <c r="C362" t="str">
        <f t="shared" ref="C362:D362" si="469">IF( NOT( R362 = "" ), TEXT( DATE(YEAR(R362), MONTH(R362), DAY(R362) ), "m/d/yy") &amp; " " &amp; HOUR(R362) &amp; ":" &amp; TEXT( MINUTE(R362), "00"), "")</f>
        <v/>
      </c>
      <c r="D362" t="str">
        <f t="shared" si="469"/>
        <v/>
      </c>
      <c r="E362" t="str">
        <f t="shared" si="456"/>
        <v/>
      </c>
      <c r="F362">
        <f>IF( AND( $A362 &lt;&gt; "", $B362 &lt;&gt; "", $C362 &lt;&gt; "", $D362 &lt;&gt; "", $E362 &lt;&gt; "", ISERROR( MATCH( $E362,'2019 Kevin and Rob Bands to not'!$A:$A, 0 ) ) ), 1, 0 )</f>
        <v>0</v>
      </c>
      <c r="H362" s="479" t="e">
        <f t="shared" si="2"/>
        <v>#REF!</v>
      </c>
      <c r="I362" t="e">
        <f t="shared" si="457"/>
        <v>#REF!</v>
      </c>
      <c r="J362" s="466" t="e">
        <f t="array" ref="J362">INDEX( 'Master Sheet'!A400:C$1093, MATCH( I362, 'Master Sheet'!A400:A$1093, 0 ), 2 )</f>
        <v>#REF!</v>
      </c>
      <c r="K362" s="482" t="e">
        <f t="shared" si="3"/>
        <v>#REF!</v>
      </c>
      <c r="L362" s="483"/>
      <c r="M362" s="466"/>
      <c r="N362" s="466" t="e">
        <f t="array" ref="N362">INDEX( 'Master Sheet'!A400:C$1093, MATCH( I362, 'Master Sheet'!A400:A$1093, 0 ), 3 )</f>
        <v>#REF!</v>
      </c>
      <c r="O362" t="e">
        <f t="shared" si="4"/>
        <v>#REF!</v>
      </c>
      <c r="P362" s="484"/>
      <c r="Q362" s="466"/>
      <c r="R362" s="466" t="str">
        <f t="shared" si="5"/>
        <v/>
      </c>
      <c r="S362" s="466" t="str">
        <f t="shared" si="6"/>
        <v/>
      </c>
      <c r="T362" t="str">
        <f t="shared" ref="T362:U362" si="470">IF( Y362="#00ff00", TIMEVALUE(#REF!), "")</f>
        <v/>
      </c>
      <c r="U362" t="str">
        <f t="shared" si="470"/>
        <v/>
      </c>
      <c r="W362" t="s">
        <v>4823</v>
      </c>
      <c r="X362" t="s">
        <v>4823</v>
      </c>
      <c r="Y362" t="s">
        <v>4823</v>
      </c>
      <c r="Z362" t="s">
        <v>4823</v>
      </c>
      <c r="AA362" t="s">
        <v>4823</v>
      </c>
    </row>
    <row r="363" spans="1:27" ht="12.75">
      <c r="A363" s="129" t="str">
        <f t="shared" si="0"/>
        <v>Saturday</v>
      </c>
      <c r="B363">
        <f t="shared" si="441"/>
        <v>0</v>
      </c>
      <c r="C363" t="str">
        <f t="shared" ref="C363:D363" si="471">IF( NOT( R363 = "" ), TEXT( DATE(YEAR(R363), MONTH(R363), DAY(R363) ), "m/d/yy") &amp; " " &amp; HOUR(R363) &amp; ":" &amp; TEXT( MINUTE(R363), "00"), "")</f>
        <v/>
      </c>
      <c r="D363" t="str">
        <f t="shared" si="471"/>
        <v/>
      </c>
      <c r="E363" t="str">
        <f t="shared" si="456"/>
        <v/>
      </c>
      <c r="F363">
        <f>IF( AND( $A363 &lt;&gt; "", $B363 &lt;&gt; "", $C363 &lt;&gt; "", $D363 &lt;&gt; "", $E363 &lt;&gt; "", ISERROR( MATCH( $E363,'2019 Kevin and Rob Bands to not'!$A:$A, 0 ) ) ), 1, 0 )</f>
        <v>0</v>
      </c>
      <c r="H363" s="479" t="e">
        <f t="shared" si="2"/>
        <v>#REF!</v>
      </c>
      <c r="I363" t="e">
        <f t="shared" si="457"/>
        <v>#REF!</v>
      </c>
      <c r="J363" s="466" t="e">
        <f t="array" ref="J363">INDEX( 'Master Sheet'!A400:C$1093, MATCH( I363, 'Master Sheet'!A400:A$1093, 0 ), 2 )</f>
        <v>#REF!</v>
      </c>
      <c r="K363" s="482" t="e">
        <f t="shared" si="3"/>
        <v>#REF!</v>
      </c>
      <c r="L363" s="483"/>
      <c r="M363" s="466"/>
      <c r="N363" s="466" t="e">
        <f t="array" ref="N363">INDEX( 'Master Sheet'!A400:C$1093, MATCH( I363, 'Master Sheet'!A400:A$1093, 0 ), 3 )</f>
        <v>#REF!</v>
      </c>
      <c r="O363" t="e">
        <f t="shared" si="4"/>
        <v>#REF!</v>
      </c>
      <c r="P363" s="484"/>
      <c r="Q363" s="466"/>
      <c r="R363" s="466" t="str">
        <f t="shared" si="5"/>
        <v/>
      </c>
      <c r="S363" s="466" t="str">
        <f t="shared" si="6"/>
        <v/>
      </c>
      <c r="T363" t="str">
        <f t="shared" ref="T363:U363" si="472">IF( Y363="#00ff00", TIMEVALUE(#REF!), "")</f>
        <v/>
      </c>
      <c r="U363" t="str">
        <f t="shared" si="472"/>
        <v/>
      </c>
      <c r="W363" t="s">
        <v>4823</v>
      </c>
      <c r="X363" t="s">
        <v>4823</v>
      </c>
      <c r="Y363" t="s">
        <v>4823</v>
      </c>
      <c r="Z363" t="s">
        <v>4823</v>
      </c>
      <c r="AA363" t="s">
        <v>4823</v>
      </c>
    </row>
    <row r="364" spans="1:27" ht="12.75">
      <c r="A364" s="129" t="str">
        <f t="shared" si="0"/>
        <v>Saturday</v>
      </c>
      <c r="B364">
        <f t="shared" si="441"/>
        <v>0</v>
      </c>
      <c r="C364" t="str">
        <f t="shared" ref="C364:D364" si="473">IF( NOT( R364 = "" ), TEXT( DATE(YEAR(R364), MONTH(R364), DAY(R364) ), "m/d/yy") &amp; " " &amp; HOUR(R364) &amp; ":" &amp; TEXT( MINUTE(R364), "00"), "")</f>
        <v/>
      </c>
      <c r="D364" t="str">
        <f t="shared" si="473"/>
        <v/>
      </c>
      <c r="E364" t="str">
        <f t="shared" si="456"/>
        <v/>
      </c>
      <c r="F364">
        <f>IF( AND( $A364 &lt;&gt; "", $B364 &lt;&gt; "", $C364 &lt;&gt; "", $D364 &lt;&gt; "", $E364 &lt;&gt; "", ISERROR( MATCH( $E364,'2019 Kevin and Rob Bands to not'!$A:$A, 0 ) ) ), 1, 0 )</f>
        <v>0</v>
      </c>
      <c r="H364" s="479" t="e">
        <f t="shared" si="2"/>
        <v>#REF!</v>
      </c>
      <c r="I364" t="e">
        <f t="shared" si="457"/>
        <v>#REF!</v>
      </c>
      <c r="J364" s="466" t="e">
        <f t="array" ref="J364">INDEX( 'Master Sheet'!A400:C$1093, MATCH( I364, 'Master Sheet'!A400:A$1093, 0 ), 2 )</f>
        <v>#REF!</v>
      </c>
      <c r="K364" s="482" t="e">
        <f t="shared" si="3"/>
        <v>#REF!</v>
      </c>
      <c r="L364" s="483"/>
      <c r="M364" s="466"/>
      <c r="N364" s="466" t="e">
        <f t="array" ref="N364">INDEX( 'Master Sheet'!A400:C$1093, MATCH( I364, 'Master Sheet'!A400:A$1093, 0 ), 3 )</f>
        <v>#REF!</v>
      </c>
      <c r="O364" t="e">
        <f t="shared" si="4"/>
        <v>#REF!</v>
      </c>
      <c r="P364" s="484"/>
      <c r="Q364" s="466"/>
      <c r="R364" s="466" t="str">
        <f t="shared" si="5"/>
        <v/>
      </c>
      <c r="S364" s="466" t="str">
        <f t="shared" si="6"/>
        <v/>
      </c>
      <c r="T364" t="str">
        <f t="shared" ref="T364:U364" si="474">IF( Y364="#00ff00", TIMEVALUE(#REF!), "")</f>
        <v/>
      </c>
      <c r="U364" t="str">
        <f t="shared" si="474"/>
        <v/>
      </c>
      <c r="W364" t="s">
        <v>4823</v>
      </c>
      <c r="X364" t="s">
        <v>4823</v>
      </c>
      <c r="Y364" t="s">
        <v>4823</v>
      </c>
      <c r="Z364" t="s">
        <v>4823</v>
      </c>
      <c r="AA364" t="s">
        <v>4823</v>
      </c>
    </row>
    <row r="365" spans="1:27" ht="12.75">
      <c r="A365" s="129" t="str">
        <f t="shared" si="0"/>
        <v>Saturday</v>
      </c>
      <c r="B365">
        <f t="shared" si="441"/>
        <v>0</v>
      </c>
      <c r="C365" t="str">
        <f t="shared" ref="C365:D365" si="475">IF( NOT( R365 = "" ), TEXT( DATE(YEAR(R365), MONTH(R365), DAY(R365) ), "m/d/yy") &amp; " " &amp; HOUR(R365) &amp; ":" &amp; TEXT( MINUTE(R365), "00"), "")</f>
        <v/>
      </c>
      <c r="D365" t="str">
        <f t="shared" si="475"/>
        <v/>
      </c>
      <c r="E365" t="str">
        <f t="shared" si="456"/>
        <v/>
      </c>
      <c r="F365">
        <f>IF( AND( $A365 &lt;&gt; "", $B365 &lt;&gt; "", $C365 &lt;&gt; "", $D365 &lt;&gt; "", $E365 &lt;&gt; "", ISERROR( MATCH( $E365,'2019 Kevin and Rob Bands to not'!$A:$A, 0 ) ) ), 1, 0 )</f>
        <v>0</v>
      </c>
      <c r="H365" s="479" t="e">
        <f t="shared" si="2"/>
        <v>#REF!</v>
      </c>
      <c r="I365" t="e">
        <f t="shared" si="457"/>
        <v>#REF!</v>
      </c>
      <c r="J365" s="466" t="e">
        <f t="array" ref="J365">INDEX( 'Master Sheet'!A400:C$1093, MATCH( I365, 'Master Sheet'!A400:A$1093, 0 ), 2 )</f>
        <v>#REF!</v>
      </c>
      <c r="K365" s="482" t="e">
        <f t="shared" si="3"/>
        <v>#REF!</v>
      </c>
      <c r="L365" s="483"/>
      <c r="M365" s="466"/>
      <c r="N365" s="466" t="e">
        <f t="array" ref="N365">INDEX( 'Master Sheet'!A400:C$1093, MATCH( I365, 'Master Sheet'!A400:A$1093, 0 ), 3 )</f>
        <v>#REF!</v>
      </c>
      <c r="O365" t="e">
        <f t="shared" si="4"/>
        <v>#REF!</v>
      </c>
      <c r="P365" s="484"/>
      <c r="Q365" s="466"/>
      <c r="R365" s="466" t="str">
        <f t="shared" si="5"/>
        <v/>
      </c>
      <c r="S365" s="466" t="str">
        <f t="shared" si="6"/>
        <v/>
      </c>
      <c r="T365" t="str">
        <f t="shared" ref="T365:U365" si="476">IF( Y365="#00ff00", TIMEVALUE(#REF!), "")</f>
        <v/>
      </c>
      <c r="U365" t="str">
        <f t="shared" si="476"/>
        <v/>
      </c>
      <c r="W365" t="s">
        <v>4823</v>
      </c>
      <c r="X365" t="s">
        <v>4823</v>
      </c>
      <c r="Y365" t="s">
        <v>4823</v>
      </c>
      <c r="Z365" t="s">
        <v>4823</v>
      </c>
      <c r="AA365" t="s">
        <v>4823</v>
      </c>
    </row>
    <row r="366" spans="1:27" ht="12.75">
      <c r="A366" s="129" t="str">
        <f t="shared" si="0"/>
        <v>Saturday</v>
      </c>
      <c r="B366">
        <f>IF( W366="#00ff00",'Master Sheet'!A369, B365)</f>
        <v>0</v>
      </c>
      <c r="C366" t="str">
        <f t="shared" ref="C366:D366" si="477">IF( NOT( R366 = "" ), TEXT( DATE(YEAR(R366), MONTH(R366), DAY(R366) ), "m/d/yy") &amp; " " &amp; HOUR(R366) &amp; ":" &amp; TEXT( MINUTE(R366), "00"), "")</f>
        <v/>
      </c>
      <c r="D366" t="str">
        <f t="shared" si="477"/>
        <v/>
      </c>
      <c r="E366" t="str">
        <f t="shared" si="456"/>
        <v/>
      </c>
      <c r="F366">
        <f>IF( AND( $A366 &lt;&gt; "", $B366 &lt;&gt; "", $C366 &lt;&gt; "", $D366 &lt;&gt; "", $E366 &lt;&gt; "", ISERROR( MATCH( $E366,'2019 Kevin and Rob Bands to not'!$A:$A, 0 ) ) ), 1, 0 )</f>
        <v>0</v>
      </c>
      <c r="H366" s="479" t="e">
        <f t="shared" si="2"/>
        <v>#REF!</v>
      </c>
      <c r="I366" t="e">
        <f t="shared" si="457"/>
        <v>#REF!</v>
      </c>
      <c r="J366" s="466" t="e">
        <f t="array" ref="J366">INDEX( 'Master Sheet'!A400:C$1093, MATCH( I366, 'Master Sheet'!A400:A$1093, 0 ), 2 )</f>
        <v>#REF!</v>
      </c>
      <c r="K366" s="482" t="e">
        <f t="shared" si="3"/>
        <v>#REF!</v>
      </c>
      <c r="L366" s="483"/>
      <c r="M366" s="466"/>
      <c r="N366" s="466" t="e">
        <f t="array" ref="N366">INDEX( 'Master Sheet'!A400:C$1093, MATCH( I366, 'Master Sheet'!A400:A$1093, 0 ), 3 )</f>
        <v>#REF!</v>
      </c>
      <c r="O366" t="e">
        <f t="shared" si="4"/>
        <v>#REF!</v>
      </c>
      <c r="P366" s="484"/>
      <c r="Q366" s="466"/>
      <c r="R366" s="466" t="str">
        <f t="shared" si="5"/>
        <v/>
      </c>
      <c r="S366" s="466" t="str">
        <f t="shared" si="6"/>
        <v/>
      </c>
      <c r="T366" t="str">
        <f t="shared" ref="T366:U366" si="478">IF( Y366="#00ff00", TIMEVALUE(#REF!), "")</f>
        <v/>
      </c>
      <c r="U366" t="str">
        <f t="shared" si="478"/>
        <v/>
      </c>
      <c r="W366" t="s">
        <v>4823</v>
      </c>
      <c r="X366" t="s">
        <v>4823</v>
      </c>
      <c r="Y366" t="s">
        <v>4823</v>
      </c>
      <c r="Z366" t="s">
        <v>4823</v>
      </c>
      <c r="AA366" t="s">
        <v>4823</v>
      </c>
    </row>
    <row r="367" spans="1:27" ht="12.75">
      <c r="A367" s="129" t="str">
        <f t="shared" si="0"/>
        <v>Saturday</v>
      </c>
      <c r="B367">
        <f>IF( W367="#00ff00",'Master Sheet'!A370, B366)</f>
        <v>0</v>
      </c>
      <c r="C367" t="str">
        <f t="shared" ref="C367:D367" si="479">IF( NOT( R367 = "" ), TEXT( DATE(YEAR(R367), MONTH(R367), DAY(R367) ), "m/d/yy") &amp; " " &amp; HOUR(R367) &amp; ":" &amp; TEXT( MINUTE(R367), "00"), "")</f>
        <v/>
      </c>
      <c r="D367" t="str">
        <f t="shared" si="479"/>
        <v/>
      </c>
      <c r="E367" t="str">
        <f t="shared" si="456"/>
        <v/>
      </c>
      <c r="F367">
        <f>IF( AND( $A367 &lt;&gt; "", $B367 &lt;&gt; "", $C367 &lt;&gt; "", $D367 &lt;&gt; "", $E367 &lt;&gt; "", ISERROR( MATCH( $E367,'2019 Kevin and Rob Bands to not'!$A:$A, 0 ) ) ), 1, 0 )</f>
        <v>0</v>
      </c>
      <c r="H367" s="479" t="e">
        <f t="shared" si="2"/>
        <v>#REF!</v>
      </c>
      <c r="I367" t="e">
        <f t="shared" si="457"/>
        <v>#REF!</v>
      </c>
      <c r="J367" s="466" t="e">
        <f t="array" ref="J367">INDEX( 'Master Sheet'!A400:C$1093, MATCH( I367, 'Master Sheet'!A400:A$1093, 0 ), 2 )</f>
        <v>#REF!</v>
      </c>
      <c r="K367" s="482" t="e">
        <f t="shared" si="3"/>
        <v>#REF!</v>
      </c>
      <c r="L367" s="483"/>
      <c r="M367" s="466"/>
      <c r="N367" s="466" t="e">
        <f t="array" ref="N367">INDEX( 'Master Sheet'!A400:C$1093, MATCH( I367, 'Master Sheet'!A400:A$1093, 0 ), 3 )</f>
        <v>#REF!</v>
      </c>
      <c r="O367" t="e">
        <f t="shared" si="4"/>
        <v>#REF!</v>
      </c>
      <c r="P367" s="484"/>
      <c r="Q367" s="466"/>
      <c r="R367" s="466" t="str">
        <f t="shared" si="5"/>
        <v/>
      </c>
      <c r="S367" s="466" t="str">
        <f t="shared" si="6"/>
        <v/>
      </c>
      <c r="T367" t="str">
        <f t="shared" ref="T367:U367" si="480">IF( Y367="#00ff00", TIMEVALUE(#REF!), "")</f>
        <v/>
      </c>
      <c r="U367" t="str">
        <f t="shared" si="480"/>
        <v/>
      </c>
      <c r="W367" t="s">
        <v>4823</v>
      </c>
      <c r="X367" t="s">
        <v>4823</v>
      </c>
      <c r="Y367" t="s">
        <v>4823</v>
      </c>
      <c r="Z367" t="s">
        <v>4823</v>
      </c>
      <c r="AA367" t="s">
        <v>4823</v>
      </c>
    </row>
    <row r="368" spans="1:27" ht="12.75">
      <c r="A368" s="129" t="str">
        <f t="shared" si="0"/>
        <v>Saturday</v>
      </c>
      <c r="B368">
        <f>IF( W368="#00ff00",'Master Sheet'!A371, B367)</f>
        <v>0</v>
      </c>
      <c r="C368" t="str">
        <f t="shared" ref="C368:D368" si="481">IF( NOT( R368 = "" ), TEXT( DATE(YEAR(R368), MONTH(R368), DAY(R368) ), "m/d/yy") &amp; " " &amp; HOUR(R368) &amp; ":" &amp; TEXT( MINUTE(R368), "00"), "")</f>
        <v/>
      </c>
      <c r="D368" t="str">
        <f t="shared" si="481"/>
        <v/>
      </c>
      <c r="E368" t="str">
        <f t="shared" si="456"/>
        <v/>
      </c>
      <c r="F368">
        <f>IF( AND( $A368 &lt;&gt; "", $B368 &lt;&gt; "", $C368 &lt;&gt; "", $D368 &lt;&gt; "", $E368 &lt;&gt; "", ISERROR( MATCH( $E368,'2019 Kevin and Rob Bands to not'!$A:$A, 0 ) ) ), 1, 0 )</f>
        <v>0</v>
      </c>
      <c r="H368" s="479" t="e">
        <f t="shared" si="2"/>
        <v>#REF!</v>
      </c>
      <c r="I368" t="e">
        <f t="shared" si="457"/>
        <v>#REF!</v>
      </c>
      <c r="J368" s="466" t="e">
        <f t="array" ref="J368">INDEX( 'Master Sheet'!A400:C$1093, MATCH( I368, 'Master Sheet'!A400:A$1093, 0 ), 2 )</f>
        <v>#REF!</v>
      </c>
      <c r="K368" s="482" t="e">
        <f t="shared" si="3"/>
        <v>#REF!</v>
      </c>
      <c r="L368" s="483"/>
      <c r="M368" s="466"/>
      <c r="N368" s="466" t="e">
        <f t="array" ref="N368">INDEX( 'Master Sheet'!A400:C$1093, MATCH( I368, 'Master Sheet'!A400:A$1093, 0 ), 3 )</f>
        <v>#REF!</v>
      </c>
      <c r="O368" t="e">
        <f t="shared" si="4"/>
        <v>#REF!</v>
      </c>
      <c r="P368" s="484"/>
      <c r="Q368" s="466"/>
      <c r="R368" s="466" t="str">
        <f t="shared" si="5"/>
        <v/>
      </c>
      <c r="S368" s="466" t="str">
        <f t="shared" si="6"/>
        <v/>
      </c>
      <c r="T368" t="str">
        <f t="shared" ref="T368:U368" si="482">IF( Y368="#00ff00", TIMEVALUE(#REF!), "")</f>
        <v/>
      </c>
      <c r="U368" t="str">
        <f t="shared" si="482"/>
        <v/>
      </c>
      <c r="W368" t="s">
        <v>4823</v>
      </c>
      <c r="X368" t="s">
        <v>4823</v>
      </c>
      <c r="Y368" t="s">
        <v>4823</v>
      </c>
      <c r="Z368" t="s">
        <v>4823</v>
      </c>
      <c r="AA368" t="s">
        <v>4823</v>
      </c>
    </row>
    <row r="369" spans="1:27" ht="12.75">
      <c r="A369" s="129" t="str">
        <f t="shared" si="0"/>
        <v>Saturday</v>
      </c>
      <c r="B369">
        <f>IF( W369="#00ff00",'Master Sheet'!A372, B368)</f>
        <v>0</v>
      </c>
      <c r="C369" t="str">
        <f t="shared" ref="C369:D369" si="483">IF( NOT( R369 = "" ), TEXT( DATE(YEAR(R369), MONTH(R369), DAY(R369) ), "m/d/yy") &amp; " " &amp; HOUR(R369) &amp; ":" &amp; TEXT( MINUTE(R369), "00"), "")</f>
        <v/>
      </c>
      <c r="D369" t="str">
        <f t="shared" si="483"/>
        <v/>
      </c>
      <c r="E369" t="str">
        <f t="shared" si="456"/>
        <v/>
      </c>
      <c r="F369">
        <f>IF( AND( $A369 &lt;&gt; "", $B369 &lt;&gt; "", $C369 &lt;&gt; "", $D369 &lt;&gt; "", $E369 &lt;&gt; "", ISERROR( MATCH( $E369,'2019 Kevin and Rob Bands to not'!$A:$A, 0 ) ) ), 1, 0 )</f>
        <v>0</v>
      </c>
      <c r="H369" s="479" t="e">
        <f t="shared" si="2"/>
        <v>#REF!</v>
      </c>
      <c r="I369" t="e">
        <f t="shared" si="457"/>
        <v>#REF!</v>
      </c>
      <c r="J369" s="466" t="e">
        <f t="array" ref="J369">INDEX( 'Master Sheet'!A400:C$1093, MATCH( I369, 'Master Sheet'!A400:A$1093, 0 ), 2 )</f>
        <v>#REF!</v>
      </c>
      <c r="K369" s="482" t="e">
        <f t="shared" si="3"/>
        <v>#REF!</v>
      </c>
      <c r="L369" s="483"/>
      <c r="M369" s="466"/>
      <c r="N369" s="466" t="e">
        <f t="array" ref="N369">INDEX( 'Master Sheet'!A400:C$1093, MATCH( I369, 'Master Sheet'!A400:A$1093, 0 ), 3 )</f>
        <v>#REF!</v>
      </c>
      <c r="O369" t="e">
        <f t="shared" si="4"/>
        <v>#REF!</v>
      </c>
      <c r="P369" s="484"/>
      <c r="Q369" s="466"/>
      <c r="R369" s="466" t="str">
        <f t="shared" si="5"/>
        <v/>
      </c>
      <c r="S369" s="466" t="str">
        <f t="shared" si="6"/>
        <v/>
      </c>
      <c r="T369" t="str">
        <f t="shared" ref="T369:U369" si="484">IF( Y369="#00ff00", TIMEVALUE(#REF!), "")</f>
        <v/>
      </c>
      <c r="U369" t="str">
        <f t="shared" si="484"/>
        <v/>
      </c>
      <c r="W369" t="s">
        <v>4823</v>
      </c>
      <c r="X369" t="s">
        <v>4823</v>
      </c>
      <c r="Y369" t="s">
        <v>4823</v>
      </c>
      <c r="Z369" t="s">
        <v>4823</v>
      </c>
      <c r="AA369" t="s">
        <v>4823</v>
      </c>
    </row>
    <row r="370" spans="1:27" ht="12.75">
      <c r="A370" s="129" t="str">
        <f t="shared" si="0"/>
        <v>Saturday</v>
      </c>
      <c r="B370">
        <f>IF( W370="#00ff00",'Master Sheet'!A373, B369)</f>
        <v>0</v>
      </c>
      <c r="C370" t="str">
        <f t="shared" ref="C370:D370" si="485">IF( NOT( R370 = "" ), TEXT( DATE(YEAR(R370), MONTH(R370), DAY(R370) ), "m/d/yy") &amp; " " &amp; HOUR(R370) &amp; ":" &amp; TEXT( MINUTE(R370), "00"), "")</f>
        <v/>
      </c>
      <c r="D370" t="str">
        <f t="shared" si="485"/>
        <v/>
      </c>
      <c r="E370" t="str">
        <f t="shared" si="456"/>
        <v/>
      </c>
      <c r="F370">
        <f>IF( AND( $A370 &lt;&gt; "", $B370 &lt;&gt; "", $C370 &lt;&gt; "", $D370 &lt;&gt; "", $E370 &lt;&gt; "", ISERROR( MATCH( $E370,'2019 Kevin and Rob Bands to not'!$A:$A, 0 ) ) ), 1, 0 )</f>
        <v>0</v>
      </c>
      <c r="H370" s="479" t="e">
        <f t="shared" si="2"/>
        <v>#REF!</v>
      </c>
      <c r="I370" t="e">
        <f t="shared" si="457"/>
        <v>#REF!</v>
      </c>
      <c r="J370" s="466" t="e">
        <f t="array" ref="J370">INDEX( 'Master Sheet'!A400:C$1093, MATCH( I370, 'Master Sheet'!A400:A$1093, 0 ), 2 )</f>
        <v>#REF!</v>
      </c>
      <c r="K370" s="482" t="e">
        <f t="shared" si="3"/>
        <v>#REF!</v>
      </c>
      <c r="L370" s="483"/>
      <c r="M370" s="466"/>
      <c r="N370" s="466" t="e">
        <f t="array" ref="N370">INDEX( 'Master Sheet'!A400:C$1093, MATCH( I370, 'Master Sheet'!A400:A$1093, 0 ), 3 )</f>
        <v>#REF!</v>
      </c>
      <c r="O370" t="e">
        <f t="shared" si="4"/>
        <v>#REF!</v>
      </c>
      <c r="P370" s="484"/>
      <c r="Q370" s="466"/>
      <c r="R370" s="466" t="str">
        <f t="shared" si="5"/>
        <v/>
      </c>
      <c r="S370" s="466" t="str">
        <f t="shared" si="6"/>
        <v/>
      </c>
      <c r="T370" t="str">
        <f t="shared" ref="T370:U370" si="486">IF( Y370="#00ff00", TIMEVALUE(#REF!), "")</f>
        <v/>
      </c>
      <c r="U370" t="str">
        <f t="shared" si="486"/>
        <v/>
      </c>
      <c r="W370" t="s">
        <v>4823</v>
      </c>
      <c r="X370" t="s">
        <v>4823</v>
      </c>
      <c r="Y370" t="s">
        <v>4823</v>
      </c>
      <c r="Z370" t="s">
        <v>4823</v>
      </c>
      <c r="AA370" t="s">
        <v>4823</v>
      </c>
    </row>
    <row r="371" spans="1:27" ht="12.75">
      <c r="A371" s="129" t="str">
        <f t="shared" si="0"/>
        <v>Saturday</v>
      </c>
      <c r="B371">
        <f>IF( W371="#00ff00",'Master Sheet'!A374, B370)</f>
        <v>0</v>
      </c>
      <c r="C371" t="str">
        <f t="shared" ref="C371:D371" si="487">IF( NOT( R371 = "" ), TEXT( DATE(YEAR(R371), MONTH(R371), DAY(R371) ), "m/d/yy") &amp; " " &amp; HOUR(R371) &amp; ":" &amp; TEXT( MINUTE(R371), "00"), "")</f>
        <v/>
      </c>
      <c r="D371" t="str">
        <f t="shared" si="487"/>
        <v/>
      </c>
      <c r="E371" t="str">
        <f>IF( AA371="#00ff00", 'Master Sheet'!L369, "" )</f>
        <v/>
      </c>
      <c r="F371">
        <f>IF( AND( $A371 &lt;&gt; "", $B371 &lt;&gt; "", $C371 &lt;&gt; "", $D371 &lt;&gt; "", $E371 &lt;&gt; "", ISERROR( MATCH( $E371,'2019 Kevin and Rob Bands to not'!$A:$A, 0 ) ) ), 1, 0 )</f>
        <v>0</v>
      </c>
      <c r="H371" s="479">
        <f t="shared" si="2"/>
        <v>0</v>
      </c>
      <c r="I371">
        <f>'Master Sheet'!L369</f>
        <v>0</v>
      </c>
      <c r="J371" s="466" t="e">
        <f t="array" ref="J371">INDEX( 'Master Sheet'!A400:C$1093, MATCH( I371, 'Master Sheet'!A400:A$1093, 0 ), 2 )</f>
        <v>#N/A</v>
      </c>
      <c r="K371" s="482">
        <f t="shared" si="3"/>
        <v>0</v>
      </c>
      <c r="L371" s="483"/>
      <c r="M371" s="466"/>
      <c r="N371" s="466" t="e">
        <f t="array" ref="N371">INDEX( 'Master Sheet'!A400:C$1093, MATCH( I371, 'Master Sheet'!A400:A$1093, 0 ), 3 )</f>
        <v>#N/A</v>
      </c>
      <c r="O371">
        <f t="shared" si="4"/>
        <v>0</v>
      </c>
      <c r="P371" s="484"/>
      <c r="Q371" s="466"/>
      <c r="R371" s="466" t="str">
        <f t="shared" si="5"/>
        <v/>
      </c>
      <c r="S371" s="466" t="str">
        <f t="shared" si="6"/>
        <v/>
      </c>
      <c r="T371" t="str">
        <f>IF( Y371="#00ff00", TIMEVALUE('Master Sheet'!J369), "")</f>
        <v/>
      </c>
      <c r="U371" t="str">
        <f>IF( Z371="#00ff00", TIMEVALUE('Master Sheet'!K369), "")</f>
        <v/>
      </c>
      <c r="W371" t="s">
        <v>4823</v>
      </c>
      <c r="X371" t="s">
        <v>4823</v>
      </c>
      <c r="Y371" t="s">
        <v>4823</v>
      </c>
      <c r="Z371" t="s">
        <v>4823</v>
      </c>
      <c r="AA371" t="s">
        <v>4823</v>
      </c>
    </row>
    <row r="372" spans="1:27" ht="12.75">
      <c r="A372" s="129" t="str">
        <f t="shared" si="0"/>
        <v>Saturday</v>
      </c>
      <c r="B372">
        <f>IF( W372="#00ff00",'Master Sheet'!A375, B371)</f>
        <v>0</v>
      </c>
      <c r="C372" t="str">
        <f t="shared" ref="C372:D372" si="488">IF( NOT( R372 = "" ), TEXT( DATE(YEAR(R372), MONTH(R372), DAY(R372) ), "m/d/yy") &amp; " " &amp; HOUR(R372) &amp; ":" &amp; TEXT( MINUTE(R372), "00"), "")</f>
        <v/>
      </c>
      <c r="D372" t="str">
        <f t="shared" si="488"/>
        <v/>
      </c>
      <c r="E372" t="str">
        <f>IF( AA372="#00ff00", 'Master Sheet'!L370, "" )</f>
        <v/>
      </c>
      <c r="F372">
        <f>IF( AND( $A372 &lt;&gt; "", $B372 &lt;&gt; "", $C372 &lt;&gt; "", $D372 &lt;&gt; "", $E372 &lt;&gt; "", ISERROR( MATCH( $E372,'2019 Kevin and Rob Bands to not'!$A:$A, 0 ) ) ), 1, 0 )</f>
        <v>0</v>
      </c>
      <c r="H372" s="479">
        <f t="shared" si="2"/>
        <v>0</v>
      </c>
      <c r="I372">
        <f>'Master Sheet'!L370</f>
        <v>0</v>
      </c>
      <c r="J372" s="466" t="e">
        <f t="array" ref="J372">INDEX( 'Master Sheet'!A400:C$1093, MATCH( I372, 'Master Sheet'!A400:A$1093, 0 ), 2 )</f>
        <v>#N/A</v>
      </c>
      <c r="K372" s="482">
        <f t="shared" si="3"/>
        <v>0</v>
      </c>
      <c r="L372" s="483"/>
      <c r="M372" s="466"/>
      <c r="N372" s="466" t="e">
        <f t="array" ref="N372">INDEX( 'Master Sheet'!A400:C$1093, MATCH( I372, 'Master Sheet'!A400:A$1093, 0 ), 3 )</f>
        <v>#N/A</v>
      </c>
      <c r="O372">
        <f t="shared" si="4"/>
        <v>0</v>
      </c>
      <c r="P372" s="484"/>
      <c r="Q372" s="466"/>
      <c r="R372" s="466" t="str">
        <f t="shared" si="5"/>
        <v/>
      </c>
      <c r="S372" s="466" t="str">
        <f t="shared" si="6"/>
        <v/>
      </c>
      <c r="T372" t="str">
        <f>IF( Y372="#00ff00", TIMEVALUE('Master Sheet'!J370), "")</f>
        <v/>
      </c>
      <c r="U372" t="str">
        <f>IF( Z372="#00ff00", TIMEVALUE('Master Sheet'!K370), "")</f>
        <v/>
      </c>
      <c r="W372" t="s">
        <v>4823</v>
      </c>
      <c r="X372" t="s">
        <v>4823</v>
      </c>
      <c r="Y372" t="s">
        <v>4823</v>
      </c>
      <c r="Z372" t="s">
        <v>4823</v>
      </c>
      <c r="AA372" t="s">
        <v>4823</v>
      </c>
    </row>
    <row r="373" spans="1:27" ht="12.75">
      <c r="A373" s="129" t="str">
        <f t="shared" si="0"/>
        <v>Saturday</v>
      </c>
      <c r="B373">
        <f>IF( W373="#00ff00",'Master Sheet'!A376, B372)</f>
        <v>0</v>
      </c>
      <c r="C373" t="str">
        <f t="shared" ref="C373:D373" si="489">IF( NOT( R373 = "" ), TEXT( DATE(YEAR(R373), MONTH(R373), DAY(R373) ), "m/d/yy") &amp; " " &amp; HOUR(R373) &amp; ":" &amp; TEXT( MINUTE(R373), "00"), "")</f>
        <v/>
      </c>
      <c r="D373" t="str">
        <f t="shared" si="489"/>
        <v/>
      </c>
      <c r="E373" t="str">
        <f>IF( AA373="#00ff00", 'Master Sheet'!L371, "" )</f>
        <v/>
      </c>
      <c r="F373">
        <f>IF( AND( $A373 &lt;&gt; "", $B373 &lt;&gt; "", $C373 &lt;&gt; "", $D373 &lt;&gt; "", $E373 &lt;&gt; "", ISERROR( MATCH( $E373,'2019 Kevin and Rob Bands to not'!$A:$A, 0 ) ) ), 1, 0 )</f>
        <v>0</v>
      </c>
      <c r="H373" s="479">
        <f t="shared" si="2"/>
        <v>0</v>
      </c>
      <c r="I373">
        <f>'Master Sheet'!L371</f>
        <v>0</v>
      </c>
      <c r="J373" s="466" t="e">
        <f t="array" ref="J373">INDEX( 'Master Sheet'!A400:C$1093, MATCH( I373, 'Master Sheet'!A400:A$1093, 0 ), 2 )</f>
        <v>#N/A</v>
      </c>
      <c r="K373" s="482">
        <f t="shared" si="3"/>
        <v>0</v>
      </c>
      <c r="L373" s="483"/>
      <c r="M373" s="466"/>
      <c r="N373" s="466" t="e">
        <f t="array" ref="N373">INDEX( 'Master Sheet'!A400:C$1093, MATCH( I373, 'Master Sheet'!A400:A$1093, 0 ), 3 )</f>
        <v>#N/A</v>
      </c>
      <c r="O373">
        <f t="shared" si="4"/>
        <v>0</v>
      </c>
      <c r="P373" s="484"/>
      <c r="Q373" s="466"/>
      <c r="R373" s="466" t="str">
        <f t="shared" si="5"/>
        <v/>
      </c>
      <c r="S373" s="466" t="str">
        <f t="shared" si="6"/>
        <v/>
      </c>
      <c r="T373" t="str">
        <f>IF( Y373="#00ff00", TIMEVALUE('Master Sheet'!J371), "")</f>
        <v/>
      </c>
      <c r="U373" t="str">
        <f>IF( Z373="#00ff00", TIMEVALUE('Master Sheet'!K371), "")</f>
        <v/>
      </c>
      <c r="W373" t="s">
        <v>4823</v>
      </c>
      <c r="X373" t="s">
        <v>4823</v>
      </c>
      <c r="Y373" t="s">
        <v>4823</v>
      </c>
      <c r="Z373" t="s">
        <v>4823</v>
      </c>
      <c r="AA373" t="s">
        <v>4823</v>
      </c>
    </row>
    <row r="374" spans="1:27" ht="12.75">
      <c r="A374" s="129" t="str">
        <f t="shared" si="0"/>
        <v>Saturday</v>
      </c>
      <c r="B374">
        <f>IF( W374="#00ff00",'Master Sheet'!A377, B373)</f>
        <v>0</v>
      </c>
      <c r="C374" t="str">
        <f t="shared" ref="C374:D374" si="490">IF( NOT( R374 = "" ), TEXT( DATE(YEAR(R374), MONTH(R374), DAY(R374) ), "m/d/yy") &amp; " " &amp; HOUR(R374) &amp; ":" &amp; TEXT( MINUTE(R374), "00"), "")</f>
        <v/>
      </c>
      <c r="D374" t="str">
        <f t="shared" si="490"/>
        <v/>
      </c>
      <c r="E374" t="str">
        <f>IF( AA374="#00ff00", 'Master Sheet'!L372, "" )</f>
        <v/>
      </c>
      <c r="F374">
        <f>IF( AND( $A374 &lt;&gt; "", $B374 &lt;&gt; "", $C374 &lt;&gt; "", $D374 &lt;&gt; "", $E374 &lt;&gt; "", ISERROR( MATCH( $E374,'2019 Kevin and Rob Bands to not'!$A:$A, 0 ) ) ), 1, 0 )</f>
        <v>0</v>
      </c>
      <c r="H374" s="479">
        <f t="shared" si="2"/>
        <v>0</v>
      </c>
      <c r="I374">
        <f>'Master Sheet'!L372</f>
        <v>0</v>
      </c>
      <c r="J374" s="466" t="e">
        <f t="array" ref="J374">INDEX( 'Master Sheet'!A400:C$1093, MATCH( I374, 'Master Sheet'!A400:A$1093, 0 ), 2 )</f>
        <v>#N/A</v>
      </c>
      <c r="K374" s="482">
        <f t="shared" si="3"/>
        <v>0</v>
      </c>
      <c r="L374" s="483"/>
      <c r="M374" s="466"/>
      <c r="N374" s="466" t="e">
        <f t="array" ref="N374">INDEX( 'Master Sheet'!A400:C$1093, MATCH( I374, 'Master Sheet'!A400:A$1093, 0 ), 3 )</f>
        <v>#N/A</v>
      </c>
      <c r="O374">
        <f t="shared" si="4"/>
        <v>0</v>
      </c>
      <c r="P374" s="484"/>
      <c r="Q374" s="466"/>
      <c r="R374" s="466" t="str">
        <f t="shared" si="5"/>
        <v/>
      </c>
      <c r="S374" s="466" t="str">
        <f t="shared" si="6"/>
        <v/>
      </c>
      <c r="T374" t="str">
        <f>IF( Y374="#00ff00", TIMEVALUE('Master Sheet'!J372), "")</f>
        <v/>
      </c>
      <c r="U374" t="str">
        <f>IF( Z374="#00ff00", TIMEVALUE('Master Sheet'!K372), "")</f>
        <v/>
      </c>
      <c r="W374" t="s">
        <v>4823</v>
      </c>
      <c r="X374" t="s">
        <v>4823</v>
      </c>
      <c r="Y374" t="s">
        <v>4823</v>
      </c>
      <c r="Z374" t="s">
        <v>4823</v>
      </c>
      <c r="AA374" t="s">
        <v>4823</v>
      </c>
    </row>
    <row r="375" spans="1:27" ht="12.75">
      <c r="A375" s="129" t="str">
        <f t="shared" si="0"/>
        <v>Saturday</v>
      </c>
      <c r="B375">
        <f t="shared" ref="B375:B400" si="491">IF( W375="#00ff00",#REF!, B374)</f>
        <v>0</v>
      </c>
      <c r="C375" t="str">
        <f t="shared" ref="C375:D375" si="492">IF( NOT( R375 = "" ), TEXT( DATE(YEAR(R375), MONTH(R375), DAY(R375) ), "m/d/yy") &amp; " " &amp; HOUR(R375) &amp; ":" &amp; TEXT( MINUTE(R375), "00"), "")</f>
        <v/>
      </c>
      <c r="D375" t="str">
        <f t="shared" si="492"/>
        <v/>
      </c>
      <c r="E375" t="str">
        <f>IF( AA375="#00ff00", 'Master Sheet'!L373, "" )</f>
        <v/>
      </c>
      <c r="F375">
        <f>IF( AND( $A375 &lt;&gt; "", $B375 &lt;&gt; "", $C375 &lt;&gt; "", $D375 &lt;&gt; "", $E375 &lt;&gt; "", ISERROR( MATCH( $E375,'2019 Kevin and Rob Bands to not'!$A:$A, 0 ) ) ), 1, 0 )</f>
        <v>0</v>
      </c>
      <c r="H375" s="479">
        <f t="shared" si="2"/>
        <v>0</v>
      </c>
      <c r="I375">
        <f>'Master Sheet'!L373</f>
        <v>0</v>
      </c>
      <c r="J375" s="466" t="e">
        <f t="array" ref="J375">INDEX( 'Master Sheet'!A400:C$1093, MATCH( I375, 'Master Sheet'!A400:A$1093, 0 ), 2 )</f>
        <v>#N/A</v>
      </c>
      <c r="K375" s="482">
        <f t="shared" si="3"/>
        <v>0</v>
      </c>
      <c r="L375" s="483"/>
      <c r="M375" s="466"/>
      <c r="N375" s="466" t="e">
        <f t="array" ref="N375">INDEX( 'Master Sheet'!A400:C$1093, MATCH( I375, 'Master Sheet'!A400:A$1093, 0 ), 3 )</f>
        <v>#N/A</v>
      </c>
      <c r="O375">
        <f t="shared" si="4"/>
        <v>0</v>
      </c>
      <c r="P375" s="484"/>
      <c r="Q375" s="466"/>
      <c r="R375" s="466" t="str">
        <f t="shared" si="5"/>
        <v/>
      </c>
      <c r="S375" s="466" t="str">
        <f t="shared" si="6"/>
        <v/>
      </c>
      <c r="T375" t="str">
        <f>IF( Y375="#00ff00", TIMEVALUE('Master Sheet'!J373), "")</f>
        <v/>
      </c>
      <c r="U375" t="str">
        <f>IF( Z375="#00ff00", TIMEVALUE('Master Sheet'!K373), "")</f>
        <v/>
      </c>
      <c r="W375" t="s">
        <v>4823</v>
      </c>
      <c r="X375" t="s">
        <v>4823</v>
      </c>
      <c r="Y375" t="s">
        <v>4823</v>
      </c>
      <c r="Z375" t="s">
        <v>4823</v>
      </c>
      <c r="AA375" t="s">
        <v>4823</v>
      </c>
    </row>
    <row r="376" spans="1:27" ht="12.75">
      <c r="A376" s="129" t="str">
        <f t="shared" si="0"/>
        <v>Saturday</v>
      </c>
      <c r="B376">
        <f t="shared" si="491"/>
        <v>0</v>
      </c>
      <c r="C376" t="str">
        <f t="shared" ref="C376:D376" si="493">IF( NOT( R376 = "" ), TEXT( DATE(YEAR(R376), MONTH(R376), DAY(R376) ), "m/d/yy") &amp; " " &amp; HOUR(R376) &amp; ":" &amp; TEXT( MINUTE(R376), "00"), "")</f>
        <v/>
      </c>
      <c r="D376" t="str">
        <f t="shared" si="493"/>
        <v/>
      </c>
      <c r="E376" t="str">
        <f>IF( AA376="#00ff00", 'Master Sheet'!L374, "" )</f>
        <v/>
      </c>
      <c r="F376">
        <f>IF( AND( $A376 &lt;&gt; "", $B376 &lt;&gt; "", $C376 &lt;&gt; "", $D376 &lt;&gt; "", $E376 &lt;&gt; "", ISERROR( MATCH( $E376,'2019 Kevin and Rob Bands to not'!$A:$A, 0 ) ) ), 1, 0 )</f>
        <v>0</v>
      </c>
      <c r="H376" s="479">
        <f t="shared" si="2"/>
        <v>0</v>
      </c>
      <c r="I376">
        <f>'Master Sheet'!L374</f>
        <v>0</v>
      </c>
      <c r="J376" s="466" t="e">
        <f t="array" ref="J376">INDEX( 'Master Sheet'!A400:C$1093, MATCH( I376, 'Master Sheet'!A400:A$1093, 0 ), 2 )</f>
        <v>#N/A</v>
      </c>
      <c r="K376" s="482">
        <f t="shared" si="3"/>
        <v>0</v>
      </c>
      <c r="L376" s="483"/>
      <c r="M376" s="466"/>
      <c r="N376" s="466" t="e">
        <f t="array" ref="N376">INDEX( 'Master Sheet'!A400:C$1093, MATCH( I376, 'Master Sheet'!A400:A$1093, 0 ), 3 )</f>
        <v>#N/A</v>
      </c>
      <c r="O376">
        <f t="shared" si="4"/>
        <v>0</v>
      </c>
      <c r="P376" s="484"/>
      <c r="Q376" s="466"/>
      <c r="R376" s="466" t="str">
        <f t="shared" si="5"/>
        <v/>
      </c>
      <c r="S376" s="466" t="str">
        <f t="shared" si="6"/>
        <v/>
      </c>
      <c r="T376" t="str">
        <f>IF( Y376="#00ff00", TIMEVALUE('Master Sheet'!J374), "")</f>
        <v/>
      </c>
      <c r="U376" t="str">
        <f>IF( Z376="#00ff00", TIMEVALUE('Master Sheet'!K374), "")</f>
        <v/>
      </c>
      <c r="W376" t="s">
        <v>4823</v>
      </c>
      <c r="X376" t="s">
        <v>4823</v>
      </c>
      <c r="Y376" t="s">
        <v>4823</v>
      </c>
      <c r="Z376" t="s">
        <v>4823</v>
      </c>
      <c r="AA376" t="s">
        <v>4823</v>
      </c>
    </row>
    <row r="377" spans="1:27" ht="12.75">
      <c r="A377" s="129" t="str">
        <f t="shared" si="0"/>
        <v>Saturday</v>
      </c>
      <c r="B377">
        <f t="shared" si="491"/>
        <v>0</v>
      </c>
      <c r="C377" t="str">
        <f t="shared" ref="C377:D377" si="494">IF( NOT( R377 = "" ), TEXT( DATE(YEAR(R377), MONTH(R377), DAY(R377) ), "m/d/yy") &amp; " " &amp; HOUR(R377) &amp; ":" &amp; TEXT( MINUTE(R377), "00"), "")</f>
        <v/>
      </c>
      <c r="D377" t="str">
        <f t="shared" si="494"/>
        <v/>
      </c>
      <c r="E377" t="str">
        <f>IF( AA377="#00ff00", 'Master Sheet'!L375, "" )</f>
        <v/>
      </c>
      <c r="F377">
        <f>IF( AND( $A377 &lt;&gt; "", $B377 &lt;&gt; "", $C377 &lt;&gt; "", $D377 &lt;&gt; "", $E377 &lt;&gt; "", ISERROR( MATCH( $E377,'2019 Kevin and Rob Bands to not'!$A:$A, 0 ) ) ), 1, 0 )</f>
        <v>0</v>
      </c>
      <c r="H377" s="479">
        <f t="shared" si="2"/>
        <v>0</v>
      </c>
      <c r="I377">
        <f>'Master Sheet'!L375</f>
        <v>0</v>
      </c>
      <c r="J377" s="466" t="e">
        <f t="array" ref="J377">INDEX( 'Master Sheet'!A400:C$1093, MATCH( I377, 'Master Sheet'!A400:A$1093, 0 ), 2 )</f>
        <v>#N/A</v>
      </c>
      <c r="K377" s="482">
        <f t="shared" si="3"/>
        <v>0</v>
      </c>
      <c r="L377" s="483"/>
      <c r="M377" s="466"/>
      <c r="N377" s="466" t="e">
        <f t="array" ref="N377">INDEX( 'Master Sheet'!A400:C$1093, MATCH( I377, 'Master Sheet'!A400:A$1093, 0 ), 3 )</f>
        <v>#N/A</v>
      </c>
      <c r="O377">
        <f t="shared" si="4"/>
        <v>0</v>
      </c>
      <c r="P377" s="484"/>
      <c r="Q377" s="466"/>
      <c r="R377" s="466" t="str">
        <f t="shared" si="5"/>
        <v/>
      </c>
      <c r="S377" s="466" t="str">
        <f t="shared" si="6"/>
        <v/>
      </c>
      <c r="T377" t="str">
        <f>IF( Y377="#00ff00", TIMEVALUE('Master Sheet'!J375), "")</f>
        <v/>
      </c>
      <c r="U377" t="str">
        <f>IF( Z377="#00ff00", TIMEVALUE('Master Sheet'!K375), "")</f>
        <v/>
      </c>
      <c r="W377" t="s">
        <v>4823</v>
      </c>
      <c r="X377" t="s">
        <v>4823</v>
      </c>
      <c r="Y377" t="s">
        <v>4823</v>
      </c>
      <c r="Z377" t="s">
        <v>4823</v>
      </c>
      <c r="AA377" t="s">
        <v>4823</v>
      </c>
    </row>
    <row r="378" spans="1:27" ht="12.75">
      <c r="A378" s="129" t="str">
        <f t="shared" si="0"/>
        <v>Saturday</v>
      </c>
      <c r="B378">
        <f t="shared" si="491"/>
        <v>0</v>
      </c>
      <c r="C378" t="str">
        <f t="shared" ref="C378:D378" si="495">IF( NOT( R378 = "" ), TEXT( DATE(YEAR(R378), MONTH(R378), DAY(R378) ), "m/d/yy") &amp; " " &amp; HOUR(R378) &amp; ":" &amp; TEXT( MINUTE(R378), "00"), "")</f>
        <v/>
      </c>
      <c r="D378" t="str">
        <f t="shared" si="495"/>
        <v/>
      </c>
      <c r="E378" t="str">
        <f>IF( AA378="#00ff00", 'Master Sheet'!L376, "" )</f>
        <v/>
      </c>
      <c r="F378">
        <f>IF( AND( $A378 &lt;&gt; "", $B378 &lt;&gt; "", $C378 &lt;&gt; "", $D378 &lt;&gt; "", $E378 &lt;&gt; "", ISERROR( MATCH( $E378,'2019 Kevin and Rob Bands to not'!$A:$A, 0 ) ) ), 1, 0 )</f>
        <v>0</v>
      </c>
      <c r="H378" s="479">
        <f t="shared" si="2"/>
        <v>0</v>
      </c>
      <c r="I378">
        <f>'Master Sheet'!L376</f>
        <v>0</v>
      </c>
      <c r="J378" s="466" t="e">
        <f t="array" ref="J378">INDEX( 'Master Sheet'!A400:C$1093, MATCH( I378, 'Master Sheet'!A400:A$1093, 0 ), 2 )</f>
        <v>#N/A</v>
      </c>
      <c r="K378" s="482">
        <f t="shared" si="3"/>
        <v>0</v>
      </c>
      <c r="L378" s="483"/>
      <c r="M378" s="466"/>
      <c r="N378" s="466" t="e">
        <f t="array" ref="N378">INDEX( 'Master Sheet'!A400:C$1093, MATCH( I378, 'Master Sheet'!A400:A$1093, 0 ), 3 )</f>
        <v>#N/A</v>
      </c>
      <c r="O378">
        <f t="shared" si="4"/>
        <v>0</v>
      </c>
      <c r="P378" s="484"/>
      <c r="Q378" s="466"/>
      <c r="R378" s="466" t="str">
        <f t="shared" si="5"/>
        <v/>
      </c>
      <c r="S378" s="466" t="str">
        <f t="shared" si="6"/>
        <v/>
      </c>
      <c r="T378" t="str">
        <f>IF( Y378="#00ff00", TIMEVALUE('Master Sheet'!J376), "")</f>
        <v/>
      </c>
      <c r="U378" t="str">
        <f>IF( Z378="#00ff00", TIMEVALUE('Master Sheet'!K376), "")</f>
        <v/>
      </c>
      <c r="W378" t="s">
        <v>4823</v>
      </c>
      <c r="X378" t="s">
        <v>4823</v>
      </c>
      <c r="Y378" t="s">
        <v>4823</v>
      </c>
      <c r="Z378" t="s">
        <v>4823</v>
      </c>
      <c r="AA378" t="s">
        <v>4823</v>
      </c>
    </row>
    <row r="379" spans="1:27" ht="12.75">
      <c r="A379" s="129" t="str">
        <f t="shared" si="0"/>
        <v>Saturday</v>
      </c>
      <c r="B379">
        <f t="shared" si="491"/>
        <v>0</v>
      </c>
      <c r="C379" t="str">
        <f t="shared" ref="C379:D379" si="496">IF( NOT( R379 = "" ), TEXT( DATE(YEAR(R379), MONTH(R379), DAY(R379) ), "m/d/yy") &amp; " " &amp; HOUR(R379) &amp; ":" &amp; TEXT( MINUTE(R379), "00"), "")</f>
        <v/>
      </c>
      <c r="D379" t="str">
        <f t="shared" si="496"/>
        <v/>
      </c>
      <c r="E379" t="str">
        <f>IF( AA379="#00ff00", 'Master Sheet'!L377, "" )</f>
        <v/>
      </c>
      <c r="F379">
        <f>IF( AND( $A379 &lt;&gt; "", $B379 &lt;&gt; "", $C379 &lt;&gt; "", $D379 &lt;&gt; "", $E379 &lt;&gt; "", ISERROR( MATCH( $E379,'2019 Kevin and Rob Bands to not'!$A:$A, 0 ) ) ), 1, 0 )</f>
        <v>0</v>
      </c>
      <c r="H379" s="479">
        <f t="shared" si="2"/>
        <v>0</v>
      </c>
      <c r="I379">
        <f>'Master Sheet'!L377</f>
        <v>0</v>
      </c>
      <c r="J379" s="466" t="e">
        <f t="array" ref="J379">INDEX( 'Master Sheet'!A400:C$1093, MATCH( I379, 'Master Sheet'!A400:A$1093, 0 ), 2 )</f>
        <v>#N/A</v>
      </c>
      <c r="K379" s="482">
        <f t="shared" si="3"/>
        <v>0</v>
      </c>
      <c r="L379" s="483"/>
      <c r="M379" s="466"/>
      <c r="N379" s="466" t="e">
        <f t="array" ref="N379">INDEX( 'Master Sheet'!A400:C$1093, MATCH( I379, 'Master Sheet'!A400:A$1093, 0 ), 3 )</f>
        <v>#N/A</v>
      </c>
      <c r="O379">
        <f t="shared" si="4"/>
        <v>0</v>
      </c>
      <c r="P379" s="484"/>
      <c r="Q379" s="466"/>
      <c r="R379" s="466" t="str">
        <f t="shared" si="5"/>
        <v/>
      </c>
      <c r="S379" s="466" t="str">
        <f t="shared" si="6"/>
        <v/>
      </c>
      <c r="T379" t="str">
        <f>IF( Y379="#00ff00", TIMEVALUE('Master Sheet'!J377), "")</f>
        <v/>
      </c>
      <c r="U379" t="str">
        <f>IF( Z379="#00ff00", TIMEVALUE('Master Sheet'!K377), "")</f>
        <v/>
      </c>
      <c r="W379" t="s">
        <v>4823</v>
      </c>
      <c r="X379" t="s">
        <v>4823</v>
      </c>
      <c r="Y379" t="s">
        <v>4823</v>
      </c>
      <c r="Z379" t="s">
        <v>4823</v>
      </c>
      <c r="AA379" t="s">
        <v>4823</v>
      </c>
    </row>
    <row r="380" spans="1:27" ht="12.75">
      <c r="A380" s="129" t="str">
        <f t="shared" si="0"/>
        <v>Saturday</v>
      </c>
      <c r="B380">
        <f t="shared" si="491"/>
        <v>0</v>
      </c>
      <c r="C380" t="str">
        <f t="shared" ref="C380:D380" si="497">IF( NOT( R380 = "" ), TEXT( DATE(YEAR(R380), MONTH(R380), DAY(R380) ), "m/d/yy") &amp; " " &amp; HOUR(R380) &amp; ":" &amp; TEXT( MINUTE(R380), "00"), "")</f>
        <v/>
      </c>
      <c r="D380" t="str">
        <f t="shared" si="497"/>
        <v/>
      </c>
      <c r="E380" t="str">
        <f>IF( AA380="#00ff00", 'Master Sheet'!L379, "" )</f>
        <v/>
      </c>
      <c r="F380">
        <f>IF( AND( $A380 &lt;&gt; "", $B380 &lt;&gt; "", $C380 &lt;&gt; "", $D380 &lt;&gt; "", $E380 &lt;&gt; "", ISERROR( MATCH( $E380,'2019 Kevin and Rob Bands to not'!$A:$A, 0 ) ) ), 1, 0 )</f>
        <v>0</v>
      </c>
      <c r="H380" s="479">
        <f t="shared" si="2"/>
        <v>0</v>
      </c>
      <c r="I380">
        <f>'Master Sheet'!L379</f>
        <v>0</v>
      </c>
      <c r="J380" s="466" t="e">
        <f t="array" ref="J380">INDEX( 'Master Sheet'!A400:C$1093, MATCH( I380, 'Master Sheet'!A400:A$1093, 0 ), 2 )</f>
        <v>#N/A</v>
      </c>
      <c r="K380" s="482">
        <f t="shared" si="3"/>
        <v>0</v>
      </c>
      <c r="L380" s="483"/>
      <c r="M380" s="466"/>
      <c r="N380" s="466" t="e">
        <f t="array" ref="N380">INDEX( 'Master Sheet'!A400:C$1093, MATCH( I380, 'Master Sheet'!A400:A$1093, 0 ), 3 )</f>
        <v>#N/A</v>
      </c>
      <c r="O380">
        <f t="shared" si="4"/>
        <v>0</v>
      </c>
      <c r="P380" s="484"/>
      <c r="Q380" s="466"/>
      <c r="R380" s="466" t="str">
        <f t="shared" si="5"/>
        <v/>
      </c>
      <c r="S380" s="466" t="str">
        <f t="shared" si="6"/>
        <v/>
      </c>
      <c r="T380" t="str">
        <f>IF( Y380="#00ff00", TIMEVALUE('Master Sheet'!J379), "")</f>
        <v/>
      </c>
      <c r="U380" t="str">
        <f>IF( Z380="#00ff00", TIMEVALUE('Master Sheet'!K379), "")</f>
        <v/>
      </c>
      <c r="W380" t="s">
        <v>4823</v>
      </c>
      <c r="X380" t="s">
        <v>4823</v>
      </c>
      <c r="Y380" t="s">
        <v>4823</v>
      </c>
      <c r="Z380" t="s">
        <v>4823</v>
      </c>
      <c r="AA380" t="s">
        <v>4823</v>
      </c>
    </row>
    <row r="381" spans="1:27" ht="12.75">
      <c r="A381" s="129" t="str">
        <f t="shared" si="0"/>
        <v>Saturday</v>
      </c>
      <c r="B381">
        <f t="shared" si="491"/>
        <v>0</v>
      </c>
      <c r="C381" t="str">
        <f t="shared" ref="C381:D381" si="498">IF( NOT( R381 = "" ), TEXT( DATE(YEAR(R381), MONTH(R381), DAY(R381) ), "m/d/yy") &amp; " " &amp; HOUR(R381) &amp; ":" &amp; TEXT( MINUTE(R381), "00"), "")</f>
        <v/>
      </c>
      <c r="D381" t="str">
        <f t="shared" si="498"/>
        <v/>
      </c>
      <c r="E381" t="str">
        <f>IF( AA381="#00ff00", 'Master Sheet'!L380, "" )</f>
        <v/>
      </c>
      <c r="F381">
        <f>IF( AND( $A381 &lt;&gt; "", $B381 &lt;&gt; "", $C381 &lt;&gt; "", $D381 &lt;&gt; "", $E381 &lt;&gt; "", ISERROR( MATCH( $E381,'2019 Kevin and Rob Bands to not'!$A:$A, 0 ) ) ), 1, 0 )</f>
        <v>0</v>
      </c>
      <c r="H381" s="479">
        <f t="shared" si="2"/>
        <v>0</v>
      </c>
      <c r="I381">
        <f>'Master Sheet'!L380</f>
        <v>0</v>
      </c>
      <c r="J381" s="466" t="e">
        <f t="array" ref="J381">INDEX( 'Master Sheet'!A400:C$1093, MATCH( I381, 'Master Sheet'!A400:A$1093, 0 ), 2 )</f>
        <v>#N/A</v>
      </c>
      <c r="K381" s="482">
        <f t="shared" si="3"/>
        <v>0</v>
      </c>
      <c r="L381" s="483"/>
      <c r="M381" s="466"/>
      <c r="N381" s="466" t="e">
        <f t="array" ref="N381">INDEX( 'Master Sheet'!A400:C$1093, MATCH( I381, 'Master Sheet'!A400:A$1093, 0 ), 3 )</f>
        <v>#N/A</v>
      </c>
      <c r="O381">
        <f t="shared" si="4"/>
        <v>0</v>
      </c>
      <c r="P381" s="484"/>
      <c r="Q381" s="466"/>
      <c r="R381" s="466" t="str">
        <f t="shared" si="5"/>
        <v/>
      </c>
      <c r="S381" s="466" t="str">
        <f t="shared" si="6"/>
        <v/>
      </c>
      <c r="T381" t="str">
        <f>IF( Y381="#00ff00", TIMEVALUE('Master Sheet'!J380), "")</f>
        <v/>
      </c>
      <c r="U381" t="str">
        <f>IF( Z381="#00ff00", TIMEVALUE('Master Sheet'!K380), "")</f>
        <v/>
      </c>
      <c r="W381" t="s">
        <v>4823</v>
      </c>
      <c r="X381" t="s">
        <v>4823</v>
      </c>
      <c r="Y381" t="s">
        <v>4823</v>
      </c>
      <c r="Z381" t="s">
        <v>4823</v>
      </c>
      <c r="AA381" t="s">
        <v>4823</v>
      </c>
    </row>
    <row r="382" spans="1:27" ht="12.75">
      <c r="A382" s="129" t="str">
        <f t="shared" si="0"/>
        <v>Saturday</v>
      </c>
      <c r="B382">
        <f t="shared" si="491"/>
        <v>0</v>
      </c>
      <c r="C382" t="str">
        <f t="shared" ref="C382:D382" si="499">IF( NOT( R382 = "" ), TEXT( DATE(YEAR(R382), MONTH(R382), DAY(R382) ), "m/d/yy") &amp; " " &amp; HOUR(R382) &amp; ":" &amp; TEXT( MINUTE(R382), "00"), "")</f>
        <v/>
      </c>
      <c r="D382" t="str">
        <f t="shared" si="499"/>
        <v/>
      </c>
      <c r="E382" t="str">
        <f>IF( AA382="#00ff00", 'Master Sheet'!L381, "" )</f>
        <v/>
      </c>
      <c r="F382">
        <f>IF( AND( $A382 &lt;&gt; "", $B382 &lt;&gt; "", $C382 &lt;&gt; "", $D382 &lt;&gt; "", $E382 &lt;&gt; "", ISERROR( MATCH( $E382,'2019 Kevin and Rob Bands to not'!$A:$A, 0 ) ) ), 1, 0 )</f>
        <v>0</v>
      </c>
      <c r="H382" s="479">
        <f t="shared" si="2"/>
        <v>0</v>
      </c>
      <c r="I382">
        <f>'Master Sheet'!L381</f>
        <v>0</v>
      </c>
      <c r="J382" s="466" t="e">
        <f t="array" ref="J382">INDEX( 'Master Sheet'!A400:C$1093, MATCH( I382, 'Master Sheet'!A400:A$1093, 0 ), 2 )</f>
        <v>#N/A</v>
      </c>
      <c r="K382" s="482">
        <f t="shared" si="3"/>
        <v>0</v>
      </c>
      <c r="L382" s="483"/>
      <c r="M382" s="466"/>
      <c r="N382" s="466" t="e">
        <f t="array" ref="N382">INDEX( 'Master Sheet'!A400:C$1093, MATCH( I382, 'Master Sheet'!A400:A$1093, 0 ), 3 )</f>
        <v>#N/A</v>
      </c>
      <c r="O382">
        <f t="shared" si="4"/>
        <v>0</v>
      </c>
      <c r="P382" s="484"/>
      <c r="Q382" s="466"/>
      <c r="R382" s="466" t="str">
        <f t="shared" si="5"/>
        <v/>
      </c>
      <c r="S382" s="466" t="str">
        <f t="shared" si="6"/>
        <v/>
      </c>
      <c r="T382" t="str">
        <f>IF( Y382="#00ff00", TIMEVALUE('Master Sheet'!J381), "")</f>
        <v/>
      </c>
      <c r="U382" t="str">
        <f>IF( Z382="#00ff00", TIMEVALUE('Master Sheet'!K381), "")</f>
        <v/>
      </c>
      <c r="W382" t="s">
        <v>4823</v>
      </c>
      <c r="X382" t="s">
        <v>4823</v>
      </c>
      <c r="Y382" t="s">
        <v>4823</v>
      </c>
      <c r="Z382" t="s">
        <v>4823</v>
      </c>
      <c r="AA382" t="s">
        <v>4823</v>
      </c>
    </row>
    <row r="383" spans="1:27" ht="12.75">
      <c r="A383" s="129" t="str">
        <f t="shared" si="0"/>
        <v>Saturday</v>
      </c>
      <c r="B383">
        <f t="shared" si="491"/>
        <v>0</v>
      </c>
      <c r="C383" t="str">
        <f t="shared" ref="C383:D383" si="500">IF( NOT( R383 = "" ), TEXT( DATE(YEAR(R383), MONTH(R383), DAY(R383) ), "m/d/yy") &amp; " " &amp; HOUR(R383) &amp; ":" &amp; TEXT( MINUTE(R383), "00"), "")</f>
        <v/>
      </c>
      <c r="D383" t="str">
        <f t="shared" si="500"/>
        <v/>
      </c>
      <c r="E383" t="str">
        <f>IF( AA383="#00ff00", 'Master Sheet'!L382, "" )</f>
        <v/>
      </c>
      <c r="F383">
        <f>IF( AND( $A383 &lt;&gt; "", $B383 &lt;&gt; "", $C383 &lt;&gt; "", $D383 &lt;&gt; "", $E383 &lt;&gt; "", ISERROR( MATCH( $E383,'2019 Kevin and Rob Bands to not'!$A:$A, 0 ) ) ), 1, 0 )</f>
        <v>0</v>
      </c>
      <c r="H383" s="479">
        <f t="shared" si="2"/>
        <v>0</v>
      </c>
      <c r="I383">
        <f>'Master Sheet'!L382</f>
        <v>0</v>
      </c>
      <c r="J383" s="466" t="e">
        <f t="array" ref="J383">INDEX( 'Master Sheet'!A400:C$1093, MATCH( I383, 'Master Sheet'!A400:A$1093, 0 ), 2 )</f>
        <v>#N/A</v>
      </c>
      <c r="K383" s="482">
        <f t="shared" si="3"/>
        <v>0</v>
      </c>
      <c r="L383" s="483"/>
      <c r="M383" s="466"/>
      <c r="N383" s="466" t="e">
        <f t="array" ref="N383">INDEX( 'Master Sheet'!A400:C$1093, MATCH( I383, 'Master Sheet'!A400:A$1093, 0 ), 3 )</f>
        <v>#N/A</v>
      </c>
      <c r="O383">
        <f t="shared" si="4"/>
        <v>0</v>
      </c>
      <c r="P383" s="484"/>
      <c r="Q383" s="466"/>
      <c r="R383" s="466" t="str">
        <f t="shared" si="5"/>
        <v/>
      </c>
      <c r="S383" s="466" t="str">
        <f t="shared" si="6"/>
        <v/>
      </c>
      <c r="T383" t="str">
        <f>IF( Y383="#00ff00", TIMEVALUE('Master Sheet'!J382), "")</f>
        <v/>
      </c>
      <c r="U383" t="str">
        <f>IF( Z383="#00ff00", TIMEVALUE('Master Sheet'!K382), "")</f>
        <v/>
      </c>
      <c r="W383" t="s">
        <v>4823</v>
      </c>
      <c r="X383" t="s">
        <v>4823</v>
      </c>
      <c r="Y383" t="s">
        <v>4823</v>
      </c>
      <c r="Z383" t="s">
        <v>4823</v>
      </c>
      <c r="AA383" t="s">
        <v>4823</v>
      </c>
    </row>
    <row r="384" spans="1:27" ht="12.75">
      <c r="A384" s="129" t="str">
        <f t="shared" si="0"/>
        <v>Saturday</v>
      </c>
      <c r="B384">
        <f t="shared" si="491"/>
        <v>0</v>
      </c>
      <c r="C384" t="str">
        <f t="shared" ref="C384:D384" si="501">IF( NOT( R384 = "" ), TEXT( DATE(YEAR(R384), MONTH(R384), DAY(R384) ), "m/d/yy") &amp; " " &amp; HOUR(R384) &amp; ":" &amp; TEXT( MINUTE(R384), "00"), "")</f>
        <v/>
      </c>
      <c r="D384" t="str">
        <f t="shared" si="501"/>
        <v/>
      </c>
      <c r="E384" t="str">
        <f>IF( AA384="#00ff00", 'Master Sheet'!L383, "" )</f>
        <v/>
      </c>
      <c r="F384">
        <f>IF( AND( $A384 &lt;&gt; "", $B384 &lt;&gt; "", $C384 &lt;&gt; "", $D384 &lt;&gt; "", $E384 &lt;&gt; "", ISERROR( MATCH( $E384,'2019 Kevin and Rob Bands to not'!$A:$A, 0 ) ) ), 1, 0 )</f>
        <v>0</v>
      </c>
      <c r="H384" s="479">
        <f t="shared" si="2"/>
        <v>0</v>
      </c>
      <c r="I384">
        <f>'Master Sheet'!L383</f>
        <v>0</v>
      </c>
      <c r="J384" s="466" t="e">
        <f t="array" ref="J384">INDEX( 'Master Sheet'!A400:C$1093, MATCH( I384, 'Master Sheet'!A400:A$1093, 0 ), 2 )</f>
        <v>#N/A</v>
      </c>
      <c r="K384" s="482">
        <f t="shared" si="3"/>
        <v>0</v>
      </c>
      <c r="L384" s="483"/>
      <c r="M384" s="466"/>
      <c r="N384" s="466" t="e">
        <f t="array" ref="N384">INDEX( 'Master Sheet'!A400:C$1093, MATCH( I384, 'Master Sheet'!A400:A$1093, 0 ), 3 )</f>
        <v>#N/A</v>
      </c>
      <c r="O384">
        <f t="shared" si="4"/>
        <v>0</v>
      </c>
      <c r="P384" s="484"/>
      <c r="Q384" s="466"/>
      <c r="R384" s="466" t="str">
        <f t="shared" si="5"/>
        <v/>
      </c>
      <c r="S384" s="466" t="str">
        <f t="shared" si="6"/>
        <v/>
      </c>
      <c r="T384" t="str">
        <f>IF( Y384="#00ff00", TIMEVALUE('Master Sheet'!J383), "")</f>
        <v/>
      </c>
      <c r="U384" t="str">
        <f>IF( Z384="#00ff00", TIMEVALUE('Master Sheet'!K383), "")</f>
        <v/>
      </c>
      <c r="W384" t="s">
        <v>4823</v>
      </c>
      <c r="X384" t="s">
        <v>4823</v>
      </c>
      <c r="Y384" t="s">
        <v>4823</v>
      </c>
      <c r="Z384" t="s">
        <v>4823</v>
      </c>
      <c r="AA384" t="s">
        <v>4823</v>
      </c>
    </row>
    <row r="385" spans="1:27" ht="12.75">
      <c r="A385" s="129" t="str">
        <f t="shared" si="0"/>
        <v>Saturday</v>
      </c>
      <c r="B385">
        <f t="shared" si="491"/>
        <v>0</v>
      </c>
      <c r="C385" t="str">
        <f t="shared" ref="C385:D385" si="502">IF( NOT( R385 = "" ), TEXT( DATE(YEAR(R385), MONTH(R385), DAY(R385) ), "m/d/yy") &amp; " " &amp; HOUR(R385) &amp; ":" &amp; TEXT( MINUTE(R385), "00"), "")</f>
        <v/>
      </c>
      <c r="D385" t="str">
        <f t="shared" si="502"/>
        <v/>
      </c>
      <c r="E385" t="str">
        <f>IF( AA385="#00ff00", 'Master Sheet'!L384, "" )</f>
        <v/>
      </c>
      <c r="F385">
        <f>IF( AND( $A385 &lt;&gt; "", $B385 &lt;&gt; "", $C385 &lt;&gt; "", $D385 &lt;&gt; "", $E385 &lt;&gt; "", ISERROR( MATCH( $E385,'2019 Kevin and Rob Bands to not'!$A:$A, 0 ) ) ), 1, 0 )</f>
        <v>0</v>
      </c>
      <c r="H385" s="479">
        <f t="shared" si="2"/>
        <v>0</v>
      </c>
      <c r="I385">
        <f>'Master Sheet'!L384</f>
        <v>0</v>
      </c>
      <c r="J385" s="466" t="e">
        <f t="array" ref="J385">INDEX( 'Master Sheet'!A400:C$1093, MATCH( I385, 'Master Sheet'!A400:A$1093, 0 ), 2 )</f>
        <v>#N/A</v>
      </c>
      <c r="K385" s="482">
        <f t="shared" si="3"/>
        <v>0</v>
      </c>
      <c r="L385" s="483"/>
      <c r="M385" s="466"/>
      <c r="N385" s="466" t="e">
        <f t="array" ref="N385">INDEX( 'Master Sheet'!A400:C$1093, MATCH( I385, 'Master Sheet'!A400:A$1093, 0 ), 3 )</f>
        <v>#N/A</v>
      </c>
      <c r="O385">
        <f t="shared" si="4"/>
        <v>0</v>
      </c>
      <c r="P385" s="484"/>
      <c r="Q385" s="466"/>
      <c r="R385" s="466" t="str">
        <f t="shared" si="5"/>
        <v/>
      </c>
      <c r="S385" s="466" t="str">
        <f t="shared" si="6"/>
        <v/>
      </c>
      <c r="T385" t="str">
        <f>IF( Y385="#00ff00", TIMEVALUE('Master Sheet'!J384), "")</f>
        <v/>
      </c>
      <c r="U385" t="str">
        <f>IF( Z385="#00ff00", TIMEVALUE('Master Sheet'!K384), "")</f>
        <v/>
      </c>
      <c r="W385" t="s">
        <v>4823</v>
      </c>
      <c r="X385" t="s">
        <v>4823</v>
      </c>
      <c r="Y385" t="s">
        <v>4823</v>
      </c>
      <c r="Z385" t="s">
        <v>4823</v>
      </c>
      <c r="AA385" t="s">
        <v>4823</v>
      </c>
    </row>
    <row r="386" spans="1:27" ht="12.75">
      <c r="A386" s="129" t="str">
        <f t="shared" si="0"/>
        <v>Saturday</v>
      </c>
      <c r="B386">
        <f t="shared" si="491"/>
        <v>0</v>
      </c>
      <c r="C386" t="str">
        <f t="shared" ref="C386:D386" si="503">IF( NOT( R386 = "" ), TEXT( DATE(YEAR(R386), MONTH(R386), DAY(R386) ), "m/d/yy") &amp; " " &amp; HOUR(R386) &amp; ":" &amp; TEXT( MINUTE(R386), "00"), "")</f>
        <v/>
      </c>
      <c r="D386" t="str">
        <f t="shared" si="503"/>
        <v/>
      </c>
      <c r="E386" t="str">
        <f>IF( AA386="#00ff00", 'Master Sheet'!L385, "" )</f>
        <v/>
      </c>
      <c r="F386">
        <f>IF( AND( $A386 &lt;&gt; "", $B386 &lt;&gt; "", $C386 &lt;&gt; "", $D386 &lt;&gt; "", $E386 &lt;&gt; "", ISERROR( MATCH( $E386,'2019 Kevin and Rob Bands to not'!$A:$A, 0 ) ) ), 1, 0 )</f>
        <v>0</v>
      </c>
      <c r="H386" s="479">
        <f t="shared" si="2"/>
        <v>0</v>
      </c>
      <c r="I386">
        <f>'Master Sheet'!L385</f>
        <v>0</v>
      </c>
      <c r="J386" s="466" t="e">
        <f t="array" ref="J386">INDEX( 'Master Sheet'!A400:C$1093, MATCH( I386, 'Master Sheet'!A400:A$1093, 0 ), 2 )</f>
        <v>#N/A</v>
      </c>
      <c r="K386" s="482">
        <f t="shared" si="3"/>
        <v>0</v>
      </c>
      <c r="L386" s="483"/>
      <c r="M386" s="466"/>
      <c r="N386" s="466" t="e">
        <f t="array" ref="N386">INDEX( 'Master Sheet'!A400:C$1093, MATCH( I386, 'Master Sheet'!A400:A$1093, 0 ), 3 )</f>
        <v>#N/A</v>
      </c>
      <c r="O386">
        <f t="shared" si="4"/>
        <v>0</v>
      </c>
      <c r="P386" s="484"/>
      <c r="Q386" s="466"/>
      <c r="R386" s="466" t="str">
        <f t="shared" si="5"/>
        <v/>
      </c>
      <c r="S386" s="466" t="str">
        <f t="shared" si="6"/>
        <v/>
      </c>
      <c r="T386" t="str">
        <f>IF( Y386="#00ff00", TIMEVALUE('Master Sheet'!J385), "")</f>
        <v/>
      </c>
      <c r="U386" t="str">
        <f>IF( Z386="#00ff00", TIMEVALUE('Master Sheet'!K385), "")</f>
        <v/>
      </c>
      <c r="W386" t="s">
        <v>4823</v>
      </c>
      <c r="X386" t="s">
        <v>4823</v>
      </c>
      <c r="Y386" t="s">
        <v>4823</v>
      </c>
      <c r="Z386" t="s">
        <v>4823</v>
      </c>
      <c r="AA386" t="s">
        <v>4823</v>
      </c>
    </row>
    <row r="387" spans="1:27" ht="12.75">
      <c r="A387" s="129" t="str">
        <f t="shared" si="0"/>
        <v>Saturday</v>
      </c>
      <c r="B387">
        <f t="shared" si="491"/>
        <v>0</v>
      </c>
      <c r="C387" t="str">
        <f t="shared" ref="C387:D387" si="504">IF( NOT( R387 = "" ), TEXT( DATE(YEAR(R387), MONTH(R387), DAY(R387) ), "m/d/yy") &amp; " " &amp; HOUR(R387) &amp; ":" &amp; TEXT( MINUTE(R387), "00"), "")</f>
        <v/>
      </c>
      <c r="D387" t="str">
        <f t="shared" si="504"/>
        <v/>
      </c>
      <c r="E387" t="str">
        <f>IF( AA387="#00ff00", 'Master Sheet'!L386, "" )</f>
        <v/>
      </c>
      <c r="F387">
        <f>IF( AND( $A387 &lt;&gt; "", $B387 &lt;&gt; "", $C387 &lt;&gt; "", $D387 &lt;&gt; "", $E387 &lt;&gt; "", ISERROR( MATCH( $E387,'2019 Kevin and Rob Bands to not'!$A:$A, 0 ) ) ), 1, 0 )</f>
        <v>0</v>
      </c>
      <c r="H387" s="479">
        <f t="shared" si="2"/>
        <v>0</v>
      </c>
      <c r="I387">
        <f>'Master Sheet'!L386</f>
        <v>0</v>
      </c>
      <c r="J387" s="466" t="e">
        <f t="array" ref="J387">INDEX( 'Master Sheet'!A400:C$1093, MATCH( I387, 'Master Sheet'!A400:A$1093, 0 ), 2 )</f>
        <v>#N/A</v>
      </c>
      <c r="K387" s="482">
        <f t="shared" si="3"/>
        <v>0</v>
      </c>
      <c r="L387" s="483"/>
      <c r="M387" s="466"/>
      <c r="N387" s="466" t="e">
        <f t="array" ref="N387">INDEX( 'Master Sheet'!A400:C$1093, MATCH( I387, 'Master Sheet'!A400:A$1093, 0 ), 3 )</f>
        <v>#N/A</v>
      </c>
      <c r="O387">
        <f t="shared" si="4"/>
        <v>0</v>
      </c>
      <c r="P387" s="484"/>
      <c r="Q387" s="466"/>
      <c r="R387" s="466" t="str">
        <f t="shared" si="5"/>
        <v/>
      </c>
      <c r="S387" s="466" t="str">
        <f t="shared" si="6"/>
        <v/>
      </c>
      <c r="T387" t="str">
        <f>IF( Y387="#00ff00", TIMEVALUE('Master Sheet'!J386), "")</f>
        <v/>
      </c>
      <c r="U387" t="str">
        <f>IF( Z387="#00ff00", TIMEVALUE('Master Sheet'!K386), "")</f>
        <v/>
      </c>
      <c r="W387" t="s">
        <v>4823</v>
      </c>
      <c r="X387" t="s">
        <v>4823</v>
      </c>
      <c r="Y387" t="s">
        <v>4823</v>
      </c>
      <c r="Z387" t="s">
        <v>4823</v>
      </c>
      <c r="AA387" t="s">
        <v>4823</v>
      </c>
    </row>
    <row r="388" spans="1:27" ht="12.75">
      <c r="A388" s="129" t="str">
        <f t="shared" si="0"/>
        <v>Saturday</v>
      </c>
      <c r="B388">
        <f t="shared" si="491"/>
        <v>0</v>
      </c>
      <c r="C388" t="str">
        <f t="shared" ref="C388:D388" si="505">IF( NOT( R388 = "" ), TEXT( DATE(YEAR(R388), MONTH(R388), DAY(R388) ), "m/d/yy") &amp; " " &amp; HOUR(R388) &amp; ":" &amp; TEXT( MINUTE(R388), "00"), "")</f>
        <v/>
      </c>
      <c r="D388" t="str">
        <f t="shared" si="505"/>
        <v/>
      </c>
      <c r="E388" t="str">
        <f>IF( AA388="#00ff00", 'Master Sheet'!L387, "" )</f>
        <v/>
      </c>
      <c r="F388">
        <f>IF( AND( $A388 &lt;&gt; "", $B388 &lt;&gt; "", $C388 &lt;&gt; "", $D388 &lt;&gt; "", $E388 &lt;&gt; "", ISERROR( MATCH( $E388,'2019 Kevin and Rob Bands to not'!$A:$A, 0 ) ) ), 1, 0 )</f>
        <v>0</v>
      </c>
      <c r="H388" s="479">
        <f t="shared" si="2"/>
        <v>0</v>
      </c>
      <c r="I388">
        <f>'Master Sheet'!L387</f>
        <v>0</v>
      </c>
      <c r="J388" s="466" t="e">
        <f t="array" ref="J388">INDEX( 'Master Sheet'!A400:C$1093, MATCH( I388, 'Master Sheet'!A400:A$1093, 0 ), 2 )</f>
        <v>#N/A</v>
      </c>
      <c r="K388" s="482">
        <f t="shared" si="3"/>
        <v>0</v>
      </c>
      <c r="L388" s="483"/>
      <c r="M388" s="466"/>
      <c r="N388" s="466" t="e">
        <f t="array" ref="N388">INDEX( 'Master Sheet'!A400:C$1093, MATCH( I388, 'Master Sheet'!A400:A$1093, 0 ), 3 )</f>
        <v>#N/A</v>
      </c>
      <c r="O388">
        <f t="shared" si="4"/>
        <v>0</v>
      </c>
      <c r="P388" s="484"/>
      <c r="Q388" s="466"/>
      <c r="R388" s="466" t="str">
        <f t="shared" si="5"/>
        <v/>
      </c>
      <c r="S388" s="466" t="str">
        <f t="shared" si="6"/>
        <v/>
      </c>
      <c r="T388" t="str">
        <f>IF( Y388="#00ff00", TIMEVALUE('Master Sheet'!J387), "")</f>
        <v/>
      </c>
      <c r="U388" t="str">
        <f>IF( Z388="#00ff00", TIMEVALUE('Master Sheet'!K387), "")</f>
        <v/>
      </c>
      <c r="W388" t="s">
        <v>4823</v>
      </c>
      <c r="X388" t="s">
        <v>4823</v>
      </c>
      <c r="Y388" t="s">
        <v>4823</v>
      </c>
      <c r="Z388" t="s">
        <v>4823</v>
      </c>
      <c r="AA388" t="s">
        <v>4823</v>
      </c>
    </row>
    <row r="389" spans="1:27" ht="12.75">
      <c r="A389" s="129" t="str">
        <f t="shared" si="0"/>
        <v>Saturday</v>
      </c>
      <c r="B389">
        <f t="shared" si="491"/>
        <v>0</v>
      </c>
      <c r="C389" t="str">
        <f t="shared" ref="C389:D389" si="506">IF( NOT( R389 = "" ), TEXT( DATE(YEAR(R389), MONTH(R389), DAY(R389) ), "m/d/yy") &amp; " " &amp; HOUR(R389) &amp; ":" &amp; TEXT( MINUTE(R389), "00"), "")</f>
        <v/>
      </c>
      <c r="D389" t="str">
        <f t="shared" si="506"/>
        <v/>
      </c>
      <c r="E389" t="str">
        <f>IF( AA389="#00ff00", 'Master Sheet'!L388, "" )</f>
        <v/>
      </c>
      <c r="F389">
        <f>IF( AND( $A389 &lt;&gt; "", $B389 &lt;&gt; "", $C389 &lt;&gt; "", $D389 &lt;&gt; "", $E389 &lt;&gt; "", ISERROR( MATCH( $E389,'2019 Kevin and Rob Bands to not'!$A:$A, 0 ) ) ), 1, 0 )</f>
        <v>0</v>
      </c>
      <c r="H389" s="479">
        <f t="shared" si="2"/>
        <v>0</v>
      </c>
      <c r="I389">
        <f>'Master Sheet'!L388</f>
        <v>0</v>
      </c>
      <c r="J389" s="466" t="e">
        <f t="array" ref="J389">INDEX( 'Master Sheet'!A400:C$1093, MATCH( I389, 'Master Sheet'!A400:A$1093, 0 ), 2 )</f>
        <v>#N/A</v>
      </c>
      <c r="K389" s="482">
        <f t="shared" si="3"/>
        <v>0</v>
      </c>
      <c r="L389" s="483"/>
      <c r="M389" s="466"/>
      <c r="N389" s="466" t="e">
        <f t="array" ref="N389">INDEX( 'Master Sheet'!A400:C$1093, MATCH( I389, 'Master Sheet'!A400:A$1093, 0 ), 3 )</f>
        <v>#N/A</v>
      </c>
      <c r="O389">
        <f t="shared" si="4"/>
        <v>0</v>
      </c>
      <c r="P389" s="484"/>
      <c r="Q389" s="466"/>
      <c r="R389" s="466" t="str">
        <f t="shared" si="5"/>
        <v/>
      </c>
      <c r="S389" s="466" t="str">
        <f t="shared" si="6"/>
        <v/>
      </c>
      <c r="T389" t="str">
        <f>IF( Y389="#00ff00", TIMEVALUE('Master Sheet'!J388), "")</f>
        <v/>
      </c>
      <c r="U389" t="str">
        <f>IF( Z389="#00ff00", TIMEVALUE('Master Sheet'!K388), "")</f>
        <v/>
      </c>
      <c r="W389" t="s">
        <v>4823</v>
      </c>
      <c r="X389" t="s">
        <v>4823</v>
      </c>
      <c r="Y389" t="s">
        <v>4823</v>
      </c>
      <c r="Z389" t="s">
        <v>4823</v>
      </c>
      <c r="AA389" t="s">
        <v>4823</v>
      </c>
    </row>
    <row r="390" spans="1:27" ht="12.75">
      <c r="A390" s="129" t="str">
        <f t="shared" si="0"/>
        <v>Saturday</v>
      </c>
      <c r="B390">
        <f t="shared" si="491"/>
        <v>0</v>
      </c>
      <c r="C390" t="str">
        <f t="shared" ref="C390:D390" si="507">IF( NOT( R390 = "" ), TEXT( DATE(YEAR(R390), MONTH(R390), DAY(R390) ), "m/d/yy") &amp; " " &amp; HOUR(R390) &amp; ":" &amp; TEXT( MINUTE(R390), "00"), "")</f>
        <v/>
      </c>
      <c r="D390" t="str">
        <f t="shared" si="507"/>
        <v/>
      </c>
      <c r="E390" t="str">
        <f>IF( AA390="#00ff00", 'Master Sheet'!L389, "" )</f>
        <v/>
      </c>
      <c r="F390">
        <f>IF( AND( $A390 &lt;&gt; "", $B390 &lt;&gt; "", $C390 &lt;&gt; "", $D390 &lt;&gt; "", $E390 &lt;&gt; "", ISERROR( MATCH( $E390,'2019 Kevin and Rob Bands to not'!$A:$A, 0 ) ) ), 1, 0 )</f>
        <v>0</v>
      </c>
      <c r="H390" s="479">
        <f t="shared" si="2"/>
        <v>0</v>
      </c>
      <c r="I390">
        <f>'Master Sheet'!L389</f>
        <v>0</v>
      </c>
      <c r="J390" s="466" t="e">
        <f t="array" ref="J390">INDEX( 'Master Sheet'!A400:C$1093, MATCH( I390, 'Master Sheet'!A400:A$1093, 0 ), 2 )</f>
        <v>#N/A</v>
      </c>
      <c r="K390" s="482">
        <f t="shared" si="3"/>
        <v>0</v>
      </c>
      <c r="L390" s="483"/>
      <c r="M390" s="466"/>
      <c r="N390" s="466" t="e">
        <f t="array" ref="N390">INDEX( 'Master Sheet'!A400:C$1093, MATCH( I390, 'Master Sheet'!A400:A$1093, 0 ), 3 )</f>
        <v>#N/A</v>
      </c>
      <c r="O390">
        <f t="shared" si="4"/>
        <v>0</v>
      </c>
      <c r="P390" s="484"/>
      <c r="Q390" s="466"/>
      <c r="R390" s="466" t="str">
        <f t="shared" si="5"/>
        <v/>
      </c>
      <c r="S390" s="466" t="str">
        <f t="shared" si="6"/>
        <v/>
      </c>
      <c r="T390" t="str">
        <f>IF( Y390="#00ff00", TIMEVALUE('Master Sheet'!J389), "")</f>
        <v/>
      </c>
      <c r="U390" t="str">
        <f>IF( Z390="#00ff00", TIMEVALUE('Master Sheet'!K389), "")</f>
        <v/>
      </c>
      <c r="W390" t="s">
        <v>4823</v>
      </c>
      <c r="X390" t="s">
        <v>4823</v>
      </c>
      <c r="Y390" t="s">
        <v>4823</v>
      </c>
      <c r="Z390" t="s">
        <v>4823</v>
      </c>
      <c r="AA390" t="s">
        <v>4823</v>
      </c>
    </row>
    <row r="391" spans="1:27" ht="12.75">
      <c r="A391" s="129" t="str">
        <f t="shared" si="0"/>
        <v>Saturday</v>
      </c>
      <c r="B391">
        <f t="shared" si="491"/>
        <v>0</v>
      </c>
      <c r="C391" t="str">
        <f t="shared" ref="C391:D391" si="508">IF( NOT( R391 = "" ), TEXT( DATE(YEAR(R391), MONTH(R391), DAY(R391) ), "m/d/yy") &amp; " " &amp; HOUR(R391) &amp; ":" &amp; TEXT( MINUTE(R391), "00"), "")</f>
        <v/>
      </c>
      <c r="D391" t="str">
        <f t="shared" si="508"/>
        <v/>
      </c>
      <c r="E391" t="str">
        <f>IF( AA391="#00ff00", 'Master Sheet'!L390, "" )</f>
        <v/>
      </c>
      <c r="F391">
        <f>IF( AND( $A391 &lt;&gt; "", $B391 &lt;&gt; "", $C391 &lt;&gt; "", $D391 &lt;&gt; "", $E391 &lt;&gt; "", ISERROR( MATCH( $E391,'2019 Kevin and Rob Bands to not'!$A:$A, 0 ) ) ), 1, 0 )</f>
        <v>0</v>
      </c>
      <c r="H391" s="479">
        <f t="shared" si="2"/>
        <v>0</v>
      </c>
      <c r="I391">
        <f>'Master Sheet'!L390</f>
        <v>0</v>
      </c>
      <c r="J391" s="466" t="e">
        <f t="array" ref="J391">INDEX( 'Master Sheet'!A400:C$1093, MATCH( I391, 'Master Sheet'!A400:A$1093, 0 ), 2 )</f>
        <v>#N/A</v>
      </c>
      <c r="K391" s="482">
        <f t="shared" si="3"/>
        <v>0</v>
      </c>
      <c r="L391" s="483"/>
      <c r="M391" s="466"/>
      <c r="N391" s="466" t="e">
        <f t="array" ref="N391">INDEX( 'Master Sheet'!A400:C$1093, MATCH( I391, 'Master Sheet'!A400:A$1093, 0 ), 3 )</f>
        <v>#N/A</v>
      </c>
      <c r="O391">
        <f t="shared" si="4"/>
        <v>0</v>
      </c>
      <c r="P391" s="484"/>
      <c r="Q391" s="466"/>
      <c r="R391" s="466" t="str">
        <f t="shared" si="5"/>
        <v/>
      </c>
      <c r="S391" s="466" t="str">
        <f t="shared" si="6"/>
        <v/>
      </c>
      <c r="T391" t="str">
        <f>IF( Y391="#00ff00", TIMEVALUE('Master Sheet'!J390), "")</f>
        <v/>
      </c>
      <c r="U391" t="str">
        <f>IF( Z391="#00ff00", TIMEVALUE('Master Sheet'!K390), "")</f>
        <v/>
      </c>
      <c r="W391" t="s">
        <v>4823</v>
      </c>
      <c r="X391" t="s">
        <v>4823</v>
      </c>
      <c r="Y391" t="s">
        <v>4823</v>
      </c>
      <c r="Z391" t="s">
        <v>4823</v>
      </c>
      <c r="AA391" t="s">
        <v>4823</v>
      </c>
    </row>
    <row r="392" spans="1:27" ht="12.75">
      <c r="A392" s="129" t="str">
        <f t="shared" si="0"/>
        <v>Saturday</v>
      </c>
      <c r="B392">
        <f t="shared" si="491"/>
        <v>0</v>
      </c>
      <c r="C392" t="str">
        <f t="shared" ref="C392:D392" si="509">IF( NOT( R392 = "" ), TEXT( DATE(YEAR(R392), MONTH(R392), DAY(R392) ), "m/d/yy") &amp; " " &amp; HOUR(R392) &amp; ":" &amp; TEXT( MINUTE(R392), "00"), "")</f>
        <v/>
      </c>
      <c r="D392" t="str">
        <f t="shared" si="509"/>
        <v/>
      </c>
      <c r="E392" t="str">
        <f>IF( AA392="#00ff00", 'Master Sheet'!L391, "" )</f>
        <v/>
      </c>
      <c r="F392">
        <f>IF( AND( $A392 &lt;&gt; "", $B392 &lt;&gt; "", $C392 &lt;&gt; "", $D392 &lt;&gt; "", $E392 &lt;&gt; "", ISERROR( MATCH( $E392,'2019 Kevin and Rob Bands to not'!$A:$A, 0 ) ) ), 1, 0 )</f>
        <v>0</v>
      </c>
      <c r="H392" s="479">
        <f t="shared" si="2"/>
        <v>0</v>
      </c>
      <c r="I392">
        <f>'Master Sheet'!L391</f>
        <v>0</v>
      </c>
      <c r="J392" s="466" t="e">
        <f t="array" ref="J392">INDEX( 'Master Sheet'!A400:C$1093, MATCH( I392, 'Master Sheet'!A400:A$1093, 0 ), 2 )</f>
        <v>#N/A</v>
      </c>
      <c r="K392" s="482">
        <f t="shared" si="3"/>
        <v>0</v>
      </c>
      <c r="L392" s="483"/>
      <c r="M392" s="466"/>
      <c r="N392" s="466" t="e">
        <f t="array" ref="N392">INDEX( 'Master Sheet'!A400:C$1093, MATCH( I392, 'Master Sheet'!A400:A$1093, 0 ), 3 )</f>
        <v>#N/A</v>
      </c>
      <c r="O392">
        <f t="shared" si="4"/>
        <v>0</v>
      </c>
      <c r="P392" s="484"/>
      <c r="Q392" s="466"/>
      <c r="R392" s="466" t="str">
        <f t="shared" si="5"/>
        <v/>
      </c>
      <c r="S392" s="466" t="str">
        <f t="shared" si="6"/>
        <v/>
      </c>
      <c r="T392" t="str">
        <f>IF( Y392="#00ff00", TIMEVALUE('Master Sheet'!J391), "")</f>
        <v/>
      </c>
      <c r="U392" t="str">
        <f>IF( Z392="#00ff00", TIMEVALUE('Master Sheet'!K391), "")</f>
        <v/>
      </c>
      <c r="W392" t="s">
        <v>4823</v>
      </c>
      <c r="X392" t="s">
        <v>4823</v>
      </c>
      <c r="Y392" t="s">
        <v>4823</v>
      </c>
      <c r="Z392" t="s">
        <v>4823</v>
      </c>
      <c r="AA392" t="s">
        <v>4823</v>
      </c>
    </row>
    <row r="393" spans="1:27" ht="12.75">
      <c r="A393" s="129" t="str">
        <f t="shared" si="0"/>
        <v>Saturday</v>
      </c>
      <c r="B393">
        <f t="shared" si="491"/>
        <v>0</v>
      </c>
      <c r="C393" t="str">
        <f t="shared" ref="C393:D393" si="510">IF( NOT( R393 = "" ), TEXT( DATE(YEAR(R393), MONTH(R393), DAY(R393) ), "m/d/yy") &amp; " " &amp; HOUR(R393) &amp; ":" &amp; TEXT( MINUTE(R393), "00"), "")</f>
        <v/>
      </c>
      <c r="D393" t="str">
        <f t="shared" si="510"/>
        <v/>
      </c>
      <c r="E393" t="str">
        <f>IF( AA393="#00ff00", 'Master Sheet'!L392, "" )</f>
        <v/>
      </c>
      <c r="F393">
        <f>IF( AND( $A393 &lt;&gt; "", $B393 &lt;&gt; "", $C393 &lt;&gt; "", $D393 &lt;&gt; "", $E393 &lt;&gt; "", ISERROR( MATCH( $E393,'2019 Kevin and Rob Bands to not'!$A:$A, 0 ) ) ), 1, 0 )</f>
        <v>0</v>
      </c>
      <c r="H393" s="479">
        <f t="shared" si="2"/>
        <v>0</v>
      </c>
      <c r="I393">
        <f>'Master Sheet'!L392</f>
        <v>0</v>
      </c>
      <c r="J393" s="466" t="e">
        <f t="array" ref="J393">INDEX( 'Master Sheet'!A400:C$1093, MATCH( I393, 'Master Sheet'!A400:A$1093, 0 ), 2 )</f>
        <v>#N/A</v>
      </c>
      <c r="K393" s="482">
        <f t="shared" si="3"/>
        <v>0</v>
      </c>
      <c r="L393" s="483"/>
      <c r="M393" s="466"/>
      <c r="N393" s="466" t="e">
        <f t="array" ref="N393">INDEX( 'Master Sheet'!A400:C$1093, MATCH( I393, 'Master Sheet'!A400:A$1093, 0 ), 3 )</f>
        <v>#N/A</v>
      </c>
      <c r="O393">
        <f t="shared" si="4"/>
        <v>0</v>
      </c>
      <c r="P393" s="484"/>
      <c r="Q393" s="466"/>
      <c r="R393" s="466" t="str">
        <f t="shared" si="5"/>
        <v/>
      </c>
      <c r="S393" s="466" t="str">
        <f t="shared" si="6"/>
        <v/>
      </c>
      <c r="T393" t="str">
        <f>IF( Y393="#00ff00", TIMEVALUE('Master Sheet'!J392), "")</f>
        <v/>
      </c>
      <c r="U393" t="str">
        <f>IF( Z393="#00ff00", TIMEVALUE('Master Sheet'!K392), "")</f>
        <v/>
      </c>
      <c r="W393" t="s">
        <v>4823</v>
      </c>
      <c r="X393" t="s">
        <v>4823</v>
      </c>
      <c r="Y393" t="s">
        <v>4823</v>
      </c>
      <c r="Z393" t="s">
        <v>4823</v>
      </c>
      <c r="AA393" t="s">
        <v>4823</v>
      </c>
    </row>
    <row r="394" spans="1:27" ht="12.75">
      <c r="A394" s="129" t="str">
        <f t="shared" si="0"/>
        <v>Saturday</v>
      </c>
      <c r="B394">
        <f t="shared" si="491"/>
        <v>0</v>
      </c>
      <c r="C394" t="str">
        <f t="shared" ref="C394:D394" si="511">IF( NOT( R394 = "" ), TEXT( DATE(YEAR(R394), MONTH(R394), DAY(R394) ), "m/d/yy") &amp; " " &amp; HOUR(R394) &amp; ":" &amp; TEXT( MINUTE(R394), "00"), "")</f>
        <v/>
      </c>
      <c r="D394" t="str">
        <f t="shared" si="511"/>
        <v/>
      </c>
      <c r="E394" t="str">
        <f>IF( AA394="#00ff00", 'Master Sheet'!L393, "" )</f>
        <v/>
      </c>
      <c r="F394">
        <f>IF( AND( $A394 &lt;&gt; "", $B394 &lt;&gt; "", $C394 &lt;&gt; "", $D394 &lt;&gt; "", $E394 &lt;&gt; "", ISERROR( MATCH( $E394,'2019 Kevin and Rob Bands to not'!$A:$A, 0 ) ) ), 1, 0 )</f>
        <v>0</v>
      </c>
      <c r="H394" s="479">
        <f t="shared" si="2"/>
        <v>0</v>
      </c>
      <c r="I394">
        <f>'Master Sheet'!L393</f>
        <v>0</v>
      </c>
      <c r="J394" s="466" t="e">
        <f t="array" ref="J394">INDEX( 'Master Sheet'!A400:C$1093, MATCH( I394, 'Master Sheet'!A400:A$1093, 0 ), 2 )</f>
        <v>#N/A</v>
      </c>
      <c r="K394" s="482">
        <f t="shared" si="3"/>
        <v>0</v>
      </c>
      <c r="L394" s="483"/>
      <c r="M394" s="466"/>
      <c r="N394" s="466" t="e">
        <f t="array" ref="N394">INDEX( 'Master Sheet'!A400:C$1093, MATCH( I394, 'Master Sheet'!A400:A$1093, 0 ), 3 )</f>
        <v>#N/A</v>
      </c>
      <c r="O394">
        <f t="shared" si="4"/>
        <v>0</v>
      </c>
      <c r="P394" s="484"/>
      <c r="Q394" s="466"/>
      <c r="R394" s="466" t="str">
        <f t="shared" si="5"/>
        <v/>
      </c>
      <c r="S394" s="466" t="str">
        <f t="shared" si="6"/>
        <v/>
      </c>
      <c r="T394" t="str">
        <f>IF( Y394="#00ff00", TIMEVALUE('Master Sheet'!J393), "")</f>
        <v/>
      </c>
      <c r="U394" t="str">
        <f>IF( Z394="#00ff00", TIMEVALUE('Master Sheet'!K393), "")</f>
        <v/>
      </c>
      <c r="W394" t="s">
        <v>4823</v>
      </c>
      <c r="X394" t="s">
        <v>4823</v>
      </c>
      <c r="Y394" t="s">
        <v>4823</v>
      </c>
      <c r="Z394" t="s">
        <v>4823</v>
      </c>
      <c r="AA394" t="s">
        <v>4823</v>
      </c>
    </row>
    <row r="395" spans="1:27" ht="12.75">
      <c r="A395" s="129" t="str">
        <f t="shared" si="0"/>
        <v>Saturday</v>
      </c>
      <c r="B395">
        <f t="shared" si="491"/>
        <v>0</v>
      </c>
      <c r="C395" t="str">
        <f t="shared" ref="C395:D395" si="512">IF( NOT( R395 = "" ), TEXT( DATE(YEAR(R395), MONTH(R395), DAY(R395) ), "m/d/yy") &amp; " " &amp; HOUR(R395) &amp; ":" &amp; TEXT( MINUTE(R395), "00"), "")</f>
        <v/>
      </c>
      <c r="D395" t="str">
        <f t="shared" si="512"/>
        <v/>
      </c>
      <c r="E395" t="str">
        <f>IF( AA395="#00ff00", 'Master Sheet'!L394, "" )</f>
        <v/>
      </c>
      <c r="F395">
        <f>IF( AND( $A395 &lt;&gt; "", $B395 &lt;&gt; "", $C395 &lt;&gt; "", $D395 &lt;&gt; "", $E395 &lt;&gt; "", ISERROR( MATCH( $E395,'2019 Kevin and Rob Bands to not'!$A:$A, 0 ) ) ), 1, 0 )</f>
        <v>0</v>
      </c>
      <c r="H395" s="479">
        <f t="shared" si="2"/>
        <v>0</v>
      </c>
      <c r="I395">
        <f>'Master Sheet'!L394</f>
        <v>0</v>
      </c>
      <c r="J395" s="466" t="e">
        <f t="array" ref="J395">INDEX( 'Master Sheet'!A400:C$1093, MATCH( I395, 'Master Sheet'!A400:A$1093, 0 ), 2 )</f>
        <v>#N/A</v>
      </c>
      <c r="K395" s="482">
        <f t="shared" si="3"/>
        <v>0</v>
      </c>
      <c r="L395" s="483"/>
      <c r="M395" s="466"/>
      <c r="N395" s="466" t="e">
        <f t="array" ref="N395">INDEX( 'Master Sheet'!A400:C$1093, MATCH( I395, 'Master Sheet'!A400:A$1093, 0 ), 3 )</f>
        <v>#N/A</v>
      </c>
      <c r="O395">
        <f t="shared" si="4"/>
        <v>0</v>
      </c>
      <c r="P395" s="484"/>
      <c r="Q395" s="466"/>
      <c r="R395" s="466" t="str">
        <f t="shared" si="5"/>
        <v/>
      </c>
      <c r="S395" s="466" t="str">
        <f t="shared" si="6"/>
        <v/>
      </c>
      <c r="T395" t="str">
        <f>IF( Y395="#00ff00", TIMEVALUE('Master Sheet'!J394), "")</f>
        <v/>
      </c>
      <c r="U395" t="str">
        <f>IF( Z395="#00ff00", TIMEVALUE('Master Sheet'!K394), "")</f>
        <v/>
      </c>
      <c r="W395" t="s">
        <v>4823</v>
      </c>
      <c r="X395" t="s">
        <v>4823</v>
      </c>
      <c r="Y395" t="s">
        <v>4823</v>
      </c>
      <c r="Z395" t="s">
        <v>4823</v>
      </c>
      <c r="AA395" t="s">
        <v>4823</v>
      </c>
    </row>
    <row r="396" spans="1:27" ht="12.75">
      <c r="A396" s="129" t="str">
        <f t="shared" si="0"/>
        <v>Saturday</v>
      </c>
      <c r="B396">
        <f t="shared" si="491"/>
        <v>0</v>
      </c>
      <c r="C396" t="str">
        <f t="shared" ref="C396:D396" si="513">IF( NOT( R396 = "" ), TEXT( DATE(YEAR(R396), MONTH(R396), DAY(R396) ), "m/d/yy") &amp; " " &amp; HOUR(R396) &amp; ":" &amp; TEXT( MINUTE(R396), "00"), "")</f>
        <v/>
      </c>
      <c r="D396" t="str">
        <f t="shared" si="513"/>
        <v/>
      </c>
      <c r="E396" t="str">
        <f>IF( AA396="#00ff00", 'Master Sheet'!L395, "" )</f>
        <v/>
      </c>
      <c r="F396">
        <f>IF( AND( $A396 &lt;&gt; "", $B396 &lt;&gt; "", $C396 &lt;&gt; "", $D396 &lt;&gt; "", $E396 &lt;&gt; "", ISERROR( MATCH( $E396,'2019 Kevin and Rob Bands to not'!$A:$A, 0 ) ) ), 1, 0 )</f>
        <v>0</v>
      </c>
      <c r="H396" s="479">
        <f t="shared" si="2"/>
        <v>0</v>
      </c>
      <c r="I396">
        <f>'Master Sheet'!L395</f>
        <v>0</v>
      </c>
      <c r="J396" s="466" t="e">
        <f t="array" ref="J396">INDEX( 'Master Sheet'!A400:C$1093, MATCH( I396, 'Master Sheet'!A400:A$1093, 0 ), 2 )</f>
        <v>#N/A</v>
      </c>
      <c r="K396" s="482">
        <f t="shared" si="3"/>
        <v>0</v>
      </c>
      <c r="L396" s="483"/>
      <c r="M396" s="466"/>
      <c r="N396" s="466" t="e">
        <f t="array" ref="N396">INDEX( 'Master Sheet'!A400:C$1093, MATCH( I396, 'Master Sheet'!A400:A$1093, 0 ), 3 )</f>
        <v>#N/A</v>
      </c>
      <c r="O396">
        <f t="shared" si="4"/>
        <v>0</v>
      </c>
      <c r="P396" s="484"/>
      <c r="Q396" s="466"/>
      <c r="R396" s="466" t="str">
        <f t="shared" si="5"/>
        <v/>
      </c>
      <c r="S396" s="466" t="str">
        <f t="shared" si="6"/>
        <v/>
      </c>
      <c r="T396" t="str">
        <f>IF( Y396="#00ff00", TIMEVALUE('Master Sheet'!J395), "")</f>
        <v/>
      </c>
      <c r="U396" t="str">
        <f>IF( Z396="#00ff00", TIMEVALUE('Master Sheet'!K395), "")</f>
        <v/>
      </c>
      <c r="W396" t="s">
        <v>4823</v>
      </c>
      <c r="X396" t="s">
        <v>4823</v>
      </c>
      <c r="Y396" t="s">
        <v>4823</v>
      </c>
      <c r="Z396" t="s">
        <v>4823</v>
      </c>
      <c r="AA396" t="s">
        <v>4823</v>
      </c>
    </row>
    <row r="397" spans="1:27" ht="12.75">
      <c r="A397" s="129" t="str">
        <f t="shared" si="0"/>
        <v>Saturday</v>
      </c>
      <c r="B397">
        <f t="shared" si="491"/>
        <v>0</v>
      </c>
      <c r="C397" t="str">
        <f t="shared" ref="C397:D397" si="514">IF( NOT( R397 = "" ), TEXT( DATE(YEAR(R397), MONTH(R397), DAY(R397) ), "m/d/yy") &amp; " " &amp; HOUR(R397) &amp; ":" &amp; TEXT( MINUTE(R397), "00"), "")</f>
        <v/>
      </c>
      <c r="D397" t="str">
        <f t="shared" si="514"/>
        <v/>
      </c>
      <c r="E397" t="str">
        <f>IF( AA397="#00ff00", 'Master Sheet'!L396, "" )</f>
        <v/>
      </c>
      <c r="F397">
        <f>IF( AND( $A397 &lt;&gt; "", $B397 &lt;&gt; "", $C397 &lt;&gt; "", $D397 &lt;&gt; "", $E397 &lt;&gt; "", ISERROR( MATCH( $E397,'2019 Kevin and Rob Bands to not'!$A:$A, 0 ) ) ), 1, 0 )</f>
        <v>0</v>
      </c>
      <c r="H397" s="479">
        <f t="shared" si="2"/>
        <v>0</v>
      </c>
      <c r="I397">
        <f>'Master Sheet'!L396</f>
        <v>0</v>
      </c>
      <c r="J397" s="466" t="e">
        <f t="array" ref="J397">INDEX( 'Master Sheet'!A400:C$1093, MATCH( I397, 'Master Sheet'!A400:A$1093, 0 ), 2 )</f>
        <v>#N/A</v>
      </c>
      <c r="K397" s="482">
        <f t="shared" si="3"/>
        <v>0</v>
      </c>
      <c r="L397" s="483"/>
      <c r="M397" s="466"/>
      <c r="N397" s="466" t="e">
        <f t="array" ref="N397">INDEX( 'Master Sheet'!A400:C$1093, MATCH( I397, 'Master Sheet'!A400:A$1093, 0 ), 3 )</f>
        <v>#N/A</v>
      </c>
      <c r="O397">
        <f t="shared" si="4"/>
        <v>0</v>
      </c>
      <c r="P397" s="484"/>
      <c r="Q397" s="466"/>
      <c r="R397" s="466" t="str">
        <f t="shared" si="5"/>
        <v/>
      </c>
      <c r="S397" s="466" t="str">
        <f t="shared" si="6"/>
        <v/>
      </c>
      <c r="T397" t="str">
        <f>IF( Y397="#00ff00", TIMEVALUE('Master Sheet'!J396), "")</f>
        <v/>
      </c>
      <c r="U397" t="str">
        <f>IF( Z397="#00ff00", TIMEVALUE('Master Sheet'!K396), "")</f>
        <v/>
      </c>
      <c r="W397" t="s">
        <v>4823</v>
      </c>
      <c r="X397" t="s">
        <v>4823</v>
      </c>
      <c r="Y397" t="s">
        <v>4823</v>
      </c>
      <c r="Z397" t="s">
        <v>4823</v>
      </c>
      <c r="AA397" t="s">
        <v>4823</v>
      </c>
    </row>
    <row r="398" spans="1:27" ht="12.75">
      <c r="A398" s="129" t="str">
        <f t="shared" si="0"/>
        <v>Saturday</v>
      </c>
      <c r="B398">
        <f t="shared" si="491"/>
        <v>0</v>
      </c>
      <c r="C398" t="str">
        <f t="shared" ref="C398:D398" si="515">IF( NOT( R398 = "" ), TEXT( DATE(YEAR(R398), MONTH(R398), DAY(R398) ), "m/d/yy") &amp; " " &amp; HOUR(R398) &amp; ":" &amp; TEXT( MINUTE(R398), "00"), "")</f>
        <v/>
      </c>
      <c r="D398" t="str">
        <f t="shared" si="515"/>
        <v/>
      </c>
      <c r="E398" t="str">
        <f>IF( AA398="#00ff00", 'Master Sheet'!L397, "" )</f>
        <v/>
      </c>
      <c r="F398">
        <f>IF( AND( $A398 &lt;&gt; "", $B398 &lt;&gt; "", $C398 &lt;&gt; "", $D398 &lt;&gt; "", $E398 &lt;&gt; "", ISERROR( MATCH( $E398,'2019 Kevin and Rob Bands to not'!$A:$A, 0 ) ) ), 1, 0 )</f>
        <v>0</v>
      </c>
      <c r="H398" s="479">
        <f t="shared" si="2"/>
        <v>0</v>
      </c>
      <c r="I398">
        <f>'Master Sheet'!L397</f>
        <v>0</v>
      </c>
      <c r="J398" s="466" t="e">
        <f t="array" ref="J398">INDEX( 'Master Sheet'!A400:C$1093, MATCH( I398, 'Master Sheet'!A400:A$1093, 0 ), 2 )</f>
        <v>#N/A</v>
      </c>
      <c r="K398" s="482">
        <f t="shared" si="3"/>
        <v>0</v>
      </c>
      <c r="L398" s="483"/>
      <c r="M398" s="466"/>
      <c r="N398" s="466" t="e">
        <f t="array" ref="N398">INDEX( 'Master Sheet'!A400:C$1093, MATCH( I398, 'Master Sheet'!A400:A$1093, 0 ), 3 )</f>
        <v>#N/A</v>
      </c>
      <c r="O398">
        <f t="shared" si="4"/>
        <v>0</v>
      </c>
      <c r="P398" s="484"/>
      <c r="Q398" s="466"/>
      <c r="R398" s="466" t="str">
        <f t="shared" si="5"/>
        <v/>
      </c>
      <c r="S398" s="466" t="str">
        <f t="shared" si="6"/>
        <v/>
      </c>
      <c r="T398" t="str">
        <f>IF( Y398="#00ff00", TIMEVALUE('Master Sheet'!J397), "")</f>
        <v/>
      </c>
      <c r="U398" t="str">
        <f>IF( Z398="#00ff00", TIMEVALUE('Master Sheet'!K397), "")</f>
        <v/>
      </c>
      <c r="W398" t="s">
        <v>4823</v>
      </c>
      <c r="X398" t="s">
        <v>4823</v>
      </c>
      <c r="Y398" t="s">
        <v>4823</v>
      </c>
      <c r="Z398" t="s">
        <v>4823</v>
      </c>
      <c r="AA398" t="s">
        <v>4823</v>
      </c>
    </row>
    <row r="399" spans="1:27" ht="12.75">
      <c r="A399" s="129" t="str">
        <f t="shared" si="0"/>
        <v>Saturday</v>
      </c>
      <c r="B399">
        <f t="shared" si="491"/>
        <v>0</v>
      </c>
      <c r="C399" t="str">
        <f t="shared" ref="C399:D399" si="516">IF( NOT( R399 = "" ), TEXT( DATE(YEAR(R399), MONTH(R399), DAY(R399) ), "m/d/yy") &amp; " " &amp; HOUR(R399) &amp; ":" &amp; TEXT( MINUTE(R399), "00"), "")</f>
        <v/>
      </c>
      <c r="D399" t="str">
        <f t="shared" si="516"/>
        <v/>
      </c>
      <c r="E399" t="str">
        <f>IF( AA399="#00ff00", 'Master Sheet'!L398, "" )</f>
        <v/>
      </c>
      <c r="F399">
        <f>IF( AND( $A399 &lt;&gt; "", $B399 &lt;&gt; "", $C399 &lt;&gt; "", $D399 &lt;&gt; "", $E399 &lt;&gt; "", ISERROR( MATCH( $E399,'2019 Kevin and Rob Bands to not'!$A:$A, 0 ) ) ), 1, 0 )</f>
        <v>0</v>
      </c>
      <c r="H399" s="479">
        <f t="shared" si="2"/>
        <v>0</v>
      </c>
      <c r="I399">
        <f>'Master Sheet'!L398</f>
        <v>0</v>
      </c>
      <c r="J399" s="466" t="e">
        <f t="array" ref="J399">INDEX( 'Master Sheet'!A400:C$1093, MATCH( I399, 'Master Sheet'!A400:A$1093, 0 ), 2 )</f>
        <v>#N/A</v>
      </c>
      <c r="K399" s="482">
        <f t="shared" si="3"/>
        <v>0</v>
      </c>
      <c r="L399" s="483"/>
      <c r="M399" s="466"/>
      <c r="N399" s="466" t="e">
        <f t="array" ref="N399">INDEX( 'Master Sheet'!A400:C$1093, MATCH( I399, 'Master Sheet'!A400:A$1093, 0 ), 3 )</f>
        <v>#N/A</v>
      </c>
      <c r="O399">
        <f t="shared" si="4"/>
        <v>0</v>
      </c>
      <c r="P399" s="484"/>
      <c r="Q399" s="466"/>
      <c r="R399" s="466" t="str">
        <f t="shared" si="5"/>
        <v/>
      </c>
      <c r="S399" s="466" t="str">
        <f t="shared" si="6"/>
        <v/>
      </c>
      <c r="T399" t="str">
        <f>IF( Y399="#00ff00", TIMEVALUE('Master Sheet'!J398), "")</f>
        <v/>
      </c>
      <c r="U399" t="str">
        <f>IF( Z399="#00ff00", TIMEVALUE('Master Sheet'!K398), "")</f>
        <v/>
      </c>
      <c r="W399" t="s">
        <v>4823</v>
      </c>
      <c r="X399" t="s">
        <v>4823</v>
      </c>
      <c r="Y399" t="s">
        <v>4823</v>
      </c>
      <c r="Z399" t="s">
        <v>4823</v>
      </c>
      <c r="AA399" t="s">
        <v>4823</v>
      </c>
    </row>
    <row r="400" spans="1:27" ht="12.75">
      <c r="A400" s="129" t="str">
        <f t="shared" si="0"/>
        <v>Saturday</v>
      </c>
      <c r="B400">
        <f t="shared" si="491"/>
        <v>0</v>
      </c>
      <c r="C400" t="str">
        <f t="shared" ref="C400:D400" si="517">IF( NOT( R400 = "" ), TEXT( DATE(YEAR(R400), MONTH(R400), DAY(R400) ), "m/d/yy") &amp; " " &amp; HOUR(R400) &amp; ":" &amp; TEXT( MINUTE(R400), "00"), "")</f>
        <v/>
      </c>
      <c r="D400" t="str">
        <f t="shared" si="517"/>
        <v/>
      </c>
      <c r="E400" t="str">
        <f>IF( AA400="#00ff00", 'Master Sheet'!L399, "" )</f>
        <v/>
      </c>
      <c r="F400">
        <f>IF( AND( $A400 &lt;&gt; "", $B400 &lt;&gt; "", $C400 &lt;&gt; "", $D400 &lt;&gt; "", $E400 &lt;&gt; "", ISERROR( MATCH( $E400,'2019 Kevin and Rob Bands to not'!$A:$A, 0 ) ) ), 1, 0 )</f>
        <v>0</v>
      </c>
      <c r="H400" s="479">
        <f t="shared" si="2"/>
        <v>0</v>
      </c>
      <c r="I400">
        <f>'Master Sheet'!L399</f>
        <v>0</v>
      </c>
      <c r="J400" s="466" t="e">
        <f t="array" ref="J400">INDEX( 'Master Sheet'!A400:C$1093, MATCH( I400, 'Master Sheet'!A400:A$1093, 0 ), 2 )</f>
        <v>#N/A</v>
      </c>
      <c r="K400" s="482">
        <f t="shared" si="3"/>
        <v>0</v>
      </c>
      <c r="L400" s="483"/>
      <c r="M400" s="466"/>
      <c r="N400" s="466" t="e">
        <f t="array" ref="N400">INDEX( 'Master Sheet'!A400:C$1093, MATCH( I400, 'Master Sheet'!A400:A$1093, 0 ), 3 )</f>
        <v>#N/A</v>
      </c>
      <c r="O400">
        <f t="shared" si="4"/>
        <v>0</v>
      </c>
      <c r="P400" s="484"/>
      <c r="Q400" s="466"/>
      <c r="R400" s="466" t="str">
        <f t="shared" si="5"/>
        <v/>
      </c>
      <c r="S400" s="466" t="str">
        <f t="shared" si="6"/>
        <v/>
      </c>
      <c r="T400" t="str">
        <f>IF( Y400="#00ff00", TIMEVALUE('Master Sheet'!J399), "")</f>
        <v/>
      </c>
      <c r="U400" t="str">
        <f>IF( Z400="#00ff00", TIMEVALUE('Master Sheet'!K399), "")</f>
        <v/>
      </c>
      <c r="W400" t="s">
        <v>4823</v>
      </c>
      <c r="X400" t="s">
        <v>4823</v>
      </c>
      <c r="Y400" t="s">
        <v>4823</v>
      </c>
      <c r="Z400" t="s">
        <v>4823</v>
      </c>
      <c r="AA400" t="s">
        <v>4823</v>
      </c>
    </row>
  </sheetData>
  <conditionalFormatting sqref="O3:O400">
    <cfRule type="expression" dxfId="5" priority="1">
      <formula>NOT(ISBLANK($P3))</formula>
    </cfRule>
  </conditionalFormatting>
  <conditionalFormatting sqref="O3:O400">
    <cfRule type="expression" dxfId="4" priority="2">
      <formula>AND( $F3=1, $O3=1)</formula>
    </cfRule>
  </conditionalFormatting>
  <conditionalFormatting sqref="K3:K400">
    <cfRule type="expression" dxfId="3" priority="3">
      <formula>NOT(ISBLANK($L3))</formula>
    </cfRule>
  </conditionalFormatting>
  <conditionalFormatting sqref="K3:K400">
    <cfRule type="expression" dxfId="2" priority="4">
      <formula>AND( $F3=1, $K3=1)</formula>
    </cfRule>
  </conditionalFormatting>
  <conditionalFormatting sqref="K3:K400 O3:O400">
    <cfRule type="cellIs" dxfId="1" priority="5" operator="notEqual">
      <formula>0</formula>
    </cfRule>
  </conditionalFormatting>
  <hyperlinks>
    <hyperlink ref="L29" r:id="rId1"/>
    <hyperlink ref="L40" r:id="rId2"/>
    <hyperlink ref="L42" r:id="rId3"/>
    <hyperlink ref="L51" r:id="rId4"/>
    <hyperlink ref="L57" r:id="rId5"/>
    <hyperlink ref="L65" r:id="rId6"/>
    <hyperlink ref="L94" r:id="rId7"/>
    <hyperlink ref="L102" r:id="rId8"/>
    <hyperlink ref="L108" r:id="rId9"/>
    <hyperlink ref="L109" r:id="rId10"/>
    <hyperlink ref="L114" r:id="rId11"/>
    <hyperlink ref="L116" r:id="rId12"/>
    <hyperlink ref="L117" r:id="rId13"/>
    <hyperlink ref="L152" r:id="rId14"/>
    <hyperlink ref="L157" r:id="rId15"/>
    <hyperlink ref="L221" r:id="rId16"/>
    <hyperlink ref="L233" r:id="rId17"/>
    <hyperlink ref="L234" r:id="rId18"/>
    <hyperlink ref="L261" r:id="rId19"/>
    <hyperlink ref="L316" r:id="rId20"/>
    <hyperlink ref="L319" r:id="rId21"/>
    <hyperlink ref="L321" r:id="rId22"/>
    <hyperlink ref="L339" r:id="rId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501"/>
  <sheetViews>
    <sheetView workbookViewId="0">
      <pane ySplit="2" topLeftCell="A3" activePane="bottomLeft" state="frozen"/>
      <selection pane="bottomLeft" activeCell="B4" sqref="B4"/>
    </sheetView>
  </sheetViews>
  <sheetFormatPr defaultColWidth="14.42578125" defaultRowHeight="15.75" customHeight="1"/>
  <cols>
    <col min="3" max="4" width="17.42578125" customWidth="1"/>
    <col min="6" max="6" width="9" customWidth="1"/>
    <col min="9" max="10" width="17.42578125" customWidth="1"/>
    <col min="12" max="15" width="2.140625" customWidth="1"/>
  </cols>
  <sheetData>
    <row r="1" spans="1:23" ht="15.75" customHeight="1">
      <c r="A1" s="129" t="s">
        <v>4882</v>
      </c>
      <c r="B1" s="129"/>
      <c r="C1" s="129"/>
      <c r="D1" s="129"/>
      <c r="E1" s="129"/>
      <c r="F1" s="129"/>
      <c r="G1" s="129" t="s">
        <v>4883</v>
      </c>
      <c r="H1" s="129"/>
      <c r="I1" s="129"/>
      <c r="J1" s="129"/>
      <c r="K1" s="129"/>
      <c r="L1" s="129"/>
      <c r="M1" s="129"/>
      <c r="N1" s="129"/>
      <c r="O1" s="129"/>
      <c r="Q1" s="129"/>
      <c r="R1" s="129"/>
      <c r="S1" s="129"/>
      <c r="T1" s="465">
        <v>43581</v>
      </c>
      <c r="U1" s="465">
        <v>43582</v>
      </c>
      <c r="V1" s="129"/>
      <c r="W1" s="129"/>
    </row>
    <row r="2" spans="1:23" ht="15.75" customHeight="1">
      <c r="A2" s="129" t="s">
        <v>4747</v>
      </c>
      <c r="B2" s="129" t="s">
        <v>4748</v>
      </c>
      <c r="C2" s="129" t="s">
        <v>4749</v>
      </c>
      <c r="D2" s="129" t="s">
        <v>4750</v>
      </c>
      <c r="E2" s="129" t="s">
        <v>4751</v>
      </c>
      <c r="F2" s="464"/>
      <c r="G2" s="129" t="s">
        <v>4747</v>
      </c>
      <c r="H2" s="129" t="s">
        <v>4748</v>
      </c>
      <c r="I2" s="129" t="s">
        <v>4749</v>
      </c>
      <c r="J2" s="129" t="s">
        <v>4750</v>
      </c>
      <c r="K2" s="129" t="s">
        <v>4751</v>
      </c>
      <c r="L2" s="464"/>
      <c r="M2" s="464"/>
      <c r="N2" s="464"/>
      <c r="O2" s="464"/>
      <c r="Q2" s="129" t="s">
        <v>4884</v>
      </c>
      <c r="R2" s="464" t="s">
        <v>4753</v>
      </c>
      <c r="S2" s="129" t="s">
        <v>4754</v>
      </c>
      <c r="T2" s="496" t="s">
        <v>4755</v>
      </c>
      <c r="U2" s="496" t="s">
        <v>4756</v>
      </c>
      <c r="V2" s="129" t="s">
        <v>4885</v>
      </c>
      <c r="W2" s="129" t="s">
        <v>4885</v>
      </c>
    </row>
    <row r="3" spans="1:23" ht="15.75" customHeight="1">
      <c r="A3" t="str">
        <f t="shared" ref="A3:A501" si="0">IF( OR( $Q3 = "Friday", $Q3 = "Saturday" ), $Q3, A2 )</f>
        <v>Friday</v>
      </c>
      <c r="B3" t="e">
        <f t="shared" ref="B3:B501" si="1">IF( NOT( ISNUMBER( INT( LEFT( $Q3, 1) ) ) ), LEFT( $Q3, FIND( " (", $Q3 ) - 1 ), B2 )</f>
        <v>#VALUE!</v>
      </c>
      <c r="C3" t="str">
        <f t="shared" ref="C3:D3" si="2">IF( NOT( R3 = "" ), TEXT( DATE(YEAR(R3), MONTH(R3), DAY(R3) ), "m/d/yy") &amp; " " &amp; HOUR(R3) &amp; ":" &amp; TEXT( MINUTE(R3), "00"), "")</f>
        <v/>
      </c>
      <c r="D3" t="str">
        <f t="shared" si="2"/>
        <v/>
      </c>
      <c r="E3" t="str">
        <f t="shared" ref="E3:E501" si="3">IF( ISNUMBER( INT( LEFT( $Q3, 1) ) ), MID( $Q3, FIND( " | ", $Q3 ) + 3, 100 ), "" )</f>
        <v/>
      </c>
      <c r="F3" s="466"/>
      <c r="G3" s="466" t="e">
        <f t="array" ref="G3">INDEX( '2019 Kevin and Rob Export to we'!A:E, MATCH( E3, '2019 Kevin and Rob Export to we'!E:E, 0 ) )</f>
        <v>#N/A</v>
      </c>
      <c r="H3" s="466"/>
      <c r="I3" s="466"/>
      <c r="J3" s="466"/>
      <c r="K3" s="466"/>
      <c r="L3" s="466"/>
      <c r="M3" s="466"/>
      <c r="N3" s="466"/>
      <c r="O3" s="466"/>
      <c r="Q3" s="129" t="s">
        <v>1139</v>
      </c>
      <c r="R3" s="466" t="str">
        <f t="shared" ref="R3:S3" si="4">IF( AND( NOT( ISERROR( T3 ) ), NOT( ISBLANK( T3 ) ) ), IF( AND( T3 &gt; 0, T3 &lt; 1 ), IF( T3 &gt; 0.042, IF( $A3 = "Friday", $T$1, $U$1 ) + T3 + 0.5, IF( $A3 = "Friday", $T$1, $U$1 ) + T3 + 1), "" ), "" )</f>
        <v/>
      </c>
      <c r="S3" s="466" t="str">
        <f t="shared" si="4"/>
        <v/>
      </c>
      <c r="T3" s="497" t="e">
        <f t="shared" ref="T3:U3" si="5">TIMEVALUE(V3)</f>
        <v>#VALUE!</v>
      </c>
      <c r="U3" s="497" t="e">
        <f t="shared" si="5"/>
        <v>#VALUE!</v>
      </c>
      <c r="V3" s="498" t="str">
        <f t="shared" ref="V3:V501" si="6">IF( ISNUMBER( INT( LEFT( $Q3, 1) ) ), LEFT( $Q3, FIND( "-", $Q3 ) - 1 ), "" )</f>
        <v/>
      </c>
      <c r="W3" s="498" t="str">
        <f t="shared" ref="W3:W501" si="7">IF( ISNUMBER( INT( LEFT( $Q3, 1) ) ), MID( $Q3, FIND( "-", $Q3 ) + 1, FIND( " |", $Q3 ) - FIND( "-", $Q3 ) - 1), "" )</f>
        <v/>
      </c>
    </row>
    <row r="4" spans="1:23" ht="15.75" customHeight="1">
      <c r="A4" t="str">
        <f t="shared" si="0"/>
        <v>Friday</v>
      </c>
      <c r="B4" t="str">
        <f t="shared" si="1"/>
        <v>Aggie Theatre</v>
      </c>
      <c r="C4" t="str">
        <f t="shared" ref="C4:D4" si="8">IF( NOT( R4 = "" ), TEXT( DATE(YEAR(R4), MONTH(R4), DAY(R4) ), "m/d/yy") &amp; " " &amp; HOUR(R4) &amp; ":" &amp; TEXT( MINUTE(R4), "00"), "")</f>
        <v/>
      </c>
      <c r="D4" t="str">
        <f t="shared" si="8"/>
        <v/>
      </c>
      <c r="E4" t="str">
        <f t="shared" si="3"/>
        <v/>
      </c>
      <c r="F4" s="466"/>
      <c r="G4" s="466" t="e">
        <f t="array" ref="G4">INDEX( '2019 Kevin and Rob Export to we'!A:E, MATCH( E4, '2019 Kevin and Rob Export to we'!E:E, 0 ) )</f>
        <v>#N/A</v>
      </c>
      <c r="H4" s="466"/>
      <c r="I4" s="466"/>
      <c r="J4" s="466"/>
      <c r="K4" s="466"/>
      <c r="L4" s="466"/>
      <c r="M4" s="466"/>
      <c r="N4" s="466"/>
      <c r="O4" s="466"/>
      <c r="Q4" s="129" t="s">
        <v>4886</v>
      </c>
      <c r="R4" s="466" t="str">
        <f t="shared" ref="R4:S4" si="9">IF( AND( NOT( ISERROR( T4 ) ), NOT( ISBLANK( T4 ) ) ), IF( AND( T4 &gt; 0, T4 &lt; 1 ), IF( T4 &gt; 0.042, IF( $A4 = "Friday", $T$1, $U$1 ) + T4 + 0.5, IF( $A4 = "Friday", $T$1, $U$1 ) + T4 + 1), "" ), "" )</f>
        <v/>
      </c>
      <c r="S4" s="466" t="str">
        <f t="shared" si="9"/>
        <v/>
      </c>
      <c r="T4" s="497" t="e">
        <f t="shared" ref="T4:U4" si="10">TIMEVALUE(V4)</f>
        <v>#VALUE!</v>
      </c>
      <c r="U4" s="497" t="e">
        <f t="shared" si="10"/>
        <v>#VALUE!</v>
      </c>
      <c r="V4" s="498" t="str">
        <f t="shared" si="6"/>
        <v/>
      </c>
      <c r="W4" s="498" t="str">
        <f t="shared" si="7"/>
        <v/>
      </c>
    </row>
    <row r="5" spans="1:23" ht="15.75" customHeight="1">
      <c r="A5" t="str">
        <f t="shared" si="0"/>
        <v>Friday</v>
      </c>
      <c r="B5" t="str">
        <f t="shared" si="1"/>
        <v>Aggie Theatre</v>
      </c>
      <c r="C5" t="str">
        <f t="shared" ref="C5:D5" si="11">IF( NOT( R5 = "" ), TEXT( DATE(YEAR(R5), MONTH(R5), DAY(R5) ), "m/d/yy") &amp; " " &amp; HOUR(R5) &amp; ":" &amp; TEXT( MINUTE(R5), "00"), "")</f>
        <v>4/26/19 17:30</v>
      </c>
      <c r="D5" t="str">
        <f t="shared" si="11"/>
        <v>4/26/19 18:15</v>
      </c>
      <c r="E5" t="str">
        <f t="shared" si="3"/>
        <v>My Dog Ate Chad</v>
      </c>
      <c r="F5" s="466"/>
      <c r="G5" s="466" t="e">
        <f t="array" ref="G5">INDEX( '2019 Kevin and Rob Export to we'!A:E, MATCH( E5, '2019 Kevin and Rob Export to we'!E:E, 0 ) )</f>
        <v>#N/A</v>
      </c>
      <c r="H5" s="466"/>
      <c r="I5" s="466"/>
      <c r="J5" s="466"/>
      <c r="K5" s="466"/>
      <c r="L5" s="466"/>
      <c r="M5" s="466"/>
      <c r="N5" s="466"/>
      <c r="O5" s="466"/>
      <c r="Q5" s="129" t="s">
        <v>4887</v>
      </c>
      <c r="R5" s="466">
        <f t="shared" ref="R5:S5" si="12">IF( AND( NOT( ISERROR( T5 ) ), NOT( ISBLANK( T5 ) ) ), IF( AND( T5 &gt; 0, T5 &lt; 1 ), IF( T5 &gt; 0.042, IF( $A5 = "Friday", $T$1, $U$1 ) + T5 + 0.5, IF( $A5 = "Friday", $T$1, $U$1 ) + T5 + 1), "" ), "" )</f>
        <v>43581.729166666664</v>
      </c>
      <c r="S5" s="466">
        <f t="shared" si="12"/>
        <v>43581.760416666664</v>
      </c>
      <c r="T5" s="497">
        <f t="shared" ref="T5:U5" si="13">TIMEVALUE(V5)</f>
        <v>0.22916666666666666</v>
      </c>
      <c r="U5" s="497">
        <f t="shared" si="13"/>
        <v>0.26041666666666669</v>
      </c>
      <c r="V5" s="498" t="str">
        <f t="shared" si="6"/>
        <v>5:30</v>
      </c>
      <c r="W5" s="498" t="str">
        <f t="shared" si="7"/>
        <v>6:15</v>
      </c>
    </row>
    <row r="6" spans="1:23" ht="15.75" customHeight="1">
      <c r="A6" t="str">
        <f t="shared" si="0"/>
        <v>Friday</v>
      </c>
      <c r="B6" t="str">
        <f t="shared" si="1"/>
        <v>Aggie Theatre</v>
      </c>
      <c r="C6" t="str">
        <f t="shared" ref="C6:D6" si="14">IF( NOT( R6 = "" ), TEXT( DATE(YEAR(R6), MONTH(R6), DAY(R6) ), "m/d/yy") &amp; " " &amp; HOUR(R6) &amp; ":" &amp; TEXT( MINUTE(R6), "00"), "")</f>
        <v>4/26/19 18:30</v>
      </c>
      <c r="D6" t="str">
        <f t="shared" si="14"/>
        <v>4/26/19 19:15</v>
      </c>
      <c r="E6" t="str">
        <f t="shared" si="3"/>
        <v>Holdfast.</v>
      </c>
      <c r="F6" s="466"/>
      <c r="G6" s="466" t="e">
        <f t="array" ref="G6">INDEX( '2019 Kevin and Rob Export to we'!A:E, MATCH( E6, '2019 Kevin and Rob Export to we'!E:E, 0 ) )</f>
        <v>#N/A</v>
      </c>
      <c r="H6" s="466"/>
      <c r="I6" s="466"/>
      <c r="J6" s="466"/>
      <c r="K6" s="466"/>
      <c r="L6" s="466"/>
      <c r="M6" s="466"/>
      <c r="N6" s="466"/>
      <c r="O6" s="466"/>
      <c r="Q6" s="129" t="s">
        <v>4888</v>
      </c>
      <c r="R6" s="466">
        <f t="shared" ref="R6:S6" si="15">IF( AND( NOT( ISERROR( T6 ) ), NOT( ISBLANK( T6 ) ) ), IF( AND( T6 &gt; 0, T6 &lt; 1 ), IF( T6 &gt; 0.042, IF( $A6 = "Friday", $T$1, $U$1 ) + T6 + 0.5, IF( $A6 = "Friday", $T$1, $U$1 ) + T6 + 1), "" ), "" )</f>
        <v>43581.770833333336</v>
      </c>
      <c r="S6" s="466">
        <f t="shared" si="15"/>
        <v>43581.802083333336</v>
      </c>
      <c r="T6" s="497">
        <f t="shared" ref="T6:U6" si="16">TIMEVALUE(V6)</f>
        <v>0.27083333333333331</v>
      </c>
      <c r="U6" s="497">
        <f t="shared" si="16"/>
        <v>0.30208333333333331</v>
      </c>
      <c r="V6" s="498" t="str">
        <f t="shared" si="6"/>
        <v>6:30</v>
      </c>
      <c r="W6" s="498" t="str">
        <f t="shared" si="7"/>
        <v>7:15</v>
      </c>
    </row>
    <row r="7" spans="1:23" ht="15.75" customHeight="1">
      <c r="A7" t="str">
        <f t="shared" si="0"/>
        <v>Friday</v>
      </c>
      <c r="B7" t="str">
        <f t="shared" si="1"/>
        <v>Aggie Theatre</v>
      </c>
      <c r="C7" t="str">
        <f t="shared" ref="C7:D7" si="17">IF( NOT( R7 = "" ), TEXT( DATE(YEAR(R7), MONTH(R7), DAY(R7) ), "m/d/yy") &amp; " " &amp; HOUR(R7) &amp; ":" &amp; TEXT( MINUTE(R7), "00"), "")</f>
        <v>4/26/19 20:30</v>
      </c>
      <c r="D7" t="str">
        <f t="shared" si="17"/>
        <v>4/26/19 21:15</v>
      </c>
      <c r="E7" t="str">
        <f t="shared" si="3"/>
        <v>The Velveteers</v>
      </c>
      <c r="F7" s="466"/>
      <c r="G7" s="466" t="e">
        <f t="array" ref="G7">INDEX( '2019 Kevin and Rob Export to we'!A:E, MATCH( E7, '2019 Kevin and Rob Export to we'!E:E, 0 ) )</f>
        <v>#N/A</v>
      </c>
      <c r="H7" s="466"/>
      <c r="I7" s="466"/>
      <c r="J7" s="466"/>
      <c r="K7" s="466"/>
      <c r="L7" s="466"/>
      <c r="M7" s="466"/>
      <c r="N7" s="466"/>
      <c r="O7" s="466"/>
      <c r="Q7" s="129" t="s">
        <v>4889</v>
      </c>
      <c r="R7" s="466">
        <f t="shared" ref="R7:S7" si="18">IF( AND( NOT( ISERROR( T7 ) ), NOT( ISBLANK( T7 ) ) ), IF( AND( T7 &gt; 0, T7 &lt; 1 ), IF( T7 &gt; 0.042, IF( $A7 = "Friday", $T$1, $U$1 ) + T7 + 0.5, IF( $A7 = "Friday", $T$1, $U$1 ) + T7 + 1), "" ), "" )</f>
        <v>43581.854166666664</v>
      </c>
      <c r="S7" s="466">
        <f t="shared" si="18"/>
        <v>43581.885416666664</v>
      </c>
      <c r="T7" s="497">
        <f t="shared" ref="T7:U7" si="19">TIMEVALUE(V7)</f>
        <v>0.35416666666666669</v>
      </c>
      <c r="U7" s="497">
        <f t="shared" si="19"/>
        <v>0.38541666666666669</v>
      </c>
      <c r="V7" s="498" t="str">
        <f t="shared" si="6"/>
        <v>8:30</v>
      </c>
      <c r="W7" s="498" t="str">
        <f t="shared" si="7"/>
        <v>9:15</v>
      </c>
    </row>
    <row r="8" spans="1:23" ht="15.75" customHeight="1">
      <c r="A8" t="str">
        <f t="shared" si="0"/>
        <v>Friday</v>
      </c>
      <c r="B8" t="str">
        <f t="shared" si="1"/>
        <v>Aggie Theatre</v>
      </c>
      <c r="C8" t="str">
        <f t="shared" ref="C8:D8" si="20">IF( NOT( R8 = "" ), TEXT( DATE(YEAR(R8), MONTH(R8), DAY(R8) ), "m/d/yy") &amp; " " &amp; HOUR(R8) &amp; ":" &amp; TEXT( MINUTE(R8), "00"), "")</f>
        <v>4/26/19 21:30</v>
      </c>
      <c r="D8" t="str">
        <f t="shared" si="20"/>
        <v>4/26/19 22:15</v>
      </c>
      <c r="E8" t="str">
        <f t="shared" si="3"/>
        <v>Stella Luce</v>
      </c>
      <c r="F8" s="466"/>
      <c r="G8" s="466" t="e">
        <f t="array" ref="G8">INDEX( '2019 Kevin and Rob Export to we'!A:E, MATCH( E8, '2019 Kevin and Rob Export to we'!E:E, 0 ) )</f>
        <v>#N/A</v>
      </c>
      <c r="H8" s="466"/>
      <c r="I8" s="466"/>
      <c r="J8" s="466"/>
      <c r="K8" s="466"/>
      <c r="L8" s="466"/>
      <c r="M8" s="466"/>
      <c r="N8" s="466"/>
      <c r="O8" s="466"/>
      <c r="Q8" s="129" t="s">
        <v>4890</v>
      </c>
      <c r="R8" s="466">
        <f t="shared" ref="R8:S8" si="21">IF( AND( NOT( ISERROR( T8 ) ), NOT( ISBLANK( T8 ) ) ), IF( AND( T8 &gt; 0, T8 &lt; 1 ), IF( T8 &gt; 0.042, IF( $A8 = "Friday", $T$1, $U$1 ) + T8 + 0.5, IF( $A8 = "Friday", $T$1, $U$1 ) + T8 + 1), "" ), "" )</f>
        <v>43581.895833333336</v>
      </c>
      <c r="S8" s="466">
        <f t="shared" si="21"/>
        <v>43581.927083333336</v>
      </c>
      <c r="T8" s="497">
        <f t="shared" ref="T8:U8" si="22">TIMEVALUE(V8)</f>
        <v>0.39583333333333331</v>
      </c>
      <c r="U8" s="497">
        <f t="shared" si="22"/>
        <v>0.42708333333333331</v>
      </c>
      <c r="V8" s="498" t="str">
        <f t="shared" si="6"/>
        <v>9:30</v>
      </c>
      <c r="W8" s="498" t="str">
        <f t="shared" si="7"/>
        <v>10:15</v>
      </c>
    </row>
    <row r="9" spans="1:23" ht="15.75" customHeight="1">
      <c r="A9" t="str">
        <f t="shared" si="0"/>
        <v>Friday</v>
      </c>
      <c r="B9" t="str">
        <f t="shared" si="1"/>
        <v>Aggie Theatre</v>
      </c>
      <c r="C9" t="str">
        <f t="shared" ref="C9:D9" si="23">IF( NOT( R9 = "" ), TEXT( DATE(YEAR(R9), MONTH(R9), DAY(R9) ), "m/d/yy") &amp; " " &amp; HOUR(R9) &amp; ":" &amp; TEXT( MINUTE(R9), "00"), "")</f>
        <v>4/26/19 22:20</v>
      </c>
      <c r="D9" t="str">
        <f t="shared" si="23"/>
        <v>4/26/19 22:50</v>
      </c>
      <c r="E9" t="str">
        <f t="shared" si="3"/>
        <v>Hyzenborg</v>
      </c>
      <c r="F9" s="466"/>
      <c r="G9" s="466" t="e">
        <f t="array" ref="G9">INDEX( '2019 Kevin and Rob Export to we'!A:E, MATCH( E9, '2019 Kevin and Rob Export to we'!E:E, 0 ) )</f>
        <v>#N/A</v>
      </c>
      <c r="H9" s="466"/>
      <c r="I9" s="466"/>
      <c r="J9" s="466"/>
      <c r="K9" s="466"/>
      <c r="L9" s="466"/>
      <c r="M9" s="466"/>
      <c r="N9" s="466"/>
      <c r="O9" s="466"/>
      <c r="Q9" s="129" t="s">
        <v>4891</v>
      </c>
      <c r="R9" s="466">
        <f t="shared" ref="R9:S9" si="24">IF( AND( NOT( ISERROR( T9 ) ), NOT( ISBLANK( T9 ) ) ), IF( AND( T9 &gt; 0, T9 &lt; 1 ), IF( T9 &gt; 0.042, IF( $A9 = "Friday", $T$1, $U$1 ) + T9 + 0.5, IF( $A9 = "Friday", $T$1, $U$1 ) + T9 + 1), "" ), "" )</f>
        <v>43581.930555555555</v>
      </c>
      <c r="S9" s="466">
        <f t="shared" si="24"/>
        <v>43581.951388888891</v>
      </c>
      <c r="T9" s="497">
        <f t="shared" ref="T9:U9" si="25">TIMEVALUE(V9)</f>
        <v>0.43055555555555558</v>
      </c>
      <c r="U9" s="497">
        <f t="shared" si="25"/>
        <v>0.4513888888888889</v>
      </c>
      <c r="V9" s="498" t="str">
        <f t="shared" si="6"/>
        <v>10:20</v>
      </c>
      <c r="W9" s="498" t="str">
        <f t="shared" si="7"/>
        <v>10:50</v>
      </c>
    </row>
    <row r="10" spans="1:23" ht="15.75" customHeight="1">
      <c r="A10" t="str">
        <f t="shared" si="0"/>
        <v>Friday</v>
      </c>
      <c r="B10" t="str">
        <f t="shared" si="1"/>
        <v>Aggie Theatre</v>
      </c>
      <c r="C10" t="str">
        <f t="shared" ref="C10:D10" si="26">IF( NOT( R10 = "" ), TEXT( DATE(YEAR(R10), MONTH(R10), DAY(R10) ), "m/d/yy") &amp; " " &amp; HOUR(R10) &amp; ":" &amp; TEXT( MINUTE(R10), "00"), "")</f>
        <v>4/26/19 23:00</v>
      </c>
      <c r="D10" t="str">
        <f t="shared" si="26"/>
        <v>4/26/19 23:45</v>
      </c>
      <c r="E10" t="str">
        <f t="shared" si="3"/>
        <v>izcalli</v>
      </c>
      <c r="F10" s="466"/>
      <c r="G10" s="466" t="e">
        <f t="array" ref="G10">INDEX( '2019 Kevin and Rob Export to we'!A:E, MATCH( E10, '2019 Kevin and Rob Export to we'!E:E, 0 ) )</f>
        <v>#N/A</v>
      </c>
      <c r="H10" s="466"/>
      <c r="I10" s="466"/>
      <c r="J10" s="466"/>
      <c r="K10" s="466"/>
      <c r="L10" s="466"/>
      <c r="M10" s="466"/>
      <c r="N10" s="466"/>
      <c r="O10" s="466"/>
      <c r="Q10" s="129" t="s">
        <v>4892</v>
      </c>
      <c r="R10" s="466">
        <f t="shared" ref="R10:S10" si="27">IF( AND( NOT( ISERROR( T10 ) ), NOT( ISBLANK( T10 ) ) ), IF( AND( T10 &gt; 0, T10 &lt; 1 ), IF( T10 &gt; 0.042, IF( $A10 = "Friday", $T$1, $U$1 ) + T10 + 0.5, IF( $A10 = "Friday", $T$1, $U$1 ) + T10 + 1), "" ), "" )</f>
        <v>43581.958333333336</v>
      </c>
      <c r="S10" s="466">
        <f t="shared" si="27"/>
        <v>43581.989583333336</v>
      </c>
      <c r="T10" s="497">
        <f t="shared" ref="T10:U10" si="28">TIMEVALUE(V10)</f>
        <v>0.45833333333333331</v>
      </c>
      <c r="U10" s="497">
        <f t="shared" si="28"/>
        <v>0.48958333333333331</v>
      </c>
      <c r="V10" s="498" t="str">
        <f t="shared" si="6"/>
        <v>11:00</v>
      </c>
      <c r="W10" s="498" t="str">
        <f t="shared" si="7"/>
        <v>11:45</v>
      </c>
    </row>
    <row r="11" spans="1:23" ht="15.75" customHeight="1">
      <c r="A11" t="str">
        <f t="shared" si="0"/>
        <v>Friday</v>
      </c>
      <c r="B11" t="str">
        <f t="shared" si="1"/>
        <v>Aggie Theatre</v>
      </c>
      <c r="C11" t="str">
        <f t="shared" ref="C11:D11" si="29">IF( NOT( R11 = "" ), TEXT( DATE(YEAR(R11), MONTH(R11), DAY(R11) ), "m/d/yy") &amp; " " &amp; HOUR(R11) &amp; ":" &amp; TEXT( MINUTE(R11), "00"), "")</f>
        <v>4/27/19 0:00</v>
      </c>
      <c r="D11" t="str">
        <f t="shared" si="29"/>
        <v>4/27/19 1:00</v>
      </c>
      <c r="E11" t="str">
        <f t="shared" si="3"/>
        <v>Slow Caves</v>
      </c>
      <c r="F11" s="466"/>
      <c r="G11" s="466" t="e">
        <f t="array" ref="G11">INDEX( '2019 Kevin and Rob Export to we'!A:E, MATCH( E11, '2019 Kevin and Rob Export to we'!E:E, 0 ) )</f>
        <v>#N/A</v>
      </c>
      <c r="H11" s="466"/>
      <c r="I11" s="466"/>
      <c r="J11" s="466"/>
      <c r="K11" s="466"/>
      <c r="L11" s="466"/>
      <c r="M11" s="466"/>
      <c r="N11" s="466"/>
      <c r="O11" s="466"/>
      <c r="Q11" s="129" t="s">
        <v>4893</v>
      </c>
      <c r="R11" s="466">
        <f t="shared" ref="R11:S11" si="30">IF( AND( NOT( ISERROR( T11 ) ), NOT( ISBLANK( T11 ) ) ), IF( AND( T11 &gt; 0, T11 &lt; 1 ), IF( T11 &gt; 0.042, IF( $A11 = "Friday", $T$1, $U$1 ) + T11 + 0.5, IF( $A11 = "Friday", $T$1, $U$1 ) + T11 + 1), "" ), "" )</f>
        <v>43582</v>
      </c>
      <c r="S11" s="466">
        <f t="shared" si="30"/>
        <v>43582.041666666664</v>
      </c>
      <c r="T11" s="497">
        <f t="shared" ref="T11:U11" si="31">TIMEVALUE(V11)</f>
        <v>0.5</v>
      </c>
      <c r="U11" s="497">
        <f t="shared" si="31"/>
        <v>4.1666666666666664E-2</v>
      </c>
      <c r="V11" s="498" t="str">
        <f t="shared" si="6"/>
        <v>12:00</v>
      </c>
      <c r="W11" s="498" t="str">
        <f t="shared" si="7"/>
        <v>1:00</v>
      </c>
    </row>
    <row r="12" spans="1:23" ht="15.75" customHeight="1">
      <c r="A12" t="str">
        <f t="shared" si="0"/>
        <v>Friday</v>
      </c>
      <c r="B12" t="str">
        <f t="shared" si="1"/>
        <v>Avogadro's Number</v>
      </c>
      <c r="C12" t="str">
        <f t="shared" ref="C12:D12" si="32">IF( NOT( R12 = "" ), TEXT( DATE(YEAR(R12), MONTH(R12), DAY(R12) ), "m/d/yy") &amp; " " &amp; HOUR(R12) &amp; ":" &amp; TEXT( MINUTE(R12), "00"), "")</f>
        <v/>
      </c>
      <c r="D12" t="str">
        <f t="shared" si="32"/>
        <v/>
      </c>
      <c r="E12" t="str">
        <f t="shared" si="3"/>
        <v/>
      </c>
      <c r="F12" s="466"/>
      <c r="G12" s="466" t="e">
        <f t="array" ref="G12">INDEX( '2019 Kevin and Rob Export to we'!A:E, MATCH( E12, '2019 Kevin and Rob Export to we'!E:E, 0 ) )</f>
        <v>#N/A</v>
      </c>
      <c r="H12" s="466"/>
      <c r="I12" s="466"/>
      <c r="J12" s="466"/>
      <c r="K12" s="466"/>
      <c r="L12" s="466"/>
      <c r="M12" s="466"/>
      <c r="N12" s="466"/>
      <c r="O12" s="466"/>
      <c r="Q12" s="129" t="s">
        <v>4895</v>
      </c>
      <c r="R12" s="466" t="str">
        <f t="shared" ref="R12:S12" si="33">IF( AND( NOT( ISERROR( T12 ) ), NOT( ISBLANK( T12 ) ) ), IF( AND( T12 &gt; 0, T12 &lt; 1 ), IF( T12 &gt; 0.042, IF( $A12 = "Friday", $T$1, $U$1 ) + T12 + 0.5, IF( $A12 = "Friday", $T$1, $U$1 ) + T12 + 1), "" ), "" )</f>
        <v/>
      </c>
      <c r="S12" s="466" t="str">
        <f t="shared" si="33"/>
        <v/>
      </c>
      <c r="T12" s="497" t="e">
        <f t="shared" ref="T12:U12" si="34">TIMEVALUE(V12)</f>
        <v>#VALUE!</v>
      </c>
      <c r="U12" s="497" t="e">
        <f t="shared" si="34"/>
        <v>#VALUE!</v>
      </c>
      <c r="V12" s="498" t="str">
        <f t="shared" si="6"/>
        <v/>
      </c>
      <c r="W12" s="498" t="str">
        <f t="shared" si="7"/>
        <v/>
      </c>
    </row>
    <row r="13" spans="1:23" ht="15.75" customHeight="1">
      <c r="A13" t="str">
        <f t="shared" si="0"/>
        <v>Friday</v>
      </c>
      <c r="B13" t="str">
        <f t="shared" si="1"/>
        <v>Avogadro's Number</v>
      </c>
      <c r="C13" t="str">
        <f t="shared" ref="C13:D13" si="35">IF( NOT( R13 = "" ), TEXT( DATE(YEAR(R13), MONTH(R13), DAY(R13) ), "m/d/yy") &amp; " " &amp; HOUR(R13) &amp; ":" &amp; TEXT( MINUTE(R13), "00"), "")</f>
        <v>4/26/19 16:30</v>
      </c>
      <c r="D13" t="str">
        <f t="shared" si="35"/>
        <v>4/26/19 17:15</v>
      </c>
      <c r="E13" t="str">
        <f t="shared" si="3"/>
        <v>Deborah Stafford &amp; the State of Affairs</v>
      </c>
      <c r="F13" s="466"/>
      <c r="G13" s="466" t="e">
        <f t="array" ref="G13">INDEX( '2019 Kevin and Rob Export to we'!A:E, MATCH( E13, '2019 Kevin and Rob Export to we'!E:E, 0 ) )</f>
        <v>#N/A</v>
      </c>
      <c r="H13" s="466"/>
      <c r="I13" s="466"/>
      <c r="J13" s="466"/>
      <c r="K13" s="466"/>
      <c r="L13" s="466"/>
      <c r="M13" s="466"/>
      <c r="N13" s="466"/>
      <c r="O13" s="466"/>
      <c r="Q13" s="129" t="s">
        <v>4896</v>
      </c>
      <c r="R13" s="466">
        <f t="shared" ref="R13:S13" si="36">IF( AND( NOT( ISERROR( T13 ) ), NOT( ISBLANK( T13 ) ) ), IF( AND( T13 &gt; 0, T13 &lt; 1 ), IF( T13 &gt; 0.042, IF( $A13 = "Friday", $T$1, $U$1 ) + T13 + 0.5, IF( $A13 = "Friday", $T$1, $U$1 ) + T13 + 1), "" ), "" )</f>
        <v>43581.6875</v>
      </c>
      <c r="S13" s="466">
        <f t="shared" si="36"/>
        <v>43581.71875</v>
      </c>
      <c r="T13" s="497">
        <f t="shared" ref="T13:U13" si="37">TIMEVALUE(V13)</f>
        <v>0.1875</v>
      </c>
      <c r="U13" s="497">
        <f t="shared" si="37"/>
        <v>0.21875</v>
      </c>
      <c r="V13" s="498" t="str">
        <f t="shared" si="6"/>
        <v>4:30</v>
      </c>
      <c r="W13" s="498" t="str">
        <f t="shared" si="7"/>
        <v>5:15</v>
      </c>
    </row>
    <row r="14" spans="1:23" ht="15.75" customHeight="1">
      <c r="A14" t="str">
        <f t="shared" si="0"/>
        <v>Friday</v>
      </c>
      <c r="B14" t="str">
        <f t="shared" si="1"/>
        <v>Avogadro's Number</v>
      </c>
      <c r="C14" t="str">
        <f t="shared" ref="C14:D14" si="38">IF( NOT( R14 = "" ), TEXT( DATE(YEAR(R14), MONTH(R14), DAY(R14) ), "m/d/yy") &amp; " " &amp; HOUR(R14) &amp; ":" &amp; TEXT( MINUTE(R14), "00"), "")</f>
        <v>4/26/19 17:45</v>
      </c>
      <c r="D14" t="str">
        <f t="shared" si="38"/>
        <v>4/26/19 18:30</v>
      </c>
      <c r="E14" t="str">
        <f t="shared" si="3"/>
        <v>Crescent City Connection</v>
      </c>
      <c r="F14" s="466"/>
      <c r="G14" s="466" t="e">
        <f t="array" ref="G14">INDEX( '2019 Kevin and Rob Export to we'!A:E, MATCH( E14, '2019 Kevin and Rob Export to we'!E:E, 0 ) )</f>
        <v>#N/A</v>
      </c>
      <c r="H14" s="466"/>
      <c r="I14" s="466"/>
      <c r="J14" s="466"/>
      <c r="K14" s="466"/>
      <c r="L14" s="466"/>
      <c r="M14" s="466"/>
      <c r="N14" s="466"/>
      <c r="O14" s="466"/>
      <c r="Q14" s="129" t="s">
        <v>4897</v>
      </c>
      <c r="R14" s="466">
        <f t="shared" ref="R14:S14" si="39">IF( AND( NOT( ISERROR( T14 ) ), NOT( ISBLANK( T14 ) ) ), IF( AND( T14 &gt; 0, T14 &lt; 1 ), IF( T14 &gt; 0.042, IF( $A14 = "Friday", $T$1, $U$1 ) + T14 + 0.5, IF( $A14 = "Friday", $T$1, $U$1 ) + T14 + 1), "" ), "" )</f>
        <v>43581.739583333336</v>
      </c>
      <c r="S14" s="466">
        <f t="shared" si="39"/>
        <v>43581.770833333336</v>
      </c>
      <c r="T14" s="497">
        <f t="shared" ref="T14:U14" si="40">TIMEVALUE(V14)</f>
        <v>0.23958333333333334</v>
      </c>
      <c r="U14" s="497">
        <f t="shared" si="40"/>
        <v>0.27083333333333331</v>
      </c>
      <c r="V14" s="498" t="str">
        <f t="shared" si="6"/>
        <v>5:45</v>
      </c>
      <c r="W14" s="498" t="str">
        <f t="shared" si="7"/>
        <v>6:30</v>
      </c>
    </row>
    <row r="15" spans="1:23" ht="15.75" customHeight="1">
      <c r="A15" t="str">
        <f t="shared" si="0"/>
        <v>Friday</v>
      </c>
      <c r="B15" t="str">
        <f t="shared" si="1"/>
        <v>Avogadro's Number</v>
      </c>
      <c r="C15" t="str">
        <f t="shared" ref="C15:D15" si="41">IF( NOT( R15 = "" ), TEXT( DATE(YEAR(R15), MONTH(R15), DAY(R15) ), "m/d/yy") &amp; " " &amp; HOUR(R15) &amp; ":" &amp; TEXT( MINUTE(R15), "00"), "")</f>
        <v>4/26/19 19:00</v>
      </c>
      <c r="D15" t="str">
        <f t="shared" si="41"/>
        <v>4/26/19 19:45</v>
      </c>
      <c r="E15" t="str">
        <f t="shared" si="3"/>
        <v>Blues Dogs</v>
      </c>
      <c r="F15" s="466"/>
      <c r="G15" s="466" t="e">
        <f t="array" ref="G15">INDEX( '2019 Kevin and Rob Export to we'!A:E, MATCH( E15, '2019 Kevin and Rob Export to we'!E:E, 0 ) )</f>
        <v>#N/A</v>
      </c>
      <c r="H15" s="466"/>
      <c r="I15" s="466"/>
      <c r="J15" s="466"/>
      <c r="K15" s="466"/>
      <c r="L15" s="466"/>
      <c r="M15" s="466"/>
      <c r="N15" s="466"/>
      <c r="O15" s="466"/>
      <c r="Q15" s="129" t="s">
        <v>4898</v>
      </c>
      <c r="R15" s="466">
        <f t="shared" ref="R15:S15" si="42">IF( AND( NOT( ISERROR( T15 ) ), NOT( ISBLANK( T15 ) ) ), IF( AND( T15 &gt; 0, T15 &lt; 1 ), IF( T15 &gt; 0.042, IF( $A15 = "Friday", $T$1, $U$1 ) + T15 + 0.5, IF( $A15 = "Friday", $T$1, $U$1 ) + T15 + 1), "" ), "" )</f>
        <v>43581.791666666664</v>
      </c>
      <c r="S15" s="466">
        <f t="shared" si="42"/>
        <v>43581.822916666664</v>
      </c>
      <c r="T15" s="497">
        <f t="shared" ref="T15:U15" si="43">TIMEVALUE(V15)</f>
        <v>0.29166666666666669</v>
      </c>
      <c r="U15" s="497">
        <f t="shared" si="43"/>
        <v>0.32291666666666669</v>
      </c>
      <c r="V15" s="498" t="str">
        <f t="shared" si="6"/>
        <v>7:00</v>
      </c>
      <c r="W15" s="498" t="str">
        <f t="shared" si="7"/>
        <v>7:45</v>
      </c>
    </row>
    <row r="16" spans="1:23" ht="15.75" customHeight="1">
      <c r="A16" t="str">
        <f t="shared" si="0"/>
        <v>Friday</v>
      </c>
      <c r="B16" t="str">
        <f t="shared" si="1"/>
        <v>Avogadro's Number</v>
      </c>
      <c r="C16" t="str">
        <f t="shared" ref="C16:D16" si="44">IF( NOT( R16 = "" ), TEXT( DATE(YEAR(R16), MONTH(R16), DAY(R16) ), "m/d/yy") &amp; " " &amp; HOUR(R16) &amp; ":" &amp; TEXT( MINUTE(R16), "00"), "")</f>
        <v>4/26/19 20:15</v>
      </c>
      <c r="D16" t="str">
        <f t="shared" si="44"/>
        <v>4/26/19 21:00</v>
      </c>
      <c r="E16" t="str">
        <f t="shared" si="3"/>
        <v>Outside Pets</v>
      </c>
      <c r="F16" s="466"/>
      <c r="G16" s="466" t="e">
        <f t="array" ref="G16">INDEX( '2019 Kevin and Rob Export to we'!A:E, MATCH( E16, '2019 Kevin and Rob Export to we'!E:E, 0 ) )</f>
        <v>#N/A</v>
      </c>
      <c r="H16" s="466"/>
      <c r="I16" s="466"/>
      <c r="J16" s="466"/>
      <c r="K16" s="466"/>
      <c r="L16" s="466"/>
      <c r="M16" s="466"/>
      <c r="N16" s="466"/>
      <c r="O16" s="466"/>
      <c r="Q16" s="129" t="s">
        <v>4899</v>
      </c>
      <c r="R16" s="466">
        <f t="shared" ref="R16:S16" si="45">IF( AND( NOT( ISERROR( T16 ) ), NOT( ISBLANK( T16 ) ) ), IF( AND( T16 &gt; 0, T16 &lt; 1 ), IF( T16 &gt; 0.042, IF( $A16 = "Friday", $T$1, $U$1 ) + T16 + 0.5, IF( $A16 = "Friday", $T$1, $U$1 ) + T16 + 1), "" ), "" )</f>
        <v>43581.84375</v>
      </c>
      <c r="S16" s="466">
        <f t="shared" si="45"/>
        <v>43581.875</v>
      </c>
      <c r="T16" s="497">
        <f t="shared" ref="T16:U16" si="46">TIMEVALUE(V16)</f>
        <v>0.34375</v>
      </c>
      <c r="U16" s="497">
        <f t="shared" si="46"/>
        <v>0.375</v>
      </c>
      <c r="V16" s="498" t="str">
        <f t="shared" si="6"/>
        <v>8:15</v>
      </c>
      <c r="W16" s="498" t="str">
        <f t="shared" si="7"/>
        <v>9:00</v>
      </c>
    </row>
    <row r="17" spans="1:23" ht="15.75" customHeight="1">
      <c r="A17" t="str">
        <f t="shared" si="0"/>
        <v>Friday</v>
      </c>
      <c r="B17" t="str">
        <f t="shared" si="1"/>
        <v>Avogadro's Number</v>
      </c>
      <c r="C17" t="str">
        <f t="shared" ref="C17:D17" si="47">IF( NOT( R17 = "" ), TEXT( DATE(YEAR(R17), MONTH(R17), DAY(R17) ), "m/d/yy") &amp; " " &amp; HOUR(R17) &amp; ":" &amp; TEXT( MINUTE(R17), "00"), "")</f>
        <v>4/26/19 21:30</v>
      </c>
      <c r="D17" t="str">
        <f t="shared" si="47"/>
        <v>4/26/19 22:15</v>
      </c>
      <c r="E17" t="str">
        <f t="shared" si="3"/>
        <v>Bonnie &amp; the Clydes</v>
      </c>
      <c r="F17" s="466"/>
      <c r="G17" s="466" t="e">
        <f t="array" ref="G17">INDEX( '2019 Kevin and Rob Export to we'!A:E, MATCH( E17, '2019 Kevin and Rob Export to we'!E:E, 0 ) )</f>
        <v>#N/A</v>
      </c>
      <c r="H17" s="466"/>
      <c r="I17" s="466"/>
      <c r="J17" s="466"/>
      <c r="K17" s="466"/>
      <c r="L17" s="466"/>
      <c r="M17" s="466"/>
      <c r="N17" s="466"/>
      <c r="O17" s="466"/>
      <c r="Q17" s="129" t="s">
        <v>4900</v>
      </c>
      <c r="R17" s="466">
        <f t="shared" ref="R17:S17" si="48">IF( AND( NOT( ISERROR( T17 ) ), NOT( ISBLANK( T17 ) ) ), IF( AND( T17 &gt; 0, T17 &lt; 1 ), IF( T17 &gt; 0.042, IF( $A17 = "Friday", $T$1, $U$1 ) + T17 + 0.5, IF( $A17 = "Friday", $T$1, $U$1 ) + T17 + 1), "" ), "" )</f>
        <v>43581.895833333336</v>
      </c>
      <c r="S17" s="466">
        <f t="shared" si="48"/>
        <v>43581.927083333336</v>
      </c>
      <c r="T17" s="497">
        <f t="shared" ref="T17:U17" si="49">TIMEVALUE(V17)</f>
        <v>0.39583333333333331</v>
      </c>
      <c r="U17" s="497">
        <f t="shared" si="49"/>
        <v>0.42708333333333331</v>
      </c>
      <c r="V17" s="498" t="str">
        <f t="shared" si="6"/>
        <v>9:30</v>
      </c>
      <c r="W17" s="498" t="str">
        <f t="shared" si="7"/>
        <v>10:15</v>
      </c>
    </row>
    <row r="18" spans="1:23" ht="15.75" customHeight="1">
      <c r="A18" t="str">
        <f t="shared" si="0"/>
        <v>Friday</v>
      </c>
      <c r="B18" t="str">
        <f t="shared" si="1"/>
        <v>Avogadro's Number</v>
      </c>
      <c r="C18" t="str">
        <f t="shared" ref="C18:D18" si="50">IF( NOT( R18 = "" ), TEXT( DATE(YEAR(R18), MONTH(R18), DAY(R18) ), "m/d/yy") &amp; " " &amp; HOUR(R18) &amp; ":" &amp; TEXT( MINUTE(R18), "00"), "")</f>
        <v>4/26/19 22:45</v>
      </c>
      <c r="D18" t="str">
        <f t="shared" si="50"/>
        <v>4/26/19 23:30</v>
      </c>
      <c r="E18" t="str">
        <f t="shared" si="3"/>
        <v>Whippoorwill</v>
      </c>
      <c r="F18" s="466"/>
      <c r="G18" s="466" t="e">
        <f t="array" ref="G18">INDEX( '2019 Kevin and Rob Export to we'!A:E, MATCH( E18, '2019 Kevin and Rob Export to we'!E:E, 0 ) )</f>
        <v>#N/A</v>
      </c>
      <c r="H18" s="466"/>
      <c r="I18" s="466"/>
      <c r="J18" s="466"/>
      <c r="K18" s="466"/>
      <c r="L18" s="466"/>
      <c r="M18" s="466"/>
      <c r="N18" s="466"/>
      <c r="O18" s="466"/>
      <c r="Q18" s="129" t="s">
        <v>4901</v>
      </c>
      <c r="R18" s="466">
        <f t="shared" ref="R18:S18" si="51">IF( AND( NOT( ISERROR( T18 ) ), NOT( ISBLANK( T18 ) ) ), IF( AND( T18 &gt; 0, T18 &lt; 1 ), IF( T18 &gt; 0.042, IF( $A18 = "Friday", $T$1, $U$1 ) + T18 + 0.5, IF( $A18 = "Friday", $T$1, $U$1 ) + T18 + 1), "" ), "" )</f>
        <v>43581.947916666664</v>
      </c>
      <c r="S18" s="466">
        <f t="shared" si="51"/>
        <v>43581.979166666664</v>
      </c>
      <c r="T18" s="497">
        <f t="shared" ref="T18:U18" si="52">TIMEVALUE(V18)</f>
        <v>0.44791666666666669</v>
      </c>
      <c r="U18" s="497">
        <f t="shared" si="52"/>
        <v>0.47916666666666669</v>
      </c>
      <c r="V18" s="498" t="str">
        <f t="shared" si="6"/>
        <v>10:45</v>
      </c>
      <c r="W18" s="498" t="str">
        <f t="shared" si="7"/>
        <v>11:30</v>
      </c>
    </row>
    <row r="19" spans="1:23" ht="15.75" customHeight="1">
      <c r="A19" t="str">
        <f t="shared" si="0"/>
        <v>Friday</v>
      </c>
      <c r="B19" t="str">
        <f t="shared" si="1"/>
        <v>Avogadro's Number</v>
      </c>
      <c r="C19" t="str">
        <f t="shared" ref="C19:D19" si="53">IF( NOT( R19 = "" ), TEXT( DATE(YEAR(R19), MONTH(R19), DAY(R19) ), "m/d/yy") &amp; " " &amp; HOUR(R19) &amp; ":" &amp; TEXT( MINUTE(R19), "00"), "")</f>
        <v>4/27/19 0:00</v>
      </c>
      <c r="D19" t="str">
        <f t="shared" si="53"/>
        <v>4/27/19 1:00</v>
      </c>
      <c r="E19" t="str">
        <f t="shared" si="3"/>
        <v>Mama Lenny and the Remedy</v>
      </c>
      <c r="F19" s="466"/>
      <c r="G19" s="466" t="e">
        <f t="array" ref="G19">INDEX( '2019 Kevin and Rob Export to we'!A:E, MATCH( E19, '2019 Kevin and Rob Export to we'!E:E, 0 ) )</f>
        <v>#N/A</v>
      </c>
      <c r="H19" s="466"/>
      <c r="I19" s="466"/>
      <c r="J19" s="466"/>
      <c r="K19" s="466"/>
      <c r="L19" s="466"/>
      <c r="M19" s="466"/>
      <c r="N19" s="466"/>
      <c r="O19" s="466"/>
      <c r="Q19" s="129" t="s">
        <v>4902</v>
      </c>
      <c r="R19" s="466">
        <f t="shared" ref="R19:S19" si="54">IF( AND( NOT( ISERROR( T19 ) ), NOT( ISBLANK( T19 ) ) ), IF( AND( T19 &gt; 0, T19 &lt; 1 ), IF( T19 &gt; 0.042, IF( $A19 = "Friday", $T$1, $U$1 ) + T19 + 0.5, IF( $A19 = "Friday", $T$1, $U$1 ) + T19 + 1), "" ), "" )</f>
        <v>43582</v>
      </c>
      <c r="S19" s="466">
        <f t="shared" si="54"/>
        <v>43582.041666666664</v>
      </c>
      <c r="T19" s="497">
        <f t="shared" ref="T19:U19" si="55">TIMEVALUE(V19)</f>
        <v>0.5</v>
      </c>
      <c r="U19" s="497">
        <f t="shared" si="55"/>
        <v>4.1666666666666664E-2</v>
      </c>
      <c r="V19" s="498" t="str">
        <f t="shared" si="6"/>
        <v>12:00</v>
      </c>
      <c r="W19" s="498" t="str">
        <f t="shared" si="7"/>
        <v>1:00</v>
      </c>
    </row>
    <row r="20" spans="1:23" ht="15.75" customHeight="1">
      <c r="A20" t="str">
        <f t="shared" si="0"/>
        <v>Friday</v>
      </c>
      <c r="B20" t="str">
        <f t="shared" si="1"/>
        <v>The Colorado Room</v>
      </c>
      <c r="C20" t="str">
        <f t="shared" ref="C20:D20" si="56">IF( NOT( R20 = "" ), TEXT( DATE(YEAR(R20), MONTH(R20), DAY(R20) ), "m/d/yy") &amp; " " &amp; HOUR(R20) &amp; ":" &amp; TEXT( MINUTE(R20), "00"), "")</f>
        <v/>
      </c>
      <c r="D20" t="str">
        <f t="shared" si="56"/>
        <v/>
      </c>
      <c r="E20" t="str">
        <f t="shared" si="3"/>
        <v/>
      </c>
      <c r="F20" s="466"/>
      <c r="G20" s="466" t="e">
        <f t="array" ref="G20">INDEX( '2019 Kevin and Rob Export to we'!A:E, MATCH( E20, '2019 Kevin and Rob Export to we'!E:E, 0 ) )</f>
        <v>#N/A</v>
      </c>
      <c r="H20" s="466"/>
      <c r="I20" s="466"/>
      <c r="J20" s="466"/>
      <c r="K20" s="466"/>
      <c r="L20" s="466"/>
      <c r="M20" s="466"/>
      <c r="N20" s="466"/>
      <c r="O20" s="466"/>
      <c r="Q20" s="129" t="s">
        <v>4903</v>
      </c>
      <c r="R20" s="466" t="str">
        <f t="shared" ref="R20:S20" si="57">IF( AND( NOT( ISERROR( T20 ) ), NOT( ISBLANK( T20 ) ) ), IF( AND( T20 &gt; 0, T20 &lt; 1 ), IF( T20 &gt; 0.042, IF( $A20 = "Friday", $T$1, $U$1 ) + T20 + 0.5, IF( $A20 = "Friday", $T$1, $U$1 ) + T20 + 1), "" ), "" )</f>
        <v/>
      </c>
      <c r="S20" s="466" t="str">
        <f t="shared" si="57"/>
        <v/>
      </c>
      <c r="T20" s="497" t="e">
        <f t="shared" ref="T20:U20" si="58">TIMEVALUE(V20)</f>
        <v>#VALUE!</v>
      </c>
      <c r="U20" s="497" t="e">
        <f t="shared" si="58"/>
        <v>#VALUE!</v>
      </c>
      <c r="V20" s="498" t="str">
        <f t="shared" si="6"/>
        <v/>
      </c>
      <c r="W20" s="498" t="str">
        <f t="shared" si="7"/>
        <v/>
      </c>
    </row>
    <row r="21" spans="1:23" ht="15.75" customHeight="1">
      <c r="A21" t="str">
        <f t="shared" si="0"/>
        <v>Friday</v>
      </c>
      <c r="B21" t="str">
        <f t="shared" si="1"/>
        <v>The Colorado Room</v>
      </c>
      <c r="C21" t="str">
        <f t="shared" ref="C21:D21" si="59">IF( NOT( R21 = "" ), TEXT( DATE(YEAR(R21), MONTH(R21), DAY(R21) ), "m/d/yy") &amp; " " &amp; HOUR(R21) &amp; ":" &amp; TEXT( MINUTE(R21), "00"), "")</f>
        <v>4/26/19 16:30</v>
      </c>
      <c r="D21" t="str">
        <f t="shared" si="59"/>
        <v>4/26/19 17:15</v>
      </c>
      <c r="E21" t="str">
        <f t="shared" si="3"/>
        <v>Mirror Fields</v>
      </c>
      <c r="F21" s="466"/>
      <c r="G21" s="466" t="e">
        <f t="array" ref="G21">INDEX( '2019 Kevin and Rob Export to we'!A:E, MATCH( E21, '2019 Kevin and Rob Export to we'!E:E, 0 ) )</f>
        <v>#N/A</v>
      </c>
      <c r="H21" s="466"/>
      <c r="I21" s="466"/>
      <c r="J21" s="466"/>
      <c r="K21" s="466"/>
      <c r="L21" s="466"/>
      <c r="M21" s="466"/>
      <c r="N21" s="466"/>
      <c r="O21" s="466"/>
      <c r="Q21" s="129" t="s">
        <v>4904</v>
      </c>
      <c r="R21" s="466">
        <f t="shared" ref="R21:S21" si="60">IF( AND( NOT( ISERROR( T21 ) ), NOT( ISBLANK( T21 ) ) ), IF( AND( T21 &gt; 0, T21 &lt; 1 ), IF( T21 &gt; 0.042, IF( $A21 = "Friday", $T$1, $U$1 ) + T21 + 0.5, IF( $A21 = "Friday", $T$1, $U$1 ) + T21 + 1), "" ), "" )</f>
        <v>43581.6875</v>
      </c>
      <c r="S21" s="466">
        <f t="shared" si="60"/>
        <v>43581.71875</v>
      </c>
      <c r="T21" s="497">
        <f t="shared" ref="T21:U21" si="61">TIMEVALUE(V21)</f>
        <v>0.1875</v>
      </c>
      <c r="U21" s="497">
        <f t="shared" si="61"/>
        <v>0.21875</v>
      </c>
      <c r="V21" s="498" t="str">
        <f t="shared" si="6"/>
        <v>4:30</v>
      </c>
      <c r="W21" s="498" t="str">
        <f t="shared" si="7"/>
        <v>5:15</v>
      </c>
    </row>
    <row r="22" spans="1:23" ht="15.75" customHeight="1">
      <c r="A22" t="str">
        <f t="shared" si="0"/>
        <v>Friday</v>
      </c>
      <c r="B22" t="str">
        <f t="shared" si="1"/>
        <v>The Colorado Room</v>
      </c>
      <c r="C22" t="str">
        <f t="shared" ref="C22:D22" si="62">IF( NOT( R22 = "" ), TEXT( DATE(YEAR(R22), MONTH(R22), DAY(R22) ), "m/d/yy") &amp; " " &amp; HOUR(R22) &amp; ":" &amp; TEXT( MINUTE(R22), "00"), "")</f>
        <v>4/26/19 17:45</v>
      </c>
      <c r="D22" t="str">
        <f t="shared" si="62"/>
        <v>4/26/19 18:30</v>
      </c>
      <c r="E22" t="str">
        <f t="shared" si="3"/>
        <v>Equally Challenged</v>
      </c>
      <c r="F22" s="466"/>
      <c r="G22" s="466" t="e">
        <f t="array" ref="G22">INDEX( '2019 Kevin and Rob Export to we'!A:E, MATCH( E22, '2019 Kevin and Rob Export to we'!E:E, 0 ) )</f>
        <v>#N/A</v>
      </c>
      <c r="H22" s="466"/>
      <c r="I22" s="466"/>
      <c r="J22" s="466"/>
      <c r="K22" s="466"/>
      <c r="L22" s="466"/>
      <c r="M22" s="466"/>
      <c r="N22" s="466"/>
      <c r="O22" s="466"/>
      <c r="Q22" s="129" t="s">
        <v>4905</v>
      </c>
      <c r="R22" s="466">
        <f t="shared" ref="R22:S22" si="63">IF( AND( NOT( ISERROR( T22 ) ), NOT( ISBLANK( T22 ) ) ), IF( AND( T22 &gt; 0, T22 &lt; 1 ), IF( T22 &gt; 0.042, IF( $A22 = "Friday", $T$1, $U$1 ) + T22 + 0.5, IF( $A22 = "Friday", $T$1, $U$1 ) + T22 + 1), "" ), "" )</f>
        <v>43581.739583333336</v>
      </c>
      <c r="S22" s="466">
        <f t="shared" si="63"/>
        <v>43581.770833333336</v>
      </c>
      <c r="T22" s="497">
        <f t="shared" ref="T22:U22" si="64">TIMEVALUE(V22)</f>
        <v>0.23958333333333334</v>
      </c>
      <c r="U22" s="497">
        <f t="shared" si="64"/>
        <v>0.27083333333333331</v>
      </c>
      <c r="V22" s="498" t="str">
        <f t="shared" si="6"/>
        <v>5:45</v>
      </c>
      <c r="W22" s="498" t="str">
        <f t="shared" si="7"/>
        <v>6:30</v>
      </c>
    </row>
    <row r="23" spans="1:23" ht="15.75" customHeight="1">
      <c r="A23" t="str">
        <f t="shared" si="0"/>
        <v>Friday</v>
      </c>
      <c r="B23" t="str">
        <f t="shared" si="1"/>
        <v>The Colorado Room</v>
      </c>
      <c r="C23" t="str">
        <f t="shared" ref="C23:D23" si="65">IF( NOT( R23 = "" ), TEXT( DATE(YEAR(R23), MONTH(R23), DAY(R23) ), "m/d/yy") &amp; " " &amp; HOUR(R23) &amp; ":" &amp; TEXT( MINUTE(R23), "00"), "")</f>
        <v>4/26/19 19:00</v>
      </c>
      <c r="D23" t="str">
        <f t="shared" si="65"/>
        <v>4/26/19 20:00</v>
      </c>
      <c r="E23" t="str">
        <f t="shared" si="3"/>
        <v>Comedy Show 1</v>
      </c>
      <c r="F23" s="466"/>
      <c r="G23" s="466" t="e">
        <f t="array" ref="G23">INDEX( '2019 Kevin and Rob Export to we'!A:E, MATCH( E23, '2019 Kevin and Rob Export to we'!E:E, 0 ) )</f>
        <v>#N/A</v>
      </c>
      <c r="H23" s="466"/>
      <c r="I23" s="466"/>
      <c r="J23" s="466"/>
      <c r="K23" s="466"/>
      <c r="L23" s="466"/>
      <c r="M23" s="466"/>
      <c r="N23" s="466"/>
      <c r="O23" s="466"/>
      <c r="Q23" s="129" t="s">
        <v>4906</v>
      </c>
      <c r="R23" s="466">
        <f t="shared" ref="R23:S23" si="66">IF( AND( NOT( ISERROR( T23 ) ), NOT( ISBLANK( T23 ) ) ), IF( AND( T23 &gt; 0, T23 &lt; 1 ), IF( T23 &gt; 0.042, IF( $A23 = "Friday", $T$1, $U$1 ) + T23 + 0.5, IF( $A23 = "Friday", $T$1, $U$1 ) + T23 + 1), "" ), "" )</f>
        <v>43581.791666666664</v>
      </c>
      <c r="S23" s="466">
        <f t="shared" si="66"/>
        <v>43581.833333333336</v>
      </c>
      <c r="T23" s="497">
        <f t="shared" ref="T23:U23" si="67">TIMEVALUE(V23)</f>
        <v>0.29166666666666669</v>
      </c>
      <c r="U23" s="497">
        <f t="shared" si="67"/>
        <v>0.33333333333333331</v>
      </c>
      <c r="V23" s="498" t="str">
        <f t="shared" si="6"/>
        <v>7:00</v>
      </c>
      <c r="W23" s="498" t="str">
        <f t="shared" si="7"/>
        <v>8:00</v>
      </c>
    </row>
    <row r="24" spans="1:23" ht="15.75" customHeight="1">
      <c r="A24" t="str">
        <f t="shared" si="0"/>
        <v>Friday</v>
      </c>
      <c r="B24" t="str">
        <f t="shared" si="1"/>
        <v>The Colorado Room</v>
      </c>
      <c r="C24" t="str">
        <f t="shared" ref="C24:D24" si="68">IF( NOT( R24 = "" ), TEXT( DATE(YEAR(R24), MONTH(R24), DAY(R24) ), "m/d/yy") &amp; " " &amp; HOUR(R24) &amp; ":" &amp; TEXT( MINUTE(R24), "00"), "")</f>
        <v>4/26/19 20:15</v>
      </c>
      <c r="D24" t="str">
        <f t="shared" si="68"/>
        <v>4/26/19 21:00</v>
      </c>
      <c r="E24" t="str">
        <f t="shared" si="3"/>
        <v>Pioneer Mother</v>
      </c>
      <c r="F24" s="466"/>
      <c r="G24" s="466" t="e">
        <f t="array" ref="G24">INDEX( '2019 Kevin and Rob Export to we'!A:E, MATCH( E24, '2019 Kevin and Rob Export to we'!E:E, 0 ) )</f>
        <v>#N/A</v>
      </c>
      <c r="H24" s="466"/>
      <c r="I24" s="466"/>
      <c r="J24" s="466"/>
      <c r="K24" s="466"/>
      <c r="L24" s="466"/>
      <c r="M24" s="466"/>
      <c r="N24" s="466"/>
      <c r="O24" s="466"/>
      <c r="Q24" s="129" t="s">
        <v>4907</v>
      </c>
      <c r="R24" s="466">
        <f t="shared" ref="R24:S24" si="69">IF( AND( NOT( ISERROR( T24 ) ), NOT( ISBLANK( T24 ) ) ), IF( AND( T24 &gt; 0, T24 &lt; 1 ), IF( T24 &gt; 0.042, IF( $A24 = "Friday", $T$1, $U$1 ) + T24 + 0.5, IF( $A24 = "Friday", $T$1, $U$1 ) + T24 + 1), "" ), "" )</f>
        <v>43581.84375</v>
      </c>
      <c r="S24" s="466">
        <f t="shared" si="69"/>
        <v>43581.875</v>
      </c>
      <c r="T24" s="497">
        <f t="shared" ref="T24:U24" si="70">TIMEVALUE(V24)</f>
        <v>0.34375</v>
      </c>
      <c r="U24" s="497">
        <f t="shared" si="70"/>
        <v>0.375</v>
      </c>
      <c r="V24" s="498" t="str">
        <f t="shared" si="6"/>
        <v>8:15</v>
      </c>
      <c r="W24" s="498" t="str">
        <f t="shared" si="7"/>
        <v>9:00</v>
      </c>
    </row>
    <row r="25" spans="1:23" ht="15.75" customHeight="1">
      <c r="A25" t="str">
        <f t="shared" si="0"/>
        <v>Friday</v>
      </c>
      <c r="B25" t="str">
        <f t="shared" si="1"/>
        <v>The Colorado Room</v>
      </c>
      <c r="C25" t="str">
        <f t="shared" ref="C25:D25" si="71">IF( NOT( R25 = "" ), TEXT( DATE(YEAR(R25), MONTH(R25), DAY(R25) ), "m/d/yy") &amp; " " &amp; HOUR(R25) &amp; ":" &amp; TEXT( MINUTE(R25), "00"), "")</f>
        <v>4/26/19 21:30</v>
      </c>
      <c r="D25" t="str">
        <f t="shared" si="71"/>
        <v>4/26/19 22:15</v>
      </c>
      <c r="E25" t="str">
        <f t="shared" si="3"/>
        <v>A Brother's Fountain</v>
      </c>
      <c r="F25" s="466"/>
      <c r="G25" s="466" t="e">
        <f t="array" ref="G25">INDEX( '2019 Kevin and Rob Export to we'!A:E, MATCH( E25, '2019 Kevin and Rob Export to we'!E:E, 0 ) )</f>
        <v>#N/A</v>
      </c>
      <c r="H25" s="466"/>
      <c r="I25" s="466"/>
      <c r="J25" s="466"/>
      <c r="K25" s="466"/>
      <c r="L25" s="466"/>
      <c r="M25" s="466"/>
      <c r="N25" s="466"/>
      <c r="O25" s="466"/>
      <c r="Q25" s="129" t="s">
        <v>4908</v>
      </c>
      <c r="R25" s="466">
        <f t="shared" ref="R25:S25" si="72">IF( AND( NOT( ISERROR( T25 ) ), NOT( ISBLANK( T25 ) ) ), IF( AND( T25 &gt; 0, T25 &lt; 1 ), IF( T25 &gt; 0.042, IF( $A25 = "Friday", $T$1, $U$1 ) + T25 + 0.5, IF( $A25 = "Friday", $T$1, $U$1 ) + T25 + 1), "" ), "" )</f>
        <v>43581.895833333336</v>
      </c>
      <c r="S25" s="466">
        <f t="shared" si="72"/>
        <v>43581.927083333336</v>
      </c>
      <c r="T25" s="497">
        <f t="shared" ref="T25:U25" si="73">TIMEVALUE(V25)</f>
        <v>0.39583333333333331</v>
      </c>
      <c r="U25" s="497">
        <f t="shared" si="73"/>
        <v>0.42708333333333331</v>
      </c>
      <c r="V25" s="498" t="str">
        <f t="shared" si="6"/>
        <v>9:30</v>
      </c>
      <c r="W25" s="498" t="str">
        <f t="shared" si="7"/>
        <v>10:15</v>
      </c>
    </row>
    <row r="26" spans="1:23" ht="15.75" customHeight="1">
      <c r="A26" t="str">
        <f t="shared" si="0"/>
        <v>Friday</v>
      </c>
      <c r="B26" t="str">
        <f t="shared" si="1"/>
        <v>The Colorado Room</v>
      </c>
      <c r="C26" t="str">
        <f t="shared" ref="C26:D26" si="74">IF( NOT( R26 = "" ), TEXT( DATE(YEAR(R26), MONTH(R26), DAY(R26) ), "m/d/yy") &amp; " " &amp; HOUR(R26) &amp; ":" &amp; TEXT( MINUTE(R26), "00"), "")</f>
        <v>4/26/19 22:45</v>
      </c>
      <c r="D26" t="str">
        <f t="shared" si="74"/>
        <v>4/26/19 23:45</v>
      </c>
      <c r="E26" t="str">
        <f t="shared" si="3"/>
        <v>Banshee Tree</v>
      </c>
      <c r="F26" s="466"/>
      <c r="G26" s="466" t="e">
        <f t="array" ref="G26">INDEX( '2019 Kevin and Rob Export to we'!A:E, MATCH( E26, '2019 Kevin and Rob Export to we'!E:E, 0 ) )</f>
        <v>#N/A</v>
      </c>
      <c r="H26" s="466"/>
      <c r="I26" s="466"/>
      <c r="J26" s="466"/>
      <c r="K26" s="466"/>
      <c r="L26" s="466"/>
      <c r="M26" s="466"/>
      <c r="N26" s="466"/>
      <c r="O26" s="466"/>
      <c r="Q26" s="129" t="s">
        <v>4909</v>
      </c>
      <c r="R26" s="466">
        <f t="shared" ref="R26:S26" si="75">IF( AND( NOT( ISERROR( T26 ) ), NOT( ISBLANK( T26 ) ) ), IF( AND( T26 &gt; 0, T26 &lt; 1 ), IF( T26 &gt; 0.042, IF( $A26 = "Friday", $T$1, $U$1 ) + T26 + 0.5, IF( $A26 = "Friday", $T$1, $U$1 ) + T26 + 1), "" ), "" )</f>
        <v>43581.947916666664</v>
      </c>
      <c r="S26" s="466">
        <f t="shared" si="75"/>
        <v>43581.989583333336</v>
      </c>
      <c r="T26" s="497">
        <f t="shared" ref="T26:U26" si="76">TIMEVALUE(V26)</f>
        <v>0.44791666666666669</v>
      </c>
      <c r="U26" s="497">
        <f t="shared" si="76"/>
        <v>0.48958333333333331</v>
      </c>
      <c r="V26" s="498" t="str">
        <f t="shared" si="6"/>
        <v>10:45</v>
      </c>
      <c r="W26" s="498" t="str">
        <f t="shared" si="7"/>
        <v>11:45</v>
      </c>
    </row>
    <row r="27" spans="1:23" ht="15.75" customHeight="1">
      <c r="A27" t="str">
        <f t="shared" si="0"/>
        <v>Friday</v>
      </c>
      <c r="B27" t="str">
        <f t="shared" si="1"/>
        <v>Crooked Stave</v>
      </c>
      <c r="C27" t="str">
        <f t="shared" ref="C27:D27" si="77">IF( NOT( R27 = "" ), TEXT( DATE(YEAR(R27), MONTH(R27), DAY(R27) ), "m/d/yy") &amp; " " &amp; HOUR(R27) &amp; ":" &amp; TEXT( MINUTE(R27), "00"), "")</f>
        <v/>
      </c>
      <c r="D27" t="str">
        <f t="shared" si="77"/>
        <v/>
      </c>
      <c r="E27" t="str">
        <f t="shared" si="3"/>
        <v/>
      </c>
      <c r="F27" s="466"/>
      <c r="G27" s="466" t="e">
        <f t="array" ref="G27">INDEX( '2019 Kevin and Rob Export to we'!A:E, MATCH( E27, '2019 Kevin and Rob Export to we'!E:E, 0 ) )</f>
        <v>#N/A</v>
      </c>
      <c r="H27" s="466"/>
      <c r="I27" s="466"/>
      <c r="J27" s="466"/>
      <c r="K27" s="466"/>
      <c r="L27" s="466"/>
      <c r="M27" s="466"/>
      <c r="N27" s="466"/>
      <c r="O27" s="466"/>
      <c r="Q27" s="129" t="s">
        <v>4910</v>
      </c>
      <c r="R27" s="466" t="str">
        <f t="shared" ref="R27:S27" si="78">IF( AND( NOT( ISERROR( T27 ) ), NOT( ISBLANK( T27 ) ) ), IF( AND( T27 &gt; 0, T27 &lt; 1 ), IF( T27 &gt; 0.042, IF( $A27 = "Friday", $T$1, $U$1 ) + T27 + 0.5, IF( $A27 = "Friday", $T$1, $U$1 ) + T27 + 1), "" ), "" )</f>
        <v/>
      </c>
      <c r="S27" s="466" t="str">
        <f t="shared" si="78"/>
        <v/>
      </c>
      <c r="T27" s="497" t="e">
        <f t="shared" ref="T27:U27" si="79">TIMEVALUE(V27)</f>
        <v>#VALUE!</v>
      </c>
      <c r="U27" s="497" t="e">
        <f t="shared" si="79"/>
        <v>#VALUE!</v>
      </c>
      <c r="V27" s="498" t="str">
        <f t="shared" si="6"/>
        <v/>
      </c>
      <c r="W27" s="498" t="str">
        <f t="shared" si="7"/>
        <v/>
      </c>
    </row>
    <row r="28" spans="1:23" ht="15.75" customHeight="1">
      <c r="A28" t="str">
        <f t="shared" si="0"/>
        <v>Friday</v>
      </c>
      <c r="B28" t="str">
        <f t="shared" si="1"/>
        <v>Crooked Stave</v>
      </c>
      <c r="C28" t="str">
        <f t="shared" ref="C28:D28" si="80">IF( NOT( R28 = "" ), TEXT( DATE(YEAR(R28), MONTH(R28), DAY(R28) ), "m/d/yy") &amp; " " &amp; HOUR(R28) &amp; ":" &amp; TEXT( MINUTE(R28), "00"), "")</f>
        <v>4/26/19 17:30</v>
      </c>
      <c r="D28" t="str">
        <f t="shared" si="80"/>
        <v>4/26/19 18:15</v>
      </c>
      <c r="E28" t="str">
        <f t="shared" si="3"/>
        <v>Shannon Fitzsimmons</v>
      </c>
      <c r="F28" s="466"/>
      <c r="G28" s="466" t="e">
        <f t="array" ref="G28">INDEX( '2019 Kevin and Rob Export to we'!A:E, MATCH( E28, '2019 Kevin and Rob Export to we'!E:E, 0 ) )</f>
        <v>#N/A</v>
      </c>
      <c r="H28" s="466"/>
      <c r="I28" s="466"/>
      <c r="J28" s="466"/>
      <c r="K28" s="466"/>
      <c r="L28" s="466"/>
      <c r="M28" s="466"/>
      <c r="N28" s="466"/>
      <c r="O28" s="466"/>
      <c r="Q28" s="129" t="s">
        <v>4911</v>
      </c>
      <c r="R28" s="466">
        <f t="shared" ref="R28:S28" si="81">IF( AND( NOT( ISERROR( T28 ) ), NOT( ISBLANK( T28 ) ) ), IF( AND( T28 &gt; 0, T28 &lt; 1 ), IF( T28 &gt; 0.042, IF( $A28 = "Friday", $T$1, $U$1 ) + T28 + 0.5, IF( $A28 = "Friday", $T$1, $U$1 ) + T28 + 1), "" ), "" )</f>
        <v>43581.729166666664</v>
      </c>
      <c r="S28" s="466">
        <f t="shared" si="81"/>
        <v>43581.760416666664</v>
      </c>
      <c r="T28" s="497">
        <f t="shared" ref="T28:U28" si="82">TIMEVALUE(V28)</f>
        <v>0.22916666666666666</v>
      </c>
      <c r="U28" s="497">
        <f t="shared" si="82"/>
        <v>0.26041666666666669</v>
      </c>
      <c r="V28" s="498" t="str">
        <f t="shared" si="6"/>
        <v>5:30</v>
      </c>
      <c r="W28" s="498" t="str">
        <f t="shared" si="7"/>
        <v>6:15</v>
      </c>
    </row>
    <row r="29" spans="1:23" ht="15.75" customHeight="1">
      <c r="A29" t="str">
        <f t="shared" si="0"/>
        <v>Friday</v>
      </c>
      <c r="B29" t="str">
        <f t="shared" si="1"/>
        <v>Crooked Stave</v>
      </c>
      <c r="C29" t="str">
        <f t="shared" ref="C29:D29" si="83">IF( NOT( R29 = "" ), TEXT( DATE(YEAR(R29), MONTH(R29), DAY(R29) ), "m/d/yy") &amp; " " &amp; HOUR(R29) &amp; ":" &amp; TEXT( MINUTE(R29), "00"), "")</f>
        <v>4/26/19 18:45</v>
      </c>
      <c r="D29" t="str">
        <f t="shared" si="83"/>
        <v>4/26/19 19:30</v>
      </c>
      <c r="E29" t="str">
        <f t="shared" si="3"/>
        <v>Achilles</v>
      </c>
      <c r="F29" s="466"/>
      <c r="G29" s="466" t="e">
        <f t="array" ref="G29">INDEX( '2019 Kevin and Rob Export to we'!A:E, MATCH( E29, '2019 Kevin and Rob Export to we'!E:E, 0 ) )</f>
        <v>#N/A</v>
      </c>
      <c r="H29" s="466"/>
      <c r="I29" s="466"/>
      <c r="J29" s="466"/>
      <c r="K29" s="466"/>
      <c r="L29" s="466"/>
      <c r="M29" s="466"/>
      <c r="N29" s="466"/>
      <c r="O29" s="466"/>
      <c r="Q29" s="129" t="s">
        <v>4913</v>
      </c>
      <c r="R29" s="466">
        <f t="shared" ref="R29:S29" si="84">IF( AND( NOT( ISERROR( T29 ) ), NOT( ISBLANK( T29 ) ) ), IF( AND( T29 &gt; 0, T29 &lt; 1 ), IF( T29 &gt; 0.042, IF( $A29 = "Friday", $T$1, $U$1 ) + T29 + 0.5, IF( $A29 = "Friday", $T$1, $U$1 ) + T29 + 1), "" ), "" )</f>
        <v>43581.78125</v>
      </c>
      <c r="S29" s="466">
        <f t="shared" si="84"/>
        <v>43581.8125</v>
      </c>
      <c r="T29" s="497">
        <f t="shared" ref="T29:U29" si="85">TIMEVALUE(V29)</f>
        <v>0.28125</v>
      </c>
      <c r="U29" s="497">
        <f t="shared" si="85"/>
        <v>0.3125</v>
      </c>
      <c r="V29" s="498" t="str">
        <f t="shared" si="6"/>
        <v>6:45</v>
      </c>
      <c r="W29" s="498" t="str">
        <f t="shared" si="7"/>
        <v>7:30</v>
      </c>
    </row>
    <row r="30" spans="1:23" ht="15.75" customHeight="1">
      <c r="A30" t="str">
        <f t="shared" si="0"/>
        <v>Friday</v>
      </c>
      <c r="B30" t="str">
        <f t="shared" si="1"/>
        <v>Crooked Stave</v>
      </c>
      <c r="C30" t="str">
        <f t="shared" ref="C30:D30" si="86">IF( NOT( R30 = "" ), TEXT( DATE(YEAR(R30), MONTH(R30), DAY(R30) ), "m/d/yy") &amp; " " &amp; HOUR(R30) &amp; ":" &amp; TEXT( MINUTE(R30), "00"), "")</f>
        <v>4/26/19 20:00</v>
      </c>
      <c r="D30" t="str">
        <f t="shared" si="86"/>
        <v>4/26/19 20:45</v>
      </c>
      <c r="E30" t="str">
        <f t="shared" si="3"/>
        <v>The Copper Coins</v>
      </c>
      <c r="F30" s="466"/>
      <c r="G30" s="466" t="e">
        <f t="array" ref="G30">INDEX( '2019 Kevin and Rob Export to we'!A:E, MATCH( E30, '2019 Kevin and Rob Export to we'!E:E, 0 ) )</f>
        <v>#N/A</v>
      </c>
      <c r="H30" s="466"/>
      <c r="I30" s="466"/>
      <c r="J30" s="466"/>
      <c r="K30" s="466"/>
      <c r="L30" s="466"/>
      <c r="M30" s="466"/>
      <c r="N30" s="466"/>
      <c r="O30" s="466"/>
      <c r="Q30" s="129" t="s">
        <v>4914</v>
      </c>
      <c r="R30" s="466">
        <f t="shared" ref="R30:S30" si="87">IF( AND( NOT( ISERROR( T30 ) ), NOT( ISBLANK( T30 ) ) ), IF( AND( T30 &gt; 0, T30 &lt; 1 ), IF( T30 &gt; 0.042, IF( $A30 = "Friday", $T$1, $U$1 ) + T30 + 0.5, IF( $A30 = "Friday", $T$1, $U$1 ) + T30 + 1), "" ), "" )</f>
        <v>43581.833333333336</v>
      </c>
      <c r="S30" s="466">
        <f t="shared" si="87"/>
        <v>43581.864583333336</v>
      </c>
      <c r="T30" s="497">
        <f t="shared" ref="T30:U30" si="88">TIMEVALUE(V30)</f>
        <v>0.33333333333333331</v>
      </c>
      <c r="U30" s="497">
        <f t="shared" si="88"/>
        <v>0.36458333333333331</v>
      </c>
      <c r="V30" s="498" t="str">
        <f t="shared" si="6"/>
        <v>8:00</v>
      </c>
      <c r="W30" s="498" t="str">
        <f t="shared" si="7"/>
        <v>8:45</v>
      </c>
    </row>
    <row r="31" spans="1:23" ht="15.75" customHeight="1">
      <c r="A31" t="str">
        <f t="shared" si="0"/>
        <v>Friday</v>
      </c>
      <c r="B31" t="str">
        <f t="shared" si="1"/>
        <v>Crooked Stave</v>
      </c>
      <c r="C31" t="str">
        <f t="shared" ref="C31:D31" si="89">IF( NOT( R31 = "" ), TEXT( DATE(YEAR(R31), MONTH(R31), DAY(R31) ), "m/d/yy") &amp; " " &amp; HOUR(R31) &amp; ":" &amp; TEXT( MINUTE(R31), "00"), "")</f>
        <v>4/26/19 21:15</v>
      </c>
      <c r="D31" t="str">
        <f t="shared" si="89"/>
        <v>4/26/19 22:00</v>
      </c>
      <c r="E31" t="str">
        <f t="shared" si="3"/>
        <v>Erik Lunde</v>
      </c>
      <c r="F31" s="466"/>
      <c r="G31" s="466" t="e">
        <f t="array" ref="G31">INDEX( '2019 Kevin and Rob Export to we'!A:E, MATCH( E31, '2019 Kevin and Rob Export to we'!E:E, 0 ) )</f>
        <v>#N/A</v>
      </c>
      <c r="H31" s="466"/>
      <c r="I31" s="466"/>
      <c r="J31" s="466"/>
      <c r="K31" s="466"/>
      <c r="L31" s="466"/>
      <c r="M31" s="466"/>
      <c r="N31" s="466"/>
      <c r="O31" s="466"/>
      <c r="Q31" s="129" t="s">
        <v>4915</v>
      </c>
      <c r="R31" s="466">
        <f t="shared" ref="R31:S31" si="90">IF( AND( NOT( ISERROR( T31 ) ), NOT( ISBLANK( T31 ) ) ), IF( AND( T31 &gt; 0, T31 &lt; 1 ), IF( T31 &gt; 0.042, IF( $A31 = "Friday", $T$1, $U$1 ) + T31 + 0.5, IF( $A31 = "Friday", $T$1, $U$1 ) + T31 + 1), "" ), "" )</f>
        <v>43581.885416666664</v>
      </c>
      <c r="S31" s="466">
        <f t="shared" si="90"/>
        <v>43581.916666666664</v>
      </c>
      <c r="T31" s="497">
        <f t="shared" ref="T31:U31" si="91">TIMEVALUE(V31)</f>
        <v>0.38541666666666669</v>
      </c>
      <c r="U31" s="497">
        <f t="shared" si="91"/>
        <v>0.41666666666666669</v>
      </c>
      <c r="V31" s="498" t="str">
        <f t="shared" si="6"/>
        <v>9:15</v>
      </c>
      <c r="W31" s="498" t="str">
        <f t="shared" si="7"/>
        <v>10:00</v>
      </c>
    </row>
    <row r="32" spans="1:23" ht="15.75" customHeight="1">
      <c r="A32" t="str">
        <f t="shared" si="0"/>
        <v>Friday</v>
      </c>
      <c r="B32" t="str">
        <f t="shared" si="1"/>
        <v>Crooked Stave</v>
      </c>
      <c r="C32" t="str">
        <f t="shared" ref="C32:D32" si="92">IF( NOT( R32 = "" ), TEXT( DATE(YEAR(R32), MONTH(R32), DAY(R32) ), "m/d/yy") &amp; " " &amp; HOUR(R32) &amp; ":" &amp; TEXT( MINUTE(R32), "00"), "")</f>
        <v>4/26/19 22:15</v>
      </c>
      <c r="D32" t="str">
        <f t="shared" si="92"/>
        <v>4/26/19 23:00</v>
      </c>
      <c r="E32" t="str">
        <f t="shared" si="3"/>
        <v>Honky Long Tonkers Duo</v>
      </c>
      <c r="F32" s="466"/>
      <c r="G32" s="466" t="e">
        <f t="array" ref="G32">INDEX( '2019 Kevin and Rob Export to we'!A:E, MATCH( E32, '2019 Kevin and Rob Export to we'!E:E, 0 ) )</f>
        <v>#N/A</v>
      </c>
      <c r="H32" s="466"/>
      <c r="I32" s="466"/>
      <c r="J32" s="466"/>
      <c r="K32" s="466"/>
      <c r="L32" s="466"/>
      <c r="M32" s="466"/>
      <c r="N32" s="466"/>
      <c r="O32" s="466"/>
      <c r="Q32" s="129" t="s">
        <v>4917</v>
      </c>
      <c r="R32" s="466">
        <f t="shared" ref="R32:S32" si="93">IF( AND( NOT( ISERROR( T32 ) ), NOT( ISBLANK( T32 ) ) ), IF( AND( T32 &gt; 0, T32 &lt; 1 ), IF( T32 &gt; 0.042, IF( $A32 = "Friday", $T$1, $U$1 ) + T32 + 0.5, IF( $A32 = "Friday", $T$1, $U$1 ) + T32 + 1), "" ), "" )</f>
        <v>43581.927083333336</v>
      </c>
      <c r="S32" s="466">
        <f t="shared" si="93"/>
        <v>43581.958333333336</v>
      </c>
      <c r="T32" s="497">
        <f t="shared" ref="T32:U32" si="94">TIMEVALUE(V32)</f>
        <v>0.42708333333333331</v>
      </c>
      <c r="U32" s="497">
        <f t="shared" si="94"/>
        <v>0.45833333333333331</v>
      </c>
      <c r="V32" s="498" t="str">
        <f t="shared" si="6"/>
        <v>10:15</v>
      </c>
      <c r="W32" s="498" t="str">
        <f t="shared" si="7"/>
        <v>11:00</v>
      </c>
    </row>
    <row r="33" spans="1:23" ht="15.75" customHeight="1">
      <c r="A33" t="str">
        <f t="shared" si="0"/>
        <v>Friday</v>
      </c>
      <c r="B33" t="str">
        <f t="shared" si="1"/>
        <v>Downtown Artery</v>
      </c>
      <c r="C33" t="str">
        <f t="shared" ref="C33:D33" si="95">IF( NOT( R33 = "" ), TEXT( DATE(YEAR(R33), MONTH(R33), DAY(R33) ), "m/d/yy") &amp; " " &amp; HOUR(R33) &amp; ":" &amp; TEXT( MINUTE(R33), "00"), "")</f>
        <v/>
      </c>
      <c r="D33" t="str">
        <f t="shared" si="95"/>
        <v/>
      </c>
      <c r="E33" t="str">
        <f t="shared" si="3"/>
        <v/>
      </c>
      <c r="F33" s="466"/>
      <c r="G33" s="466" t="e">
        <f t="array" ref="G33">INDEX( '2019 Kevin and Rob Export to we'!A:E, MATCH( E33, '2019 Kevin and Rob Export to we'!E:E, 0 ) )</f>
        <v>#N/A</v>
      </c>
      <c r="H33" s="466"/>
      <c r="I33" s="466"/>
      <c r="J33" s="466"/>
      <c r="K33" s="466"/>
      <c r="L33" s="466"/>
      <c r="M33" s="466"/>
      <c r="N33" s="466"/>
      <c r="O33" s="466"/>
      <c r="Q33" s="129" t="s">
        <v>4918</v>
      </c>
      <c r="R33" s="466" t="str">
        <f t="shared" ref="R33:S33" si="96">IF( AND( NOT( ISERROR( T33 ) ), NOT( ISBLANK( T33 ) ) ), IF( AND( T33 &gt; 0, T33 &lt; 1 ), IF( T33 &gt; 0.042, IF( $A33 = "Friday", $T$1, $U$1 ) + T33 + 0.5, IF( $A33 = "Friday", $T$1, $U$1 ) + T33 + 1), "" ), "" )</f>
        <v/>
      </c>
      <c r="S33" s="466" t="str">
        <f t="shared" si="96"/>
        <v/>
      </c>
      <c r="T33" s="497" t="e">
        <f t="shared" ref="T33:U33" si="97">TIMEVALUE(V33)</f>
        <v>#VALUE!</v>
      </c>
      <c r="U33" s="497" t="e">
        <f t="shared" si="97"/>
        <v>#VALUE!</v>
      </c>
      <c r="V33" s="498" t="str">
        <f t="shared" si="6"/>
        <v/>
      </c>
      <c r="W33" s="498" t="str">
        <f t="shared" si="7"/>
        <v/>
      </c>
    </row>
    <row r="34" spans="1:23" ht="15.75" customHeight="1">
      <c r="A34" t="str">
        <f t="shared" si="0"/>
        <v>Friday</v>
      </c>
      <c r="B34" t="str">
        <f t="shared" si="1"/>
        <v>Downtown Artery</v>
      </c>
      <c r="C34" t="str">
        <f t="shared" ref="C34:D34" si="98">IF( NOT( R34 = "" ), TEXT( DATE(YEAR(R34), MONTH(R34), DAY(R34) ), "m/d/yy") &amp; " " &amp; HOUR(R34) &amp; ":" &amp; TEXT( MINUTE(R34), "00"), "")</f>
        <v>4/26/19 17:30</v>
      </c>
      <c r="D34" t="str">
        <f t="shared" si="98"/>
        <v>4/26/19 18:15</v>
      </c>
      <c r="E34" t="str">
        <f t="shared" si="3"/>
        <v>Chess at Breakfast</v>
      </c>
      <c r="F34" s="466"/>
      <c r="G34" s="466" t="e">
        <f t="array" ref="G34">INDEX( '2019 Kevin and Rob Export to we'!A:E, MATCH( E34, '2019 Kevin and Rob Export to we'!E:E, 0 ) )</f>
        <v>#N/A</v>
      </c>
      <c r="H34" s="466"/>
      <c r="I34" s="466"/>
      <c r="J34" s="466"/>
      <c r="K34" s="466"/>
      <c r="L34" s="466"/>
      <c r="M34" s="466"/>
      <c r="N34" s="466"/>
      <c r="O34" s="466"/>
      <c r="Q34" s="129" t="s">
        <v>4920</v>
      </c>
      <c r="R34" s="466">
        <f t="shared" ref="R34:S34" si="99">IF( AND( NOT( ISERROR( T34 ) ), NOT( ISBLANK( T34 ) ) ), IF( AND( T34 &gt; 0, T34 &lt; 1 ), IF( T34 &gt; 0.042, IF( $A34 = "Friday", $T$1, $U$1 ) + T34 + 0.5, IF( $A34 = "Friday", $T$1, $U$1 ) + T34 + 1), "" ), "" )</f>
        <v>43581.729166666664</v>
      </c>
      <c r="S34" s="466">
        <f t="shared" si="99"/>
        <v>43581.760416666664</v>
      </c>
      <c r="T34" s="497">
        <f t="shared" ref="T34:U34" si="100">TIMEVALUE(V34)</f>
        <v>0.22916666666666666</v>
      </c>
      <c r="U34" s="497">
        <f t="shared" si="100"/>
        <v>0.26041666666666669</v>
      </c>
      <c r="V34" s="498" t="str">
        <f t="shared" si="6"/>
        <v>5:30</v>
      </c>
      <c r="W34" s="498" t="str">
        <f t="shared" si="7"/>
        <v>6:15</v>
      </c>
    </row>
    <row r="35" spans="1:23" ht="12.75">
      <c r="A35" t="str">
        <f t="shared" si="0"/>
        <v>Friday</v>
      </c>
      <c r="B35" t="str">
        <f t="shared" si="1"/>
        <v>Downtown Artery</v>
      </c>
      <c r="C35" t="str">
        <f t="shared" ref="C35:D35" si="101">IF( NOT( R35 = "" ), TEXT( DATE(YEAR(R35), MONTH(R35), DAY(R35) ), "m/d/yy") &amp; " " &amp; HOUR(R35) &amp; ":" &amp; TEXT( MINUTE(R35), "00"), "")</f>
        <v>4/26/19 20:00</v>
      </c>
      <c r="D35" t="str">
        <f t="shared" si="101"/>
        <v>4/26/19 20:45</v>
      </c>
      <c r="E35" t="str">
        <f t="shared" si="3"/>
        <v>Black Moon Howl</v>
      </c>
      <c r="F35" s="466"/>
      <c r="G35" s="466" t="e">
        <f t="array" ref="G35">INDEX( '2019 Kevin and Rob Export to we'!A:E, MATCH( E35, '2019 Kevin and Rob Export to we'!E:E, 0 ) )</f>
        <v>#N/A</v>
      </c>
      <c r="H35" s="466"/>
      <c r="I35" s="466"/>
      <c r="J35" s="466"/>
      <c r="K35" s="466"/>
      <c r="L35" s="466"/>
      <c r="M35" s="466"/>
      <c r="N35" s="466"/>
      <c r="O35" s="466"/>
      <c r="Q35" s="129" t="s">
        <v>4921</v>
      </c>
      <c r="R35" s="466">
        <f t="shared" ref="R35:S35" si="102">IF( AND( NOT( ISERROR( T35 ) ), NOT( ISBLANK( T35 ) ) ), IF( AND( T35 &gt; 0, T35 &lt; 1 ), IF( T35 &gt; 0.042, IF( $A35 = "Friday", $T$1, $U$1 ) + T35 + 0.5, IF( $A35 = "Friday", $T$1, $U$1 ) + T35 + 1), "" ), "" )</f>
        <v>43581.833333333336</v>
      </c>
      <c r="S35" s="466">
        <f t="shared" si="102"/>
        <v>43581.864583333336</v>
      </c>
      <c r="T35" s="497">
        <f t="shared" ref="T35:U35" si="103">TIMEVALUE(V35)</f>
        <v>0.33333333333333331</v>
      </c>
      <c r="U35" s="497">
        <f t="shared" si="103"/>
        <v>0.36458333333333331</v>
      </c>
      <c r="V35" s="498" t="str">
        <f t="shared" si="6"/>
        <v>8:00</v>
      </c>
      <c r="W35" s="498" t="str">
        <f t="shared" si="7"/>
        <v>8:45</v>
      </c>
    </row>
    <row r="36" spans="1:23" ht="12.75">
      <c r="A36" t="str">
        <f t="shared" si="0"/>
        <v>Friday</v>
      </c>
      <c r="B36" t="str">
        <f t="shared" si="1"/>
        <v>Downtown Artery</v>
      </c>
      <c r="C36" t="str">
        <f t="shared" ref="C36:D36" si="104">IF( NOT( R36 = "" ), TEXT( DATE(YEAR(R36), MONTH(R36), DAY(R36) ), "m/d/yy") &amp; " " &amp; HOUR(R36) &amp; ":" &amp; TEXT( MINUTE(R36), "00"), "")</f>
        <v>4/26/19 21:15</v>
      </c>
      <c r="D36" t="str">
        <f t="shared" si="104"/>
        <v>4/26/19 22:00</v>
      </c>
      <c r="E36" t="str">
        <f t="shared" si="3"/>
        <v>Ivory Circle</v>
      </c>
      <c r="F36" s="466"/>
      <c r="G36" s="466" t="e">
        <f t="array" ref="G36">INDEX( '2019 Kevin and Rob Export to we'!A:E, MATCH( E36, '2019 Kevin and Rob Export to we'!E:E, 0 ) )</f>
        <v>#N/A</v>
      </c>
      <c r="H36" s="466"/>
      <c r="I36" s="466"/>
      <c r="J36" s="466"/>
      <c r="K36" s="466"/>
      <c r="L36" s="466"/>
      <c r="M36" s="466"/>
      <c r="N36" s="466"/>
      <c r="O36" s="466"/>
      <c r="Q36" s="129" t="s">
        <v>4923</v>
      </c>
      <c r="R36" s="466">
        <f t="shared" ref="R36:S36" si="105">IF( AND( NOT( ISERROR( T36 ) ), NOT( ISBLANK( T36 ) ) ), IF( AND( T36 &gt; 0, T36 &lt; 1 ), IF( T36 &gt; 0.042, IF( $A36 = "Friday", $T$1, $U$1 ) + T36 + 0.5, IF( $A36 = "Friday", $T$1, $U$1 ) + T36 + 1), "" ), "" )</f>
        <v>43581.885416666664</v>
      </c>
      <c r="S36" s="466">
        <f t="shared" si="105"/>
        <v>43581.916666666664</v>
      </c>
      <c r="T36" s="497">
        <f t="shared" ref="T36:U36" si="106">TIMEVALUE(V36)</f>
        <v>0.38541666666666669</v>
      </c>
      <c r="U36" s="497">
        <f t="shared" si="106"/>
        <v>0.41666666666666669</v>
      </c>
      <c r="V36" s="498" t="str">
        <f t="shared" si="6"/>
        <v>9:15</v>
      </c>
      <c r="W36" s="498" t="str">
        <f t="shared" si="7"/>
        <v>10:00</v>
      </c>
    </row>
    <row r="37" spans="1:23" ht="12.75">
      <c r="A37" t="str">
        <f t="shared" si="0"/>
        <v>Friday</v>
      </c>
      <c r="B37" t="str">
        <f t="shared" si="1"/>
        <v>Downtown Artery</v>
      </c>
      <c r="C37" t="str">
        <f t="shared" ref="C37:D37" si="107">IF( NOT( R37 = "" ), TEXT( DATE(YEAR(R37), MONTH(R37), DAY(R37) ), "m/d/yy") &amp; " " &amp; HOUR(R37) &amp; ":" &amp; TEXT( MINUTE(R37), "00"), "")</f>
        <v>4/26/19 22:30</v>
      </c>
      <c r="D37" t="str">
        <f t="shared" si="107"/>
        <v>4/26/19 23:15</v>
      </c>
      <c r="E37" t="str">
        <f t="shared" si="3"/>
        <v>The Sickly Hecks</v>
      </c>
      <c r="F37" s="466"/>
      <c r="G37" s="466" t="e">
        <f t="array" ref="G37">INDEX( '2019 Kevin and Rob Export to we'!A:E, MATCH( E37, '2019 Kevin and Rob Export to we'!E:E, 0 ) )</f>
        <v>#N/A</v>
      </c>
      <c r="H37" s="466"/>
      <c r="I37" s="466"/>
      <c r="J37" s="466"/>
      <c r="K37" s="466"/>
      <c r="L37" s="466"/>
      <c r="M37" s="466"/>
      <c r="N37" s="466"/>
      <c r="O37" s="466"/>
      <c r="Q37" s="129" t="s">
        <v>4924</v>
      </c>
      <c r="R37" s="466">
        <f t="shared" ref="R37:S37" si="108">IF( AND( NOT( ISERROR( T37 ) ), NOT( ISBLANK( T37 ) ) ), IF( AND( T37 &gt; 0, T37 &lt; 1 ), IF( T37 &gt; 0.042, IF( $A37 = "Friday", $T$1, $U$1 ) + T37 + 0.5, IF( $A37 = "Friday", $T$1, $U$1 ) + T37 + 1), "" ), "" )</f>
        <v>43581.9375</v>
      </c>
      <c r="S37" s="466">
        <f t="shared" si="108"/>
        <v>43581.96875</v>
      </c>
      <c r="T37" s="497">
        <f t="shared" ref="T37:U37" si="109">TIMEVALUE(V37)</f>
        <v>0.4375</v>
      </c>
      <c r="U37" s="497">
        <f t="shared" si="109"/>
        <v>0.46875</v>
      </c>
      <c r="V37" s="498" t="str">
        <f t="shared" si="6"/>
        <v>10:30</v>
      </c>
      <c r="W37" s="498" t="str">
        <f t="shared" si="7"/>
        <v>11:15</v>
      </c>
    </row>
    <row r="38" spans="1:23" ht="12.75">
      <c r="A38" t="str">
        <f t="shared" si="0"/>
        <v>Friday</v>
      </c>
      <c r="B38" t="str">
        <f t="shared" si="1"/>
        <v>Downtown Artery</v>
      </c>
      <c r="C38" t="str">
        <f t="shared" ref="C38:D38" si="110">IF( NOT( R38 = "" ), TEXT( DATE(YEAR(R38), MONTH(R38), DAY(R38) ), "m/d/yy") &amp; " " &amp; HOUR(R38) &amp; ":" &amp; TEXT( MINUTE(R38), "00"), "")</f>
        <v>4/26/19 23:45</v>
      </c>
      <c r="D38" t="str">
        <f t="shared" si="110"/>
        <v>4/27/19 0:30</v>
      </c>
      <c r="E38" t="str">
        <f t="shared" si="3"/>
        <v>Maxwell Mud</v>
      </c>
      <c r="F38" s="466"/>
      <c r="G38" s="466" t="e">
        <f t="array" ref="G38">INDEX( '2019 Kevin and Rob Export to we'!A:E, MATCH( E38, '2019 Kevin and Rob Export to we'!E:E, 0 ) )</f>
        <v>#N/A</v>
      </c>
      <c r="H38" s="466"/>
      <c r="I38" s="466"/>
      <c r="J38" s="466"/>
      <c r="K38" s="466"/>
      <c r="L38" s="466"/>
      <c r="M38" s="466"/>
      <c r="N38" s="466"/>
      <c r="O38" s="466"/>
      <c r="Q38" s="129" t="s">
        <v>4925</v>
      </c>
      <c r="R38" s="466">
        <f t="shared" ref="R38:S38" si="111">IF( AND( NOT( ISERROR( T38 ) ), NOT( ISBLANK( T38 ) ) ), IF( AND( T38 &gt; 0, T38 &lt; 1 ), IF( T38 &gt; 0.042, IF( $A38 = "Friday", $T$1, $U$1 ) + T38 + 0.5, IF( $A38 = "Friday", $T$1, $U$1 ) + T38 + 1), "" ), "" )</f>
        <v>43581.989583333336</v>
      </c>
      <c r="S38" s="466">
        <f t="shared" si="111"/>
        <v>43582.020833333336</v>
      </c>
      <c r="T38" s="497">
        <f t="shared" ref="T38:U38" si="112">TIMEVALUE(V38)</f>
        <v>0.48958333333333331</v>
      </c>
      <c r="U38" s="497">
        <f t="shared" si="112"/>
        <v>0.52083333333333337</v>
      </c>
      <c r="V38" s="498" t="str">
        <f t="shared" si="6"/>
        <v>11:45</v>
      </c>
      <c r="W38" s="498" t="str">
        <f t="shared" si="7"/>
        <v>12:30</v>
      </c>
    </row>
    <row r="39" spans="1:23" ht="12.75">
      <c r="A39" t="str">
        <f t="shared" si="0"/>
        <v>Friday</v>
      </c>
      <c r="B39" t="str">
        <f t="shared" si="1"/>
        <v>Drunken Monkey</v>
      </c>
      <c r="C39" t="str">
        <f t="shared" ref="C39:D39" si="113">IF( NOT( R39 = "" ), TEXT( DATE(YEAR(R39), MONTH(R39), DAY(R39) ), "m/d/yy") &amp; " " &amp; HOUR(R39) &amp; ":" &amp; TEXT( MINUTE(R39), "00"), "")</f>
        <v/>
      </c>
      <c r="D39" t="str">
        <f t="shared" si="113"/>
        <v/>
      </c>
      <c r="E39" t="str">
        <f t="shared" si="3"/>
        <v/>
      </c>
      <c r="F39" s="466"/>
      <c r="G39" s="466" t="e">
        <f t="array" ref="G39">INDEX( '2019 Kevin and Rob Export to we'!A:E, MATCH( E39, '2019 Kevin and Rob Export to we'!E:E, 0 ) )</f>
        <v>#N/A</v>
      </c>
      <c r="H39" s="466"/>
      <c r="I39" s="466"/>
      <c r="J39" s="466"/>
      <c r="K39" s="466"/>
      <c r="L39" s="466"/>
      <c r="M39" s="466"/>
      <c r="N39" s="466"/>
      <c r="O39" s="466"/>
      <c r="Q39" s="129" t="s">
        <v>4926</v>
      </c>
      <c r="R39" s="466" t="str">
        <f t="shared" ref="R39:S39" si="114">IF( AND( NOT( ISERROR( T39 ) ), NOT( ISBLANK( T39 ) ) ), IF( AND( T39 &gt; 0, T39 &lt; 1 ), IF( T39 &gt; 0.042, IF( $A39 = "Friday", $T$1, $U$1 ) + T39 + 0.5, IF( $A39 = "Friday", $T$1, $U$1 ) + T39 + 1), "" ), "" )</f>
        <v/>
      </c>
      <c r="S39" s="466" t="str">
        <f t="shared" si="114"/>
        <v/>
      </c>
      <c r="T39" s="497" t="e">
        <f t="shared" ref="T39:U39" si="115">TIMEVALUE(V39)</f>
        <v>#VALUE!</v>
      </c>
      <c r="U39" s="497" t="e">
        <f t="shared" si="115"/>
        <v>#VALUE!</v>
      </c>
      <c r="V39" s="498" t="str">
        <f t="shared" si="6"/>
        <v/>
      </c>
      <c r="W39" s="498" t="str">
        <f t="shared" si="7"/>
        <v/>
      </c>
    </row>
    <row r="40" spans="1:23" ht="12.75">
      <c r="A40" t="str">
        <f t="shared" si="0"/>
        <v>Friday</v>
      </c>
      <c r="B40" t="str">
        <f t="shared" si="1"/>
        <v>Drunken Monkey</v>
      </c>
      <c r="C40" t="str">
        <f t="shared" ref="C40:D40" si="116">IF( NOT( R40 = "" ), TEXT( DATE(YEAR(R40), MONTH(R40), DAY(R40) ), "m/d/yy") &amp; " " &amp; HOUR(R40) &amp; ":" &amp; TEXT( MINUTE(R40), "00"), "")</f>
        <v>4/26/19 17:45</v>
      </c>
      <c r="D40" t="str">
        <f t="shared" si="116"/>
        <v>4/26/19 18:30</v>
      </c>
      <c r="E40" t="str">
        <f t="shared" si="3"/>
        <v>OC/IC</v>
      </c>
      <c r="F40" s="466"/>
      <c r="G40" s="466" t="e">
        <f t="array" ref="G40">INDEX( '2019 Kevin and Rob Export to we'!A:E, MATCH( E40, '2019 Kevin and Rob Export to we'!E:E, 0 ) )</f>
        <v>#N/A</v>
      </c>
      <c r="H40" s="466"/>
      <c r="I40" s="466"/>
      <c r="J40" s="466"/>
      <c r="K40" s="466"/>
      <c r="L40" s="466"/>
      <c r="M40" s="466"/>
      <c r="N40" s="466"/>
      <c r="O40" s="466"/>
      <c r="Q40" s="129" t="s">
        <v>4927</v>
      </c>
      <c r="R40" s="466">
        <f t="shared" ref="R40:S40" si="117">IF( AND( NOT( ISERROR( T40 ) ), NOT( ISBLANK( T40 ) ) ), IF( AND( T40 &gt; 0, T40 &lt; 1 ), IF( T40 &gt; 0.042, IF( $A40 = "Friday", $T$1, $U$1 ) + T40 + 0.5, IF( $A40 = "Friday", $T$1, $U$1 ) + T40 + 1), "" ), "" )</f>
        <v>43581.739583333336</v>
      </c>
      <c r="S40" s="466">
        <f t="shared" si="117"/>
        <v>43581.770833333336</v>
      </c>
      <c r="T40" s="497">
        <f t="shared" ref="T40:U40" si="118">TIMEVALUE(V40)</f>
        <v>0.23958333333333334</v>
      </c>
      <c r="U40" s="497">
        <f t="shared" si="118"/>
        <v>0.27083333333333331</v>
      </c>
      <c r="V40" s="498" t="str">
        <f t="shared" si="6"/>
        <v>5:45</v>
      </c>
      <c r="W40" s="498" t="str">
        <f t="shared" si="7"/>
        <v>6:30</v>
      </c>
    </row>
    <row r="41" spans="1:23" ht="12.75">
      <c r="A41" t="str">
        <f t="shared" si="0"/>
        <v>Friday</v>
      </c>
      <c r="B41" t="str">
        <f t="shared" si="1"/>
        <v>Drunken Monkey</v>
      </c>
      <c r="C41" t="str">
        <f t="shared" ref="C41:D41" si="119">IF( NOT( R41 = "" ), TEXT( DATE(YEAR(R41), MONTH(R41), DAY(R41) ), "m/d/yy") &amp; " " &amp; HOUR(R41) &amp; ":" &amp; TEXT( MINUTE(R41), "00"), "")</f>
        <v>4/26/19 19:00</v>
      </c>
      <c r="D41" t="str">
        <f t="shared" si="119"/>
        <v>4/26/19 19:45</v>
      </c>
      <c r="E41" t="str">
        <f t="shared" si="3"/>
        <v>The Swashbuckling Doctors</v>
      </c>
      <c r="F41" s="466"/>
      <c r="G41" s="466" t="e">
        <f t="array" ref="G41">INDEX( '2019 Kevin and Rob Export to we'!A:E, MATCH( E41, '2019 Kevin and Rob Export to we'!E:E, 0 ) )</f>
        <v>#N/A</v>
      </c>
      <c r="H41" s="466"/>
      <c r="I41" s="466"/>
      <c r="J41" s="466"/>
      <c r="K41" s="466"/>
      <c r="L41" s="466"/>
      <c r="M41" s="466"/>
      <c r="N41" s="466"/>
      <c r="O41" s="466"/>
      <c r="Q41" s="129" t="s">
        <v>4928</v>
      </c>
      <c r="R41" s="466">
        <f t="shared" ref="R41:S41" si="120">IF( AND( NOT( ISERROR( T41 ) ), NOT( ISBLANK( T41 ) ) ), IF( AND( T41 &gt; 0, T41 &lt; 1 ), IF( T41 &gt; 0.042, IF( $A41 = "Friday", $T$1, $U$1 ) + T41 + 0.5, IF( $A41 = "Friday", $T$1, $U$1 ) + T41 + 1), "" ), "" )</f>
        <v>43581.791666666664</v>
      </c>
      <c r="S41" s="466">
        <f t="shared" si="120"/>
        <v>43581.822916666664</v>
      </c>
      <c r="T41" s="497">
        <f t="shared" ref="T41:U41" si="121">TIMEVALUE(V41)</f>
        <v>0.29166666666666669</v>
      </c>
      <c r="U41" s="497">
        <f t="shared" si="121"/>
        <v>0.32291666666666669</v>
      </c>
      <c r="V41" s="498" t="str">
        <f t="shared" si="6"/>
        <v>7:00</v>
      </c>
      <c r="W41" s="498" t="str">
        <f t="shared" si="7"/>
        <v>7:45</v>
      </c>
    </row>
    <row r="42" spans="1:23" ht="12.75">
      <c r="A42" t="str">
        <f t="shared" si="0"/>
        <v>Friday</v>
      </c>
      <c r="B42" t="str">
        <f t="shared" si="1"/>
        <v>Drunken Monkey</v>
      </c>
      <c r="C42" t="str">
        <f t="shared" ref="C42:D42" si="122">IF( NOT( R42 = "" ), TEXT( DATE(YEAR(R42), MONTH(R42), DAY(R42) ), "m/d/yy") &amp; " " &amp; HOUR(R42) &amp; ":" &amp; TEXT( MINUTE(R42), "00"), "")</f>
        <v>4/26/19 20:15</v>
      </c>
      <c r="D42" t="str">
        <f t="shared" si="122"/>
        <v>4/26/19 21:00</v>
      </c>
      <c r="E42" t="str">
        <f t="shared" si="3"/>
        <v>IrieOso</v>
      </c>
      <c r="F42" s="466"/>
      <c r="G42" s="466" t="e">
        <f t="array" ref="G42">INDEX( '2019 Kevin and Rob Export to we'!A:E, MATCH( E42, '2019 Kevin and Rob Export to we'!E:E, 0 ) )</f>
        <v>#N/A</v>
      </c>
      <c r="H42" s="466"/>
      <c r="I42" s="466"/>
      <c r="J42" s="466"/>
      <c r="K42" s="466"/>
      <c r="L42" s="466"/>
      <c r="M42" s="466"/>
      <c r="N42" s="466"/>
      <c r="O42" s="466"/>
      <c r="Q42" s="129" t="s">
        <v>4930</v>
      </c>
      <c r="R42" s="466">
        <f t="shared" ref="R42:S42" si="123">IF( AND( NOT( ISERROR( T42 ) ), NOT( ISBLANK( T42 ) ) ), IF( AND( T42 &gt; 0, T42 &lt; 1 ), IF( T42 &gt; 0.042, IF( $A42 = "Friday", $T$1, $U$1 ) + T42 + 0.5, IF( $A42 = "Friday", $T$1, $U$1 ) + T42 + 1), "" ), "" )</f>
        <v>43581.84375</v>
      </c>
      <c r="S42" s="466">
        <f t="shared" si="123"/>
        <v>43581.875</v>
      </c>
      <c r="T42" s="497">
        <f t="shared" ref="T42:U42" si="124">TIMEVALUE(V42)</f>
        <v>0.34375</v>
      </c>
      <c r="U42" s="497">
        <f t="shared" si="124"/>
        <v>0.375</v>
      </c>
      <c r="V42" s="498" t="str">
        <f t="shared" si="6"/>
        <v>8:15</v>
      </c>
      <c r="W42" s="498" t="str">
        <f t="shared" si="7"/>
        <v>9:00</v>
      </c>
    </row>
    <row r="43" spans="1:23" ht="12.75">
      <c r="A43" t="str">
        <f t="shared" si="0"/>
        <v>Friday</v>
      </c>
      <c r="B43" t="str">
        <f t="shared" si="1"/>
        <v>Drunken Monkey</v>
      </c>
      <c r="C43" t="str">
        <f t="shared" ref="C43:D43" si="125">IF( NOT( R43 = "" ), TEXT( DATE(YEAR(R43), MONTH(R43), DAY(R43) ), "m/d/yy") &amp; " " &amp; HOUR(R43) &amp; ":" &amp; TEXT( MINUTE(R43), "00"), "")</f>
        <v>4/26/19 21:30</v>
      </c>
      <c r="D43" t="str">
        <f t="shared" si="125"/>
        <v>4/26/19 22:15</v>
      </c>
      <c r="E43" t="str">
        <f t="shared" si="3"/>
        <v>Native Station</v>
      </c>
      <c r="F43" s="466"/>
      <c r="G43" s="466" t="e">
        <f t="array" ref="G43">INDEX( '2019 Kevin and Rob Export to we'!A:E, MATCH( E43, '2019 Kevin and Rob Export to we'!E:E, 0 ) )</f>
        <v>#N/A</v>
      </c>
      <c r="H43" s="466"/>
      <c r="I43" s="466"/>
      <c r="J43" s="466"/>
      <c r="K43" s="466"/>
      <c r="L43" s="466"/>
      <c r="M43" s="466"/>
      <c r="N43" s="466"/>
      <c r="O43" s="466"/>
      <c r="Q43" s="129" t="s">
        <v>4933</v>
      </c>
      <c r="R43" s="466">
        <f t="shared" ref="R43:S43" si="126">IF( AND( NOT( ISERROR( T43 ) ), NOT( ISBLANK( T43 ) ) ), IF( AND( T43 &gt; 0, T43 &lt; 1 ), IF( T43 &gt; 0.042, IF( $A43 = "Friday", $T$1, $U$1 ) + T43 + 0.5, IF( $A43 = "Friday", $T$1, $U$1 ) + T43 + 1), "" ), "" )</f>
        <v>43581.895833333336</v>
      </c>
      <c r="S43" s="466">
        <f t="shared" si="126"/>
        <v>43581.927083333336</v>
      </c>
      <c r="T43" s="497">
        <f t="shared" ref="T43:U43" si="127">TIMEVALUE(V43)</f>
        <v>0.39583333333333331</v>
      </c>
      <c r="U43" s="497">
        <f t="shared" si="127"/>
        <v>0.42708333333333331</v>
      </c>
      <c r="V43" s="498" t="str">
        <f t="shared" si="6"/>
        <v>9:30</v>
      </c>
      <c r="W43" s="498" t="str">
        <f t="shared" si="7"/>
        <v>10:15</v>
      </c>
    </row>
    <row r="44" spans="1:23" ht="12.75">
      <c r="A44" t="str">
        <f t="shared" si="0"/>
        <v>Friday</v>
      </c>
      <c r="B44" t="str">
        <f t="shared" si="1"/>
        <v>Drunken Monkey</v>
      </c>
      <c r="C44" t="str">
        <f t="shared" ref="C44:D44" si="128">IF( NOT( R44 = "" ), TEXT( DATE(YEAR(R44), MONTH(R44), DAY(R44) ), "m/d/yy") &amp; " " &amp; HOUR(R44) &amp; ":" &amp; TEXT( MINUTE(R44), "00"), "")</f>
        <v>4/26/19 22:45</v>
      </c>
      <c r="D44" t="str">
        <f t="shared" si="128"/>
        <v>4/26/19 23:30</v>
      </c>
      <c r="E44" t="str">
        <f t="shared" si="3"/>
        <v>The Aggregates</v>
      </c>
      <c r="F44" s="466"/>
      <c r="G44" s="466" t="e">
        <f t="array" ref="G44">INDEX( '2019 Kevin and Rob Export to we'!A:E, MATCH( E44, '2019 Kevin and Rob Export to we'!E:E, 0 ) )</f>
        <v>#N/A</v>
      </c>
      <c r="H44" s="466"/>
      <c r="I44" s="466"/>
      <c r="J44" s="466"/>
      <c r="K44" s="466"/>
      <c r="L44" s="466"/>
      <c r="M44" s="466"/>
      <c r="N44" s="466"/>
      <c r="O44" s="466"/>
      <c r="Q44" s="129" t="s">
        <v>4934</v>
      </c>
      <c r="R44" s="466">
        <f t="shared" ref="R44:S44" si="129">IF( AND( NOT( ISERROR( T44 ) ), NOT( ISBLANK( T44 ) ) ), IF( AND( T44 &gt; 0, T44 &lt; 1 ), IF( T44 &gt; 0.042, IF( $A44 = "Friday", $T$1, $U$1 ) + T44 + 0.5, IF( $A44 = "Friday", $T$1, $U$1 ) + T44 + 1), "" ), "" )</f>
        <v>43581.947916666664</v>
      </c>
      <c r="S44" s="466">
        <f t="shared" si="129"/>
        <v>43581.979166666664</v>
      </c>
      <c r="T44" s="497">
        <f t="shared" ref="T44:U44" si="130">TIMEVALUE(V44)</f>
        <v>0.44791666666666669</v>
      </c>
      <c r="U44" s="497">
        <f t="shared" si="130"/>
        <v>0.47916666666666669</v>
      </c>
      <c r="V44" s="498" t="str">
        <f t="shared" si="6"/>
        <v>10:45</v>
      </c>
      <c r="W44" s="498" t="str">
        <f t="shared" si="7"/>
        <v>11:30</v>
      </c>
    </row>
    <row r="45" spans="1:23" ht="12.75">
      <c r="A45" t="str">
        <f t="shared" si="0"/>
        <v>Friday</v>
      </c>
      <c r="B45" t="str">
        <f t="shared" si="1"/>
        <v>Drunken Monkey</v>
      </c>
      <c r="C45" t="str">
        <f t="shared" ref="C45:D45" si="131">IF( NOT( R45 = "" ), TEXT( DATE(YEAR(R45), MONTH(R45), DAY(R45) ), "m/d/yy") &amp; " " &amp; HOUR(R45) &amp; ":" &amp; TEXT( MINUTE(R45), "00"), "")</f>
        <v>4/27/19 0:00</v>
      </c>
      <c r="D45" t="str">
        <f t="shared" si="131"/>
        <v>4/27/19 1:00</v>
      </c>
      <c r="E45" t="str">
        <f t="shared" si="3"/>
        <v>Dead Jam House Band</v>
      </c>
      <c r="F45" s="466"/>
      <c r="G45" s="466" t="e">
        <f t="array" ref="G45">INDEX( '2019 Kevin and Rob Export to we'!A:E, MATCH( E45, '2019 Kevin and Rob Export to we'!E:E, 0 ) )</f>
        <v>#N/A</v>
      </c>
      <c r="H45" s="466"/>
      <c r="I45" s="466"/>
      <c r="J45" s="466"/>
      <c r="K45" s="466"/>
      <c r="L45" s="466"/>
      <c r="M45" s="466"/>
      <c r="N45" s="466"/>
      <c r="O45" s="466"/>
      <c r="Q45" s="129" t="s">
        <v>4935</v>
      </c>
      <c r="R45" s="466">
        <f t="shared" ref="R45:S45" si="132">IF( AND( NOT( ISERROR( T45 ) ), NOT( ISBLANK( T45 ) ) ), IF( AND( T45 &gt; 0, T45 &lt; 1 ), IF( T45 &gt; 0.042, IF( $A45 = "Friday", $T$1, $U$1 ) + T45 + 0.5, IF( $A45 = "Friday", $T$1, $U$1 ) + T45 + 1), "" ), "" )</f>
        <v>43582</v>
      </c>
      <c r="S45" s="466">
        <f t="shared" si="132"/>
        <v>43582.041666666664</v>
      </c>
      <c r="T45" s="497">
        <f t="shared" ref="T45:U45" si="133">TIMEVALUE(V45)</f>
        <v>0.5</v>
      </c>
      <c r="U45" s="497">
        <f t="shared" si="133"/>
        <v>4.1666666666666664E-2</v>
      </c>
      <c r="V45" s="498" t="str">
        <f t="shared" si="6"/>
        <v>12:00</v>
      </c>
      <c r="W45" s="498" t="str">
        <f t="shared" si="7"/>
        <v>1:00</v>
      </c>
    </row>
    <row r="46" spans="1:23" ht="12.75">
      <c r="A46" t="str">
        <f t="shared" si="0"/>
        <v>Friday</v>
      </c>
      <c r="B46" t="str">
        <f t="shared" si="1"/>
        <v>The East Coast</v>
      </c>
      <c r="C46" t="str">
        <f t="shared" ref="C46:D46" si="134">IF( NOT( R46 = "" ), TEXT( DATE(YEAR(R46), MONTH(R46), DAY(R46) ), "m/d/yy") &amp; " " &amp; HOUR(R46) &amp; ":" &amp; TEXT( MINUTE(R46), "00"), "")</f>
        <v/>
      </c>
      <c r="D46" t="str">
        <f t="shared" si="134"/>
        <v/>
      </c>
      <c r="E46" t="str">
        <f t="shared" si="3"/>
        <v/>
      </c>
      <c r="F46" s="466"/>
      <c r="G46" s="466" t="e">
        <f t="array" ref="G46">INDEX( '2019 Kevin and Rob Export to we'!A:E, MATCH( E46, '2019 Kevin and Rob Export to we'!E:E, 0 ) )</f>
        <v>#N/A</v>
      </c>
      <c r="H46" s="466"/>
      <c r="I46" s="466"/>
      <c r="J46" s="466"/>
      <c r="K46" s="466"/>
      <c r="L46" s="466"/>
      <c r="M46" s="466"/>
      <c r="N46" s="466"/>
      <c r="O46" s="466"/>
      <c r="Q46" s="129" t="s">
        <v>4937</v>
      </c>
      <c r="R46" s="466" t="str">
        <f t="shared" ref="R46:S46" si="135">IF( AND( NOT( ISERROR( T46 ) ), NOT( ISBLANK( T46 ) ) ), IF( AND( T46 &gt; 0, T46 &lt; 1 ), IF( T46 &gt; 0.042, IF( $A46 = "Friday", $T$1, $U$1 ) + T46 + 0.5, IF( $A46 = "Friday", $T$1, $U$1 ) + T46 + 1), "" ), "" )</f>
        <v/>
      </c>
      <c r="S46" s="466" t="str">
        <f t="shared" si="135"/>
        <v/>
      </c>
      <c r="T46" s="497" t="e">
        <f t="shared" ref="T46:U46" si="136">TIMEVALUE(V46)</f>
        <v>#VALUE!</v>
      </c>
      <c r="U46" s="497" t="e">
        <f t="shared" si="136"/>
        <v>#VALUE!</v>
      </c>
      <c r="V46" s="498" t="str">
        <f t="shared" si="6"/>
        <v/>
      </c>
      <c r="W46" s="498" t="str">
        <f t="shared" si="7"/>
        <v/>
      </c>
    </row>
    <row r="47" spans="1:23" ht="12.75">
      <c r="A47" t="str">
        <f t="shared" si="0"/>
        <v>Friday</v>
      </c>
      <c r="B47" t="str">
        <f t="shared" si="1"/>
        <v>The East Coast</v>
      </c>
      <c r="C47" t="str">
        <f t="shared" ref="C47:D47" si="137">IF( NOT( R47 = "" ), TEXT( DATE(YEAR(R47), MONTH(R47), DAY(R47) ), "m/d/yy") &amp; " " &amp; HOUR(R47) &amp; ":" &amp; TEXT( MINUTE(R47), "00"), "")</f>
        <v>4/26/19 17:00</v>
      </c>
      <c r="D47" t="str">
        <f t="shared" si="137"/>
        <v>4/26/19 17:45</v>
      </c>
      <c r="E47" t="str">
        <f t="shared" si="3"/>
        <v>RSRCH</v>
      </c>
      <c r="F47" s="466"/>
      <c r="G47" s="466" t="e">
        <f t="array" ref="G47">INDEX( '2019 Kevin and Rob Export to we'!A:E, MATCH( E47, '2019 Kevin and Rob Export to we'!E:E, 0 ) )</f>
        <v>#N/A</v>
      </c>
      <c r="H47" s="466"/>
      <c r="I47" s="466"/>
      <c r="J47" s="466"/>
      <c r="K47" s="466"/>
      <c r="L47" s="466"/>
      <c r="M47" s="466"/>
      <c r="N47" s="466"/>
      <c r="O47" s="466"/>
      <c r="Q47" s="129" t="s">
        <v>4938</v>
      </c>
      <c r="R47" s="466">
        <f t="shared" ref="R47:S47" si="138">IF( AND( NOT( ISERROR( T47 ) ), NOT( ISBLANK( T47 ) ) ), IF( AND( T47 &gt; 0, T47 &lt; 1 ), IF( T47 &gt; 0.042, IF( $A47 = "Friday", $T$1, $U$1 ) + T47 + 0.5, IF( $A47 = "Friday", $T$1, $U$1 ) + T47 + 1), "" ), "" )</f>
        <v>43581.708333333336</v>
      </c>
      <c r="S47" s="466">
        <f t="shared" si="138"/>
        <v>43581.739583333336</v>
      </c>
      <c r="T47" s="497">
        <f t="shared" ref="T47:U47" si="139">TIMEVALUE(V47)</f>
        <v>0.20833333333333334</v>
      </c>
      <c r="U47" s="497">
        <f t="shared" si="139"/>
        <v>0.23958333333333334</v>
      </c>
      <c r="V47" s="498" t="str">
        <f t="shared" si="6"/>
        <v>5:00</v>
      </c>
      <c r="W47" s="498" t="str">
        <f t="shared" si="7"/>
        <v>5:45</v>
      </c>
    </row>
    <row r="48" spans="1:23" ht="12.75">
      <c r="A48" t="str">
        <f t="shared" si="0"/>
        <v>Friday</v>
      </c>
      <c r="B48" t="str">
        <f t="shared" si="1"/>
        <v>The East Coast</v>
      </c>
      <c r="C48" t="str">
        <f t="shared" ref="C48:D48" si="140">IF( NOT( R48 = "" ), TEXT( DATE(YEAR(R48), MONTH(R48), DAY(R48) ), "m/d/yy") &amp; " " &amp; HOUR(R48) &amp; ":" &amp; TEXT( MINUTE(R48), "00"), "")</f>
        <v>4/26/19 18:00</v>
      </c>
      <c r="D48" t="str">
        <f t="shared" si="140"/>
        <v>4/26/19 18:45</v>
      </c>
      <c r="E48" t="str">
        <f t="shared" si="3"/>
        <v>Roy G Biv (ROYGBIV)</v>
      </c>
      <c r="F48" s="466"/>
      <c r="G48" s="466" t="e">
        <f t="array" ref="G48">INDEX( '2019 Kevin and Rob Export to we'!A:E, MATCH( E48, '2019 Kevin and Rob Export to we'!E:E, 0 ) )</f>
        <v>#N/A</v>
      </c>
      <c r="H48" s="466"/>
      <c r="I48" s="466"/>
      <c r="J48" s="466"/>
      <c r="K48" s="466"/>
      <c r="L48" s="466"/>
      <c r="M48" s="466"/>
      <c r="N48" s="466"/>
      <c r="O48" s="466"/>
      <c r="Q48" s="129" t="s">
        <v>4939</v>
      </c>
      <c r="R48" s="466">
        <f t="shared" ref="R48:S48" si="141">IF( AND( NOT( ISERROR( T48 ) ), NOT( ISBLANK( T48 ) ) ), IF( AND( T48 &gt; 0, T48 &lt; 1 ), IF( T48 &gt; 0.042, IF( $A48 = "Friday", $T$1, $U$1 ) + T48 + 0.5, IF( $A48 = "Friday", $T$1, $U$1 ) + T48 + 1), "" ), "" )</f>
        <v>43581.75</v>
      </c>
      <c r="S48" s="466">
        <f t="shared" si="141"/>
        <v>43581.78125</v>
      </c>
      <c r="T48" s="497">
        <f t="shared" ref="T48:U48" si="142">TIMEVALUE(V48)</f>
        <v>0.25</v>
      </c>
      <c r="U48" s="497">
        <f t="shared" si="142"/>
        <v>0.28125</v>
      </c>
      <c r="V48" s="498" t="str">
        <f t="shared" si="6"/>
        <v>6:00</v>
      </c>
      <c r="W48" s="498" t="str">
        <f t="shared" si="7"/>
        <v>6:45</v>
      </c>
    </row>
    <row r="49" spans="1:23" ht="12.75">
      <c r="A49" t="str">
        <f t="shared" si="0"/>
        <v>Friday</v>
      </c>
      <c r="B49" t="str">
        <f t="shared" si="1"/>
        <v>The East Coast</v>
      </c>
      <c r="C49" t="str">
        <f t="shared" ref="C49:D49" si="143">IF( NOT( R49 = "" ), TEXT( DATE(YEAR(R49), MONTH(R49), DAY(R49) ), "m/d/yy") &amp; " " &amp; HOUR(R49) &amp; ":" &amp; TEXT( MINUTE(R49), "00"), "")</f>
        <v>4/26/19 19:00</v>
      </c>
      <c r="D49" t="str">
        <f t="shared" si="143"/>
        <v>4/26/19 20:00</v>
      </c>
      <c r="E49" t="str">
        <f t="shared" si="3"/>
        <v>Living Dead</v>
      </c>
      <c r="F49" s="466"/>
      <c r="G49" s="466" t="e">
        <f t="array" ref="G49">INDEX( '2019 Kevin and Rob Export to we'!A:E, MATCH( E49, '2019 Kevin and Rob Export to we'!E:E, 0 ) )</f>
        <v>#N/A</v>
      </c>
      <c r="H49" s="466"/>
      <c r="I49" s="466"/>
      <c r="J49" s="466"/>
      <c r="K49" s="466"/>
      <c r="L49" s="466"/>
      <c r="M49" s="466"/>
      <c r="N49" s="466"/>
      <c r="O49" s="466"/>
      <c r="Q49" s="129" t="s">
        <v>4940</v>
      </c>
      <c r="R49" s="466">
        <f t="shared" ref="R49:S49" si="144">IF( AND( NOT( ISERROR( T49 ) ), NOT( ISBLANK( T49 ) ) ), IF( AND( T49 &gt; 0, T49 &lt; 1 ), IF( T49 &gt; 0.042, IF( $A49 = "Friday", $T$1, $U$1 ) + T49 + 0.5, IF( $A49 = "Friday", $T$1, $U$1 ) + T49 + 1), "" ), "" )</f>
        <v>43581.791666666664</v>
      </c>
      <c r="S49" s="466">
        <f t="shared" si="144"/>
        <v>43581.833333333336</v>
      </c>
      <c r="T49" s="497">
        <f t="shared" ref="T49:U49" si="145">TIMEVALUE(V49)</f>
        <v>0.29166666666666669</v>
      </c>
      <c r="U49" s="497">
        <f t="shared" si="145"/>
        <v>0.33333333333333331</v>
      </c>
      <c r="V49" s="498" t="str">
        <f t="shared" si="6"/>
        <v>7:00</v>
      </c>
      <c r="W49" s="498" t="str">
        <f t="shared" si="7"/>
        <v>8:00</v>
      </c>
    </row>
    <row r="50" spans="1:23" ht="12.75">
      <c r="A50" t="str">
        <f t="shared" si="0"/>
        <v>Friday</v>
      </c>
      <c r="B50" t="str">
        <f t="shared" si="1"/>
        <v>The East Coast</v>
      </c>
      <c r="C50" t="str">
        <f t="shared" ref="C50:D50" si="146">IF( NOT( R50 = "" ), TEXT( DATE(YEAR(R50), MONTH(R50), DAY(R50) ), "m/d/yy") &amp; " " &amp; HOUR(R50) &amp; ":" &amp; TEXT( MINUTE(R50), "00"), "")</f>
        <v>4/26/19 20:00</v>
      </c>
      <c r="D50" t="str">
        <f t="shared" si="146"/>
        <v>4/26/19 21:00</v>
      </c>
      <c r="E50" t="str">
        <f t="shared" si="3"/>
        <v>Stratusphere</v>
      </c>
      <c r="F50" s="466"/>
      <c r="G50" s="466" t="e">
        <f t="array" ref="G50">INDEX( '2019 Kevin and Rob Export to we'!A:E, MATCH( E50, '2019 Kevin and Rob Export to we'!E:E, 0 ) )</f>
        <v>#N/A</v>
      </c>
      <c r="H50" s="466"/>
      <c r="I50" s="466"/>
      <c r="J50" s="466"/>
      <c r="K50" s="466"/>
      <c r="L50" s="466"/>
      <c r="M50" s="466"/>
      <c r="N50" s="466"/>
      <c r="O50" s="466"/>
      <c r="Q50" s="129" t="s">
        <v>4942</v>
      </c>
      <c r="R50" s="466">
        <f t="shared" ref="R50:S50" si="147">IF( AND( NOT( ISERROR( T50 ) ), NOT( ISBLANK( T50 ) ) ), IF( AND( T50 &gt; 0, T50 &lt; 1 ), IF( T50 &gt; 0.042, IF( $A50 = "Friday", $T$1, $U$1 ) + T50 + 0.5, IF( $A50 = "Friday", $T$1, $U$1 ) + T50 + 1), "" ), "" )</f>
        <v>43581.833333333336</v>
      </c>
      <c r="S50" s="466">
        <f t="shared" si="147"/>
        <v>43581.875</v>
      </c>
      <c r="T50" s="497">
        <f t="shared" ref="T50:U50" si="148">TIMEVALUE(V50)</f>
        <v>0.33333333333333331</v>
      </c>
      <c r="U50" s="497">
        <f t="shared" si="148"/>
        <v>0.375</v>
      </c>
      <c r="V50" s="498" t="str">
        <f t="shared" si="6"/>
        <v>8:00</v>
      </c>
      <c r="W50" s="498" t="str">
        <f t="shared" si="7"/>
        <v>9:00</v>
      </c>
    </row>
    <row r="51" spans="1:23" ht="12.75">
      <c r="A51" t="str">
        <f t="shared" si="0"/>
        <v>Friday</v>
      </c>
      <c r="B51" t="str">
        <f t="shared" si="1"/>
        <v>The East Coast</v>
      </c>
      <c r="C51" t="str">
        <f t="shared" ref="C51:D51" si="149">IF( NOT( R51 = "" ), TEXT( DATE(YEAR(R51), MONTH(R51), DAY(R51) ), "m/d/yy") &amp; " " &amp; HOUR(R51) &amp; ":" &amp; TEXT( MINUTE(R51), "00"), "")</f>
        <v>4/26/19 21:00</v>
      </c>
      <c r="D51" t="str">
        <f t="shared" si="149"/>
        <v>4/26/19 22:00</v>
      </c>
      <c r="E51" t="str">
        <f t="shared" si="3"/>
        <v>audio flora</v>
      </c>
      <c r="F51" s="466"/>
      <c r="G51" s="466" t="e">
        <f t="array" ref="G51">INDEX( '2019 Kevin and Rob Export to we'!A:E, MATCH( E51, '2019 Kevin and Rob Export to we'!E:E, 0 ) )</f>
        <v>#N/A</v>
      </c>
      <c r="H51" s="466"/>
      <c r="I51" s="466"/>
      <c r="J51" s="466"/>
      <c r="K51" s="466"/>
      <c r="L51" s="466"/>
      <c r="M51" s="466"/>
      <c r="N51" s="466"/>
      <c r="O51" s="466"/>
      <c r="Q51" s="129" t="s">
        <v>4943</v>
      </c>
      <c r="R51" s="466">
        <f t="shared" ref="R51:S51" si="150">IF( AND( NOT( ISERROR( T51 ) ), NOT( ISBLANK( T51 ) ) ), IF( AND( T51 &gt; 0, T51 &lt; 1 ), IF( T51 &gt; 0.042, IF( $A51 = "Friday", $T$1, $U$1 ) + T51 + 0.5, IF( $A51 = "Friday", $T$1, $U$1 ) + T51 + 1), "" ), "" )</f>
        <v>43581.875</v>
      </c>
      <c r="S51" s="466">
        <f t="shared" si="150"/>
        <v>43581.916666666664</v>
      </c>
      <c r="T51" s="497">
        <f t="shared" ref="T51:U51" si="151">TIMEVALUE(V51)</f>
        <v>0.375</v>
      </c>
      <c r="U51" s="497">
        <f t="shared" si="151"/>
        <v>0.41666666666666669</v>
      </c>
      <c r="V51" s="498" t="str">
        <f t="shared" si="6"/>
        <v>9:00</v>
      </c>
      <c r="W51" s="498" t="str">
        <f t="shared" si="7"/>
        <v>10:00</v>
      </c>
    </row>
    <row r="52" spans="1:23" ht="12.75">
      <c r="A52" t="str">
        <f t="shared" si="0"/>
        <v>Friday</v>
      </c>
      <c r="B52" t="str">
        <f t="shared" si="1"/>
        <v>The East Coast</v>
      </c>
      <c r="C52" t="str">
        <f t="shared" ref="C52:D52" si="152">IF( NOT( R52 = "" ), TEXT( DATE(YEAR(R52), MONTH(R52), DAY(R52) ), "m/d/yy") &amp; " " &amp; HOUR(R52) &amp; ":" &amp; TEXT( MINUTE(R52), "00"), "")</f>
        <v>4/26/19 22:00</v>
      </c>
      <c r="D52" t="str">
        <f t="shared" si="152"/>
        <v>4/26/19 23:00</v>
      </c>
      <c r="E52" t="str">
        <f t="shared" si="3"/>
        <v>Douglass</v>
      </c>
      <c r="F52" s="466"/>
      <c r="G52" s="466" t="e">
        <f t="array" ref="G52">INDEX( '2019 Kevin and Rob Export to we'!A:E, MATCH( E52, '2019 Kevin and Rob Export to we'!E:E, 0 ) )</f>
        <v>#N/A</v>
      </c>
      <c r="H52" s="466"/>
      <c r="I52" s="466"/>
      <c r="J52" s="466"/>
      <c r="K52" s="466"/>
      <c r="L52" s="466"/>
      <c r="M52" s="466"/>
      <c r="N52" s="466"/>
      <c r="O52" s="466"/>
      <c r="Q52" s="129" t="s">
        <v>4944</v>
      </c>
      <c r="R52" s="466">
        <f t="shared" ref="R52:S52" si="153">IF( AND( NOT( ISERROR( T52 ) ), NOT( ISBLANK( T52 ) ) ), IF( AND( T52 &gt; 0, T52 &lt; 1 ), IF( T52 &gt; 0.042, IF( $A52 = "Friday", $T$1, $U$1 ) + T52 + 0.5, IF( $A52 = "Friday", $T$1, $U$1 ) + T52 + 1), "" ), "" )</f>
        <v>43581.916666666664</v>
      </c>
      <c r="S52" s="466">
        <f t="shared" si="153"/>
        <v>43581.958333333336</v>
      </c>
      <c r="T52" s="497">
        <f t="shared" ref="T52:U52" si="154">TIMEVALUE(V52)</f>
        <v>0.41666666666666669</v>
      </c>
      <c r="U52" s="497">
        <f t="shared" si="154"/>
        <v>0.45833333333333331</v>
      </c>
      <c r="V52" s="498" t="str">
        <f t="shared" si="6"/>
        <v>10:00</v>
      </c>
      <c r="W52" s="498" t="str">
        <f t="shared" si="7"/>
        <v>11:00</v>
      </c>
    </row>
    <row r="53" spans="1:23" ht="12.75">
      <c r="A53" t="str">
        <f t="shared" si="0"/>
        <v>Friday</v>
      </c>
      <c r="B53" t="str">
        <f t="shared" si="1"/>
        <v>The East Coast</v>
      </c>
      <c r="C53" t="str">
        <f t="shared" ref="C53:D53" si="155">IF( NOT( R53 = "" ), TEXT( DATE(YEAR(R53), MONTH(R53), DAY(R53) ), "m/d/yy") &amp; " " &amp; HOUR(R53) &amp; ":" &amp; TEXT( MINUTE(R53), "00"), "")</f>
        <v>4/26/19 23:00</v>
      </c>
      <c r="D53" t="str">
        <f t="shared" si="155"/>
        <v>4/27/19 0:00</v>
      </c>
      <c r="E53" t="str">
        <f t="shared" si="3"/>
        <v>Bogzilla</v>
      </c>
      <c r="F53" s="466"/>
      <c r="G53" s="466" t="e">
        <f t="array" ref="G53">INDEX( '2019 Kevin and Rob Export to we'!A:E, MATCH( E53, '2019 Kevin and Rob Export to we'!E:E, 0 ) )</f>
        <v>#N/A</v>
      </c>
      <c r="H53" s="466"/>
      <c r="I53" s="466"/>
      <c r="J53" s="466"/>
      <c r="K53" s="466"/>
      <c r="L53" s="466"/>
      <c r="M53" s="466"/>
      <c r="N53" s="466"/>
      <c r="O53" s="466"/>
      <c r="Q53" s="129" t="s">
        <v>4945</v>
      </c>
      <c r="R53" s="466">
        <f t="shared" ref="R53:S53" si="156">IF( AND( NOT( ISERROR( T53 ) ), NOT( ISBLANK( T53 ) ) ), IF( AND( T53 &gt; 0, T53 &lt; 1 ), IF( T53 &gt; 0.042, IF( $A53 = "Friday", $T$1, $U$1 ) + T53 + 0.5, IF( $A53 = "Friday", $T$1, $U$1 ) + T53 + 1), "" ), "" )</f>
        <v>43581.958333333336</v>
      </c>
      <c r="S53" s="466">
        <f t="shared" si="156"/>
        <v>43582</v>
      </c>
      <c r="T53" s="497">
        <f t="shared" ref="T53:U53" si="157">TIMEVALUE(V53)</f>
        <v>0.45833333333333331</v>
      </c>
      <c r="U53" s="497">
        <f t="shared" si="157"/>
        <v>0.5</v>
      </c>
      <c r="V53" s="498" t="str">
        <f t="shared" si="6"/>
        <v>11:00</v>
      </c>
      <c r="W53" s="498" t="str">
        <f t="shared" si="7"/>
        <v>12:00</v>
      </c>
    </row>
    <row r="54" spans="1:23" ht="12.75">
      <c r="A54" t="str">
        <f t="shared" si="0"/>
        <v>Friday</v>
      </c>
      <c r="B54" t="str">
        <f t="shared" si="1"/>
        <v>The East Coast</v>
      </c>
      <c r="C54" t="str">
        <f t="shared" ref="C54:D54" si="158">IF( NOT( R54 = "" ), TEXT( DATE(YEAR(R54), MONTH(R54), DAY(R54) ), "m/d/yy") &amp; " " &amp; HOUR(R54) &amp; ":" &amp; TEXT( MINUTE(R54), "00"), "")</f>
        <v>4/27/19 0:00</v>
      </c>
      <c r="D54" t="str">
        <f t="shared" si="158"/>
        <v>4/27/19 1:00</v>
      </c>
      <c r="E54" t="str">
        <f t="shared" si="3"/>
        <v>mandi lix</v>
      </c>
      <c r="F54" s="466"/>
      <c r="G54" s="466" t="e">
        <f t="array" ref="G54">INDEX( '2019 Kevin and Rob Export to we'!A:E, MATCH( E54, '2019 Kevin and Rob Export to we'!E:E, 0 ) )</f>
        <v>#N/A</v>
      </c>
      <c r="H54" s="466"/>
      <c r="I54" s="466"/>
      <c r="J54" s="466"/>
      <c r="K54" s="466"/>
      <c r="L54" s="466"/>
      <c r="M54" s="466"/>
      <c r="N54" s="466"/>
      <c r="O54" s="466"/>
      <c r="Q54" s="129" t="s">
        <v>4946</v>
      </c>
      <c r="R54" s="466">
        <f t="shared" ref="R54:S54" si="159">IF( AND( NOT( ISERROR( T54 ) ), NOT( ISBLANK( T54 ) ) ), IF( AND( T54 &gt; 0, T54 &lt; 1 ), IF( T54 &gt; 0.042, IF( $A54 = "Friday", $T$1, $U$1 ) + T54 + 0.5, IF( $A54 = "Friday", $T$1, $U$1 ) + T54 + 1), "" ), "" )</f>
        <v>43582</v>
      </c>
      <c r="S54" s="466">
        <f t="shared" si="159"/>
        <v>43582.041666666664</v>
      </c>
      <c r="T54" s="497">
        <f t="shared" ref="T54:U54" si="160">TIMEVALUE(V54)</f>
        <v>0.5</v>
      </c>
      <c r="U54" s="497">
        <f t="shared" si="160"/>
        <v>4.1666666666666664E-2</v>
      </c>
      <c r="V54" s="498" t="str">
        <f t="shared" si="6"/>
        <v>12:00</v>
      </c>
      <c r="W54" s="498" t="str">
        <f t="shared" si="7"/>
        <v>1:00</v>
      </c>
    </row>
    <row r="55" spans="1:23" ht="12.75">
      <c r="A55" t="str">
        <f t="shared" si="0"/>
        <v>Friday</v>
      </c>
      <c r="B55" t="str">
        <f t="shared" si="1"/>
        <v>The East Coast</v>
      </c>
      <c r="C55" t="str">
        <f t="shared" ref="C55:D55" si="161">IF( NOT( R55 = "" ), TEXT( DATE(YEAR(R55), MONTH(R55), DAY(R55) ), "m/d/yy") &amp; " " &amp; HOUR(R55) &amp; ":" &amp; TEXT( MINUTE(R55), "00"), "")</f>
        <v>4/27/19 1:00</v>
      </c>
      <c r="D55" t="str">
        <f t="shared" si="161"/>
        <v>4/26/19 14:00</v>
      </c>
      <c r="E55" t="str">
        <f t="shared" si="3"/>
        <v>Waylo</v>
      </c>
      <c r="F55" s="466"/>
      <c r="G55" s="466" t="e">
        <f t="array" ref="G55">INDEX( '2019 Kevin and Rob Export to we'!A:E, MATCH( E55, '2019 Kevin and Rob Export to we'!E:E, 0 ) )</f>
        <v>#N/A</v>
      </c>
      <c r="H55" s="466"/>
      <c r="I55" s="466"/>
      <c r="J55" s="466"/>
      <c r="K55" s="466"/>
      <c r="L55" s="466"/>
      <c r="M55" s="466"/>
      <c r="N55" s="466"/>
      <c r="O55" s="466"/>
      <c r="Q55" s="129" t="s">
        <v>4947</v>
      </c>
      <c r="R55" s="466">
        <f t="shared" ref="R55:S55" si="162">IF( AND( NOT( ISERROR( T55 ) ), NOT( ISBLANK( T55 ) ) ), IF( AND( T55 &gt; 0, T55 &lt; 1 ), IF( T55 &gt; 0.042, IF( $A55 = "Friday", $T$1, $U$1 ) + T55 + 0.5, IF( $A55 = "Friday", $T$1, $U$1 ) + T55 + 1), "" ), "" )</f>
        <v>43582.041666666664</v>
      </c>
      <c r="S55" s="466">
        <f t="shared" si="162"/>
        <v>43581.583333333336</v>
      </c>
      <c r="T55" s="497">
        <f t="shared" ref="T55:U55" si="163">TIMEVALUE(V55)</f>
        <v>4.1666666666666664E-2</v>
      </c>
      <c r="U55" s="497">
        <f t="shared" si="163"/>
        <v>8.3333333333333329E-2</v>
      </c>
      <c r="V55" s="498" t="str">
        <f t="shared" si="6"/>
        <v>1:00</v>
      </c>
      <c r="W55" s="498" t="str">
        <f t="shared" si="7"/>
        <v>2:00</v>
      </c>
    </row>
    <row r="56" spans="1:23" ht="12.75">
      <c r="A56" t="str">
        <f t="shared" si="0"/>
        <v>Friday</v>
      </c>
      <c r="B56" t="str">
        <f t="shared" si="1"/>
        <v>Elliot's Martini Bar</v>
      </c>
      <c r="C56" t="str">
        <f t="shared" ref="C56:D56" si="164">IF( NOT( R56 = "" ), TEXT( DATE(YEAR(R56), MONTH(R56), DAY(R56) ), "m/d/yy") &amp; " " &amp; HOUR(R56) &amp; ":" &amp; TEXT( MINUTE(R56), "00"), "")</f>
        <v/>
      </c>
      <c r="D56" t="str">
        <f t="shared" si="164"/>
        <v/>
      </c>
      <c r="E56" t="str">
        <f t="shared" si="3"/>
        <v/>
      </c>
      <c r="F56" s="466"/>
      <c r="G56" s="466" t="e">
        <f t="array" ref="G56">INDEX( '2019 Kevin and Rob Export to we'!A:E, MATCH( E56, '2019 Kevin and Rob Export to we'!E:E, 0 ) )</f>
        <v>#N/A</v>
      </c>
      <c r="H56" s="466"/>
      <c r="I56" s="466"/>
      <c r="J56" s="466"/>
      <c r="K56" s="466"/>
      <c r="L56" s="466"/>
      <c r="M56" s="466"/>
      <c r="N56" s="466"/>
      <c r="O56" s="466"/>
      <c r="Q56" s="129" t="s">
        <v>4948</v>
      </c>
      <c r="R56" s="466" t="str">
        <f t="shared" ref="R56:S56" si="165">IF( AND( NOT( ISERROR( T56 ) ), NOT( ISBLANK( T56 ) ) ), IF( AND( T56 &gt; 0, T56 &lt; 1 ), IF( T56 &gt; 0.042, IF( $A56 = "Friday", $T$1, $U$1 ) + T56 + 0.5, IF( $A56 = "Friday", $T$1, $U$1 ) + T56 + 1), "" ), "" )</f>
        <v/>
      </c>
      <c r="S56" s="466" t="str">
        <f t="shared" si="165"/>
        <v/>
      </c>
      <c r="T56" s="497" t="e">
        <f t="shared" ref="T56:U56" si="166">TIMEVALUE(V56)</f>
        <v>#VALUE!</v>
      </c>
      <c r="U56" s="497" t="e">
        <f t="shared" si="166"/>
        <v>#VALUE!</v>
      </c>
      <c r="V56" s="498" t="str">
        <f t="shared" si="6"/>
        <v/>
      </c>
      <c r="W56" s="498" t="str">
        <f t="shared" si="7"/>
        <v/>
      </c>
    </row>
    <row r="57" spans="1:23" ht="12.75">
      <c r="A57" t="str">
        <f t="shared" si="0"/>
        <v>Friday</v>
      </c>
      <c r="B57" t="str">
        <f t="shared" si="1"/>
        <v>Elliot's Martini Bar</v>
      </c>
      <c r="C57" t="str">
        <f t="shared" ref="C57:D57" si="167">IF( NOT( R57 = "" ), TEXT( DATE(YEAR(R57), MONTH(R57), DAY(R57) ), "m/d/yy") &amp; " " &amp; HOUR(R57) &amp; ":" &amp; TEXT( MINUTE(R57), "00"), "")</f>
        <v>4/26/19 17:30</v>
      </c>
      <c r="D57" t="str">
        <f t="shared" si="167"/>
        <v>4/26/19 18:15</v>
      </c>
      <c r="E57" t="str">
        <f t="shared" si="3"/>
        <v>Cactus Cat</v>
      </c>
      <c r="F57" s="466"/>
      <c r="G57" s="466" t="e">
        <f t="array" ref="G57">INDEX( '2019 Kevin and Rob Export to we'!A:E, MATCH( E57, '2019 Kevin and Rob Export to we'!E:E, 0 ) )</f>
        <v>#N/A</v>
      </c>
      <c r="H57" s="466"/>
      <c r="I57" s="466"/>
      <c r="J57" s="466"/>
      <c r="K57" s="466"/>
      <c r="L57" s="466"/>
      <c r="M57" s="466"/>
      <c r="N57" s="466"/>
      <c r="O57" s="466"/>
      <c r="Q57" s="129" t="s">
        <v>4949</v>
      </c>
      <c r="R57" s="466">
        <f t="shared" ref="R57:S57" si="168">IF( AND( NOT( ISERROR( T57 ) ), NOT( ISBLANK( T57 ) ) ), IF( AND( T57 &gt; 0, T57 &lt; 1 ), IF( T57 &gt; 0.042, IF( $A57 = "Friday", $T$1, $U$1 ) + T57 + 0.5, IF( $A57 = "Friday", $T$1, $U$1 ) + T57 + 1), "" ), "" )</f>
        <v>43581.729166666664</v>
      </c>
      <c r="S57" s="466">
        <f t="shared" si="168"/>
        <v>43581.760416666664</v>
      </c>
      <c r="T57" s="497">
        <f t="shared" ref="T57:U57" si="169">TIMEVALUE(V57)</f>
        <v>0.22916666666666666</v>
      </c>
      <c r="U57" s="497">
        <f t="shared" si="169"/>
        <v>0.26041666666666669</v>
      </c>
      <c r="V57" s="498" t="str">
        <f t="shared" si="6"/>
        <v>5:30</v>
      </c>
      <c r="W57" s="498" t="str">
        <f t="shared" si="7"/>
        <v>6:15</v>
      </c>
    </row>
    <row r="58" spans="1:23" ht="12.75">
      <c r="A58" t="str">
        <f t="shared" si="0"/>
        <v>Friday</v>
      </c>
      <c r="B58" t="str">
        <f t="shared" si="1"/>
        <v>Elliot's Martini Bar</v>
      </c>
      <c r="C58" t="str">
        <f t="shared" ref="C58:D58" si="170">IF( NOT( R58 = "" ), TEXT( DATE(YEAR(R58), MONTH(R58), DAY(R58) ), "m/d/yy") &amp; " " &amp; HOUR(R58) &amp; ":" &amp; TEXT( MINUTE(R58), "00"), "")</f>
        <v>4/26/19 18:45</v>
      </c>
      <c r="D58" t="str">
        <f t="shared" si="170"/>
        <v>4/26/19 19:30</v>
      </c>
      <c r="E58" t="str">
        <f t="shared" si="3"/>
        <v>Shake Me // Wake Me</v>
      </c>
      <c r="F58" s="466"/>
      <c r="G58" s="466" t="e">
        <f t="array" ref="G58">INDEX( '2019 Kevin and Rob Export to we'!A:E, MATCH( E58, '2019 Kevin and Rob Export to we'!E:E, 0 ) )</f>
        <v>#N/A</v>
      </c>
      <c r="H58" s="466"/>
      <c r="I58" s="466"/>
      <c r="J58" s="466"/>
      <c r="K58" s="466"/>
      <c r="L58" s="466"/>
      <c r="M58" s="466"/>
      <c r="N58" s="466"/>
      <c r="O58" s="466"/>
      <c r="Q58" s="129" t="s">
        <v>4951</v>
      </c>
      <c r="R58" s="466">
        <f t="shared" ref="R58:S58" si="171">IF( AND( NOT( ISERROR( T58 ) ), NOT( ISBLANK( T58 ) ) ), IF( AND( T58 &gt; 0, T58 &lt; 1 ), IF( T58 &gt; 0.042, IF( $A58 = "Friday", $T$1, $U$1 ) + T58 + 0.5, IF( $A58 = "Friday", $T$1, $U$1 ) + T58 + 1), "" ), "" )</f>
        <v>43581.78125</v>
      </c>
      <c r="S58" s="466">
        <f t="shared" si="171"/>
        <v>43581.8125</v>
      </c>
      <c r="T58" s="497">
        <f t="shared" ref="T58:U58" si="172">TIMEVALUE(V58)</f>
        <v>0.28125</v>
      </c>
      <c r="U58" s="497">
        <f t="shared" si="172"/>
        <v>0.3125</v>
      </c>
      <c r="V58" s="498" t="str">
        <f t="shared" si="6"/>
        <v>6:45</v>
      </c>
      <c r="W58" s="498" t="str">
        <f t="shared" si="7"/>
        <v>7:30</v>
      </c>
    </row>
    <row r="59" spans="1:23" ht="12.75">
      <c r="A59" t="str">
        <f t="shared" si="0"/>
        <v>Friday</v>
      </c>
      <c r="B59" t="str">
        <f t="shared" si="1"/>
        <v>Elliot's Martini Bar</v>
      </c>
      <c r="C59" t="str">
        <f t="shared" ref="C59:D59" si="173">IF( NOT( R59 = "" ), TEXT( DATE(YEAR(R59), MONTH(R59), DAY(R59) ), "m/d/yy") &amp; " " &amp; HOUR(R59) &amp; ":" &amp; TEXT( MINUTE(R59), "00"), "")</f>
        <v>4/26/19 20:00</v>
      </c>
      <c r="D59" t="str">
        <f t="shared" si="173"/>
        <v>4/26/19 20:45</v>
      </c>
      <c r="E59" t="str">
        <f t="shared" si="3"/>
        <v>Boner</v>
      </c>
      <c r="F59" s="466"/>
      <c r="G59" s="466" t="e">
        <f t="array" ref="G59">INDEX( '2019 Kevin and Rob Export to we'!A:E, MATCH( E59, '2019 Kevin and Rob Export to we'!E:E, 0 ) )</f>
        <v>#N/A</v>
      </c>
      <c r="H59" s="466"/>
      <c r="I59" s="466"/>
      <c r="J59" s="466"/>
      <c r="K59" s="466"/>
      <c r="L59" s="466"/>
      <c r="M59" s="466"/>
      <c r="N59" s="466"/>
      <c r="O59" s="466"/>
      <c r="Q59" s="129" t="s">
        <v>4952</v>
      </c>
      <c r="R59" s="466">
        <f t="shared" ref="R59:S59" si="174">IF( AND( NOT( ISERROR( T59 ) ), NOT( ISBLANK( T59 ) ) ), IF( AND( T59 &gt; 0, T59 &lt; 1 ), IF( T59 &gt; 0.042, IF( $A59 = "Friday", $T$1, $U$1 ) + T59 + 0.5, IF( $A59 = "Friday", $T$1, $U$1 ) + T59 + 1), "" ), "" )</f>
        <v>43581.833333333336</v>
      </c>
      <c r="S59" s="466">
        <f t="shared" si="174"/>
        <v>43581.864583333336</v>
      </c>
      <c r="T59" s="497">
        <f t="shared" ref="T59:U59" si="175">TIMEVALUE(V59)</f>
        <v>0.33333333333333331</v>
      </c>
      <c r="U59" s="497">
        <f t="shared" si="175"/>
        <v>0.36458333333333331</v>
      </c>
      <c r="V59" s="498" t="str">
        <f t="shared" si="6"/>
        <v>8:00</v>
      </c>
      <c r="W59" s="498" t="str">
        <f t="shared" si="7"/>
        <v>8:45</v>
      </c>
    </row>
    <row r="60" spans="1:23" ht="12.75">
      <c r="A60" t="str">
        <f t="shared" si="0"/>
        <v>Friday</v>
      </c>
      <c r="B60" t="str">
        <f t="shared" si="1"/>
        <v>Elliot's Martini Bar</v>
      </c>
      <c r="C60" t="str">
        <f t="shared" ref="C60:D60" si="176">IF( NOT( R60 = "" ), TEXT( DATE(YEAR(R60), MONTH(R60), DAY(R60) ), "m/d/yy") &amp; " " &amp; HOUR(R60) &amp; ":" &amp; TEXT( MINUTE(R60), "00"), "")</f>
        <v>4/26/19 21:15</v>
      </c>
      <c r="D60" t="str">
        <f t="shared" si="176"/>
        <v>4/26/19 22:00</v>
      </c>
      <c r="E60" t="str">
        <f t="shared" si="3"/>
        <v>King Eddie</v>
      </c>
      <c r="F60" s="466"/>
      <c r="G60" s="466" t="e">
        <f t="array" ref="G60">INDEX( '2019 Kevin and Rob Export to we'!A:E, MATCH( E60, '2019 Kevin and Rob Export to we'!E:E, 0 ) )</f>
        <v>#N/A</v>
      </c>
      <c r="H60" s="466"/>
      <c r="I60" s="466"/>
      <c r="J60" s="466"/>
      <c r="K60" s="466"/>
      <c r="L60" s="466"/>
      <c r="M60" s="466"/>
      <c r="N60" s="466"/>
      <c r="O60" s="466"/>
      <c r="Q60" s="129" t="s">
        <v>4953</v>
      </c>
      <c r="R60" s="466">
        <f t="shared" ref="R60:S60" si="177">IF( AND( NOT( ISERROR( T60 ) ), NOT( ISBLANK( T60 ) ) ), IF( AND( T60 &gt; 0, T60 &lt; 1 ), IF( T60 &gt; 0.042, IF( $A60 = "Friday", $T$1, $U$1 ) + T60 + 0.5, IF( $A60 = "Friday", $T$1, $U$1 ) + T60 + 1), "" ), "" )</f>
        <v>43581.885416666664</v>
      </c>
      <c r="S60" s="466">
        <f t="shared" si="177"/>
        <v>43581.916666666664</v>
      </c>
      <c r="T60" s="497">
        <f t="shared" ref="T60:U60" si="178">TIMEVALUE(V60)</f>
        <v>0.38541666666666669</v>
      </c>
      <c r="U60" s="497">
        <f t="shared" si="178"/>
        <v>0.41666666666666669</v>
      </c>
      <c r="V60" s="498" t="str">
        <f t="shared" si="6"/>
        <v>9:15</v>
      </c>
      <c r="W60" s="498" t="str">
        <f t="shared" si="7"/>
        <v>10:00</v>
      </c>
    </row>
    <row r="61" spans="1:23" ht="12.75">
      <c r="A61" t="str">
        <f t="shared" si="0"/>
        <v>Friday</v>
      </c>
      <c r="B61" t="str">
        <f t="shared" si="1"/>
        <v>Elliot's Martini Bar</v>
      </c>
      <c r="C61" t="str">
        <f t="shared" ref="C61:D61" si="179">IF( NOT( R61 = "" ), TEXT( DATE(YEAR(R61), MONTH(R61), DAY(R61) ), "m/d/yy") &amp; " " &amp; HOUR(R61) &amp; ":" &amp; TEXT( MINUTE(R61), "00"), "")</f>
        <v>4/26/19 22:30</v>
      </c>
      <c r="D61" t="str">
        <f t="shared" si="179"/>
        <v>4/26/19 23:15</v>
      </c>
      <c r="E61" t="str">
        <f t="shared" si="3"/>
        <v>Sour Boy, Bitter Girl</v>
      </c>
      <c r="F61" s="466"/>
      <c r="G61" s="466" t="e">
        <f t="array" ref="G61">INDEX( '2019 Kevin and Rob Export to we'!A:E, MATCH( E61, '2019 Kevin and Rob Export to we'!E:E, 0 ) )</f>
        <v>#N/A</v>
      </c>
      <c r="H61" s="466"/>
      <c r="I61" s="466"/>
      <c r="J61" s="466"/>
      <c r="K61" s="466"/>
      <c r="L61" s="466"/>
      <c r="M61" s="466"/>
      <c r="N61" s="466"/>
      <c r="O61" s="466"/>
      <c r="Q61" s="129" t="s">
        <v>4954</v>
      </c>
      <c r="R61" s="466">
        <f t="shared" ref="R61:S61" si="180">IF( AND( NOT( ISERROR( T61 ) ), NOT( ISBLANK( T61 ) ) ), IF( AND( T61 &gt; 0, T61 &lt; 1 ), IF( T61 &gt; 0.042, IF( $A61 = "Friday", $T$1, $U$1 ) + T61 + 0.5, IF( $A61 = "Friday", $T$1, $U$1 ) + T61 + 1), "" ), "" )</f>
        <v>43581.9375</v>
      </c>
      <c r="S61" s="466">
        <f t="shared" si="180"/>
        <v>43581.96875</v>
      </c>
      <c r="T61" s="497">
        <f t="shared" ref="T61:U61" si="181">TIMEVALUE(V61)</f>
        <v>0.4375</v>
      </c>
      <c r="U61" s="497">
        <f t="shared" si="181"/>
        <v>0.46875</v>
      </c>
      <c r="V61" s="498" t="str">
        <f t="shared" si="6"/>
        <v>10:30</v>
      </c>
      <c r="W61" s="498" t="str">
        <f t="shared" si="7"/>
        <v>11:15</v>
      </c>
    </row>
    <row r="62" spans="1:23" ht="12.75">
      <c r="A62" t="str">
        <f t="shared" si="0"/>
        <v>Friday</v>
      </c>
      <c r="B62" t="str">
        <f t="shared" si="1"/>
        <v>Elliot's Martini Bar</v>
      </c>
      <c r="C62" t="str">
        <f t="shared" ref="C62:D62" si="182">IF( NOT( R62 = "" ), TEXT( DATE(YEAR(R62), MONTH(R62), DAY(R62) ), "m/d/yy") &amp; " " &amp; HOUR(R62) &amp; ":" &amp; TEXT( MINUTE(R62), "00"), "")</f>
        <v>4/26/19 23:45</v>
      </c>
      <c r="D62" t="str">
        <f t="shared" si="182"/>
        <v>4/27/19 0:30</v>
      </c>
      <c r="E62" t="str">
        <f t="shared" si="3"/>
        <v>Vinyl Video</v>
      </c>
      <c r="F62" s="466"/>
      <c r="G62" s="466" t="e">
        <f t="array" ref="G62">INDEX( '2019 Kevin and Rob Export to we'!A:E, MATCH( E62, '2019 Kevin and Rob Export to we'!E:E, 0 ) )</f>
        <v>#N/A</v>
      </c>
      <c r="H62" s="466"/>
      <c r="I62" s="466"/>
      <c r="J62" s="466"/>
      <c r="K62" s="466"/>
      <c r="L62" s="466"/>
      <c r="M62" s="466"/>
      <c r="N62" s="466"/>
      <c r="O62" s="466"/>
      <c r="Q62" s="129" t="s">
        <v>4955</v>
      </c>
      <c r="R62" s="466">
        <f t="shared" ref="R62:S62" si="183">IF( AND( NOT( ISERROR( T62 ) ), NOT( ISBLANK( T62 ) ) ), IF( AND( T62 &gt; 0, T62 &lt; 1 ), IF( T62 &gt; 0.042, IF( $A62 = "Friday", $T$1, $U$1 ) + T62 + 0.5, IF( $A62 = "Friday", $T$1, $U$1 ) + T62 + 1), "" ), "" )</f>
        <v>43581.989583333336</v>
      </c>
      <c r="S62" s="466">
        <f t="shared" si="183"/>
        <v>43582.020833333336</v>
      </c>
      <c r="T62" s="497">
        <f t="shared" ref="T62:U62" si="184">TIMEVALUE(V62)</f>
        <v>0.48958333333333331</v>
      </c>
      <c r="U62" s="497">
        <f t="shared" si="184"/>
        <v>0.52083333333333337</v>
      </c>
      <c r="V62" s="498" t="str">
        <f t="shared" si="6"/>
        <v>11:45</v>
      </c>
      <c r="W62" s="498" t="str">
        <f t="shared" si="7"/>
        <v>12:30</v>
      </c>
    </row>
    <row r="63" spans="1:23" ht="12.75">
      <c r="A63" t="str">
        <f t="shared" si="0"/>
        <v>Friday</v>
      </c>
      <c r="B63" t="str">
        <f t="shared" si="1"/>
        <v>Equinox Brewing</v>
      </c>
      <c r="C63" t="str">
        <f t="shared" ref="C63:D63" si="185">IF( NOT( R63 = "" ), TEXT( DATE(YEAR(R63), MONTH(R63), DAY(R63) ), "m/d/yy") &amp; " " &amp; HOUR(R63) &amp; ":" &amp; TEXT( MINUTE(R63), "00"), "")</f>
        <v/>
      </c>
      <c r="D63" t="str">
        <f t="shared" si="185"/>
        <v/>
      </c>
      <c r="E63" t="str">
        <f t="shared" si="3"/>
        <v/>
      </c>
      <c r="F63" s="466"/>
      <c r="G63" s="466" t="e">
        <f t="array" ref="G63">INDEX( '2019 Kevin and Rob Export to we'!A:E, MATCH( E63, '2019 Kevin and Rob Export to we'!E:E, 0 ) )</f>
        <v>#N/A</v>
      </c>
      <c r="H63" s="466"/>
      <c r="I63" s="466"/>
      <c r="J63" s="466"/>
      <c r="K63" s="466"/>
      <c r="L63" s="466"/>
      <c r="M63" s="466"/>
      <c r="N63" s="466"/>
      <c r="O63" s="466"/>
      <c r="Q63" s="129" t="s">
        <v>4958</v>
      </c>
      <c r="R63" s="466" t="str">
        <f t="shared" ref="R63:S63" si="186">IF( AND( NOT( ISERROR( T63 ) ), NOT( ISBLANK( T63 ) ) ), IF( AND( T63 &gt; 0, T63 &lt; 1 ), IF( T63 &gt; 0.042, IF( $A63 = "Friday", $T$1, $U$1 ) + T63 + 0.5, IF( $A63 = "Friday", $T$1, $U$1 ) + T63 + 1), "" ), "" )</f>
        <v/>
      </c>
      <c r="S63" s="466" t="str">
        <f t="shared" si="186"/>
        <v/>
      </c>
      <c r="T63" s="497" t="e">
        <f t="shared" ref="T63:U63" si="187">TIMEVALUE(V63)</f>
        <v>#VALUE!</v>
      </c>
      <c r="U63" s="497" t="e">
        <f t="shared" si="187"/>
        <v>#VALUE!</v>
      </c>
      <c r="V63" s="498" t="str">
        <f t="shared" si="6"/>
        <v/>
      </c>
      <c r="W63" s="498" t="str">
        <f t="shared" si="7"/>
        <v/>
      </c>
    </row>
    <row r="64" spans="1:23" ht="12.75">
      <c r="A64" t="str">
        <f t="shared" si="0"/>
        <v>Friday</v>
      </c>
      <c r="B64" t="str">
        <f t="shared" si="1"/>
        <v>Equinox Brewing</v>
      </c>
      <c r="C64" t="str">
        <f t="shared" ref="C64:D64" si="188">IF( NOT( R64 = "" ), TEXT( DATE(YEAR(R64), MONTH(R64), DAY(R64) ), "m/d/yy") &amp; " " &amp; HOUR(R64) &amp; ":" &amp; TEXT( MINUTE(R64), "00"), "")</f>
        <v>4/26/19 15:30</v>
      </c>
      <c r="D64" t="str">
        <f t="shared" si="188"/>
        <v>4/26/19 16:15</v>
      </c>
      <c r="E64" t="str">
        <f t="shared" si="3"/>
        <v>Michael Kirkpatrick</v>
      </c>
      <c r="F64" s="466"/>
      <c r="G64" s="466" t="e">
        <f t="array" ref="G64">INDEX( '2019 Kevin and Rob Export to we'!A:E, MATCH( E64, '2019 Kevin and Rob Export to we'!E:E, 0 ) )</f>
        <v>#N/A</v>
      </c>
      <c r="H64" s="466"/>
      <c r="I64" s="466"/>
      <c r="J64" s="466"/>
      <c r="K64" s="466"/>
      <c r="L64" s="466"/>
      <c r="M64" s="466"/>
      <c r="N64" s="466"/>
      <c r="O64" s="466"/>
      <c r="Q64" s="129" t="s">
        <v>4959</v>
      </c>
      <c r="R64" s="466">
        <f t="shared" ref="R64:S64" si="189">IF( AND( NOT( ISERROR( T64 ) ), NOT( ISBLANK( T64 ) ) ), IF( AND( T64 &gt; 0, T64 &lt; 1 ), IF( T64 &gt; 0.042, IF( $A64 = "Friday", $T$1, $U$1 ) + T64 + 0.5, IF( $A64 = "Friday", $T$1, $U$1 ) + T64 + 1), "" ), "" )</f>
        <v>43581.645833333336</v>
      </c>
      <c r="S64" s="466">
        <f t="shared" si="189"/>
        <v>43581.677083333336</v>
      </c>
      <c r="T64" s="497">
        <f t="shared" ref="T64:U64" si="190">TIMEVALUE(V64)</f>
        <v>0.14583333333333334</v>
      </c>
      <c r="U64" s="497">
        <f t="shared" si="190"/>
        <v>0.17708333333333334</v>
      </c>
      <c r="V64" s="498" t="str">
        <f t="shared" si="6"/>
        <v>3:30</v>
      </c>
      <c r="W64" s="498" t="str">
        <f t="shared" si="7"/>
        <v>4:15</v>
      </c>
    </row>
    <row r="65" spans="1:23" ht="12.75">
      <c r="A65" t="str">
        <f t="shared" si="0"/>
        <v>Friday</v>
      </c>
      <c r="B65" t="str">
        <f t="shared" si="1"/>
        <v>Equinox Brewing</v>
      </c>
      <c r="C65" t="str">
        <f t="shared" ref="C65:D65" si="191">IF( NOT( R65 = "" ), TEXT( DATE(YEAR(R65), MONTH(R65), DAY(R65) ), "m/d/yy") &amp; " " &amp; HOUR(R65) &amp; ":" &amp; TEXT( MINUTE(R65), "00"), "")</f>
        <v>4/26/19 16:30</v>
      </c>
      <c r="D65" t="str">
        <f t="shared" si="191"/>
        <v>4/26/19 17:15</v>
      </c>
      <c r="E65" t="str">
        <f t="shared" si="3"/>
        <v>Azanet Rodriguez</v>
      </c>
      <c r="F65" s="466"/>
      <c r="G65" s="466" t="e">
        <f t="array" ref="G65">INDEX( '2019 Kevin and Rob Export to we'!A:E, MATCH( E65, '2019 Kevin and Rob Export to we'!E:E, 0 ) )</f>
        <v>#N/A</v>
      </c>
      <c r="H65" s="466"/>
      <c r="I65" s="466"/>
      <c r="J65" s="466"/>
      <c r="K65" s="466"/>
      <c r="L65" s="466"/>
      <c r="M65" s="466"/>
      <c r="N65" s="466"/>
      <c r="O65" s="466"/>
      <c r="Q65" s="129" t="s">
        <v>4960</v>
      </c>
      <c r="R65" s="466">
        <f t="shared" ref="R65:S65" si="192">IF( AND( NOT( ISERROR( T65 ) ), NOT( ISBLANK( T65 ) ) ), IF( AND( T65 &gt; 0, T65 &lt; 1 ), IF( T65 &gt; 0.042, IF( $A65 = "Friday", $T$1, $U$1 ) + T65 + 0.5, IF( $A65 = "Friday", $T$1, $U$1 ) + T65 + 1), "" ), "" )</f>
        <v>43581.6875</v>
      </c>
      <c r="S65" s="466">
        <f t="shared" si="192"/>
        <v>43581.71875</v>
      </c>
      <c r="T65" s="497">
        <f t="shared" ref="T65:U65" si="193">TIMEVALUE(V65)</f>
        <v>0.1875</v>
      </c>
      <c r="U65" s="497">
        <f t="shared" si="193"/>
        <v>0.21875</v>
      </c>
      <c r="V65" s="498" t="str">
        <f t="shared" si="6"/>
        <v>4:30</v>
      </c>
      <c r="W65" s="498" t="str">
        <f t="shared" si="7"/>
        <v>5:15</v>
      </c>
    </row>
    <row r="66" spans="1:23" ht="12.75">
      <c r="A66" t="str">
        <f t="shared" si="0"/>
        <v>Friday</v>
      </c>
      <c r="B66" t="str">
        <f t="shared" si="1"/>
        <v>Equinox Brewing</v>
      </c>
      <c r="C66" t="str">
        <f t="shared" ref="C66:D66" si="194">IF( NOT( R66 = "" ), TEXT( DATE(YEAR(R66), MONTH(R66), DAY(R66) ), "m/d/yy") &amp; " " &amp; HOUR(R66) &amp; ":" &amp; TEXT( MINUTE(R66), "00"), "")</f>
        <v>4/26/19 17:30</v>
      </c>
      <c r="D66" t="str">
        <f t="shared" si="194"/>
        <v>4/26/19 18:15</v>
      </c>
      <c r="E66" t="str">
        <f t="shared" si="3"/>
        <v>Shaley Scott</v>
      </c>
      <c r="F66" s="466"/>
      <c r="G66" s="466" t="e">
        <f t="array" ref="G66">INDEX( '2019 Kevin and Rob Export to we'!A:E, MATCH( E66, '2019 Kevin and Rob Export to we'!E:E, 0 ) )</f>
        <v>#N/A</v>
      </c>
      <c r="H66" s="466"/>
      <c r="I66" s="466"/>
      <c r="J66" s="466"/>
      <c r="K66" s="466"/>
      <c r="L66" s="466"/>
      <c r="M66" s="466"/>
      <c r="N66" s="466"/>
      <c r="O66" s="466"/>
      <c r="Q66" s="129" t="s">
        <v>4961</v>
      </c>
      <c r="R66" s="466">
        <f t="shared" ref="R66:S66" si="195">IF( AND( NOT( ISERROR( T66 ) ), NOT( ISBLANK( T66 ) ) ), IF( AND( T66 &gt; 0, T66 &lt; 1 ), IF( T66 &gt; 0.042, IF( $A66 = "Friday", $T$1, $U$1 ) + T66 + 0.5, IF( $A66 = "Friday", $T$1, $U$1 ) + T66 + 1), "" ), "" )</f>
        <v>43581.729166666664</v>
      </c>
      <c r="S66" s="466">
        <f t="shared" si="195"/>
        <v>43581.760416666664</v>
      </c>
      <c r="T66" s="497">
        <f t="shared" ref="T66:U66" si="196">TIMEVALUE(V66)</f>
        <v>0.22916666666666666</v>
      </c>
      <c r="U66" s="497">
        <f t="shared" si="196"/>
        <v>0.26041666666666669</v>
      </c>
      <c r="V66" s="498" t="str">
        <f t="shared" si="6"/>
        <v>5:30</v>
      </c>
      <c r="W66" s="498" t="str">
        <f t="shared" si="7"/>
        <v>6:15</v>
      </c>
    </row>
    <row r="67" spans="1:23" ht="12.75">
      <c r="A67" t="str">
        <f t="shared" si="0"/>
        <v>Friday</v>
      </c>
      <c r="B67" t="str">
        <f t="shared" si="1"/>
        <v>Equinox Brewing</v>
      </c>
      <c r="C67" t="str">
        <f t="shared" ref="C67:D67" si="197">IF( NOT( R67 = "" ), TEXT( DATE(YEAR(R67), MONTH(R67), DAY(R67) ), "m/d/yy") &amp; " " &amp; HOUR(R67) &amp; ":" &amp; TEXT( MINUTE(R67), "00"), "")</f>
        <v>4/26/19 18:30</v>
      </c>
      <c r="D67" t="str">
        <f t="shared" si="197"/>
        <v>4/26/19 19:15</v>
      </c>
      <c r="E67" t="str">
        <f t="shared" si="3"/>
        <v>Monocle Band</v>
      </c>
      <c r="F67" s="466"/>
      <c r="G67" s="466" t="e">
        <f t="array" ref="G67">INDEX( '2019 Kevin and Rob Export to we'!A:E, MATCH( E67, '2019 Kevin and Rob Export to we'!E:E, 0 ) )</f>
        <v>#N/A</v>
      </c>
      <c r="H67" s="466"/>
      <c r="I67" s="466"/>
      <c r="J67" s="466"/>
      <c r="K67" s="466"/>
      <c r="L67" s="466"/>
      <c r="M67" s="466"/>
      <c r="N67" s="466"/>
      <c r="O67" s="466"/>
      <c r="Q67" s="129" t="s">
        <v>4962</v>
      </c>
      <c r="R67" s="466">
        <f t="shared" ref="R67:S67" si="198">IF( AND( NOT( ISERROR( T67 ) ), NOT( ISBLANK( T67 ) ) ), IF( AND( T67 &gt; 0, T67 &lt; 1 ), IF( T67 &gt; 0.042, IF( $A67 = "Friday", $T$1, $U$1 ) + T67 + 0.5, IF( $A67 = "Friday", $T$1, $U$1 ) + T67 + 1), "" ), "" )</f>
        <v>43581.770833333336</v>
      </c>
      <c r="S67" s="466">
        <f t="shared" si="198"/>
        <v>43581.802083333336</v>
      </c>
      <c r="T67" s="497">
        <f t="shared" ref="T67:U67" si="199">TIMEVALUE(V67)</f>
        <v>0.27083333333333331</v>
      </c>
      <c r="U67" s="497">
        <f t="shared" si="199"/>
        <v>0.30208333333333331</v>
      </c>
      <c r="V67" s="498" t="str">
        <f t="shared" si="6"/>
        <v>6:30</v>
      </c>
      <c r="W67" s="498" t="str">
        <f t="shared" si="7"/>
        <v>7:15</v>
      </c>
    </row>
    <row r="68" spans="1:23" ht="12.75">
      <c r="A68" t="str">
        <f t="shared" si="0"/>
        <v>Friday</v>
      </c>
      <c r="B68" t="str">
        <f t="shared" si="1"/>
        <v>Equinox Brewing</v>
      </c>
      <c r="C68" t="str">
        <f t="shared" ref="C68:D68" si="200">IF( NOT( R68 = "" ), TEXT( DATE(YEAR(R68), MONTH(R68), DAY(R68) ), "m/d/yy") &amp; " " &amp; HOUR(R68) &amp; ":" &amp; TEXT( MINUTE(R68), "00"), "")</f>
        <v>4/26/19 19:30</v>
      </c>
      <c r="D68" t="str">
        <f t="shared" si="200"/>
        <v>4/26/19 20:15</v>
      </c>
      <c r="E68" t="str">
        <f t="shared" si="3"/>
        <v>Extra Gold</v>
      </c>
      <c r="F68" s="466"/>
      <c r="G68" s="466" t="e">
        <f t="array" ref="G68">INDEX( '2019 Kevin and Rob Export to we'!A:E, MATCH( E68, '2019 Kevin and Rob Export to we'!E:E, 0 ) )</f>
        <v>#N/A</v>
      </c>
      <c r="H68" s="466"/>
      <c r="I68" s="466"/>
      <c r="J68" s="466"/>
      <c r="K68" s="466"/>
      <c r="L68" s="466"/>
      <c r="M68" s="466"/>
      <c r="N68" s="466"/>
      <c r="O68" s="466"/>
      <c r="Q68" s="129" t="s">
        <v>4963</v>
      </c>
      <c r="R68" s="466">
        <f t="shared" ref="R68:S68" si="201">IF( AND( NOT( ISERROR( T68 ) ), NOT( ISBLANK( T68 ) ) ), IF( AND( T68 &gt; 0, T68 &lt; 1 ), IF( T68 &gt; 0.042, IF( $A68 = "Friday", $T$1, $U$1 ) + T68 + 0.5, IF( $A68 = "Friday", $T$1, $U$1 ) + T68 + 1), "" ), "" )</f>
        <v>43581.8125</v>
      </c>
      <c r="S68" s="466">
        <f t="shared" si="201"/>
        <v>43581.84375</v>
      </c>
      <c r="T68" s="497">
        <f t="shared" ref="T68:U68" si="202">TIMEVALUE(V68)</f>
        <v>0.3125</v>
      </c>
      <c r="U68" s="497">
        <f t="shared" si="202"/>
        <v>0.34375</v>
      </c>
      <c r="V68" s="498" t="str">
        <f t="shared" si="6"/>
        <v>7:30</v>
      </c>
      <c r="W68" s="498" t="str">
        <f t="shared" si="7"/>
        <v>8:15</v>
      </c>
    </row>
    <row r="69" spans="1:23" ht="12.75">
      <c r="A69" t="str">
        <f t="shared" si="0"/>
        <v>Friday</v>
      </c>
      <c r="B69" t="str">
        <f t="shared" si="1"/>
        <v>Equinox Brewing</v>
      </c>
      <c r="C69" t="str">
        <f t="shared" ref="C69:D69" si="203">IF( NOT( R69 = "" ), TEXT( DATE(YEAR(R69), MONTH(R69), DAY(R69) ), "m/d/yy") &amp; " " &amp; HOUR(R69) &amp; ":" &amp; TEXT( MINUTE(R69), "00"), "")</f>
        <v>4/26/19 20:30</v>
      </c>
      <c r="D69" t="str">
        <f t="shared" si="203"/>
        <v>4/26/19 21:30</v>
      </c>
      <c r="E69" t="str">
        <f t="shared" si="3"/>
        <v>the commoners</v>
      </c>
      <c r="F69" s="466"/>
      <c r="G69" s="466" t="e">
        <f t="array" ref="G69">INDEX( '2019 Kevin and Rob Export to we'!A:E, MATCH( E69, '2019 Kevin and Rob Export to we'!E:E, 0 ) )</f>
        <v>#N/A</v>
      </c>
      <c r="H69" s="466"/>
      <c r="I69" s="466"/>
      <c r="J69" s="466"/>
      <c r="K69" s="466"/>
      <c r="L69" s="466"/>
      <c r="M69" s="466"/>
      <c r="N69" s="466"/>
      <c r="O69" s="466"/>
      <c r="Q69" s="129" t="s">
        <v>4964</v>
      </c>
      <c r="R69" s="466">
        <f t="shared" ref="R69:S69" si="204">IF( AND( NOT( ISERROR( T69 ) ), NOT( ISBLANK( T69 ) ) ), IF( AND( T69 &gt; 0, T69 &lt; 1 ), IF( T69 &gt; 0.042, IF( $A69 = "Friday", $T$1, $U$1 ) + T69 + 0.5, IF( $A69 = "Friday", $T$1, $U$1 ) + T69 + 1), "" ), "" )</f>
        <v>43581.854166666664</v>
      </c>
      <c r="S69" s="466">
        <f t="shared" si="204"/>
        <v>43581.895833333336</v>
      </c>
      <c r="T69" s="497">
        <f t="shared" ref="T69:U69" si="205">TIMEVALUE(V69)</f>
        <v>0.35416666666666669</v>
      </c>
      <c r="U69" s="497">
        <f t="shared" si="205"/>
        <v>0.39583333333333331</v>
      </c>
      <c r="V69" s="498" t="str">
        <f t="shared" si="6"/>
        <v>8:30</v>
      </c>
      <c r="W69" s="498" t="str">
        <f t="shared" si="7"/>
        <v>9:30</v>
      </c>
    </row>
    <row r="70" spans="1:23" ht="12.75">
      <c r="A70" t="str">
        <f t="shared" si="0"/>
        <v>Friday</v>
      </c>
      <c r="B70" t="str">
        <f t="shared" si="1"/>
        <v>The Exchange</v>
      </c>
      <c r="C70" t="str">
        <f t="shared" ref="C70:D70" si="206">IF( NOT( R70 = "" ), TEXT( DATE(YEAR(R70), MONTH(R70), DAY(R70) ), "m/d/yy") &amp; " " &amp; HOUR(R70) &amp; ":" &amp; TEXT( MINUTE(R70), "00"), "")</f>
        <v/>
      </c>
      <c r="D70" t="str">
        <f t="shared" si="206"/>
        <v/>
      </c>
      <c r="E70" t="str">
        <f t="shared" si="3"/>
        <v/>
      </c>
      <c r="F70" s="466"/>
      <c r="G70" s="466" t="e">
        <f t="array" ref="G70">INDEX( '2019 Kevin and Rob Export to we'!A:E, MATCH( E70, '2019 Kevin and Rob Export to we'!E:E, 0 ) )</f>
        <v>#N/A</v>
      </c>
      <c r="H70" s="466"/>
      <c r="I70" s="466"/>
      <c r="J70" s="466"/>
      <c r="K70" s="466"/>
      <c r="L70" s="466"/>
      <c r="M70" s="466"/>
      <c r="N70" s="466"/>
      <c r="O70" s="466"/>
      <c r="Q70" s="129" t="s">
        <v>4965</v>
      </c>
      <c r="R70" s="466" t="str">
        <f t="shared" ref="R70:S70" si="207">IF( AND( NOT( ISERROR( T70 ) ), NOT( ISBLANK( T70 ) ) ), IF( AND( T70 &gt; 0, T70 &lt; 1 ), IF( T70 &gt; 0.042, IF( $A70 = "Friday", $T$1, $U$1 ) + T70 + 0.5, IF( $A70 = "Friday", $T$1, $U$1 ) + T70 + 1), "" ), "" )</f>
        <v/>
      </c>
      <c r="S70" s="466" t="str">
        <f t="shared" si="207"/>
        <v/>
      </c>
      <c r="T70" s="497" t="e">
        <f t="shared" ref="T70:U70" si="208">TIMEVALUE(V70)</f>
        <v>#VALUE!</v>
      </c>
      <c r="U70" s="497" t="e">
        <f t="shared" si="208"/>
        <v>#VALUE!</v>
      </c>
      <c r="V70" s="498" t="str">
        <f t="shared" si="6"/>
        <v/>
      </c>
      <c r="W70" s="498" t="str">
        <f t="shared" si="7"/>
        <v/>
      </c>
    </row>
    <row r="71" spans="1:23" ht="12.75">
      <c r="A71" t="str">
        <f t="shared" si="0"/>
        <v>Friday</v>
      </c>
      <c r="B71" t="str">
        <f t="shared" si="1"/>
        <v>The Exchange</v>
      </c>
      <c r="C71" t="str">
        <f t="shared" ref="C71:D71" si="209">IF( NOT( R71 = "" ), TEXT( DATE(YEAR(R71), MONTH(R71), DAY(R71) ), "m/d/yy") &amp; " " &amp; HOUR(R71) &amp; ":" &amp; TEXT( MINUTE(R71), "00"), "")</f>
        <v>4/26/19 19:00</v>
      </c>
      <c r="D71" t="str">
        <f t="shared" si="209"/>
        <v>4/26/19 22:00</v>
      </c>
      <c r="E71" t="str">
        <f t="shared" si="3"/>
        <v>CROMA Barn Dance</v>
      </c>
      <c r="F71" s="466"/>
      <c r="G71" s="466" t="e">
        <f t="array" ref="G71">INDEX( '2019 Kevin and Rob Export to we'!A:E, MATCH( E71, '2019 Kevin and Rob Export to we'!E:E, 0 ) )</f>
        <v>#N/A</v>
      </c>
      <c r="H71" s="466"/>
      <c r="I71" s="466"/>
      <c r="J71" s="466"/>
      <c r="K71" s="466"/>
      <c r="L71" s="466"/>
      <c r="M71" s="466"/>
      <c r="N71" s="466"/>
      <c r="O71" s="466"/>
      <c r="Q71" s="129" t="s">
        <v>4966</v>
      </c>
      <c r="R71" s="466">
        <f t="shared" ref="R71:S71" si="210">IF( AND( NOT( ISERROR( T71 ) ), NOT( ISBLANK( T71 ) ) ), IF( AND( T71 &gt; 0, T71 &lt; 1 ), IF( T71 &gt; 0.042, IF( $A71 = "Friday", $T$1, $U$1 ) + T71 + 0.5, IF( $A71 = "Friday", $T$1, $U$1 ) + T71 + 1), "" ), "" )</f>
        <v>43581.791666666664</v>
      </c>
      <c r="S71" s="466">
        <f t="shared" si="210"/>
        <v>43581.916666666664</v>
      </c>
      <c r="T71" s="497">
        <f t="shared" ref="T71:U71" si="211">TIMEVALUE(V71)</f>
        <v>0.29166666666666669</v>
      </c>
      <c r="U71" s="497">
        <f t="shared" si="211"/>
        <v>0.41666666666666669</v>
      </c>
      <c r="V71" s="498" t="str">
        <f t="shared" si="6"/>
        <v>7:00</v>
      </c>
      <c r="W71" s="498" t="str">
        <f t="shared" si="7"/>
        <v>10:00</v>
      </c>
    </row>
    <row r="72" spans="1:23" ht="12.75">
      <c r="A72" t="str">
        <f t="shared" si="0"/>
        <v>Friday</v>
      </c>
      <c r="B72" t="str">
        <f t="shared" si="1"/>
        <v>Fort Collins Museum of Discovery - Otter Box Digital Dome Theater</v>
      </c>
      <c r="C72" t="str">
        <f t="shared" ref="C72:D72" si="212">IF( NOT( R72 = "" ), TEXT( DATE(YEAR(R72), MONTH(R72), DAY(R72) ), "m/d/yy") &amp; " " &amp; HOUR(R72) &amp; ":" &amp; TEXT( MINUTE(R72), "00"), "")</f>
        <v/>
      </c>
      <c r="D72" t="str">
        <f t="shared" si="212"/>
        <v/>
      </c>
      <c r="E72" t="str">
        <f t="shared" si="3"/>
        <v/>
      </c>
      <c r="F72" s="466"/>
      <c r="G72" s="466" t="e">
        <f t="array" ref="G72">INDEX( '2019 Kevin and Rob Export to we'!A:E, MATCH( E72, '2019 Kevin and Rob Export to we'!E:E, 0 ) )</f>
        <v>#N/A</v>
      </c>
      <c r="H72" s="466"/>
      <c r="I72" s="466"/>
      <c r="J72" s="466"/>
      <c r="K72" s="466"/>
      <c r="L72" s="466"/>
      <c r="M72" s="466"/>
      <c r="N72" s="466"/>
      <c r="O72" s="466"/>
      <c r="Q72" s="129" t="s">
        <v>4967</v>
      </c>
      <c r="R72" s="466" t="str">
        <f t="shared" ref="R72:S72" si="213">IF( AND( NOT( ISERROR( T72 ) ), NOT( ISBLANK( T72 ) ) ), IF( AND( T72 &gt; 0, T72 &lt; 1 ), IF( T72 &gt; 0.042, IF( $A72 = "Friday", $T$1, $U$1 ) + T72 + 0.5, IF( $A72 = "Friday", $T$1, $U$1 ) + T72 + 1), "" ), "" )</f>
        <v/>
      </c>
      <c r="S72" s="466" t="str">
        <f t="shared" si="213"/>
        <v/>
      </c>
      <c r="T72" s="497" t="e">
        <f t="shared" ref="T72:U72" si="214">TIMEVALUE(V72)</f>
        <v>#VALUE!</v>
      </c>
      <c r="U72" s="497" t="e">
        <f t="shared" si="214"/>
        <v>#VALUE!</v>
      </c>
      <c r="V72" s="498" t="str">
        <f t="shared" si="6"/>
        <v/>
      </c>
      <c r="W72" s="498" t="str">
        <f t="shared" si="7"/>
        <v/>
      </c>
    </row>
    <row r="73" spans="1:23" ht="12.75">
      <c r="A73" t="str">
        <f t="shared" si="0"/>
        <v>Friday</v>
      </c>
      <c r="B73" t="str">
        <f t="shared" si="1"/>
        <v>Fort Collins Museum of Discovery - Otter Box Digital Dome Theater</v>
      </c>
      <c r="C73" t="str">
        <f t="shared" ref="C73:D73" si="215">IF( NOT( R73 = "" ), TEXT( DATE(YEAR(R73), MONTH(R73), DAY(R73) ), "m/d/yy") &amp; " " &amp; HOUR(R73) &amp; ":" &amp; TEXT( MINUTE(R73), "00"), "")</f>
        <v>4/26/19 17:30</v>
      </c>
      <c r="D73" t="str">
        <f t="shared" si="215"/>
        <v>4/26/19 18:15</v>
      </c>
      <c r="E73" t="str">
        <f t="shared" si="3"/>
        <v>Leanaway</v>
      </c>
      <c r="F73" s="466"/>
      <c r="G73" s="466" t="e">
        <f t="array" ref="G73">INDEX( '2019 Kevin and Rob Export to we'!A:E, MATCH( E73, '2019 Kevin and Rob Export to we'!E:E, 0 ) )</f>
        <v>#N/A</v>
      </c>
      <c r="H73" s="466"/>
      <c r="I73" s="466"/>
      <c r="J73" s="466"/>
      <c r="K73" s="466"/>
      <c r="L73" s="466"/>
      <c r="M73" s="466"/>
      <c r="N73" s="466"/>
      <c r="O73" s="466"/>
      <c r="Q73" s="129" t="s">
        <v>4968</v>
      </c>
      <c r="R73" s="466">
        <f t="shared" ref="R73:S73" si="216">IF( AND( NOT( ISERROR( T73 ) ), NOT( ISBLANK( T73 ) ) ), IF( AND( T73 &gt; 0, T73 &lt; 1 ), IF( T73 &gt; 0.042, IF( $A73 = "Friday", $T$1, $U$1 ) + T73 + 0.5, IF( $A73 = "Friday", $T$1, $U$1 ) + T73 + 1), "" ), "" )</f>
        <v>43581.729166666664</v>
      </c>
      <c r="S73" s="466">
        <f t="shared" si="216"/>
        <v>43581.760416666664</v>
      </c>
      <c r="T73" s="497">
        <f t="shared" ref="T73:U73" si="217">TIMEVALUE(V73)</f>
        <v>0.22916666666666666</v>
      </c>
      <c r="U73" s="497">
        <f t="shared" si="217"/>
        <v>0.26041666666666669</v>
      </c>
      <c r="V73" s="498" t="str">
        <f t="shared" si="6"/>
        <v>5:30</v>
      </c>
      <c r="W73" s="498" t="str">
        <f t="shared" si="7"/>
        <v>6:15</v>
      </c>
    </row>
    <row r="74" spans="1:23" ht="12.75">
      <c r="A74" t="str">
        <f t="shared" si="0"/>
        <v>Friday</v>
      </c>
      <c r="B74" t="str">
        <f t="shared" si="1"/>
        <v>Fort Collins Museum of Discovery - Otter Box Digital Dome Theater</v>
      </c>
      <c r="C74" t="str">
        <f t="shared" ref="C74:D74" si="218">IF( NOT( R74 = "" ), TEXT( DATE(YEAR(R74), MONTH(R74), DAY(R74) ), "m/d/yy") &amp; " " &amp; HOUR(R74) &amp; ":" &amp; TEXT( MINUTE(R74), "00"), "")</f>
        <v>4/26/19 18:30</v>
      </c>
      <c r="D74" t="str">
        <f t="shared" si="218"/>
        <v>4/26/19 19:00</v>
      </c>
      <c r="E74" t="str">
        <f t="shared" si="3"/>
        <v>Joe Lessard (Head for the Hills) and Hanna Doreen</v>
      </c>
      <c r="F74" s="466"/>
      <c r="G74" s="466" t="e">
        <f t="array" ref="G74">INDEX( '2019 Kevin and Rob Export to we'!A:E, MATCH( E74, '2019 Kevin and Rob Export to we'!E:E, 0 ) )</f>
        <v>#N/A</v>
      </c>
      <c r="H74" s="466"/>
      <c r="I74" s="466"/>
      <c r="J74" s="466"/>
      <c r="K74" s="466"/>
      <c r="L74" s="466"/>
      <c r="M74" s="466"/>
      <c r="N74" s="466"/>
      <c r="O74" s="466"/>
      <c r="Q74" s="129" t="s">
        <v>4969</v>
      </c>
      <c r="R74" s="466">
        <f t="shared" ref="R74:S74" si="219">IF( AND( NOT( ISERROR( T74 ) ), NOT( ISBLANK( T74 ) ) ), IF( AND( T74 &gt; 0, T74 &lt; 1 ), IF( T74 &gt; 0.042, IF( $A74 = "Friday", $T$1, $U$1 ) + T74 + 0.5, IF( $A74 = "Friday", $T$1, $U$1 ) + T74 + 1), "" ), "" )</f>
        <v>43581.770833333336</v>
      </c>
      <c r="S74" s="466">
        <f t="shared" si="219"/>
        <v>43581.791666666664</v>
      </c>
      <c r="T74" s="497">
        <f t="shared" ref="T74:U74" si="220">TIMEVALUE(V74)</f>
        <v>0.27083333333333331</v>
      </c>
      <c r="U74" s="497">
        <f t="shared" si="220"/>
        <v>0.29166666666666669</v>
      </c>
      <c r="V74" s="498" t="str">
        <f t="shared" si="6"/>
        <v>6:30</v>
      </c>
      <c r="W74" s="498" t="str">
        <f t="shared" si="7"/>
        <v>7:00</v>
      </c>
    </row>
    <row r="75" spans="1:23" ht="12.75">
      <c r="A75" t="str">
        <f t="shared" si="0"/>
        <v>Friday</v>
      </c>
      <c r="B75" t="str">
        <f t="shared" si="1"/>
        <v>Fort Collins Museum of Discovery - Otter Box Digital Dome Theater</v>
      </c>
      <c r="C75" t="str">
        <f t="shared" ref="C75:D75" si="221">IF( NOT( R75 = "" ), TEXT( DATE(YEAR(R75), MONTH(R75), DAY(R75) ), "m/d/yy") &amp; " " &amp; HOUR(R75) &amp; ":" &amp; TEXT( MINUTE(R75), "00"), "")</f>
        <v>4/26/19 19:15</v>
      </c>
      <c r="D75" t="str">
        <f t="shared" si="221"/>
        <v>4/26/19 20:00</v>
      </c>
      <c r="E75" t="str">
        <f t="shared" si="3"/>
        <v>WhiteCatPink</v>
      </c>
      <c r="F75" s="466"/>
      <c r="G75" s="466" t="e">
        <f t="array" ref="G75">INDEX( '2019 Kevin and Rob Export to we'!A:E, MATCH( E75, '2019 Kevin and Rob Export to we'!E:E, 0 ) )</f>
        <v>#N/A</v>
      </c>
      <c r="H75" s="466"/>
      <c r="I75" s="466"/>
      <c r="J75" s="466"/>
      <c r="K75" s="466"/>
      <c r="L75" s="466"/>
      <c r="M75" s="466"/>
      <c r="N75" s="466"/>
      <c r="O75" s="466"/>
      <c r="Q75" s="129" t="s">
        <v>4970</v>
      </c>
      <c r="R75" s="466">
        <f t="shared" ref="R75:S75" si="222">IF( AND( NOT( ISERROR( T75 ) ), NOT( ISBLANK( T75 ) ) ), IF( AND( T75 &gt; 0, T75 &lt; 1 ), IF( T75 &gt; 0.042, IF( $A75 = "Friday", $T$1, $U$1 ) + T75 + 0.5, IF( $A75 = "Friday", $T$1, $U$1 ) + T75 + 1), "" ), "" )</f>
        <v>43581.802083333336</v>
      </c>
      <c r="S75" s="466">
        <f t="shared" si="222"/>
        <v>43581.833333333336</v>
      </c>
      <c r="T75" s="497">
        <f t="shared" ref="T75:U75" si="223">TIMEVALUE(V75)</f>
        <v>0.30208333333333331</v>
      </c>
      <c r="U75" s="497">
        <f t="shared" si="223"/>
        <v>0.33333333333333331</v>
      </c>
      <c r="V75" s="498" t="str">
        <f t="shared" si="6"/>
        <v>7:15</v>
      </c>
      <c r="W75" s="498" t="str">
        <f t="shared" si="7"/>
        <v>8:00</v>
      </c>
    </row>
    <row r="76" spans="1:23" ht="12.75">
      <c r="A76" t="str">
        <f t="shared" si="0"/>
        <v>Friday</v>
      </c>
      <c r="B76" t="str">
        <f t="shared" si="1"/>
        <v>Fort Collins Museum of Discovery - Otter Box Digital Dome Theater</v>
      </c>
      <c r="C76" t="str">
        <f t="shared" ref="C76:D76" si="224">IF( NOT( R76 = "" ), TEXT( DATE(YEAR(R76), MONTH(R76), DAY(R76) ), "m/d/yy") &amp; " " &amp; HOUR(R76) &amp; ":" &amp; TEXT( MINUTE(R76), "00"), "")</f>
        <v>4/26/19 20:15</v>
      </c>
      <c r="D76" t="str">
        <f t="shared" si="224"/>
        <v>4/26/19 21:00</v>
      </c>
      <c r="E76" t="str">
        <f t="shared" si="3"/>
        <v>Retrofette</v>
      </c>
      <c r="F76" s="466"/>
      <c r="G76" s="466" t="e">
        <f t="array" ref="G76">INDEX( '2019 Kevin and Rob Export to we'!A:E, MATCH( E76, '2019 Kevin and Rob Export to we'!E:E, 0 ) )</f>
        <v>#N/A</v>
      </c>
      <c r="H76" s="466"/>
      <c r="I76" s="466"/>
      <c r="J76" s="466"/>
      <c r="K76" s="466"/>
      <c r="L76" s="466"/>
      <c r="M76" s="466"/>
      <c r="N76" s="466"/>
      <c r="O76" s="466"/>
      <c r="Q76" s="129" t="s">
        <v>4972</v>
      </c>
      <c r="R76" s="466">
        <f t="shared" ref="R76:S76" si="225">IF( AND( NOT( ISERROR( T76 ) ), NOT( ISBLANK( T76 ) ) ), IF( AND( T76 &gt; 0, T76 &lt; 1 ), IF( T76 &gt; 0.042, IF( $A76 = "Friday", $T$1, $U$1 ) + T76 + 0.5, IF( $A76 = "Friday", $T$1, $U$1 ) + T76 + 1), "" ), "" )</f>
        <v>43581.84375</v>
      </c>
      <c r="S76" s="466">
        <f t="shared" si="225"/>
        <v>43581.875</v>
      </c>
      <c r="T76" s="497">
        <f t="shared" ref="T76:U76" si="226">TIMEVALUE(V76)</f>
        <v>0.34375</v>
      </c>
      <c r="U76" s="497">
        <f t="shared" si="226"/>
        <v>0.375</v>
      </c>
      <c r="V76" s="498" t="str">
        <f t="shared" si="6"/>
        <v>8:15</v>
      </c>
      <c r="W76" s="498" t="str">
        <f t="shared" si="7"/>
        <v>9:00</v>
      </c>
    </row>
    <row r="77" spans="1:23" ht="12.75">
      <c r="A77" t="str">
        <f t="shared" si="0"/>
        <v>Friday</v>
      </c>
      <c r="B77" t="str">
        <f t="shared" si="1"/>
        <v>High Point Bar</v>
      </c>
      <c r="C77" t="str">
        <f t="shared" ref="C77:D77" si="227">IF( NOT( R77 = "" ), TEXT( DATE(YEAR(R77), MONTH(R77), DAY(R77) ), "m/d/yy") &amp; " " &amp; HOUR(R77) &amp; ":" &amp; TEXT( MINUTE(R77), "00"), "")</f>
        <v/>
      </c>
      <c r="D77" t="str">
        <f t="shared" si="227"/>
        <v/>
      </c>
      <c r="E77" t="str">
        <f t="shared" si="3"/>
        <v/>
      </c>
      <c r="F77" s="466"/>
      <c r="G77" s="466" t="e">
        <f t="array" ref="G77">INDEX( '2019 Kevin and Rob Export to we'!A:E, MATCH( E77, '2019 Kevin and Rob Export to we'!E:E, 0 ) )</f>
        <v>#N/A</v>
      </c>
      <c r="H77" s="466"/>
      <c r="I77" s="466"/>
      <c r="J77" s="466"/>
      <c r="K77" s="466"/>
      <c r="L77" s="466"/>
      <c r="M77" s="466"/>
      <c r="N77" s="466"/>
      <c r="O77" s="466"/>
      <c r="Q77" s="129" t="s">
        <v>4973</v>
      </c>
      <c r="R77" s="466" t="str">
        <f t="shared" ref="R77:S77" si="228">IF( AND( NOT( ISERROR( T77 ) ), NOT( ISBLANK( T77 ) ) ), IF( AND( T77 &gt; 0, T77 &lt; 1 ), IF( T77 &gt; 0.042, IF( $A77 = "Friday", $T$1, $U$1 ) + T77 + 0.5, IF( $A77 = "Friday", $T$1, $U$1 ) + T77 + 1), "" ), "" )</f>
        <v/>
      </c>
      <c r="S77" s="466" t="str">
        <f t="shared" si="228"/>
        <v/>
      </c>
      <c r="T77" s="497" t="e">
        <f t="shared" ref="T77:U77" si="229">TIMEVALUE(V77)</f>
        <v>#VALUE!</v>
      </c>
      <c r="U77" s="497" t="e">
        <f t="shared" si="229"/>
        <v>#VALUE!</v>
      </c>
      <c r="V77" s="498" t="str">
        <f t="shared" si="6"/>
        <v/>
      </c>
      <c r="W77" s="498" t="str">
        <f t="shared" si="7"/>
        <v/>
      </c>
    </row>
    <row r="78" spans="1:23" ht="12.75">
      <c r="A78" t="str">
        <f t="shared" si="0"/>
        <v>Friday</v>
      </c>
      <c r="B78" t="str">
        <f t="shared" si="1"/>
        <v>High Point Bar</v>
      </c>
      <c r="C78" t="str">
        <f t="shared" ref="C78:D78" si="230">IF( NOT( R78 = "" ), TEXT( DATE(YEAR(R78), MONTH(R78), DAY(R78) ), "m/d/yy") &amp; " " &amp; HOUR(R78) &amp; ":" &amp; TEXT( MINUTE(R78), "00"), "")</f>
        <v>4/26/19 18:45</v>
      </c>
      <c r="D78" t="str">
        <f t="shared" si="230"/>
        <v>4/26/19 19:30</v>
      </c>
      <c r="E78" t="str">
        <f t="shared" si="3"/>
        <v>Wolf van Elfmand</v>
      </c>
      <c r="F78" s="466"/>
      <c r="G78" s="466" t="e">
        <f t="array" ref="G78">INDEX( '2019 Kevin and Rob Export to we'!A:E, MATCH( E78, '2019 Kevin and Rob Export to we'!E:E, 0 ) )</f>
        <v>#N/A</v>
      </c>
      <c r="H78" s="466"/>
      <c r="I78" s="466"/>
      <c r="J78" s="466"/>
      <c r="K78" s="466"/>
      <c r="L78" s="466"/>
      <c r="M78" s="466"/>
      <c r="N78" s="466"/>
      <c r="O78" s="466"/>
      <c r="Q78" s="129" t="s">
        <v>4974</v>
      </c>
      <c r="R78" s="466">
        <f t="shared" ref="R78:S78" si="231">IF( AND( NOT( ISERROR( T78 ) ), NOT( ISBLANK( T78 ) ) ), IF( AND( T78 &gt; 0, T78 &lt; 1 ), IF( T78 &gt; 0.042, IF( $A78 = "Friday", $T$1, $U$1 ) + T78 + 0.5, IF( $A78 = "Friday", $T$1, $U$1 ) + T78 + 1), "" ), "" )</f>
        <v>43581.78125</v>
      </c>
      <c r="S78" s="466">
        <f t="shared" si="231"/>
        <v>43581.8125</v>
      </c>
      <c r="T78" s="497">
        <f t="shared" ref="T78:U78" si="232">TIMEVALUE(V78)</f>
        <v>0.28125</v>
      </c>
      <c r="U78" s="497">
        <f t="shared" si="232"/>
        <v>0.3125</v>
      </c>
      <c r="V78" s="498" t="str">
        <f t="shared" si="6"/>
        <v>6:45</v>
      </c>
      <c r="W78" s="498" t="str">
        <f t="shared" si="7"/>
        <v>7:30</v>
      </c>
    </row>
    <row r="79" spans="1:23" ht="12.75">
      <c r="A79" t="str">
        <f t="shared" si="0"/>
        <v>Friday</v>
      </c>
      <c r="B79" t="str">
        <f t="shared" si="1"/>
        <v>High Point Bar</v>
      </c>
      <c r="C79" t="str">
        <f t="shared" ref="C79:D79" si="233">IF( NOT( R79 = "" ), TEXT( DATE(YEAR(R79), MONTH(R79), DAY(R79) ), "m/d/yy") &amp; " " &amp; HOUR(R79) &amp; ":" &amp; TEXT( MINUTE(R79), "00"), "")</f>
        <v>4/26/19 20:00</v>
      </c>
      <c r="D79" t="str">
        <f t="shared" si="233"/>
        <v>4/26/19 20:45</v>
      </c>
      <c r="E79" t="str">
        <f t="shared" si="3"/>
        <v>Collide Vocals</v>
      </c>
      <c r="F79" s="466"/>
      <c r="G79" s="466" t="e">
        <f t="array" ref="G79">INDEX( '2019 Kevin and Rob Export to we'!A:E, MATCH( E79, '2019 Kevin and Rob Export to we'!E:E, 0 ) )</f>
        <v>#N/A</v>
      </c>
      <c r="H79" s="466"/>
      <c r="I79" s="466"/>
      <c r="J79" s="466"/>
      <c r="K79" s="466"/>
      <c r="L79" s="466"/>
      <c r="M79" s="466"/>
      <c r="N79" s="466"/>
      <c r="O79" s="466"/>
      <c r="Q79" s="129" t="s">
        <v>4975</v>
      </c>
      <c r="R79" s="466">
        <f t="shared" ref="R79:S79" si="234">IF( AND( NOT( ISERROR( T79 ) ), NOT( ISBLANK( T79 ) ) ), IF( AND( T79 &gt; 0, T79 &lt; 1 ), IF( T79 &gt; 0.042, IF( $A79 = "Friday", $T$1, $U$1 ) + T79 + 0.5, IF( $A79 = "Friday", $T$1, $U$1 ) + T79 + 1), "" ), "" )</f>
        <v>43581.833333333336</v>
      </c>
      <c r="S79" s="466">
        <f t="shared" si="234"/>
        <v>43581.864583333336</v>
      </c>
      <c r="T79" s="497">
        <f t="shared" ref="T79:U79" si="235">TIMEVALUE(V79)</f>
        <v>0.33333333333333331</v>
      </c>
      <c r="U79" s="497">
        <f t="shared" si="235"/>
        <v>0.36458333333333331</v>
      </c>
      <c r="V79" s="498" t="str">
        <f t="shared" si="6"/>
        <v>8:00</v>
      </c>
      <c r="W79" s="498" t="str">
        <f t="shared" si="7"/>
        <v>8:45</v>
      </c>
    </row>
    <row r="80" spans="1:23" ht="12.75">
      <c r="A80" t="str">
        <f t="shared" si="0"/>
        <v>Friday</v>
      </c>
      <c r="B80" t="str">
        <f t="shared" si="1"/>
        <v>High Point Bar</v>
      </c>
      <c r="C80" t="str">
        <f t="shared" ref="C80:D80" si="236">IF( NOT( R80 = "" ), TEXT( DATE(YEAR(R80), MONTH(R80), DAY(R80) ), "m/d/yy") &amp; " " &amp; HOUR(R80) &amp; ":" &amp; TEXT( MINUTE(R80), "00"), "")</f>
        <v>4/26/19 21:15</v>
      </c>
      <c r="D80" t="str">
        <f t="shared" si="236"/>
        <v>4/26/19 22:00</v>
      </c>
      <c r="E80" t="str">
        <f t="shared" si="3"/>
        <v>Kyle James Hauser</v>
      </c>
      <c r="F80" s="466"/>
      <c r="G80" s="466" t="e">
        <f t="array" ref="G80">INDEX( '2019 Kevin and Rob Export to we'!A:E, MATCH( E80, '2019 Kevin and Rob Export to we'!E:E, 0 ) )</f>
        <v>#N/A</v>
      </c>
      <c r="H80" s="466"/>
      <c r="I80" s="466"/>
      <c r="J80" s="466"/>
      <c r="K80" s="466"/>
      <c r="L80" s="466"/>
      <c r="M80" s="466"/>
      <c r="N80" s="466"/>
      <c r="O80" s="466"/>
      <c r="Q80" s="129" t="s">
        <v>4976</v>
      </c>
      <c r="R80" s="466">
        <f t="shared" ref="R80:S80" si="237">IF( AND( NOT( ISERROR( T80 ) ), NOT( ISBLANK( T80 ) ) ), IF( AND( T80 &gt; 0, T80 &lt; 1 ), IF( T80 &gt; 0.042, IF( $A80 = "Friday", $T$1, $U$1 ) + T80 + 0.5, IF( $A80 = "Friday", $T$1, $U$1 ) + T80 + 1), "" ), "" )</f>
        <v>43581.885416666664</v>
      </c>
      <c r="S80" s="466">
        <f t="shared" si="237"/>
        <v>43581.916666666664</v>
      </c>
      <c r="T80" s="497">
        <f t="shared" ref="T80:U80" si="238">TIMEVALUE(V80)</f>
        <v>0.38541666666666669</v>
      </c>
      <c r="U80" s="497">
        <f t="shared" si="238"/>
        <v>0.41666666666666669</v>
      </c>
      <c r="V80" s="498" t="str">
        <f t="shared" si="6"/>
        <v>9:15</v>
      </c>
      <c r="W80" s="498" t="str">
        <f t="shared" si="7"/>
        <v>10:00</v>
      </c>
    </row>
    <row r="81" spans="1:23" ht="12.75">
      <c r="A81" t="str">
        <f t="shared" si="0"/>
        <v>Friday</v>
      </c>
      <c r="B81" t="str">
        <f t="shared" si="1"/>
        <v>High Point Bar</v>
      </c>
      <c r="C81" t="str">
        <f t="shared" ref="C81:D81" si="239">IF( NOT( R81 = "" ), TEXT( DATE(YEAR(R81), MONTH(R81), DAY(R81) ), "m/d/yy") &amp; " " &amp; HOUR(R81) &amp; ":" &amp; TEXT( MINUTE(R81), "00"), "")</f>
        <v>4/26/19 22:30</v>
      </c>
      <c r="D81" t="str">
        <f t="shared" si="239"/>
        <v>4/26/19 23:15</v>
      </c>
      <c r="E81" t="str">
        <f t="shared" si="3"/>
        <v>Paul Dehaven</v>
      </c>
      <c r="F81" s="466"/>
      <c r="G81" s="466" t="e">
        <f t="array" ref="G81">INDEX( '2019 Kevin and Rob Export to we'!A:E, MATCH( E81, '2019 Kevin and Rob Export to we'!E:E, 0 ) )</f>
        <v>#N/A</v>
      </c>
      <c r="H81" s="466"/>
      <c r="I81" s="466"/>
      <c r="J81" s="466"/>
      <c r="K81" s="466"/>
      <c r="L81" s="466"/>
      <c r="M81" s="466"/>
      <c r="N81" s="466"/>
      <c r="O81" s="466"/>
      <c r="Q81" s="129" t="s">
        <v>4977</v>
      </c>
      <c r="R81" s="466">
        <f t="shared" ref="R81:S81" si="240">IF( AND( NOT( ISERROR( T81 ) ), NOT( ISBLANK( T81 ) ) ), IF( AND( T81 &gt; 0, T81 &lt; 1 ), IF( T81 &gt; 0.042, IF( $A81 = "Friday", $T$1, $U$1 ) + T81 + 0.5, IF( $A81 = "Friday", $T$1, $U$1 ) + T81 + 1), "" ), "" )</f>
        <v>43581.9375</v>
      </c>
      <c r="S81" s="466">
        <f t="shared" si="240"/>
        <v>43581.96875</v>
      </c>
      <c r="T81" s="497">
        <f t="shared" ref="T81:U81" si="241">TIMEVALUE(V81)</f>
        <v>0.4375</v>
      </c>
      <c r="U81" s="497">
        <f t="shared" si="241"/>
        <v>0.46875</v>
      </c>
      <c r="V81" s="498" t="str">
        <f t="shared" si="6"/>
        <v>10:30</v>
      </c>
      <c r="W81" s="498" t="str">
        <f t="shared" si="7"/>
        <v>11:15</v>
      </c>
    </row>
    <row r="82" spans="1:23" ht="12.75">
      <c r="A82" t="str">
        <f t="shared" si="0"/>
        <v>Friday</v>
      </c>
      <c r="B82" t="str">
        <f t="shared" si="1"/>
        <v>High Point Bar</v>
      </c>
      <c r="C82" t="str">
        <f t="shared" ref="C82:D82" si="242">IF( NOT( R82 = "" ), TEXT( DATE(YEAR(R82), MONTH(R82), DAY(R82) ), "m/d/yy") &amp; " " &amp; HOUR(R82) &amp; ":" &amp; TEXT( MINUTE(R82), "00"), "")</f>
        <v>4/26/19 23:45</v>
      </c>
      <c r="D82" t="str">
        <f t="shared" si="242"/>
        <v>4/27/19 0:30</v>
      </c>
      <c r="E82" t="str">
        <f t="shared" si="3"/>
        <v>Nadalands</v>
      </c>
      <c r="F82" s="466"/>
      <c r="G82" s="466" t="e">
        <f t="array" ref="G82">INDEX( '2019 Kevin and Rob Export to we'!A:E, MATCH( E82, '2019 Kevin and Rob Export to we'!E:E, 0 ) )</f>
        <v>#N/A</v>
      </c>
      <c r="H82" s="466"/>
      <c r="I82" s="466"/>
      <c r="J82" s="466"/>
      <c r="K82" s="466"/>
      <c r="L82" s="466"/>
      <c r="M82" s="466"/>
      <c r="N82" s="466"/>
      <c r="O82" s="466"/>
      <c r="Q82" s="129" t="s">
        <v>4978</v>
      </c>
      <c r="R82" s="466">
        <f t="shared" ref="R82:S82" si="243">IF( AND( NOT( ISERROR( T82 ) ), NOT( ISBLANK( T82 ) ) ), IF( AND( T82 &gt; 0, T82 &lt; 1 ), IF( T82 &gt; 0.042, IF( $A82 = "Friday", $T$1, $U$1 ) + T82 + 0.5, IF( $A82 = "Friday", $T$1, $U$1 ) + T82 + 1), "" ), "" )</f>
        <v>43581.989583333336</v>
      </c>
      <c r="S82" s="466">
        <f t="shared" si="243"/>
        <v>43582.020833333336</v>
      </c>
      <c r="T82" s="497">
        <f t="shared" ref="T82:U82" si="244">TIMEVALUE(V82)</f>
        <v>0.48958333333333331</v>
      </c>
      <c r="U82" s="497">
        <f t="shared" si="244"/>
        <v>0.52083333333333337</v>
      </c>
      <c r="V82" s="498" t="str">
        <f t="shared" si="6"/>
        <v>11:45</v>
      </c>
      <c r="W82" s="498" t="str">
        <f t="shared" si="7"/>
        <v>12:30</v>
      </c>
    </row>
    <row r="83" spans="1:23" ht="12.75">
      <c r="A83" t="str">
        <f t="shared" si="0"/>
        <v>Friday</v>
      </c>
      <c r="B83" t="str">
        <f t="shared" si="1"/>
        <v>Hodi's Half Note</v>
      </c>
      <c r="C83" t="str">
        <f t="shared" ref="C83:D83" si="245">IF( NOT( R83 = "" ), TEXT( DATE(YEAR(R83), MONTH(R83), DAY(R83) ), "m/d/yy") &amp; " " &amp; HOUR(R83) &amp; ":" &amp; TEXT( MINUTE(R83), "00"), "")</f>
        <v/>
      </c>
      <c r="D83" t="str">
        <f t="shared" si="245"/>
        <v/>
      </c>
      <c r="E83" t="str">
        <f t="shared" si="3"/>
        <v/>
      </c>
      <c r="F83" s="466"/>
      <c r="G83" s="466" t="e">
        <f t="array" ref="G83">INDEX( '2019 Kevin and Rob Export to we'!A:E, MATCH( E83, '2019 Kevin and Rob Export to we'!E:E, 0 ) )</f>
        <v>#N/A</v>
      </c>
      <c r="H83" s="466"/>
      <c r="I83" s="466"/>
      <c r="J83" s="466"/>
      <c r="K83" s="466"/>
      <c r="L83" s="466"/>
      <c r="M83" s="466"/>
      <c r="N83" s="466"/>
      <c r="O83" s="466"/>
      <c r="Q83" s="129" t="s">
        <v>4979</v>
      </c>
      <c r="R83" s="466" t="str">
        <f t="shared" ref="R83:S83" si="246">IF( AND( NOT( ISERROR( T83 ) ), NOT( ISBLANK( T83 ) ) ), IF( AND( T83 &gt; 0, T83 &lt; 1 ), IF( T83 &gt; 0.042, IF( $A83 = "Friday", $T$1, $U$1 ) + T83 + 0.5, IF( $A83 = "Friday", $T$1, $U$1 ) + T83 + 1), "" ), "" )</f>
        <v/>
      </c>
      <c r="S83" s="466" t="str">
        <f t="shared" si="246"/>
        <v/>
      </c>
      <c r="T83" s="497" t="e">
        <f t="shared" ref="T83:U83" si="247">TIMEVALUE(V83)</f>
        <v>#VALUE!</v>
      </c>
      <c r="U83" s="497" t="e">
        <f t="shared" si="247"/>
        <v>#VALUE!</v>
      </c>
      <c r="V83" s="498" t="str">
        <f t="shared" si="6"/>
        <v/>
      </c>
      <c r="W83" s="498" t="str">
        <f t="shared" si="7"/>
        <v/>
      </c>
    </row>
    <row r="84" spans="1:23" ht="12.75">
      <c r="A84" t="str">
        <f t="shared" si="0"/>
        <v>Friday</v>
      </c>
      <c r="B84" t="str">
        <f t="shared" si="1"/>
        <v>Hodi's Half Note</v>
      </c>
      <c r="C84" t="str">
        <f t="shared" ref="C84:D84" si="248">IF( NOT( R84 = "" ), TEXT( DATE(YEAR(R84), MONTH(R84), DAY(R84) ), "m/d/yy") &amp; " " &amp; HOUR(R84) &amp; ":" &amp; TEXT( MINUTE(R84), "00"), "")</f>
        <v>4/26/19 18:00</v>
      </c>
      <c r="D84" t="str">
        <f t="shared" si="248"/>
        <v>4/26/19 18:45</v>
      </c>
      <c r="E84" t="str">
        <f t="shared" si="3"/>
        <v>Venture Still</v>
      </c>
      <c r="F84" s="466"/>
      <c r="G84" s="466" t="e">
        <f t="array" ref="G84">INDEX( '2019 Kevin and Rob Export to we'!A:E, MATCH( E84, '2019 Kevin and Rob Export to we'!E:E, 0 ) )</f>
        <v>#N/A</v>
      </c>
      <c r="H84" s="466"/>
      <c r="I84" s="466"/>
      <c r="J84" s="466"/>
      <c r="K84" s="466"/>
      <c r="L84" s="466"/>
      <c r="M84" s="466"/>
      <c r="N84" s="466"/>
      <c r="O84" s="466"/>
      <c r="Q84" s="129" t="s">
        <v>4980</v>
      </c>
      <c r="R84" s="466">
        <f t="shared" ref="R84:S84" si="249">IF( AND( NOT( ISERROR( T84 ) ), NOT( ISBLANK( T84 ) ) ), IF( AND( T84 &gt; 0, T84 &lt; 1 ), IF( T84 &gt; 0.042, IF( $A84 = "Friday", $T$1, $U$1 ) + T84 + 0.5, IF( $A84 = "Friday", $T$1, $U$1 ) + T84 + 1), "" ), "" )</f>
        <v>43581.75</v>
      </c>
      <c r="S84" s="466">
        <f t="shared" si="249"/>
        <v>43581.78125</v>
      </c>
      <c r="T84" s="497">
        <f t="shared" ref="T84:U84" si="250">TIMEVALUE(V84)</f>
        <v>0.25</v>
      </c>
      <c r="U84" s="497">
        <f t="shared" si="250"/>
        <v>0.28125</v>
      </c>
      <c r="V84" s="498" t="str">
        <f t="shared" si="6"/>
        <v>6:00</v>
      </c>
      <c r="W84" s="498" t="str">
        <f t="shared" si="7"/>
        <v>6:45</v>
      </c>
    </row>
    <row r="85" spans="1:23" ht="12.75">
      <c r="A85" t="str">
        <f t="shared" si="0"/>
        <v>Friday</v>
      </c>
      <c r="B85" t="str">
        <f t="shared" si="1"/>
        <v>Hodi's Half Note</v>
      </c>
      <c r="C85" t="str">
        <f t="shared" ref="C85:D85" si="251">IF( NOT( R85 = "" ), TEXT( DATE(YEAR(R85), MONTH(R85), DAY(R85) ), "m/d/yy") &amp; " " &amp; HOUR(R85) &amp; ":" &amp; TEXT( MINUTE(R85), "00"), "")</f>
        <v>4/26/19 19:00</v>
      </c>
      <c r="D85" t="str">
        <f t="shared" si="251"/>
        <v>4/26/19 19:45</v>
      </c>
      <c r="E85" t="str">
        <f t="shared" si="3"/>
        <v>Autumn Burn</v>
      </c>
      <c r="F85" s="466"/>
      <c r="G85" s="466" t="e">
        <f t="array" ref="G85">INDEX( '2019 Kevin and Rob Export to we'!A:E, MATCH( E85, '2019 Kevin and Rob Export to we'!E:E, 0 ) )</f>
        <v>#N/A</v>
      </c>
      <c r="H85" s="466"/>
      <c r="I85" s="466"/>
      <c r="J85" s="466"/>
      <c r="K85" s="466"/>
      <c r="L85" s="466"/>
      <c r="M85" s="466"/>
      <c r="N85" s="466"/>
      <c r="O85" s="466"/>
      <c r="Q85" s="129" t="s">
        <v>4981</v>
      </c>
      <c r="R85" s="466">
        <f t="shared" ref="R85:S85" si="252">IF( AND( NOT( ISERROR( T85 ) ), NOT( ISBLANK( T85 ) ) ), IF( AND( T85 &gt; 0, T85 &lt; 1 ), IF( T85 &gt; 0.042, IF( $A85 = "Friday", $T$1, $U$1 ) + T85 + 0.5, IF( $A85 = "Friday", $T$1, $U$1 ) + T85 + 1), "" ), "" )</f>
        <v>43581.791666666664</v>
      </c>
      <c r="S85" s="466">
        <f t="shared" si="252"/>
        <v>43581.822916666664</v>
      </c>
      <c r="T85" s="497">
        <f t="shared" ref="T85:U85" si="253">TIMEVALUE(V85)</f>
        <v>0.29166666666666669</v>
      </c>
      <c r="U85" s="497">
        <f t="shared" si="253"/>
        <v>0.32291666666666669</v>
      </c>
      <c r="V85" s="498" t="str">
        <f t="shared" si="6"/>
        <v>7:00</v>
      </c>
      <c r="W85" s="498" t="str">
        <f t="shared" si="7"/>
        <v>7:45</v>
      </c>
    </row>
    <row r="86" spans="1:23" ht="12.75">
      <c r="A86" t="str">
        <f t="shared" si="0"/>
        <v>Friday</v>
      </c>
      <c r="B86" t="str">
        <f t="shared" si="1"/>
        <v>Hodi's Half Note</v>
      </c>
      <c r="C86" t="str">
        <f t="shared" ref="C86:D86" si="254">IF( NOT( R86 = "" ), TEXT( DATE(YEAR(R86), MONTH(R86), DAY(R86) ), "m/d/yy") &amp; " " &amp; HOUR(R86) &amp; ":" &amp; TEXT( MINUTE(R86), "00"), "")</f>
        <v>4/26/19 20:00</v>
      </c>
      <c r="D86" t="str">
        <f t="shared" si="254"/>
        <v>4/26/19 20:45</v>
      </c>
      <c r="E86" t="str">
        <f t="shared" si="3"/>
        <v>The Hollow</v>
      </c>
      <c r="F86" s="466"/>
      <c r="G86" s="466" t="e">
        <f t="array" ref="G86">INDEX( '2019 Kevin and Rob Export to we'!A:E, MATCH( E86, '2019 Kevin and Rob Export to we'!E:E, 0 ) )</f>
        <v>#N/A</v>
      </c>
      <c r="H86" s="466"/>
      <c r="I86" s="466"/>
      <c r="J86" s="466"/>
      <c r="K86" s="466"/>
      <c r="L86" s="466"/>
      <c r="M86" s="466"/>
      <c r="N86" s="466"/>
      <c r="O86" s="466"/>
      <c r="Q86" s="129" t="s">
        <v>4982</v>
      </c>
      <c r="R86" s="466">
        <f t="shared" ref="R86:S86" si="255">IF( AND( NOT( ISERROR( T86 ) ), NOT( ISBLANK( T86 ) ) ), IF( AND( T86 &gt; 0, T86 &lt; 1 ), IF( T86 &gt; 0.042, IF( $A86 = "Friday", $T$1, $U$1 ) + T86 + 0.5, IF( $A86 = "Friday", $T$1, $U$1 ) + T86 + 1), "" ), "" )</f>
        <v>43581.833333333336</v>
      </c>
      <c r="S86" s="466">
        <f t="shared" si="255"/>
        <v>43581.864583333336</v>
      </c>
      <c r="T86" s="497">
        <f t="shared" ref="T86:U86" si="256">TIMEVALUE(V86)</f>
        <v>0.33333333333333331</v>
      </c>
      <c r="U86" s="497">
        <f t="shared" si="256"/>
        <v>0.36458333333333331</v>
      </c>
      <c r="V86" s="498" t="str">
        <f t="shared" si="6"/>
        <v>8:00</v>
      </c>
      <c r="W86" s="498" t="str">
        <f t="shared" si="7"/>
        <v>8:45</v>
      </c>
    </row>
    <row r="87" spans="1:23" ht="12.75">
      <c r="A87" t="str">
        <f t="shared" si="0"/>
        <v>Friday</v>
      </c>
      <c r="B87" t="str">
        <f t="shared" si="1"/>
        <v>Hodi's Half Note</v>
      </c>
      <c r="C87" t="str">
        <f t="shared" ref="C87:D87" si="257">IF( NOT( R87 = "" ), TEXT( DATE(YEAR(R87), MONTH(R87), DAY(R87) ), "m/d/yy") &amp; " " &amp; HOUR(R87) &amp; ":" &amp; TEXT( MINUTE(R87), "00"), "")</f>
        <v>4/26/19 21:00</v>
      </c>
      <c r="D87" t="str">
        <f t="shared" si="257"/>
        <v>4/26/19 21:45</v>
      </c>
      <c r="E87" t="str">
        <f t="shared" si="3"/>
        <v>Wire Faces</v>
      </c>
      <c r="F87" s="466"/>
      <c r="G87" s="466" t="e">
        <f t="array" ref="G87">INDEX( '2019 Kevin and Rob Export to we'!A:E, MATCH( E87, '2019 Kevin and Rob Export to we'!E:E, 0 ) )</f>
        <v>#N/A</v>
      </c>
      <c r="H87" s="466"/>
      <c r="I87" s="466"/>
      <c r="J87" s="466"/>
      <c r="K87" s="466"/>
      <c r="L87" s="466"/>
      <c r="M87" s="466"/>
      <c r="N87" s="466"/>
      <c r="O87" s="466"/>
      <c r="Q87" s="129" t="s">
        <v>4983</v>
      </c>
      <c r="R87" s="466">
        <f t="shared" ref="R87:S87" si="258">IF( AND( NOT( ISERROR( T87 ) ), NOT( ISBLANK( T87 ) ) ), IF( AND( T87 &gt; 0, T87 &lt; 1 ), IF( T87 &gt; 0.042, IF( $A87 = "Friday", $T$1, $U$1 ) + T87 + 0.5, IF( $A87 = "Friday", $T$1, $U$1 ) + T87 + 1), "" ), "" )</f>
        <v>43581.875</v>
      </c>
      <c r="S87" s="466">
        <f t="shared" si="258"/>
        <v>43581.90625</v>
      </c>
      <c r="T87" s="497">
        <f t="shared" ref="T87:U87" si="259">TIMEVALUE(V87)</f>
        <v>0.375</v>
      </c>
      <c r="U87" s="497">
        <f t="shared" si="259"/>
        <v>0.40625</v>
      </c>
      <c r="V87" s="498" t="str">
        <f t="shared" si="6"/>
        <v>9:00</v>
      </c>
      <c r="W87" s="498" t="str">
        <f t="shared" si="7"/>
        <v>9:45</v>
      </c>
    </row>
    <row r="88" spans="1:23" ht="12.75">
      <c r="A88" t="str">
        <f t="shared" si="0"/>
        <v>Friday</v>
      </c>
      <c r="B88" t="str">
        <f t="shared" si="1"/>
        <v>Hodi's Half Note</v>
      </c>
      <c r="C88" t="str">
        <f t="shared" ref="C88:D88" si="260">IF( NOT( R88 = "" ), TEXT( DATE(YEAR(R88), MONTH(R88), DAY(R88) ), "m/d/yy") &amp; " " &amp; HOUR(R88) &amp; ":" &amp; TEXT( MINUTE(R88), "00"), "")</f>
        <v>4/26/19 22:00</v>
      </c>
      <c r="D88" t="str">
        <f t="shared" si="260"/>
        <v>4/26/19 22:45</v>
      </c>
      <c r="E88" t="str">
        <f t="shared" si="3"/>
        <v>Sabotage</v>
      </c>
      <c r="F88" s="466"/>
      <c r="G88" s="466" t="e">
        <f t="array" ref="G88">INDEX( '2019 Kevin and Rob Export to we'!A:E, MATCH( E88, '2019 Kevin and Rob Export to we'!E:E, 0 ) )</f>
        <v>#N/A</v>
      </c>
      <c r="H88" s="466"/>
      <c r="I88" s="466"/>
      <c r="J88" s="466"/>
      <c r="K88" s="466"/>
      <c r="L88" s="466"/>
      <c r="M88" s="466"/>
      <c r="N88" s="466"/>
      <c r="O88" s="466"/>
      <c r="Q88" s="129" t="s">
        <v>4984</v>
      </c>
      <c r="R88" s="466">
        <f t="shared" ref="R88:S88" si="261">IF( AND( NOT( ISERROR( T88 ) ), NOT( ISBLANK( T88 ) ) ), IF( AND( T88 &gt; 0, T88 &lt; 1 ), IF( T88 &gt; 0.042, IF( $A88 = "Friday", $T$1, $U$1 ) + T88 + 0.5, IF( $A88 = "Friday", $T$1, $U$1 ) + T88 + 1), "" ), "" )</f>
        <v>43581.916666666664</v>
      </c>
      <c r="S88" s="466">
        <f t="shared" si="261"/>
        <v>43581.947916666664</v>
      </c>
      <c r="T88" s="497">
        <f t="shared" ref="T88:U88" si="262">TIMEVALUE(V88)</f>
        <v>0.41666666666666669</v>
      </c>
      <c r="U88" s="497">
        <f t="shared" si="262"/>
        <v>0.44791666666666669</v>
      </c>
      <c r="V88" s="498" t="str">
        <f t="shared" si="6"/>
        <v>10:00</v>
      </c>
      <c r="W88" s="498" t="str">
        <f t="shared" si="7"/>
        <v>10:45</v>
      </c>
    </row>
    <row r="89" spans="1:23" ht="12.75">
      <c r="A89" t="str">
        <f t="shared" si="0"/>
        <v>Friday</v>
      </c>
      <c r="B89" t="str">
        <f t="shared" si="1"/>
        <v>Hodi's Half Note</v>
      </c>
      <c r="C89" t="str">
        <f t="shared" ref="C89:D89" si="263">IF( NOT( R89 = "" ), TEXT( DATE(YEAR(R89), MONTH(R89), DAY(R89) ), "m/d/yy") &amp; " " &amp; HOUR(R89) &amp; ":" &amp; TEXT( MINUTE(R89), "00"), "")</f>
        <v>4/26/19 23:00</v>
      </c>
      <c r="D89" t="str">
        <f t="shared" si="263"/>
        <v>4/26/19 23:45</v>
      </c>
      <c r="E89" t="str">
        <f t="shared" si="3"/>
        <v>I Am the Owl</v>
      </c>
      <c r="F89" s="466"/>
      <c r="G89" s="466" t="e">
        <f t="array" ref="G89">INDEX( '2019 Kevin and Rob Export to we'!A:E, MATCH( E89, '2019 Kevin and Rob Export to we'!E:E, 0 ) )</f>
        <v>#N/A</v>
      </c>
      <c r="H89" s="466"/>
      <c r="I89" s="466"/>
      <c r="J89" s="466"/>
      <c r="K89" s="466"/>
      <c r="L89" s="466"/>
      <c r="M89" s="466"/>
      <c r="N89" s="466"/>
      <c r="O89" s="466"/>
      <c r="Q89" s="129" t="s">
        <v>4985</v>
      </c>
      <c r="R89" s="466">
        <f t="shared" ref="R89:S89" si="264">IF( AND( NOT( ISERROR( T89 ) ), NOT( ISBLANK( T89 ) ) ), IF( AND( T89 &gt; 0, T89 &lt; 1 ), IF( T89 &gt; 0.042, IF( $A89 = "Friday", $T$1, $U$1 ) + T89 + 0.5, IF( $A89 = "Friday", $T$1, $U$1 ) + T89 + 1), "" ), "" )</f>
        <v>43581.958333333336</v>
      </c>
      <c r="S89" s="466">
        <f t="shared" si="264"/>
        <v>43581.989583333336</v>
      </c>
      <c r="T89" s="497">
        <f t="shared" ref="T89:U89" si="265">TIMEVALUE(V89)</f>
        <v>0.45833333333333331</v>
      </c>
      <c r="U89" s="497">
        <f t="shared" si="265"/>
        <v>0.48958333333333331</v>
      </c>
      <c r="V89" s="498" t="str">
        <f t="shared" si="6"/>
        <v>11:00</v>
      </c>
      <c r="W89" s="498" t="str">
        <f t="shared" si="7"/>
        <v>11:45</v>
      </c>
    </row>
    <row r="90" spans="1:23" ht="12.75">
      <c r="A90" t="str">
        <f t="shared" si="0"/>
        <v>Friday</v>
      </c>
      <c r="B90" t="str">
        <f t="shared" si="1"/>
        <v>Hodi's Half Note</v>
      </c>
      <c r="C90" t="str">
        <f t="shared" ref="C90:D90" si="266">IF( NOT( R90 = "" ), TEXT( DATE(YEAR(R90), MONTH(R90), DAY(R90) ), "m/d/yy") &amp; " " &amp; HOUR(R90) &amp; ":" &amp; TEXT( MINUTE(R90), "00"), "")</f>
        <v>4/27/19 0:00</v>
      </c>
      <c r="D90" t="str">
        <f t="shared" si="266"/>
        <v>4/27/19 1:00</v>
      </c>
      <c r="E90" t="str">
        <f t="shared" si="3"/>
        <v>Plasma Canvas</v>
      </c>
      <c r="F90" s="466"/>
      <c r="G90" s="466" t="e">
        <f t="array" ref="G90">INDEX( '2019 Kevin and Rob Export to we'!A:E, MATCH( E90, '2019 Kevin and Rob Export to we'!E:E, 0 ) )</f>
        <v>#N/A</v>
      </c>
      <c r="H90" s="466"/>
      <c r="I90" s="466"/>
      <c r="J90" s="466"/>
      <c r="K90" s="466"/>
      <c r="L90" s="466"/>
      <c r="M90" s="466"/>
      <c r="N90" s="466"/>
      <c r="O90" s="466"/>
      <c r="Q90" s="129" t="s">
        <v>4986</v>
      </c>
      <c r="R90" s="466">
        <f t="shared" ref="R90:S90" si="267">IF( AND( NOT( ISERROR( T90 ) ), NOT( ISBLANK( T90 ) ) ), IF( AND( T90 &gt; 0, T90 &lt; 1 ), IF( T90 &gt; 0.042, IF( $A90 = "Friday", $T$1, $U$1 ) + T90 + 0.5, IF( $A90 = "Friday", $T$1, $U$1 ) + T90 + 1), "" ), "" )</f>
        <v>43582</v>
      </c>
      <c r="S90" s="466">
        <f t="shared" si="267"/>
        <v>43582.041666666664</v>
      </c>
      <c r="T90" s="497">
        <f t="shared" ref="T90:U90" si="268">TIMEVALUE(V90)</f>
        <v>0.5</v>
      </c>
      <c r="U90" s="497">
        <f t="shared" si="268"/>
        <v>4.1666666666666664E-2</v>
      </c>
      <c r="V90" s="498" t="str">
        <f t="shared" si="6"/>
        <v>12:00</v>
      </c>
      <c r="W90" s="498" t="str">
        <f t="shared" si="7"/>
        <v>1:00</v>
      </c>
    </row>
    <row r="91" spans="1:23" ht="12.75">
      <c r="A91" t="str">
        <f t="shared" si="0"/>
        <v>Friday</v>
      </c>
      <c r="B91" t="str">
        <f t="shared" si="1"/>
        <v>Illegal Pete's</v>
      </c>
      <c r="C91" t="str">
        <f t="shared" ref="C91:D91" si="269">IF( NOT( R91 = "" ), TEXT( DATE(YEAR(R91), MONTH(R91), DAY(R91) ), "m/d/yy") &amp; " " &amp; HOUR(R91) &amp; ":" &amp; TEXT( MINUTE(R91), "00"), "")</f>
        <v/>
      </c>
      <c r="D91" t="str">
        <f t="shared" si="269"/>
        <v/>
      </c>
      <c r="E91" t="str">
        <f t="shared" si="3"/>
        <v/>
      </c>
      <c r="F91" s="466"/>
      <c r="G91" s="466" t="e">
        <f t="array" ref="G91">INDEX( '2019 Kevin and Rob Export to we'!A:E, MATCH( E91, '2019 Kevin and Rob Export to we'!E:E, 0 ) )</f>
        <v>#N/A</v>
      </c>
      <c r="H91" s="466"/>
      <c r="I91" s="466"/>
      <c r="J91" s="466"/>
      <c r="K91" s="466"/>
      <c r="L91" s="466"/>
      <c r="M91" s="466"/>
      <c r="N91" s="466"/>
      <c r="O91" s="466"/>
      <c r="Q91" s="129" t="s">
        <v>4987</v>
      </c>
      <c r="R91" s="466" t="str">
        <f t="shared" ref="R91:S91" si="270">IF( AND( NOT( ISERROR( T91 ) ), NOT( ISBLANK( T91 ) ) ), IF( AND( T91 &gt; 0, T91 &lt; 1 ), IF( T91 &gt; 0.042, IF( $A91 = "Friday", $T$1, $U$1 ) + T91 + 0.5, IF( $A91 = "Friday", $T$1, $U$1 ) + T91 + 1), "" ), "" )</f>
        <v/>
      </c>
      <c r="S91" s="466" t="str">
        <f t="shared" si="270"/>
        <v/>
      </c>
      <c r="T91" s="497" t="e">
        <f t="shared" ref="T91:U91" si="271">TIMEVALUE(V91)</f>
        <v>#VALUE!</v>
      </c>
      <c r="U91" s="497" t="e">
        <f t="shared" si="271"/>
        <v>#VALUE!</v>
      </c>
      <c r="V91" s="498" t="str">
        <f t="shared" si="6"/>
        <v/>
      </c>
      <c r="W91" s="498" t="str">
        <f t="shared" si="7"/>
        <v/>
      </c>
    </row>
    <row r="92" spans="1:23" ht="12.75">
      <c r="A92" t="str">
        <f t="shared" si="0"/>
        <v>Friday</v>
      </c>
      <c r="B92" t="str">
        <f t="shared" si="1"/>
        <v>Illegal Pete's</v>
      </c>
      <c r="C92" t="str">
        <f t="shared" ref="C92:D92" si="272">IF( NOT( R92 = "" ), TEXT( DATE(YEAR(R92), MONTH(R92), DAY(R92) ), "m/d/yy") &amp; " " &amp; HOUR(R92) &amp; ":" &amp; TEXT( MINUTE(R92), "00"), "")</f>
        <v>4/26/19 18:15</v>
      </c>
      <c r="D92" t="str">
        <f t="shared" si="272"/>
        <v>4/26/19 19:00</v>
      </c>
      <c r="E92" t="str">
        <f t="shared" si="3"/>
        <v>Tyto Alba</v>
      </c>
      <c r="F92" s="466"/>
      <c r="G92" s="466" t="e">
        <f t="array" ref="G92">INDEX( '2019 Kevin and Rob Export to we'!A:E, MATCH( E92, '2019 Kevin and Rob Export to we'!E:E, 0 ) )</f>
        <v>#N/A</v>
      </c>
      <c r="H92" s="466"/>
      <c r="I92" s="466"/>
      <c r="J92" s="466"/>
      <c r="K92" s="466"/>
      <c r="L92" s="466"/>
      <c r="M92" s="466"/>
      <c r="N92" s="466"/>
      <c r="O92" s="466"/>
      <c r="Q92" s="129" t="s">
        <v>4988</v>
      </c>
      <c r="R92" s="466">
        <f t="shared" ref="R92:S92" si="273">IF( AND( NOT( ISERROR( T92 ) ), NOT( ISBLANK( T92 ) ) ), IF( AND( T92 &gt; 0, T92 &lt; 1 ), IF( T92 &gt; 0.042, IF( $A92 = "Friday", $T$1, $U$1 ) + T92 + 0.5, IF( $A92 = "Friday", $T$1, $U$1 ) + T92 + 1), "" ), "" )</f>
        <v>43581.760416666664</v>
      </c>
      <c r="S92" s="466">
        <f t="shared" si="273"/>
        <v>43581.791666666664</v>
      </c>
      <c r="T92" s="497">
        <f t="shared" ref="T92:U92" si="274">TIMEVALUE(V92)</f>
        <v>0.26041666666666669</v>
      </c>
      <c r="U92" s="497">
        <f t="shared" si="274"/>
        <v>0.29166666666666669</v>
      </c>
      <c r="V92" s="498" t="str">
        <f t="shared" si="6"/>
        <v>6:15</v>
      </c>
      <c r="W92" s="498" t="str">
        <f t="shared" si="7"/>
        <v>7:00</v>
      </c>
    </row>
    <row r="93" spans="1:23" ht="12.75">
      <c r="A93" t="str">
        <f t="shared" si="0"/>
        <v>Friday</v>
      </c>
      <c r="B93" t="str">
        <f t="shared" si="1"/>
        <v>Illegal Pete's</v>
      </c>
      <c r="C93" t="str">
        <f t="shared" ref="C93:D93" si="275">IF( NOT( R93 = "" ), TEXT( DATE(YEAR(R93), MONTH(R93), DAY(R93) ), "m/d/yy") &amp; " " &amp; HOUR(R93) &amp; ":" &amp; TEXT( MINUTE(R93), "00"), "")</f>
        <v>4/26/19 19:30</v>
      </c>
      <c r="D93" t="str">
        <f t="shared" si="275"/>
        <v>4/26/19 20:15</v>
      </c>
      <c r="E93" t="str">
        <f t="shared" si="3"/>
        <v>oxeye daisy</v>
      </c>
      <c r="F93" s="466"/>
      <c r="G93" s="466" t="e">
        <f t="array" ref="G93">INDEX( '2019 Kevin and Rob Export to we'!A:E, MATCH( E93, '2019 Kevin and Rob Export to we'!E:E, 0 ) )</f>
        <v>#N/A</v>
      </c>
      <c r="H93" s="466"/>
      <c r="I93" s="466"/>
      <c r="J93" s="466"/>
      <c r="K93" s="466"/>
      <c r="L93" s="466"/>
      <c r="M93" s="466"/>
      <c r="N93" s="466"/>
      <c r="O93" s="466"/>
      <c r="Q93" s="129" t="s">
        <v>4989</v>
      </c>
      <c r="R93" s="466">
        <f t="shared" ref="R93:S93" si="276">IF( AND( NOT( ISERROR( T93 ) ), NOT( ISBLANK( T93 ) ) ), IF( AND( T93 &gt; 0, T93 &lt; 1 ), IF( T93 &gt; 0.042, IF( $A93 = "Friday", $T$1, $U$1 ) + T93 + 0.5, IF( $A93 = "Friday", $T$1, $U$1 ) + T93 + 1), "" ), "" )</f>
        <v>43581.8125</v>
      </c>
      <c r="S93" s="466">
        <f t="shared" si="276"/>
        <v>43581.84375</v>
      </c>
      <c r="T93" s="497">
        <f t="shared" ref="T93:U93" si="277">TIMEVALUE(V93)</f>
        <v>0.3125</v>
      </c>
      <c r="U93" s="497">
        <f t="shared" si="277"/>
        <v>0.34375</v>
      </c>
      <c r="V93" s="498" t="str">
        <f t="shared" si="6"/>
        <v>7:30</v>
      </c>
      <c r="W93" s="498" t="str">
        <f t="shared" si="7"/>
        <v>8:15</v>
      </c>
    </row>
    <row r="94" spans="1:23" ht="12.75">
      <c r="A94" t="str">
        <f t="shared" si="0"/>
        <v>Friday</v>
      </c>
      <c r="B94" t="str">
        <f t="shared" si="1"/>
        <v>Illegal Pete's</v>
      </c>
      <c r="C94" t="str">
        <f t="shared" ref="C94:D94" si="278">IF( NOT( R94 = "" ), TEXT( DATE(YEAR(R94), MONTH(R94), DAY(R94) ), "m/d/yy") &amp; " " &amp; HOUR(R94) &amp; ":" &amp; TEXT( MINUTE(R94), "00"), "")</f>
        <v>4/26/19 20:45</v>
      </c>
      <c r="D94" t="str">
        <f t="shared" si="278"/>
        <v>4/26/19 21:30</v>
      </c>
      <c r="E94" t="str">
        <f t="shared" si="3"/>
        <v>The Trujillo Company</v>
      </c>
      <c r="F94" s="466"/>
      <c r="G94" s="466" t="e">
        <f t="array" ref="G94">INDEX( '2019 Kevin and Rob Export to we'!A:E, MATCH( E94, '2019 Kevin and Rob Export to we'!E:E, 0 ) )</f>
        <v>#N/A</v>
      </c>
      <c r="H94" s="466"/>
      <c r="I94" s="466"/>
      <c r="J94" s="466"/>
      <c r="K94" s="466"/>
      <c r="L94" s="466"/>
      <c r="M94" s="466"/>
      <c r="N94" s="466"/>
      <c r="O94" s="466"/>
      <c r="Q94" s="129" t="s">
        <v>4990</v>
      </c>
      <c r="R94" s="466">
        <f t="shared" ref="R94:S94" si="279">IF( AND( NOT( ISERROR( T94 ) ), NOT( ISBLANK( T94 ) ) ), IF( AND( T94 &gt; 0, T94 &lt; 1 ), IF( T94 &gt; 0.042, IF( $A94 = "Friday", $T$1, $U$1 ) + T94 + 0.5, IF( $A94 = "Friday", $T$1, $U$1 ) + T94 + 1), "" ), "" )</f>
        <v>43581.864583333336</v>
      </c>
      <c r="S94" s="466">
        <f t="shared" si="279"/>
        <v>43581.895833333336</v>
      </c>
      <c r="T94" s="497">
        <f t="shared" ref="T94:U94" si="280">TIMEVALUE(V94)</f>
        <v>0.36458333333333331</v>
      </c>
      <c r="U94" s="497">
        <f t="shared" si="280"/>
        <v>0.39583333333333331</v>
      </c>
      <c r="V94" s="498" t="str">
        <f t="shared" si="6"/>
        <v>8:45</v>
      </c>
      <c r="W94" s="498" t="str">
        <f t="shared" si="7"/>
        <v>9:30</v>
      </c>
    </row>
    <row r="95" spans="1:23" ht="12.75">
      <c r="A95" t="str">
        <f t="shared" si="0"/>
        <v>Friday</v>
      </c>
      <c r="B95" t="str">
        <f t="shared" si="1"/>
        <v>Magic Rat</v>
      </c>
      <c r="C95" t="str">
        <f t="shared" ref="C95:D95" si="281">IF( NOT( R95 = "" ), TEXT( DATE(YEAR(R95), MONTH(R95), DAY(R95) ), "m/d/yy") &amp; " " &amp; HOUR(R95) &amp; ":" &amp; TEXT( MINUTE(R95), "00"), "")</f>
        <v/>
      </c>
      <c r="D95" t="str">
        <f t="shared" si="281"/>
        <v/>
      </c>
      <c r="E95" t="str">
        <f t="shared" si="3"/>
        <v/>
      </c>
      <c r="F95" s="466"/>
      <c r="G95" s="466" t="e">
        <f t="array" ref="G95">INDEX( '2019 Kevin and Rob Export to we'!A:E, MATCH( E95, '2019 Kevin and Rob Export to we'!E:E, 0 ) )</f>
        <v>#N/A</v>
      </c>
      <c r="H95" s="466"/>
      <c r="I95" s="466"/>
      <c r="J95" s="466"/>
      <c r="K95" s="466"/>
      <c r="L95" s="466"/>
      <c r="M95" s="466"/>
      <c r="N95" s="466"/>
      <c r="O95" s="466"/>
      <c r="Q95" s="129" t="s">
        <v>4992</v>
      </c>
      <c r="R95" s="466" t="str">
        <f t="shared" ref="R95:S95" si="282">IF( AND( NOT( ISERROR( T95 ) ), NOT( ISBLANK( T95 ) ) ), IF( AND( T95 &gt; 0, T95 &lt; 1 ), IF( T95 &gt; 0.042, IF( $A95 = "Friday", $T$1, $U$1 ) + T95 + 0.5, IF( $A95 = "Friday", $T$1, $U$1 ) + T95 + 1), "" ), "" )</f>
        <v/>
      </c>
      <c r="S95" s="466" t="str">
        <f t="shared" si="282"/>
        <v/>
      </c>
      <c r="T95" s="497" t="e">
        <f t="shared" ref="T95:U95" si="283">TIMEVALUE(V95)</f>
        <v>#VALUE!</v>
      </c>
      <c r="U95" s="497" t="e">
        <f t="shared" si="283"/>
        <v>#VALUE!</v>
      </c>
      <c r="V95" s="498" t="str">
        <f t="shared" si="6"/>
        <v/>
      </c>
      <c r="W95" s="498" t="str">
        <f t="shared" si="7"/>
        <v/>
      </c>
    </row>
    <row r="96" spans="1:23" ht="12.75">
      <c r="A96" t="str">
        <f t="shared" si="0"/>
        <v>Friday</v>
      </c>
      <c r="B96" t="str">
        <f t="shared" si="1"/>
        <v>Magic Rat</v>
      </c>
      <c r="C96" t="str">
        <f t="shared" ref="C96:D96" si="284">IF( NOT( R96 = "" ), TEXT( DATE(YEAR(R96), MONTH(R96), DAY(R96) ), "m/d/yy") &amp; " " &amp; HOUR(R96) &amp; ":" &amp; TEXT( MINUTE(R96), "00"), "")</f>
        <v>4/26/19 17:00</v>
      </c>
      <c r="D96" t="str">
        <f t="shared" si="284"/>
        <v>4/26/19 18:30</v>
      </c>
      <c r="E96" t="str">
        <f t="shared" si="3"/>
        <v>Songwriters in the Round - Justin Roth, Danielle, Jeff Finlin, Bethel Steele</v>
      </c>
      <c r="F96" s="466"/>
      <c r="G96" s="466" t="e">
        <f t="array" ref="G96">INDEX( '2019 Kevin and Rob Export to we'!A:E, MATCH( E96, '2019 Kevin and Rob Export to we'!E:E, 0 ) )</f>
        <v>#N/A</v>
      </c>
      <c r="H96" s="466"/>
      <c r="I96" s="466"/>
      <c r="J96" s="466"/>
      <c r="K96" s="466"/>
      <c r="L96" s="466"/>
      <c r="M96" s="466"/>
      <c r="N96" s="466"/>
      <c r="O96" s="466"/>
      <c r="Q96" s="129" t="s">
        <v>4993</v>
      </c>
      <c r="R96" s="466">
        <f t="shared" ref="R96:S96" si="285">IF( AND( NOT( ISERROR( T96 ) ), NOT( ISBLANK( T96 ) ) ), IF( AND( T96 &gt; 0, T96 &lt; 1 ), IF( T96 &gt; 0.042, IF( $A96 = "Friday", $T$1, $U$1 ) + T96 + 0.5, IF( $A96 = "Friday", $T$1, $U$1 ) + T96 + 1), "" ), "" )</f>
        <v>43581.708333333336</v>
      </c>
      <c r="S96" s="466">
        <f t="shared" si="285"/>
        <v>43581.770833333336</v>
      </c>
      <c r="T96" s="497">
        <f t="shared" ref="T96:U96" si="286">TIMEVALUE(V96)</f>
        <v>0.20833333333333334</v>
      </c>
      <c r="U96" s="497">
        <f t="shared" si="286"/>
        <v>0.27083333333333331</v>
      </c>
      <c r="V96" s="498" t="str">
        <f t="shared" si="6"/>
        <v>5:00</v>
      </c>
      <c r="W96" s="498" t="str">
        <f t="shared" si="7"/>
        <v>6:30</v>
      </c>
    </row>
    <row r="97" spans="1:23" ht="12.75">
      <c r="A97" t="str">
        <f t="shared" si="0"/>
        <v>Friday</v>
      </c>
      <c r="B97" t="str">
        <f t="shared" si="1"/>
        <v>Magic Rat</v>
      </c>
      <c r="C97" t="str">
        <f t="shared" ref="C97:D97" si="287">IF( NOT( R97 = "" ), TEXT( DATE(YEAR(R97), MONTH(R97), DAY(R97) ), "m/d/yy") &amp; " " &amp; HOUR(R97) &amp; ":" &amp; TEXT( MINUTE(R97), "00"), "")</f>
        <v>4/26/19 19:00</v>
      </c>
      <c r="D97" t="str">
        <f t="shared" si="287"/>
        <v>4/26/19 19:45</v>
      </c>
      <c r="E97" t="str">
        <f t="shared" si="3"/>
        <v>Dave Beegle Duo</v>
      </c>
      <c r="F97" s="466"/>
      <c r="G97" s="466" t="e">
        <f t="array" ref="G97">INDEX( '2019 Kevin and Rob Export to we'!A:E, MATCH( E97, '2019 Kevin and Rob Export to we'!E:E, 0 ) )</f>
        <v>#N/A</v>
      </c>
      <c r="H97" s="466"/>
      <c r="I97" s="466"/>
      <c r="J97" s="466"/>
      <c r="K97" s="466"/>
      <c r="L97" s="466"/>
      <c r="M97" s="466"/>
      <c r="N97" s="466"/>
      <c r="O97" s="466"/>
      <c r="Q97" s="129" t="s">
        <v>4994</v>
      </c>
      <c r="R97" s="466">
        <f t="shared" ref="R97:S97" si="288">IF( AND( NOT( ISERROR( T97 ) ), NOT( ISBLANK( T97 ) ) ), IF( AND( T97 &gt; 0, T97 &lt; 1 ), IF( T97 &gt; 0.042, IF( $A97 = "Friday", $T$1, $U$1 ) + T97 + 0.5, IF( $A97 = "Friday", $T$1, $U$1 ) + T97 + 1), "" ), "" )</f>
        <v>43581.791666666664</v>
      </c>
      <c r="S97" s="466">
        <f t="shared" si="288"/>
        <v>43581.822916666664</v>
      </c>
      <c r="T97" s="497">
        <f t="shared" ref="T97:U97" si="289">TIMEVALUE(V97)</f>
        <v>0.29166666666666669</v>
      </c>
      <c r="U97" s="497">
        <f t="shared" si="289"/>
        <v>0.32291666666666669</v>
      </c>
      <c r="V97" s="498" t="str">
        <f t="shared" si="6"/>
        <v>7:00</v>
      </c>
      <c r="W97" s="498" t="str">
        <f t="shared" si="7"/>
        <v>7:45</v>
      </c>
    </row>
    <row r="98" spans="1:23" ht="12.75">
      <c r="A98" t="str">
        <f t="shared" si="0"/>
        <v>Friday</v>
      </c>
      <c r="B98" t="str">
        <f t="shared" si="1"/>
        <v>Magic Rat</v>
      </c>
      <c r="C98" t="str">
        <f t="shared" ref="C98:D98" si="290">IF( NOT( R98 = "" ), TEXT( DATE(YEAR(R98), MONTH(R98), DAY(R98) ), "m/d/yy") &amp; " " &amp; HOUR(R98) &amp; ":" &amp; TEXT( MINUTE(R98), "00"), "")</f>
        <v>4/26/19 20:15</v>
      </c>
      <c r="D98" t="str">
        <f t="shared" si="290"/>
        <v>4/26/19 21:00</v>
      </c>
      <c r="E98" t="str">
        <f t="shared" si="3"/>
        <v>Elli Perry</v>
      </c>
      <c r="F98" s="466"/>
      <c r="G98" s="466" t="e">
        <f t="array" ref="G98">INDEX( '2019 Kevin and Rob Export to we'!A:E, MATCH( E98, '2019 Kevin and Rob Export to we'!E:E, 0 ) )</f>
        <v>#N/A</v>
      </c>
      <c r="H98" s="466"/>
      <c r="I98" s="466"/>
      <c r="J98" s="466"/>
      <c r="K98" s="466"/>
      <c r="L98" s="466"/>
      <c r="M98" s="466"/>
      <c r="N98" s="466"/>
      <c r="O98" s="466"/>
      <c r="Q98" s="129" t="s">
        <v>4995</v>
      </c>
      <c r="R98" s="466">
        <f t="shared" ref="R98:S98" si="291">IF( AND( NOT( ISERROR( T98 ) ), NOT( ISBLANK( T98 ) ) ), IF( AND( T98 &gt; 0, T98 &lt; 1 ), IF( T98 &gt; 0.042, IF( $A98 = "Friday", $T$1, $U$1 ) + T98 + 0.5, IF( $A98 = "Friday", $T$1, $U$1 ) + T98 + 1), "" ), "" )</f>
        <v>43581.84375</v>
      </c>
      <c r="S98" s="466">
        <f t="shared" si="291"/>
        <v>43581.875</v>
      </c>
      <c r="T98" s="497">
        <f t="shared" ref="T98:U98" si="292">TIMEVALUE(V98)</f>
        <v>0.34375</v>
      </c>
      <c r="U98" s="497">
        <f t="shared" si="292"/>
        <v>0.375</v>
      </c>
      <c r="V98" s="498" t="str">
        <f t="shared" si="6"/>
        <v>8:15</v>
      </c>
      <c r="W98" s="498" t="str">
        <f t="shared" si="7"/>
        <v>9:00</v>
      </c>
    </row>
    <row r="99" spans="1:23" ht="12.75">
      <c r="A99" t="str">
        <f t="shared" si="0"/>
        <v>Friday</v>
      </c>
      <c r="B99" t="str">
        <f t="shared" si="1"/>
        <v>Magic Rat</v>
      </c>
      <c r="C99" t="str">
        <f t="shared" ref="C99:D99" si="293">IF( NOT( R99 = "" ), TEXT( DATE(YEAR(R99), MONTH(R99), DAY(R99) ), "m/d/yy") &amp; " " &amp; HOUR(R99) &amp; ":" &amp; TEXT( MINUTE(R99), "00"), "")</f>
        <v>4/26/19 21:30</v>
      </c>
      <c r="D99" t="str">
        <f t="shared" si="293"/>
        <v>4/26/19 22:15</v>
      </c>
      <c r="E99" t="str">
        <f t="shared" si="3"/>
        <v>Megan Burtt</v>
      </c>
      <c r="F99" s="466"/>
      <c r="G99" s="466" t="e">
        <f t="array" ref="G99">INDEX( '2019 Kevin and Rob Export to we'!A:E, MATCH( E99, '2019 Kevin and Rob Export to we'!E:E, 0 ) )</f>
        <v>#N/A</v>
      </c>
      <c r="H99" s="466"/>
      <c r="I99" s="466"/>
      <c r="J99" s="466"/>
      <c r="K99" s="466"/>
      <c r="L99" s="466"/>
      <c r="M99" s="466"/>
      <c r="N99" s="466"/>
      <c r="O99" s="466"/>
      <c r="Q99" s="129" t="s">
        <v>4996</v>
      </c>
      <c r="R99" s="466">
        <f t="shared" ref="R99:S99" si="294">IF( AND( NOT( ISERROR( T99 ) ), NOT( ISBLANK( T99 ) ) ), IF( AND( T99 &gt; 0, T99 &lt; 1 ), IF( T99 &gt; 0.042, IF( $A99 = "Friday", $T$1, $U$1 ) + T99 + 0.5, IF( $A99 = "Friday", $T$1, $U$1 ) + T99 + 1), "" ), "" )</f>
        <v>43581.895833333336</v>
      </c>
      <c r="S99" s="466">
        <f t="shared" si="294"/>
        <v>43581.927083333336</v>
      </c>
      <c r="T99" s="497">
        <f t="shared" ref="T99:U99" si="295">TIMEVALUE(V99)</f>
        <v>0.39583333333333331</v>
      </c>
      <c r="U99" s="497">
        <f t="shared" si="295"/>
        <v>0.42708333333333331</v>
      </c>
      <c r="V99" s="498" t="str">
        <f t="shared" si="6"/>
        <v>9:30</v>
      </c>
      <c r="W99" s="498" t="str">
        <f t="shared" si="7"/>
        <v>10:15</v>
      </c>
    </row>
    <row r="100" spans="1:23" ht="12.75">
      <c r="A100" t="str">
        <f t="shared" si="0"/>
        <v>Friday</v>
      </c>
      <c r="B100" t="str">
        <f t="shared" si="1"/>
        <v>Magic Rat</v>
      </c>
      <c r="C100" t="str">
        <f t="shared" ref="C100:D100" si="296">IF( NOT( R100 = "" ), TEXT( DATE(YEAR(R100), MONTH(R100), DAY(R100) ), "m/d/yy") &amp; " " &amp; HOUR(R100) &amp; ":" &amp; TEXT( MINUTE(R100), "00"), "")</f>
        <v>4/26/19 22:45</v>
      </c>
      <c r="D100" t="str">
        <f t="shared" si="296"/>
        <v>4/26/19 23:45</v>
      </c>
      <c r="E100" t="str">
        <f t="shared" si="3"/>
        <v>Danielle Ate The Sandwich</v>
      </c>
      <c r="F100" s="466"/>
      <c r="G100" s="466" t="e">
        <f t="array" ref="G100">INDEX( '2019 Kevin and Rob Export to we'!A:E, MATCH( E100, '2019 Kevin and Rob Export to we'!E:E, 0 ) )</f>
        <v>#N/A</v>
      </c>
      <c r="H100" s="466"/>
      <c r="I100" s="466"/>
      <c r="J100" s="466"/>
      <c r="K100" s="466"/>
      <c r="L100" s="466"/>
      <c r="M100" s="466"/>
      <c r="N100" s="466"/>
      <c r="O100" s="466"/>
      <c r="Q100" s="129" t="s">
        <v>4997</v>
      </c>
      <c r="R100" s="466">
        <f t="shared" ref="R100:S100" si="297">IF( AND( NOT( ISERROR( T100 ) ), NOT( ISBLANK( T100 ) ) ), IF( AND( T100 &gt; 0, T100 &lt; 1 ), IF( T100 &gt; 0.042, IF( $A100 = "Friday", $T$1, $U$1 ) + T100 + 0.5, IF( $A100 = "Friday", $T$1, $U$1 ) + T100 + 1), "" ), "" )</f>
        <v>43581.947916666664</v>
      </c>
      <c r="S100" s="466">
        <f t="shared" si="297"/>
        <v>43581.989583333336</v>
      </c>
      <c r="T100" s="497">
        <f t="shared" ref="T100:U100" si="298">TIMEVALUE(V100)</f>
        <v>0.44791666666666669</v>
      </c>
      <c r="U100" s="497">
        <f t="shared" si="298"/>
        <v>0.48958333333333331</v>
      </c>
      <c r="V100" s="498" t="str">
        <f t="shared" si="6"/>
        <v>10:45</v>
      </c>
      <c r="W100" s="498" t="str">
        <f t="shared" si="7"/>
        <v>11:45</v>
      </c>
    </row>
    <row r="101" spans="1:23" ht="12.75">
      <c r="A101" t="str">
        <f t="shared" si="0"/>
        <v>Friday</v>
      </c>
      <c r="B101" t="str">
        <f t="shared" si="1"/>
        <v>The Mayor of Old Town</v>
      </c>
      <c r="C101" t="str">
        <f t="shared" ref="C101:D101" si="299">IF( NOT( R101 = "" ), TEXT( DATE(YEAR(R101), MONTH(R101), DAY(R101) ), "m/d/yy") &amp; " " &amp; HOUR(R101) &amp; ":" &amp; TEXT( MINUTE(R101), "00"), "")</f>
        <v/>
      </c>
      <c r="D101" t="str">
        <f t="shared" si="299"/>
        <v/>
      </c>
      <c r="E101" t="str">
        <f t="shared" si="3"/>
        <v/>
      </c>
      <c r="F101" s="466"/>
      <c r="G101" s="466" t="e">
        <f t="array" ref="G101">INDEX( '2019 Kevin and Rob Export to we'!A:E, MATCH( E101, '2019 Kevin and Rob Export to we'!E:E, 0 ) )</f>
        <v>#N/A</v>
      </c>
      <c r="H101" s="466"/>
      <c r="I101" s="466"/>
      <c r="J101" s="466"/>
      <c r="K101" s="466"/>
      <c r="L101" s="466"/>
      <c r="M101" s="466"/>
      <c r="N101" s="466"/>
      <c r="O101" s="466"/>
      <c r="Q101" s="129" t="s">
        <v>4998</v>
      </c>
      <c r="R101" s="466" t="str">
        <f t="shared" ref="R101:S101" si="300">IF( AND( NOT( ISERROR( T101 ) ), NOT( ISBLANK( T101 ) ) ), IF( AND( T101 &gt; 0, T101 &lt; 1 ), IF( T101 &gt; 0.042, IF( $A101 = "Friday", $T$1, $U$1 ) + T101 + 0.5, IF( $A101 = "Friday", $T$1, $U$1 ) + T101 + 1), "" ), "" )</f>
        <v/>
      </c>
      <c r="S101" s="466" t="str">
        <f t="shared" si="300"/>
        <v/>
      </c>
      <c r="T101" s="497" t="e">
        <f t="shared" ref="T101:U101" si="301">TIMEVALUE(V101)</f>
        <v>#VALUE!</v>
      </c>
      <c r="U101" s="497" t="e">
        <f t="shared" si="301"/>
        <v>#VALUE!</v>
      </c>
      <c r="V101" s="498" t="str">
        <f t="shared" si="6"/>
        <v/>
      </c>
      <c r="W101" s="498" t="str">
        <f t="shared" si="7"/>
        <v/>
      </c>
    </row>
    <row r="102" spans="1:23" ht="12.75">
      <c r="A102" t="str">
        <f t="shared" si="0"/>
        <v>Friday</v>
      </c>
      <c r="B102" t="str">
        <f t="shared" si="1"/>
        <v>The Mayor of Old Town</v>
      </c>
      <c r="C102" t="str">
        <f t="shared" ref="C102:D102" si="302">IF( NOT( R102 = "" ), TEXT( DATE(YEAR(R102), MONTH(R102), DAY(R102) ), "m/d/yy") &amp; " " &amp; HOUR(R102) &amp; ":" &amp; TEXT( MINUTE(R102), "00"), "")</f>
        <v>4/26/19 17:45</v>
      </c>
      <c r="D102" t="str">
        <f t="shared" si="302"/>
        <v>4/26/19 18:30</v>
      </c>
      <c r="E102" t="str">
        <f t="shared" si="3"/>
        <v>The Ailments (Kevin Bolin)</v>
      </c>
      <c r="F102" s="466"/>
      <c r="G102" s="466" t="e">
        <f t="array" ref="G102">INDEX( '2019 Kevin and Rob Export to we'!A:E, MATCH( E102, '2019 Kevin and Rob Export to we'!E:E, 0 ) )</f>
        <v>#N/A</v>
      </c>
      <c r="H102" s="466"/>
      <c r="I102" s="466"/>
      <c r="J102" s="466"/>
      <c r="K102" s="466"/>
      <c r="L102" s="466"/>
      <c r="M102" s="466"/>
      <c r="N102" s="466"/>
      <c r="O102" s="466"/>
      <c r="Q102" s="129" t="s">
        <v>4999</v>
      </c>
      <c r="R102" s="466">
        <f t="shared" ref="R102:S102" si="303">IF( AND( NOT( ISERROR( T102 ) ), NOT( ISBLANK( T102 ) ) ), IF( AND( T102 &gt; 0, T102 &lt; 1 ), IF( T102 &gt; 0.042, IF( $A102 = "Friday", $T$1, $U$1 ) + T102 + 0.5, IF( $A102 = "Friday", $T$1, $U$1 ) + T102 + 1), "" ), "" )</f>
        <v>43581.739583333336</v>
      </c>
      <c r="S102" s="466">
        <f t="shared" si="303"/>
        <v>43581.770833333336</v>
      </c>
      <c r="T102" s="497">
        <f t="shared" ref="T102:U102" si="304">TIMEVALUE(V102)</f>
        <v>0.23958333333333334</v>
      </c>
      <c r="U102" s="497">
        <f t="shared" si="304"/>
        <v>0.27083333333333331</v>
      </c>
      <c r="V102" s="498" t="str">
        <f t="shared" si="6"/>
        <v>5:45</v>
      </c>
      <c r="W102" s="498" t="str">
        <f t="shared" si="7"/>
        <v>6:30</v>
      </c>
    </row>
    <row r="103" spans="1:23" ht="12.75">
      <c r="A103" t="str">
        <f t="shared" si="0"/>
        <v>Friday</v>
      </c>
      <c r="B103" t="str">
        <f t="shared" si="1"/>
        <v>The Mayor of Old Town</v>
      </c>
      <c r="C103" t="str">
        <f t="shared" ref="C103:D103" si="305">IF( NOT( R103 = "" ), TEXT( DATE(YEAR(R103), MONTH(R103), DAY(R103) ), "m/d/yy") &amp; " " &amp; HOUR(R103) &amp; ":" &amp; TEXT( MINUTE(R103), "00"), "")</f>
        <v>4/26/19 19:00</v>
      </c>
      <c r="D103" t="str">
        <f t="shared" si="305"/>
        <v>4/26/19 19:45</v>
      </c>
      <c r="E103" t="str">
        <f t="shared" si="3"/>
        <v>Waido Experience</v>
      </c>
      <c r="F103" s="466"/>
      <c r="G103" s="466" t="e">
        <f t="array" ref="G103">INDEX( '2019 Kevin and Rob Export to we'!A:E, MATCH( E103, '2019 Kevin and Rob Export to we'!E:E, 0 ) )</f>
        <v>#N/A</v>
      </c>
      <c r="H103" s="466"/>
      <c r="I103" s="466"/>
      <c r="J103" s="466"/>
      <c r="K103" s="466"/>
      <c r="L103" s="466"/>
      <c r="M103" s="466"/>
      <c r="N103" s="466"/>
      <c r="O103" s="466"/>
      <c r="Q103" s="129" t="s">
        <v>5000</v>
      </c>
      <c r="R103" s="466">
        <f t="shared" ref="R103:S103" si="306">IF( AND( NOT( ISERROR( T103 ) ), NOT( ISBLANK( T103 ) ) ), IF( AND( T103 &gt; 0, T103 &lt; 1 ), IF( T103 &gt; 0.042, IF( $A103 = "Friday", $T$1, $U$1 ) + T103 + 0.5, IF( $A103 = "Friday", $T$1, $U$1 ) + T103 + 1), "" ), "" )</f>
        <v>43581.791666666664</v>
      </c>
      <c r="S103" s="466">
        <f t="shared" si="306"/>
        <v>43581.822916666664</v>
      </c>
      <c r="T103" s="497">
        <f t="shared" ref="T103:U103" si="307">TIMEVALUE(V103)</f>
        <v>0.29166666666666669</v>
      </c>
      <c r="U103" s="497">
        <f t="shared" si="307"/>
        <v>0.32291666666666669</v>
      </c>
      <c r="V103" s="498" t="str">
        <f t="shared" si="6"/>
        <v>7:00</v>
      </c>
      <c r="W103" s="498" t="str">
        <f t="shared" si="7"/>
        <v>7:45</v>
      </c>
    </row>
    <row r="104" spans="1:23" ht="12.75">
      <c r="A104" t="str">
        <f t="shared" si="0"/>
        <v>Friday</v>
      </c>
      <c r="B104" t="str">
        <f t="shared" si="1"/>
        <v>The Mayor of Old Town</v>
      </c>
      <c r="C104" t="str">
        <f t="shared" ref="C104:D104" si="308">IF( NOT( R104 = "" ), TEXT( DATE(YEAR(R104), MONTH(R104), DAY(R104) ), "m/d/yy") &amp; " " &amp; HOUR(R104) &amp; ":" &amp; TEXT( MINUTE(R104), "00"), "")</f>
        <v>4/26/19 20:15</v>
      </c>
      <c r="D104" t="str">
        <f t="shared" si="308"/>
        <v>4/26/19 21:00</v>
      </c>
      <c r="E104" t="str">
        <f t="shared" si="3"/>
        <v>Choice City Seven</v>
      </c>
      <c r="F104" s="466"/>
      <c r="G104" s="466" t="e">
        <f t="array" ref="G104">INDEX( '2019 Kevin and Rob Export to we'!A:E, MATCH( E104, '2019 Kevin and Rob Export to we'!E:E, 0 ) )</f>
        <v>#N/A</v>
      </c>
      <c r="H104" s="466"/>
      <c r="I104" s="466"/>
      <c r="J104" s="466"/>
      <c r="K104" s="466"/>
      <c r="L104" s="466"/>
      <c r="M104" s="466"/>
      <c r="N104" s="466"/>
      <c r="O104" s="466"/>
      <c r="Q104" s="129" t="s">
        <v>5001</v>
      </c>
      <c r="R104" s="466">
        <f t="shared" ref="R104:S104" si="309">IF( AND( NOT( ISERROR( T104 ) ), NOT( ISBLANK( T104 ) ) ), IF( AND( T104 &gt; 0, T104 &lt; 1 ), IF( T104 &gt; 0.042, IF( $A104 = "Friday", $T$1, $U$1 ) + T104 + 0.5, IF( $A104 = "Friday", $T$1, $U$1 ) + T104 + 1), "" ), "" )</f>
        <v>43581.84375</v>
      </c>
      <c r="S104" s="466">
        <f t="shared" si="309"/>
        <v>43581.875</v>
      </c>
      <c r="T104" s="497">
        <f t="shared" ref="T104:U104" si="310">TIMEVALUE(V104)</f>
        <v>0.34375</v>
      </c>
      <c r="U104" s="497">
        <f t="shared" si="310"/>
        <v>0.375</v>
      </c>
      <c r="V104" s="498" t="str">
        <f t="shared" si="6"/>
        <v>8:15</v>
      </c>
      <c r="W104" s="498" t="str">
        <f t="shared" si="7"/>
        <v>9:00</v>
      </c>
    </row>
    <row r="105" spans="1:23" ht="12.75">
      <c r="A105" t="str">
        <f t="shared" si="0"/>
        <v>Friday</v>
      </c>
      <c r="B105" t="str">
        <f t="shared" si="1"/>
        <v>The Mayor of Old Town</v>
      </c>
      <c r="C105" t="str">
        <f t="shared" ref="C105:D105" si="311">IF( NOT( R105 = "" ), TEXT( DATE(YEAR(R105), MONTH(R105), DAY(R105) ), "m/d/yy") &amp; " " &amp; HOUR(R105) &amp; ":" &amp; TEXT( MINUTE(R105), "00"), "")</f>
        <v>4/26/19 21:30</v>
      </c>
      <c r="D105" t="str">
        <f t="shared" si="311"/>
        <v>4/26/19 22:15</v>
      </c>
      <c r="E105" t="str">
        <f t="shared" si="3"/>
        <v>Guerrilla Fanfare Brass Band</v>
      </c>
      <c r="F105" s="466"/>
      <c r="G105" s="466" t="e">
        <f t="array" ref="G105">INDEX( '2019 Kevin and Rob Export to we'!A:E, MATCH( E105, '2019 Kevin and Rob Export to we'!E:E, 0 ) )</f>
        <v>#N/A</v>
      </c>
      <c r="H105" s="466"/>
      <c r="I105" s="466"/>
      <c r="J105" s="466"/>
      <c r="K105" s="466"/>
      <c r="L105" s="466"/>
      <c r="M105" s="466"/>
      <c r="N105" s="466"/>
      <c r="O105" s="466"/>
      <c r="Q105" s="129" t="s">
        <v>5003</v>
      </c>
      <c r="R105" s="466">
        <f t="shared" ref="R105:S105" si="312">IF( AND( NOT( ISERROR( T105 ) ), NOT( ISBLANK( T105 ) ) ), IF( AND( T105 &gt; 0, T105 &lt; 1 ), IF( T105 &gt; 0.042, IF( $A105 = "Friday", $T$1, $U$1 ) + T105 + 0.5, IF( $A105 = "Friday", $T$1, $U$1 ) + T105 + 1), "" ), "" )</f>
        <v>43581.895833333336</v>
      </c>
      <c r="S105" s="466">
        <f t="shared" si="312"/>
        <v>43581.927083333336</v>
      </c>
      <c r="T105" s="497">
        <f t="shared" ref="T105:U105" si="313">TIMEVALUE(V105)</f>
        <v>0.39583333333333331</v>
      </c>
      <c r="U105" s="497">
        <f t="shared" si="313"/>
        <v>0.42708333333333331</v>
      </c>
      <c r="V105" s="498" t="str">
        <f t="shared" si="6"/>
        <v>9:30</v>
      </c>
      <c r="W105" s="498" t="str">
        <f t="shared" si="7"/>
        <v>10:15</v>
      </c>
    </row>
    <row r="106" spans="1:23" ht="12.75">
      <c r="A106" t="str">
        <f t="shared" si="0"/>
        <v>Friday</v>
      </c>
      <c r="B106" t="str">
        <f t="shared" si="1"/>
        <v>Metro Urban Food &amp; Booze</v>
      </c>
      <c r="C106" t="str">
        <f t="shared" ref="C106:D106" si="314">IF( NOT( R106 = "" ), TEXT( DATE(YEAR(R106), MONTH(R106), DAY(R106) ), "m/d/yy") &amp; " " &amp; HOUR(R106) &amp; ":" &amp; TEXT( MINUTE(R106), "00"), "")</f>
        <v/>
      </c>
      <c r="D106" t="str">
        <f t="shared" si="314"/>
        <v/>
      </c>
      <c r="E106" t="str">
        <f t="shared" si="3"/>
        <v/>
      </c>
      <c r="F106" s="466"/>
      <c r="G106" s="466" t="e">
        <f t="array" ref="G106">INDEX( '2019 Kevin and Rob Export to we'!A:E, MATCH( E106, '2019 Kevin and Rob Export to we'!E:E, 0 ) )</f>
        <v>#N/A</v>
      </c>
      <c r="H106" s="466"/>
      <c r="I106" s="466"/>
      <c r="J106" s="466"/>
      <c r="K106" s="466"/>
      <c r="L106" s="466"/>
      <c r="M106" s="466"/>
      <c r="N106" s="466"/>
      <c r="O106" s="466"/>
      <c r="Q106" s="129" t="s">
        <v>5004</v>
      </c>
      <c r="R106" s="466" t="str">
        <f t="shared" ref="R106:S106" si="315">IF( AND( NOT( ISERROR( T106 ) ), NOT( ISBLANK( T106 ) ) ), IF( AND( T106 &gt; 0, T106 &lt; 1 ), IF( T106 &gt; 0.042, IF( $A106 = "Friday", $T$1, $U$1 ) + T106 + 0.5, IF( $A106 = "Friday", $T$1, $U$1 ) + T106 + 1), "" ), "" )</f>
        <v/>
      </c>
      <c r="S106" s="466" t="str">
        <f t="shared" si="315"/>
        <v/>
      </c>
      <c r="T106" s="497" t="e">
        <f t="shared" ref="T106:U106" si="316">TIMEVALUE(V106)</f>
        <v>#VALUE!</v>
      </c>
      <c r="U106" s="497" t="e">
        <f t="shared" si="316"/>
        <v>#VALUE!</v>
      </c>
      <c r="V106" s="498" t="str">
        <f t="shared" si="6"/>
        <v/>
      </c>
      <c r="W106" s="498" t="str">
        <f t="shared" si="7"/>
        <v/>
      </c>
    </row>
    <row r="107" spans="1:23" ht="12.75">
      <c r="A107" t="str">
        <f t="shared" si="0"/>
        <v>Friday</v>
      </c>
      <c r="B107" t="str">
        <f t="shared" si="1"/>
        <v>Metro Urban Food &amp; Booze</v>
      </c>
      <c r="C107" t="str">
        <f t="shared" ref="C107:D107" si="317">IF( NOT( R107 = "" ), TEXT( DATE(YEAR(R107), MONTH(R107), DAY(R107) ), "m/d/yy") &amp; " " &amp; HOUR(R107) &amp; ":" &amp; TEXT( MINUTE(R107), "00"), "")</f>
        <v>4/26/19 17:30</v>
      </c>
      <c r="D107" t="str">
        <f t="shared" si="317"/>
        <v>4/26/19 18:15</v>
      </c>
      <c r="E107" t="str">
        <f t="shared" si="3"/>
        <v>Lorna's Swingset</v>
      </c>
      <c r="F107" s="466"/>
      <c r="G107" s="466" t="e">
        <f t="array" ref="G107">INDEX( '2019 Kevin and Rob Export to we'!A:E, MATCH( E107, '2019 Kevin and Rob Export to we'!E:E, 0 ) )</f>
        <v>#N/A</v>
      </c>
      <c r="H107" s="466"/>
      <c r="I107" s="466"/>
      <c r="J107" s="466"/>
      <c r="K107" s="466"/>
      <c r="L107" s="466"/>
      <c r="M107" s="466"/>
      <c r="N107" s="466"/>
      <c r="O107" s="466"/>
      <c r="Q107" s="129" t="s">
        <v>5005</v>
      </c>
      <c r="R107" s="466">
        <f t="shared" ref="R107:S107" si="318">IF( AND( NOT( ISERROR( T107 ) ), NOT( ISBLANK( T107 ) ) ), IF( AND( T107 &gt; 0, T107 &lt; 1 ), IF( T107 &gt; 0.042, IF( $A107 = "Friday", $T$1, $U$1 ) + T107 + 0.5, IF( $A107 = "Friday", $T$1, $U$1 ) + T107 + 1), "" ), "" )</f>
        <v>43581.729166666664</v>
      </c>
      <c r="S107" s="466">
        <f t="shared" si="318"/>
        <v>43581.760416666664</v>
      </c>
      <c r="T107" s="497">
        <f t="shared" ref="T107:U107" si="319">TIMEVALUE(V107)</f>
        <v>0.22916666666666666</v>
      </c>
      <c r="U107" s="497">
        <f t="shared" si="319"/>
        <v>0.26041666666666669</v>
      </c>
      <c r="V107" s="498" t="str">
        <f t="shared" si="6"/>
        <v>5:30</v>
      </c>
      <c r="W107" s="498" t="str">
        <f t="shared" si="7"/>
        <v>6:15</v>
      </c>
    </row>
    <row r="108" spans="1:23" ht="12.75">
      <c r="A108" t="str">
        <f t="shared" si="0"/>
        <v>Friday</v>
      </c>
      <c r="B108" t="str">
        <f t="shared" si="1"/>
        <v>Metro Urban Food &amp; Booze</v>
      </c>
      <c r="C108" t="str">
        <f t="shared" ref="C108:D108" si="320">IF( NOT( R108 = "" ), TEXT( DATE(YEAR(R108), MONTH(R108), DAY(R108) ), "m/d/yy") &amp; " " &amp; HOUR(R108) &amp; ":" &amp; TEXT( MINUTE(R108), "00"), "")</f>
        <v>4/26/19 18:45</v>
      </c>
      <c r="D108" t="str">
        <f t="shared" si="320"/>
        <v>4/26/19 19:30</v>
      </c>
      <c r="E108" t="str">
        <f t="shared" si="3"/>
        <v>French Toast Quartet</v>
      </c>
      <c r="F108" s="466"/>
      <c r="G108" s="466" t="e">
        <f t="array" ref="G108">INDEX( '2019 Kevin and Rob Export to we'!A:E, MATCH( E108, '2019 Kevin and Rob Export to we'!E:E, 0 ) )</f>
        <v>#N/A</v>
      </c>
      <c r="H108" s="466"/>
      <c r="I108" s="466"/>
      <c r="J108" s="466"/>
      <c r="K108" s="466"/>
      <c r="L108" s="466"/>
      <c r="M108" s="466"/>
      <c r="N108" s="466"/>
      <c r="O108" s="466"/>
      <c r="Q108" s="129" t="s">
        <v>5006</v>
      </c>
      <c r="R108" s="466">
        <f t="shared" ref="R108:S108" si="321">IF( AND( NOT( ISERROR( T108 ) ), NOT( ISBLANK( T108 ) ) ), IF( AND( T108 &gt; 0, T108 &lt; 1 ), IF( T108 &gt; 0.042, IF( $A108 = "Friday", $T$1, $U$1 ) + T108 + 0.5, IF( $A108 = "Friday", $T$1, $U$1 ) + T108 + 1), "" ), "" )</f>
        <v>43581.78125</v>
      </c>
      <c r="S108" s="466">
        <f t="shared" si="321"/>
        <v>43581.8125</v>
      </c>
      <c r="T108" s="497">
        <f t="shared" ref="T108:U108" si="322">TIMEVALUE(V108)</f>
        <v>0.28125</v>
      </c>
      <c r="U108" s="497">
        <f t="shared" si="322"/>
        <v>0.3125</v>
      </c>
      <c r="V108" s="498" t="str">
        <f t="shared" si="6"/>
        <v>6:45</v>
      </c>
      <c r="W108" s="498" t="str">
        <f t="shared" si="7"/>
        <v>7:30</v>
      </c>
    </row>
    <row r="109" spans="1:23" ht="12.75">
      <c r="A109" t="str">
        <f t="shared" si="0"/>
        <v>Friday</v>
      </c>
      <c r="B109" t="str">
        <f t="shared" si="1"/>
        <v>Metro Urban Food &amp; Booze</v>
      </c>
      <c r="C109" t="str">
        <f t="shared" ref="C109:D109" si="323">IF( NOT( R109 = "" ), TEXT( DATE(YEAR(R109), MONTH(R109), DAY(R109) ), "m/d/yy") &amp; " " &amp; HOUR(R109) &amp; ":" &amp; TEXT( MINUTE(R109), "00"), "")</f>
        <v>4/26/19 20:00</v>
      </c>
      <c r="D109" t="str">
        <f t="shared" si="323"/>
        <v>4/26/19 20:45</v>
      </c>
      <c r="E109" t="str">
        <f t="shared" si="3"/>
        <v>Steve Manshel</v>
      </c>
      <c r="F109" s="466"/>
      <c r="G109" s="466" t="e">
        <f t="array" ref="G109">INDEX( '2019 Kevin and Rob Export to we'!A:E, MATCH( E109, '2019 Kevin and Rob Export to we'!E:E, 0 ) )</f>
        <v>#N/A</v>
      </c>
      <c r="H109" s="466"/>
      <c r="I109" s="466"/>
      <c r="J109" s="466"/>
      <c r="K109" s="466"/>
      <c r="L109" s="466"/>
      <c r="M109" s="466"/>
      <c r="N109" s="466"/>
      <c r="O109" s="466"/>
      <c r="Q109" s="129" t="s">
        <v>5007</v>
      </c>
      <c r="R109" s="466">
        <f t="shared" ref="R109:S109" si="324">IF( AND( NOT( ISERROR( T109 ) ), NOT( ISBLANK( T109 ) ) ), IF( AND( T109 &gt; 0, T109 &lt; 1 ), IF( T109 &gt; 0.042, IF( $A109 = "Friday", $T$1, $U$1 ) + T109 + 0.5, IF( $A109 = "Friday", $T$1, $U$1 ) + T109 + 1), "" ), "" )</f>
        <v>43581.833333333336</v>
      </c>
      <c r="S109" s="466">
        <f t="shared" si="324"/>
        <v>43581.864583333336</v>
      </c>
      <c r="T109" s="497">
        <f t="shared" ref="T109:U109" si="325">TIMEVALUE(V109)</f>
        <v>0.33333333333333331</v>
      </c>
      <c r="U109" s="497">
        <f t="shared" si="325"/>
        <v>0.36458333333333331</v>
      </c>
      <c r="V109" s="498" t="str">
        <f t="shared" si="6"/>
        <v>8:00</v>
      </c>
      <c r="W109" s="498" t="str">
        <f t="shared" si="7"/>
        <v>8:45</v>
      </c>
    </row>
    <row r="110" spans="1:23" ht="12.75">
      <c r="A110" t="str">
        <f t="shared" si="0"/>
        <v>Friday</v>
      </c>
      <c r="B110" t="str">
        <f t="shared" si="1"/>
        <v>Metro Urban Food &amp; Booze</v>
      </c>
      <c r="C110" t="str">
        <f t="shared" ref="C110:D110" si="326">IF( NOT( R110 = "" ), TEXT( DATE(YEAR(R110), MONTH(R110), DAY(R110) ), "m/d/yy") &amp; " " &amp; HOUR(R110) &amp; ":" &amp; TEXT( MINUTE(R110), "00"), "")</f>
        <v>4/26/19 21:15</v>
      </c>
      <c r="D110" t="str">
        <f t="shared" si="326"/>
        <v>4/26/19 22:00</v>
      </c>
      <c r="E110" t="str">
        <f t="shared" si="3"/>
        <v>Peaches Embry and Rhythm Train</v>
      </c>
      <c r="F110" s="466"/>
      <c r="G110" s="466" t="e">
        <f t="array" ref="G110">INDEX( '2019 Kevin and Rob Export to we'!A:E, MATCH( E110, '2019 Kevin and Rob Export to we'!E:E, 0 ) )</f>
        <v>#N/A</v>
      </c>
      <c r="H110" s="466"/>
      <c r="I110" s="466"/>
      <c r="J110" s="466"/>
      <c r="K110" s="466"/>
      <c r="L110" s="466"/>
      <c r="M110" s="466"/>
      <c r="N110" s="466"/>
      <c r="O110" s="466"/>
      <c r="Q110" s="129" t="s">
        <v>5009</v>
      </c>
      <c r="R110" s="466">
        <f t="shared" ref="R110:S110" si="327">IF( AND( NOT( ISERROR( T110 ) ), NOT( ISBLANK( T110 ) ) ), IF( AND( T110 &gt; 0, T110 &lt; 1 ), IF( T110 &gt; 0.042, IF( $A110 = "Friday", $T$1, $U$1 ) + T110 + 0.5, IF( $A110 = "Friday", $T$1, $U$1 ) + T110 + 1), "" ), "" )</f>
        <v>43581.885416666664</v>
      </c>
      <c r="S110" s="466">
        <f t="shared" si="327"/>
        <v>43581.916666666664</v>
      </c>
      <c r="T110" s="497">
        <f t="shared" ref="T110:U110" si="328">TIMEVALUE(V110)</f>
        <v>0.38541666666666669</v>
      </c>
      <c r="U110" s="497">
        <f t="shared" si="328"/>
        <v>0.41666666666666669</v>
      </c>
      <c r="V110" s="498" t="str">
        <f t="shared" si="6"/>
        <v>9:15</v>
      </c>
      <c r="W110" s="498" t="str">
        <f t="shared" si="7"/>
        <v>10:00</v>
      </c>
    </row>
    <row r="111" spans="1:23" ht="12.75">
      <c r="A111" t="str">
        <f t="shared" si="0"/>
        <v>Friday</v>
      </c>
      <c r="B111" t="str">
        <f t="shared" si="1"/>
        <v>Moe's Original Bar B Que</v>
      </c>
      <c r="C111" t="str">
        <f t="shared" ref="C111:D111" si="329">IF( NOT( R111 = "" ), TEXT( DATE(YEAR(R111), MONTH(R111), DAY(R111) ), "m/d/yy") &amp; " " &amp; HOUR(R111) &amp; ":" &amp; TEXT( MINUTE(R111), "00"), "")</f>
        <v/>
      </c>
      <c r="D111" t="str">
        <f t="shared" si="329"/>
        <v/>
      </c>
      <c r="E111" t="str">
        <f t="shared" si="3"/>
        <v/>
      </c>
      <c r="F111" s="466"/>
      <c r="G111" s="466" t="e">
        <f t="array" ref="G111">INDEX( '2019 Kevin and Rob Export to we'!A:E, MATCH( E111, '2019 Kevin and Rob Export to we'!E:E, 0 ) )</f>
        <v>#N/A</v>
      </c>
      <c r="H111" s="466"/>
      <c r="I111" s="466"/>
      <c r="J111" s="466"/>
      <c r="K111" s="466"/>
      <c r="L111" s="466"/>
      <c r="M111" s="466"/>
      <c r="N111" s="466"/>
      <c r="O111" s="466"/>
      <c r="Q111" s="129" t="s">
        <v>5010</v>
      </c>
      <c r="R111" s="466" t="str">
        <f t="shared" ref="R111:S111" si="330">IF( AND( NOT( ISERROR( T111 ) ), NOT( ISBLANK( T111 ) ) ), IF( AND( T111 &gt; 0, T111 &lt; 1 ), IF( T111 &gt; 0.042, IF( $A111 = "Friday", $T$1, $U$1 ) + T111 + 0.5, IF( $A111 = "Friday", $T$1, $U$1 ) + T111 + 1), "" ), "" )</f>
        <v/>
      </c>
      <c r="S111" s="466" t="str">
        <f t="shared" si="330"/>
        <v/>
      </c>
      <c r="T111" s="497" t="e">
        <f t="shared" ref="T111:U111" si="331">TIMEVALUE(V111)</f>
        <v>#VALUE!</v>
      </c>
      <c r="U111" s="497" t="e">
        <f t="shared" si="331"/>
        <v>#VALUE!</v>
      </c>
      <c r="V111" s="498" t="str">
        <f t="shared" si="6"/>
        <v/>
      </c>
      <c r="W111" s="498" t="str">
        <f t="shared" si="7"/>
        <v/>
      </c>
    </row>
    <row r="112" spans="1:23" ht="12.75">
      <c r="A112" t="str">
        <f t="shared" si="0"/>
        <v>Friday</v>
      </c>
      <c r="B112" t="str">
        <f t="shared" si="1"/>
        <v>Moe's Original Bar B Que</v>
      </c>
      <c r="C112" t="str">
        <f t="shared" ref="C112:D112" si="332">IF( NOT( R112 = "" ), TEXT( DATE(YEAR(R112), MONTH(R112), DAY(R112) ), "m/d/yy") &amp; " " &amp; HOUR(R112) &amp; ":" &amp; TEXT( MINUTE(R112), "00"), "")</f>
        <v>4/26/19 20:00</v>
      </c>
      <c r="D112" t="str">
        <f t="shared" si="332"/>
        <v>4/26/19 20:45</v>
      </c>
      <c r="E112" t="str">
        <f t="shared" si="3"/>
        <v>Bison Bone</v>
      </c>
      <c r="F112" s="466"/>
      <c r="G112" s="466" t="e">
        <f t="array" ref="G112">INDEX( '2019 Kevin and Rob Export to we'!A:E, MATCH( E112, '2019 Kevin and Rob Export to we'!E:E, 0 ) )</f>
        <v>#N/A</v>
      </c>
      <c r="H112" s="466"/>
      <c r="I112" s="466"/>
      <c r="J112" s="466"/>
      <c r="K112" s="466"/>
      <c r="L112" s="466"/>
      <c r="M112" s="466"/>
      <c r="N112" s="466"/>
      <c r="O112" s="466"/>
      <c r="Q112" s="129" t="s">
        <v>5011</v>
      </c>
      <c r="R112" s="466">
        <f t="shared" ref="R112:S112" si="333">IF( AND( NOT( ISERROR( T112 ) ), NOT( ISBLANK( T112 ) ) ), IF( AND( T112 &gt; 0, T112 &lt; 1 ), IF( T112 &gt; 0.042, IF( $A112 = "Friday", $T$1, $U$1 ) + T112 + 0.5, IF( $A112 = "Friday", $T$1, $U$1 ) + T112 + 1), "" ), "" )</f>
        <v>43581.833333333336</v>
      </c>
      <c r="S112" s="466">
        <f t="shared" si="333"/>
        <v>43581.864583333336</v>
      </c>
      <c r="T112" s="497">
        <f t="shared" ref="T112:U112" si="334">TIMEVALUE(V112)</f>
        <v>0.33333333333333331</v>
      </c>
      <c r="U112" s="497">
        <f t="shared" si="334"/>
        <v>0.36458333333333331</v>
      </c>
      <c r="V112" s="498" t="str">
        <f t="shared" si="6"/>
        <v>8:00</v>
      </c>
      <c r="W112" s="498" t="str">
        <f t="shared" si="7"/>
        <v>8:45</v>
      </c>
    </row>
    <row r="113" spans="1:23" ht="12.75">
      <c r="A113" t="str">
        <f t="shared" si="0"/>
        <v>Friday</v>
      </c>
      <c r="B113" t="str">
        <f t="shared" si="1"/>
        <v>Moe's Original Bar B Que</v>
      </c>
      <c r="C113" t="str">
        <f t="shared" ref="C113:D113" si="335">IF( NOT( R113 = "" ), TEXT( DATE(YEAR(R113), MONTH(R113), DAY(R113) ), "m/d/yy") &amp; " " &amp; HOUR(R113) &amp; ":" &amp; TEXT( MINUTE(R113), "00"), "")</f>
        <v>4/26/19 21:15</v>
      </c>
      <c r="D113" t="str">
        <f t="shared" si="335"/>
        <v>4/26/19 22:00</v>
      </c>
      <c r="E113" t="str">
        <f t="shared" si="3"/>
        <v>Mojomama</v>
      </c>
      <c r="F113" s="466"/>
      <c r="G113" s="466" t="e">
        <f t="array" ref="G113">INDEX( '2019 Kevin and Rob Export to we'!A:E, MATCH( E113, '2019 Kevin and Rob Export to we'!E:E, 0 ) )</f>
        <v>#N/A</v>
      </c>
      <c r="H113" s="466"/>
      <c r="I113" s="466"/>
      <c r="J113" s="466"/>
      <c r="K113" s="466"/>
      <c r="L113" s="466"/>
      <c r="M113" s="466"/>
      <c r="N113" s="466"/>
      <c r="O113" s="466"/>
      <c r="Q113" s="129" t="s">
        <v>5013</v>
      </c>
      <c r="R113" s="466">
        <f t="shared" ref="R113:S113" si="336">IF( AND( NOT( ISERROR( T113 ) ), NOT( ISBLANK( T113 ) ) ), IF( AND( T113 &gt; 0, T113 &lt; 1 ), IF( T113 &gt; 0.042, IF( $A113 = "Friday", $T$1, $U$1 ) + T113 + 0.5, IF( $A113 = "Friday", $T$1, $U$1 ) + T113 + 1), "" ), "" )</f>
        <v>43581.885416666664</v>
      </c>
      <c r="S113" s="466">
        <f t="shared" si="336"/>
        <v>43581.916666666664</v>
      </c>
      <c r="T113" s="497">
        <f t="shared" ref="T113:U113" si="337">TIMEVALUE(V113)</f>
        <v>0.38541666666666669</v>
      </c>
      <c r="U113" s="497">
        <f t="shared" si="337"/>
        <v>0.41666666666666669</v>
      </c>
      <c r="V113" s="498" t="str">
        <f t="shared" si="6"/>
        <v>9:15</v>
      </c>
      <c r="W113" s="498" t="str">
        <f t="shared" si="7"/>
        <v>10:00</v>
      </c>
    </row>
    <row r="114" spans="1:23" ht="12.75">
      <c r="A114" t="str">
        <f t="shared" si="0"/>
        <v>Friday</v>
      </c>
      <c r="B114" t="str">
        <f t="shared" si="1"/>
        <v>Moe's Original Bar B Que</v>
      </c>
      <c r="C114" t="str">
        <f t="shared" ref="C114:D114" si="338">IF( NOT( R114 = "" ), TEXT( DATE(YEAR(R114), MONTH(R114), DAY(R114) ), "m/d/yy") &amp; " " &amp; HOUR(R114) &amp; ":" &amp; TEXT( MINUTE(R114), "00"), "")</f>
        <v>4/26/19 22:30</v>
      </c>
      <c r="D114" t="str">
        <f t="shared" si="338"/>
        <v>4/26/19 23:15</v>
      </c>
      <c r="E114" t="str">
        <f t="shared" si="3"/>
        <v>The Omaha Boys</v>
      </c>
      <c r="F114" s="466"/>
      <c r="G114" s="466" t="e">
        <f t="array" ref="G114">INDEX( '2019 Kevin and Rob Export to we'!A:E, MATCH( E114, '2019 Kevin and Rob Export to we'!E:E, 0 ) )</f>
        <v>#N/A</v>
      </c>
      <c r="H114" s="466"/>
      <c r="I114" s="466"/>
      <c r="J114" s="466"/>
      <c r="K114" s="466"/>
      <c r="L114" s="466"/>
      <c r="M114" s="466"/>
      <c r="N114" s="466"/>
      <c r="O114" s="466"/>
      <c r="Q114" s="129" t="s">
        <v>5015</v>
      </c>
      <c r="R114" s="466">
        <f t="shared" ref="R114:S114" si="339">IF( AND( NOT( ISERROR( T114 ) ), NOT( ISBLANK( T114 ) ) ), IF( AND( T114 &gt; 0, T114 &lt; 1 ), IF( T114 &gt; 0.042, IF( $A114 = "Friday", $T$1, $U$1 ) + T114 + 0.5, IF( $A114 = "Friday", $T$1, $U$1 ) + T114 + 1), "" ), "" )</f>
        <v>43581.9375</v>
      </c>
      <c r="S114" s="466">
        <f t="shared" si="339"/>
        <v>43581.96875</v>
      </c>
      <c r="T114" s="497">
        <f t="shared" ref="T114:U114" si="340">TIMEVALUE(V114)</f>
        <v>0.4375</v>
      </c>
      <c r="U114" s="497">
        <f t="shared" si="340"/>
        <v>0.46875</v>
      </c>
      <c r="V114" s="498" t="str">
        <f t="shared" si="6"/>
        <v>10:30</v>
      </c>
      <c r="W114" s="498" t="str">
        <f t="shared" si="7"/>
        <v>11:15</v>
      </c>
    </row>
    <row r="115" spans="1:23" ht="12.75">
      <c r="A115" t="str">
        <f t="shared" si="0"/>
        <v>Friday</v>
      </c>
      <c r="B115" t="str">
        <f t="shared" si="1"/>
        <v>Moe's Original Bar B Que</v>
      </c>
      <c r="C115" t="str">
        <f t="shared" ref="C115:D115" si="341">IF( NOT( R115 = "" ), TEXT( DATE(YEAR(R115), MONTH(R115), DAY(R115) ), "m/d/yy") &amp; " " &amp; HOUR(R115) &amp; ":" &amp; TEXT( MINUTE(R115), "00"), "")</f>
        <v>4/26/19 23:45</v>
      </c>
      <c r="D115" t="str">
        <f t="shared" si="341"/>
        <v>4/27/19 0:30</v>
      </c>
      <c r="E115" t="str">
        <f t="shared" si="3"/>
        <v>Hendershot</v>
      </c>
      <c r="F115" s="466"/>
      <c r="G115" s="466" t="e">
        <f t="array" ref="G115">INDEX( '2019 Kevin and Rob Export to we'!A:E, MATCH( E115, '2019 Kevin and Rob Export to we'!E:E, 0 ) )</f>
        <v>#N/A</v>
      </c>
      <c r="H115" s="466"/>
      <c r="I115" s="466"/>
      <c r="J115" s="466"/>
      <c r="K115" s="466"/>
      <c r="L115" s="466"/>
      <c r="M115" s="466"/>
      <c r="N115" s="466"/>
      <c r="O115" s="466"/>
      <c r="Q115" s="129" t="s">
        <v>5016</v>
      </c>
      <c r="R115" s="466">
        <f t="shared" ref="R115:S115" si="342">IF( AND( NOT( ISERROR( T115 ) ), NOT( ISBLANK( T115 ) ) ), IF( AND( T115 &gt; 0, T115 &lt; 1 ), IF( T115 &gt; 0.042, IF( $A115 = "Friday", $T$1, $U$1 ) + T115 + 0.5, IF( $A115 = "Friday", $T$1, $U$1 ) + T115 + 1), "" ), "" )</f>
        <v>43581.989583333336</v>
      </c>
      <c r="S115" s="466">
        <f t="shared" si="342"/>
        <v>43582.020833333336</v>
      </c>
      <c r="T115" s="497">
        <f t="shared" ref="T115:U115" si="343">TIMEVALUE(V115)</f>
        <v>0.48958333333333331</v>
      </c>
      <c r="U115" s="497">
        <f t="shared" si="343"/>
        <v>0.52083333333333337</v>
      </c>
      <c r="V115" s="498" t="str">
        <f t="shared" si="6"/>
        <v>11:45</v>
      </c>
      <c r="W115" s="498" t="str">
        <f t="shared" si="7"/>
        <v>12:30</v>
      </c>
    </row>
    <row r="116" spans="1:23" ht="12.75">
      <c r="A116" t="str">
        <f t="shared" si="0"/>
        <v>Friday</v>
      </c>
      <c r="B116" t="str">
        <f t="shared" si="1"/>
        <v>New Belgium Brewing Co. - Outside</v>
      </c>
      <c r="C116" t="str">
        <f t="shared" ref="C116:D116" si="344">IF( NOT( R116 = "" ), TEXT( DATE(YEAR(R116), MONTH(R116), DAY(R116) ), "m/d/yy") &amp; " " &amp; HOUR(R116) &amp; ":" &amp; TEXT( MINUTE(R116), "00"), "")</f>
        <v/>
      </c>
      <c r="D116" t="str">
        <f t="shared" si="344"/>
        <v/>
      </c>
      <c r="E116" t="str">
        <f t="shared" si="3"/>
        <v/>
      </c>
      <c r="F116" s="466"/>
      <c r="G116" s="466" t="e">
        <f t="array" ref="G116">INDEX( '2019 Kevin and Rob Export to we'!A:E, MATCH( E116, '2019 Kevin and Rob Export to we'!E:E, 0 ) )</f>
        <v>#N/A</v>
      </c>
      <c r="H116" s="466"/>
      <c r="I116" s="466"/>
      <c r="J116" s="466"/>
      <c r="K116" s="466"/>
      <c r="L116" s="466"/>
      <c r="M116" s="466"/>
      <c r="N116" s="466"/>
      <c r="O116" s="466"/>
      <c r="Q116" s="129" t="s">
        <v>5017</v>
      </c>
      <c r="R116" s="466" t="str">
        <f t="shared" ref="R116:S116" si="345">IF( AND( NOT( ISERROR( T116 ) ), NOT( ISBLANK( T116 ) ) ), IF( AND( T116 &gt; 0, T116 &lt; 1 ), IF( T116 &gt; 0.042, IF( $A116 = "Friday", $T$1, $U$1 ) + T116 + 0.5, IF( $A116 = "Friday", $T$1, $U$1 ) + T116 + 1), "" ), "" )</f>
        <v/>
      </c>
      <c r="S116" s="466" t="str">
        <f t="shared" si="345"/>
        <v/>
      </c>
      <c r="T116" s="497" t="e">
        <f t="shared" ref="T116:U116" si="346">TIMEVALUE(V116)</f>
        <v>#VALUE!</v>
      </c>
      <c r="U116" s="497" t="e">
        <f t="shared" si="346"/>
        <v>#VALUE!</v>
      </c>
      <c r="V116" s="498" t="str">
        <f t="shared" si="6"/>
        <v/>
      </c>
      <c r="W116" s="498" t="str">
        <f t="shared" si="7"/>
        <v/>
      </c>
    </row>
    <row r="117" spans="1:23" ht="12.75">
      <c r="A117" t="str">
        <f t="shared" si="0"/>
        <v>Friday</v>
      </c>
      <c r="B117" t="str">
        <f t="shared" si="1"/>
        <v>New Belgium Brewing Co. - Outside</v>
      </c>
      <c r="C117" t="str">
        <f t="shared" ref="C117:D117" si="347">IF( NOT( R117 = "" ), TEXT( DATE(YEAR(R117), MONTH(R117), DAY(R117) ), "m/d/yy") &amp; " " &amp; HOUR(R117) &amp; ":" &amp; TEXT( MINUTE(R117), "00"), "")</f>
        <v>4/26/19 15:30</v>
      </c>
      <c r="D117" t="str">
        <f t="shared" si="347"/>
        <v>4/26/19 16:30</v>
      </c>
      <c r="E117" t="str">
        <f t="shared" si="3"/>
        <v>Steelin' The Spaceways</v>
      </c>
      <c r="F117" s="466"/>
      <c r="G117" s="466" t="e">
        <f t="array" ref="G117">INDEX( '2019 Kevin and Rob Export to we'!A:E, MATCH( E117, '2019 Kevin and Rob Export to we'!E:E, 0 ) )</f>
        <v>#N/A</v>
      </c>
      <c r="H117" s="466"/>
      <c r="I117" s="466"/>
      <c r="J117" s="466"/>
      <c r="K117" s="466"/>
      <c r="L117" s="466"/>
      <c r="M117" s="466"/>
      <c r="N117" s="466"/>
      <c r="O117" s="466"/>
      <c r="Q117" s="129" t="s">
        <v>5018</v>
      </c>
      <c r="R117" s="466">
        <f t="shared" ref="R117:S117" si="348">IF( AND( NOT( ISERROR( T117 ) ), NOT( ISBLANK( T117 ) ) ), IF( AND( T117 &gt; 0, T117 &lt; 1 ), IF( T117 &gt; 0.042, IF( $A117 = "Friday", $T$1, $U$1 ) + T117 + 0.5, IF( $A117 = "Friday", $T$1, $U$1 ) + T117 + 1), "" ), "" )</f>
        <v>43581.645833333336</v>
      </c>
      <c r="S117" s="466">
        <f t="shared" si="348"/>
        <v>43581.6875</v>
      </c>
      <c r="T117" s="497">
        <f t="shared" ref="T117:U117" si="349">TIMEVALUE(V117)</f>
        <v>0.14583333333333334</v>
      </c>
      <c r="U117" s="497">
        <f t="shared" si="349"/>
        <v>0.1875</v>
      </c>
      <c r="V117" s="498" t="str">
        <f t="shared" si="6"/>
        <v>3:30</v>
      </c>
      <c r="W117" s="498" t="str">
        <f t="shared" si="7"/>
        <v>4:30</v>
      </c>
    </row>
    <row r="118" spans="1:23" ht="12.75">
      <c r="A118" t="str">
        <f t="shared" si="0"/>
        <v>Friday</v>
      </c>
      <c r="B118" t="str">
        <f t="shared" si="1"/>
        <v>New Belgium Brewing Co. - Outside</v>
      </c>
      <c r="C118" t="str">
        <f t="shared" ref="C118:D118" si="350">IF( NOT( R118 = "" ), TEXT( DATE(YEAR(R118), MONTH(R118), DAY(R118) ), "m/d/yy") &amp; " " &amp; HOUR(R118) &amp; ":" &amp; TEXT( MINUTE(R118), "00"), "")</f>
        <v>4/26/19 17:00</v>
      </c>
      <c r="D118" t="str">
        <f t="shared" si="350"/>
        <v>4/26/19 17:45</v>
      </c>
      <c r="E118" t="str">
        <f t="shared" si="3"/>
        <v>South to Cedars</v>
      </c>
      <c r="F118" s="466"/>
      <c r="G118" s="466" t="e">
        <f t="array" ref="G118">INDEX( '2019 Kevin and Rob Export to we'!A:E, MATCH( E118, '2019 Kevin and Rob Export to we'!E:E, 0 ) )</f>
        <v>#N/A</v>
      </c>
      <c r="H118" s="466"/>
      <c r="I118" s="466"/>
      <c r="J118" s="466"/>
      <c r="K118" s="466"/>
      <c r="L118" s="466"/>
      <c r="M118" s="466"/>
      <c r="N118" s="466"/>
      <c r="O118" s="466"/>
      <c r="Q118" s="129" t="s">
        <v>5019</v>
      </c>
      <c r="R118" s="466">
        <f t="shared" ref="R118:S118" si="351">IF( AND( NOT( ISERROR( T118 ) ), NOT( ISBLANK( T118 ) ) ), IF( AND( T118 &gt; 0, T118 &lt; 1 ), IF( T118 &gt; 0.042, IF( $A118 = "Friday", $T$1, $U$1 ) + T118 + 0.5, IF( $A118 = "Friday", $T$1, $U$1 ) + T118 + 1), "" ), "" )</f>
        <v>43581.708333333336</v>
      </c>
      <c r="S118" s="466">
        <f t="shared" si="351"/>
        <v>43581.739583333336</v>
      </c>
      <c r="T118" s="497">
        <f t="shared" ref="T118:U118" si="352">TIMEVALUE(V118)</f>
        <v>0.20833333333333334</v>
      </c>
      <c r="U118" s="497">
        <f t="shared" si="352"/>
        <v>0.23958333333333334</v>
      </c>
      <c r="V118" s="498" t="str">
        <f t="shared" si="6"/>
        <v>5:00</v>
      </c>
      <c r="W118" s="498" t="str">
        <f t="shared" si="7"/>
        <v>5:45</v>
      </c>
    </row>
    <row r="119" spans="1:23" ht="12.75">
      <c r="A119" t="str">
        <f t="shared" si="0"/>
        <v>Friday</v>
      </c>
      <c r="B119" t="str">
        <f t="shared" si="1"/>
        <v>New Belgium Brewing Co. - Outside</v>
      </c>
      <c r="C119" t="str">
        <f t="shared" ref="C119:D119" si="353">IF( NOT( R119 = "" ), TEXT( DATE(YEAR(R119), MONTH(R119), DAY(R119) ), "m/d/yy") &amp; " " &amp; HOUR(R119) &amp; ":" &amp; TEXT( MINUTE(R119), "00"), "")</f>
        <v>4/26/19 18:15</v>
      </c>
      <c r="D119" t="str">
        <f t="shared" si="353"/>
        <v>4/26/19 19:30</v>
      </c>
      <c r="E119" t="str">
        <f t="shared" si="3"/>
        <v>Funky Business</v>
      </c>
      <c r="F119" s="466"/>
      <c r="G119" s="466" t="e">
        <f t="array" ref="G119">INDEX( '2019 Kevin and Rob Export to we'!A:E, MATCH( E119, '2019 Kevin and Rob Export to we'!E:E, 0 ) )</f>
        <v>#N/A</v>
      </c>
      <c r="H119" s="466"/>
      <c r="I119" s="466"/>
      <c r="J119" s="466"/>
      <c r="K119" s="466"/>
      <c r="L119" s="466"/>
      <c r="M119" s="466"/>
      <c r="N119" s="466"/>
      <c r="O119" s="466"/>
      <c r="Q119" s="129" t="s">
        <v>5020</v>
      </c>
      <c r="R119" s="466">
        <f t="shared" ref="R119:S119" si="354">IF( AND( NOT( ISERROR( T119 ) ), NOT( ISBLANK( T119 ) ) ), IF( AND( T119 &gt; 0, T119 &lt; 1 ), IF( T119 &gt; 0.042, IF( $A119 = "Friday", $T$1, $U$1 ) + T119 + 0.5, IF( $A119 = "Friday", $T$1, $U$1 ) + T119 + 1), "" ), "" )</f>
        <v>43581.760416666664</v>
      </c>
      <c r="S119" s="466">
        <f t="shared" si="354"/>
        <v>43581.8125</v>
      </c>
      <c r="T119" s="497">
        <f t="shared" ref="T119:U119" si="355">TIMEVALUE(V119)</f>
        <v>0.26041666666666669</v>
      </c>
      <c r="U119" s="497">
        <f t="shared" si="355"/>
        <v>0.3125</v>
      </c>
      <c r="V119" s="498" t="str">
        <f t="shared" si="6"/>
        <v>6:15</v>
      </c>
      <c r="W119" s="498" t="str">
        <f t="shared" si="7"/>
        <v>7:30</v>
      </c>
    </row>
    <row r="120" spans="1:23" ht="12.75">
      <c r="A120" t="str">
        <f t="shared" si="0"/>
        <v>Friday</v>
      </c>
      <c r="B120" t="str">
        <f t="shared" si="1"/>
        <v>New Belgium Brewing Co. - Tasting Room</v>
      </c>
      <c r="C120" t="str">
        <f t="shared" ref="C120:D120" si="356">IF( NOT( R120 = "" ), TEXT( DATE(YEAR(R120), MONTH(R120), DAY(R120) ), "m/d/yy") &amp; " " &amp; HOUR(R120) &amp; ":" &amp; TEXT( MINUTE(R120), "00"), "")</f>
        <v/>
      </c>
      <c r="D120" t="str">
        <f t="shared" si="356"/>
        <v/>
      </c>
      <c r="E120" t="str">
        <f t="shared" si="3"/>
        <v/>
      </c>
      <c r="F120" s="466"/>
      <c r="G120" s="466" t="e">
        <f t="array" ref="G120">INDEX( '2019 Kevin and Rob Export to we'!A:E, MATCH( E120, '2019 Kevin and Rob Export to we'!E:E, 0 ) )</f>
        <v>#N/A</v>
      </c>
      <c r="H120" s="466"/>
      <c r="I120" s="466"/>
      <c r="J120" s="466"/>
      <c r="K120" s="466"/>
      <c r="L120" s="466"/>
      <c r="M120" s="466"/>
      <c r="N120" s="466"/>
      <c r="O120" s="466"/>
      <c r="Q120" s="129" t="s">
        <v>5021</v>
      </c>
      <c r="R120" s="466" t="str">
        <f t="shared" ref="R120:S120" si="357">IF( AND( NOT( ISERROR( T120 ) ), NOT( ISBLANK( T120 ) ) ), IF( AND( T120 &gt; 0, T120 &lt; 1 ), IF( T120 &gt; 0.042, IF( $A120 = "Friday", $T$1, $U$1 ) + T120 + 0.5, IF( $A120 = "Friday", $T$1, $U$1 ) + T120 + 1), "" ), "" )</f>
        <v/>
      </c>
      <c r="S120" s="466" t="str">
        <f t="shared" si="357"/>
        <v/>
      </c>
      <c r="T120" s="497" t="e">
        <f t="shared" ref="T120:U120" si="358">TIMEVALUE(V120)</f>
        <v>#VALUE!</v>
      </c>
      <c r="U120" s="497" t="e">
        <f t="shared" si="358"/>
        <v>#VALUE!</v>
      </c>
      <c r="V120" s="498" t="str">
        <f t="shared" si="6"/>
        <v/>
      </c>
      <c r="W120" s="498" t="str">
        <f t="shared" si="7"/>
        <v/>
      </c>
    </row>
    <row r="121" spans="1:23" ht="12.75">
      <c r="A121" t="str">
        <f t="shared" si="0"/>
        <v>Friday</v>
      </c>
      <c r="B121" t="str">
        <f t="shared" si="1"/>
        <v>New Belgium Brewing Co. - Tasting Room</v>
      </c>
      <c r="C121" t="str">
        <f t="shared" ref="C121:D121" si="359">IF( NOT( R121 = "" ), TEXT( DATE(YEAR(R121), MONTH(R121), DAY(R121) ), "m/d/yy") &amp; " " &amp; HOUR(R121) &amp; ":" &amp; TEXT( MINUTE(R121), "00"), "")</f>
        <v>4/26/19 16:00</v>
      </c>
      <c r="D121" t="str">
        <f t="shared" si="359"/>
        <v>4/26/19 19:00</v>
      </c>
      <c r="E121" t="str">
        <f t="shared" si="3"/>
        <v>Forty-Five Plus One with DJ Alf</v>
      </c>
      <c r="F121" s="466"/>
      <c r="G121" s="466" t="e">
        <f t="array" ref="G121">INDEX( '2019 Kevin and Rob Export to we'!A:E, MATCH( E121, '2019 Kevin and Rob Export to we'!E:E, 0 ) )</f>
        <v>#N/A</v>
      </c>
      <c r="H121" s="466"/>
      <c r="I121" s="466"/>
      <c r="J121" s="466"/>
      <c r="K121" s="466"/>
      <c r="L121" s="466"/>
      <c r="M121" s="466"/>
      <c r="N121" s="466"/>
      <c r="O121" s="466"/>
      <c r="Q121" s="129" t="s">
        <v>5022</v>
      </c>
      <c r="R121" s="466">
        <f t="shared" ref="R121:S121" si="360">IF( AND( NOT( ISERROR( T121 ) ), NOT( ISBLANK( T121 ) ) ), IF( AND( T121 &gt; 0, T121 &lt; 1 ), IF( T121 &gt; 0.042, IF( $A121 = "Friday", $T$1, $U$1 ) + T121 + 0.5, IF( $A121 = "Friday", $T$1, $U$1 ) + T121 + 1), "" ), "" )</f>
        <v>43581.666666666664</v>
      </c>
      <c r="S121" s="466">
        <f t="shared" si="360"/>
        <v>43581.791666666664</v>
      </c>
      <c r="T121" s="497">
        <f t="shared" ref="T121:U121" si="361">TIMEVALUE(V121)</f>
        <v>0.16666666666666666</v>
      </c>
      <c r="U121" s="497">
        <f t="shared" si="361"/>
        <v>0.29166666666666669</v>
      </c>
      <c r="V121" s="498" t="str">
        <f t="shared" si="6"/>
        <v>4:00</v>
      </c>
      <c r="W121" s="498" t="str">
        <f t="shared" si="7"/>
        <v>7:00</v>
      </c>
    </row>
    <row r="122" spans="1:23" ht="12.75">
      <c r="A122" t="str">
        <f t="shared" si="0"/>
        <v>Friday</v>
      </c>
      <c r="B122" t="str">
        <f t="shared" si="1"/>
        <v>Odell Brewing Co.</v>
      </c>
      <c r="C122" t="str">
        <f t="shared" ref="C122:D122" si="362">IF( NOT( R122 = "" ), TEXT( DATE(YEAR(R122), MONTH(R122), DAY(R122) ), "m/d/yy") &amp; " " &amp; HOUR(R122) &amp; ":" &amp; TEXT( MINUTE(R122), "00"), "")</f>
        <v/>
      </c>
      <c r="D122" t="str">
        <f t="shared" si="362"/>
        <v/>
      </c>
      <c r="E122" t="str">
        <f t="shared" si="3"/>
        <v/>
      </c>
      <c r="F122" s="466"/>
      <c r="G122" s="466" t="e">
        <f t="array" ref="G122">INDEX( '2019 Kevin and Rob Export to we'!A:E, MATCH( E122, '2019 Kevin and Rob Export to we'!E:E, 0 ) )</f>
        <v>#N/A</v>
      </c>
      <c r="H122" s="466"/>
      <c r="I122" s="466"/>
      <c r="J122" s="466"/>
      <c r="K122" s="466"/>
      <c r="L122" s="466"/>
      <c r="M122" s="466"/>
      <c r="N122" s="466"/>
      <c r="O122" s="466"/>
      <c r="Q122" s="129" t="s">
        <v>5024</v>
      </c>
      <c r="R122" s="466" t="str">
        <f t="shared" ref="R122:S122" si="363">IF( AND( NOT( ISERROR( T122 ) ), NOT( ISBLANK( T122 ) ) ), IF( AND( T122 &gt; 0, T122 &lt; 1 ), IF( T122 &gt; 0.042, IF( $A122 = "Friday", $T$1, $U$1 ) + T122 + 0.5, IF( $A122 = "Friday", $T$1, $U$1 ) + T122 + 1), "" ), "" )</f>
        <v/>
      </c>
      <c r="S122" s="466" t="str">
        <f t="shared" si="363"/>
        <v/>
      </c>
      <c r="T122" s="497" t="e">
        <f t="shared" ref="T122:U122" si="364">TIMEVALUE(V122)</f>
        <v>#VALUE!</v>
      </c>
      <c r="U122" s="497" t="e">
        <f t="shared" si="364"/>
        <v>#VALUE!</v>
      </c>
      <c r="V122" s="498" t="str">
        <f t="shared" si="6"/>
        <v/>
      </c>
      <c r="W122" s="498" t="str">
        <f t="shared" si="7"/>
        <v/>
      </c>
    </row>
    <row r="123" spans="1:23" ht="12.75">
      <c r="A123" t="str">
        <f t="shared" si="0"/>
        <v>Friday</v>
      </c>
      <c r="B123" t="str">
        <f t="shared" si="1"/>
        <v>Odell Brewing Co.</v>
      </c>
      <c r="C123" t="str">
        <f t="shared" ref="C123:D123" si="365">IF( NOT( R123 = "" ), TEXT( DATE(YEAR(R123), MONTH(R123), DAY(R123) ), "m/d/yy") &amp; " " &amp; HOUR(R123) &amp; ":" &amp; TEXT( MINUTE(R123), "00"), "")</f>
        <v>4/26/19 15:45</v>
      </c>
      <c r="D123" t="str">
        <f t="shared" si="365"/>
        <v>4/26/19 16:30</v>
      </c>
      <c r="E123" t="str">
        <f t="shared" si="3"/>
        <v>No Doubt About It</v>
      </c>
      <c r="F123" s="466"/>
      <c r="G123" s="466" t="e">
        <f t="array" ref="G123">INDEX( '2019 Kevin and Rob Export to we'!A:E, MATCH( E123, '2019 Kevin and Rob Export to we'!E:E, 0 ) )</f>
        <v>#N/A</v>
      </c>
      <c r="H123" s="466"/>
      <c r="I123" s="466"/>
      <c r="J123" s="466"/>
      <c r="K123" s="466"/>
      <c r="L123" s="466"/>
      <c r="M123" s="466"/>
      <c r="N123" s="466"/>
      <c r="O123" s="466"/>
      <c r="Q123" s="129" t="s">
        <v>5026</v>
      </c>
      <c r="R123" s="466">
        <f t="shared" ref="R123:S123" si="366">IF( AND( NOT( ISERROR( T123 ) ), NOT( ISBLANK( T123 ) ) ), IF( AND( T123 &gt; 0, T123 &lt; 1 ), IF( T123 &gt; 0.042, IF( $A123 = "Friday", $T$1, $U$1 ) + T123 + 0.5, IF( $A123 = "Friday", $T$1, $U$1 ) + T123 + 1), "" ), "" )</f>
        <v>43581.65625</v>
      </c>
      <c r="S123" s="466">
        <f t="shared" si="366"/>
        <v>43581.6875</v>
      </c>
      <c r="T123" s="497">
        <f t="shared" ref="T123:U123" si="367">TIMEVALUE(V123)</f>
        <v>0.15625</v>
      </c>
      <c r="U123" s="497">
        <f t="shared" si="367"/>
        <v>0.1875</v>
      </c>
      <c r="V123" s="498" t="str">
        <f t="shared" si="6"/>
        <v>3:45</v>
      </c>
      <c r="W123" s="498" t="str">
        <f t="shared" si="7"/>
        <v>4:30</v>
      </c>
    </row>
    <row r="124" spans="1:23" ht="12.75">
      <c r="A124" t="str">
        <f t="shared" si="0"/>
        <v>Friday</v>
      </c>
      <c r="B124" t="str">
        <f t="shared" si="1"/>
        <v>The Pizza Press</v>
      </c>
      <c r="C124" t="str">
        <f t="shared" ref="C124:D124" si="368">IF( NOT( R124 = "" ), TEXT( DATE(YEAR(R124), MONTH(R124), DAY(R124) ), "m/d/yy") &amp; " " &amp; HOUR(R124) &amp; ":" &amp; TEXT( MINUTE(R124), "00"), "")</f>
        <v/>
      </c>
      <c r="D124" t="str">
        <f t="shared" si="368"/>
        <v/>
      </c>
      <c r="E124" t="str">
        <f t="shared" si="3"/>
        <v/>
      </c>
      <c r="F124" s="466"/>
      <c r="G124" s="466" t="e">
        <f t="array" ref="G124">INDEX( '2019 Kevin and Rob Export to we'!A:E, MATCH( E124, '2019 Kevin and Rob Export to we'!E:E, 0 ) )</f>
        <v>#N/A</v>
      </c>
      <c r="H124" s="466"/>
      <c r="I124" s="466"/>
      <c r="J124" s="466"/>
      <c r="K124" s="466"/>
      <c r="L124" s="466"/>
      <c r="M124" s="466"/>
      <c r="N124" s="466"/>
      <c r="O124" s="466"/>
      <c r="Q124" s="129" t="s">
        <v>5027</v>
      </c>
      <c r="R124" s="466" t="str">
        <f t="shared" ref="R124:S124" si="369">IF( AND( NOT( ISERROR( T124 ) ), NOT( ISBLANK( T124 ) ) ), IF( AND( T124 &gt; 0, T124 &lt; 1 ), IF( T124 &gt; 0.042, IF( $A124 = "Friday", $T$1, $U$1 ) + T124 + 0.5, IF( $A124 = "Friday", $T$1, $U$1 ) + T124 + 1), "" ), "" )</f>
        <v/>
      </c>
      <c r="S124" s="466" t="str">
        <f t="shared" si="369"/>
        <v/>
      </c>
      <c r="T124" s="497" t="e">
        <f t="shared" ref="T124:U124" si="370">TIMEVALUE(V124)</f>
        <v>#VALUE!</v>
      </c>
      <c r="U124" s="497" t="e">
        <f t="shared" si="370"/>
        <v>#VALUE!</v>
      </c>
      <c r="V124" s="498" t="str">
        <f t="shared" si="6"/>
        <v/>
      </c>
      <c r="W124" s="498" t="str">
        <f t="shared" si="7"/>
        <v/>
      </c>
    </row>
    <row r="125" spans="1:23" ht="12.75">
      <c r="A125" t="str">
        <f t="shared" si="0"/>
        <v>Friday</v>
      </c>
      <c r="B125" t="str">
        <f t="shared" si="1"/>
        <v>The Pizza Press</v>
      </c>
      <c r="C125" t="str">
        <f t="shared" ref="C125:D125" si="371">IF( NOT( R125 = "" ), TEXT( DATE(YEAR(R125), MONTH(R125), DAY(R125) ), "m/d/yy") &amp; " " &amp; HOUR(R125) &amp; ":" &amp; TEXT( MINUTE(R125), "00"), "")</f>
        <v>4/26/19 17:00</v>
      </c>
      <c r="D125" t="str">
        <f t="shared" si="371"/>
        <v>4/26/19 17:30</v>
      </c>
      <c r="E125" t="str">
        <f t="shared" si="3"/>
        <v>Cecilia</v>
      </c>
      <c r="F125" s="466"/>
      <c r="G125" s="466" t="e">
        <f t="array" ref="G125">INDEX( '2019 Kevin and Rob Export to we'!A:E, MATCH( E125, '2019 Kevin and Rob Export to we'!E:E, 0 ) )</f>
        <v>#N/A</v>
      </c>
      <c r="H125" s="466"/>
      <c r="I125" s="466"/>
      <c r="J125" s="466"/>
      <c r="K125" s="466"/>
      <c r="L125" s="466"/>
      <c r="M125" s="466"/>
      <c r="N125" s="466"/>
      <c r="O125" s="466"/>
      <c r="Q125" s="129" t="s">
        <v>5028</v>
      </c>
      <c r="R125" s="466">
        <f t="shared" ref="R125:S125" si="372">IF( AND( NOT( ISERROR( T125 ) ), NOT( ISBLANK( T125 ) ) ), IF( AND( T125 &gt; 0, T125 &lt; 1 ), IF( T125 &gt; 0.042, IF( $A125 = "Friday", $T$1, $U$1 ) + T125 + 0.5, IF( $A125 = "Friday", $T$1, $U$1 ) + T125 + 1), "" ), "" )</f>
        <v>43581.708333333336</v>
      </c>
      <c r="S125" s="466">
        <f t="shared" si="372"/>
        <v>43581.729166666664</v>
      </c>
      <c r="T125" s="497">
        <f t="shared" ref="T125:U125" si="373">TIMEVALUE(V125)</f>
        <v>0.20833333333333334</v>
      </c>
      <c r="U125" s="497">
        <f t="shared" si="373"/>
        <v>0.22916666666666666</v>
      </c>
      <c r="V125" s="498" t="str">
        <f t="shared" si="6"/>
        <v>5:00</v>
      </c>
      <c r="W125" s="498" t="str">
        <f t="shared" si="7"/>
        <v>5:30</v>
      </c>
    </row>
    <row r="126" spans="1:23" ht="12.75">
      <c r="A126" t="str">
        <f t="shared" si="0"/>
        <v>Friday</v>
      </c>
      <c r="B126" t="str">
        <f t="shared" si="1"/>
        <v>The Pizza Press</v>
      </c>
      <c r="C126" t="str">
        <f t="shared" ref="C126:D126" si="374">IF( NOT( R126 = "" ), TEXT( DATE(YEAR(R126), MONTH(R126), DAY(R126) ), "m/d/yy") &amp; " " &amp; HOUR(R126) &amp; ":" &amp; TEXT( MINUTE(R126), "00"), "")</f>
        <v>4/26/19 18:00</v>
      </c>
      <c r="D126" t="str">
        <f t="shared" si="374"/>
        <v>4/26/19 18:30</v>
      </c>
      <c r="E126" t="str">
        <f t="shared" si="3"/>
        <v>Paper Girl and Mr. Moon</v>
      </c>
      <c r="F126" s="466"/>
      <c r="G126" s="466" t="e">
        <f t="array" ref="G126">INDEX( '2019 Kevin and Rob Export to we'!A:E, MATCH( E126, '2019 Kevin and Rob Export to we'!E:E, 0 ) )</f>
        <v>#N/A</v>
      </c>
      <c r="H126" s="466"/>
      <c r="I126" s="466"/>
      <c r="J126" s="466"/>
      <c r="K126" s="466"/>
      <c r="L126" s="466"/>
      <c r="M126" s="466"/>
      <c r="N126" s="466"/>
      <c r="O126" s="466"/>
      <c r="Q126" s="129" t="s">
        <v>5030</v>
      </c>
      <c r="R126" s="466">
        <f t="shared" ref="R126:S126" si="375">IF( AND( NOT( ISERROR( T126 ) ), NOT( ISBLANK( T126 ) ) ), IF( AND( T126 &gt; 0, T126 &lt; 1 ), IF( T126 &gt; 0.042, IF( $A126 = "Friday", $T$1, $U$1 ) + T126 + 0.5, IF( $A126 = "Friday", $T$1, $U$1 ) + T126 + 1), "" ), "" )</f>
        <v>43581.75</v>
      </c>
      <c r="S126" s="466">
        <f t="shared" si="375"/>
        <v>43581.770833333336</v>
      </c>
      <c r="T126" s="497">
        <f t="shared" ref="T126:U126" si="376">TIMEVALUE(V126)</f>
        <v>0.25</v>
      </c>
      <c r="U126" s="497">
        <f t="shared" si="376"/>
        <v>0.27083333333333331</v>
      </c>
      <c r="V126" s="498" t="str">
        <f t="shared" si="6"/>
        <v>6:00</v>
      </c>
      <c r="W126" s="498" t="str">
        <f t="shared" si="7"/>
        <v>6:30</v>
      </c>
    </row>
    <row r="127" spans="1:23" ht="12.75">
      <c r="A127" t="str">
        <f t="shared" si="0"/>
        <v>Friday</v>
      </c>
      <c r="B127" t="str">
        <f t="shared" si="1"/>
        <v>The Pizza Press</v>
      </c>
      <c r="C127" t="str">
        <f t="shared" ref="C127:D127" si="377">IF( NOT( R127 = "" ), TEXT( DATE(YEAR(R127), MONTH(R127), DAY(R127) ), "m/d/yy") &amp; " " &amp; HOUR(R127) &amp; ":" &amp; TEXT( MINUTE(R127), "00"), "")</f>
        <v>4/26/19 19:00</v>
      </c>
      <c r="D127" t="str">
        <f t="shared" si="377"/>
        <v>4/26/19 19:30</v>
      </c>
      <c r="E127" t="str">
        <f t="shared" si="3"/>
        <v>Macy Warner</v>
      </c>
      <c r="F127" s="466"/>
      <c r="G127" s="466" t="e">
        <f t="array" ref="G127">INDEX( '2019 Kevin and Rob Export to we'!A:E, MATCH( E127, '2019 Kevin and Rob Export to we'!E:E, 0 ) )</f>
        <v>#N/A</v>
      </c>
      <c r="H127" s="466"/>
      <c r="I127" s="466"/>
      <c r="J127" s="466"/>
      <c r="K127" s="466"/>
      <c r="L127" s="466"/>
      <c r="M127" s="466"/>
      <c r="N127" s="466"/>
      <c r="O127" s="466"/>
      <c r="Q127" s="129" t="s">
        <v>5031</v>
      </c>
      <c r="R127" s="466">
        <f t="shared" ref="R127:S127" si="378">IF( AND( NOT( ISERROR( T127 ) ), NOT( ISBLANK( T127 ) ) ), IF( AND( T127 &gt; 0, T127 &lt; 1 ), IF( T127 &gt; 0.042, IF( $A127 = "Friday", $T$1, $U$1 ) + T127 + 0.5, IF( $A127 = "Friday", $T$1, $U$1 ) + T127 + 1), "" ), "" )</f>
        <v>43581.791666666664</v>
      </c>
      <c r="S127" s="466">
        <f t="shared" si="378"/>
        <v>43581.8125</v>
      </c>
      <c r="T127" s="497">
        <f t="shared" ref="T127:U127" si="379">TIMEVALUE(V127)</f>
        <v>0.29166666666666669</v>
      </c>
      <c r="U127" s="497">
        <f t="shared" si="379"/>
        <v>0.3125</v>
      </c>
      <c r="V127" s="498" t="str">
        <f t="shared" si="6"/>
        <v>7:00</v>
      </c>
      <c r="W127" s="498" t="str">
        <f t="shared" si="7"/>
        <v>7:30</v>
      </c>
    </row>
    <row r="128" spans="1:23" ht="12.75">
      <c r="A128" t="str">
        <f t="shared" si="0"/>
        <v>Friday</v>
      </c>
      <c r="B128" t="str">
        <f t="shared" si="1"/>
        <v>The Pizza Press</v>
      </c>
      <c r="C128" t="str">
        <f t="shared" ref="C128:D128" si="380">IF( NOT( R128 = "" ), TEXT( DATE(YEAR(R128), MONTH(R128), DAY(R128) ), "m/d/yy") &amp; " " &amp; HOUR(R128) &amp; ":" &amp; TEXT( MINUTE(R128), "00"), "")</f>
        <v>4/26/19 20:00</v>
      </c>
      <c r="D128" t="str">
        <f t="shared" si="380"/>
        <v>4/26/19 20:30</v>
      </c>
      <c r="E128" t="str">
        <f t="shared" si="3"/>
        <v>Kiana Rae</v>
      </c>
      <c r="F128" s="466"/>
      <c r="G128" s="466" t="e">
        <f t="array" ref="G128">INDEX( '2019 Kevin and Rob Export to we'!A:E, MATCH( E128, '2019 Kevin and Rob Export to we'!E:E, 0 ) )</f>
        <v>#N/A</v>
      </c>
      <c r="H128" s="466"/>
      <c r="I128" s="466"/>
      <c r="J128" s="466"/>
      <c r="K128" s="466"/>
      <c r="L128" s="466"/>
      <c r="M128" s="466"/>
      <c r="N128" s="466"/>
      <c r="O128" s="466"/>
      <c r="Q128" s="129" t="s">
        <v>5033</v>
      </c>
      <c r="R128" s="466">
        <f t="shared" ref="R128:S128" si="381">IF( AND( NOT( ISERROR( T128 ) ), NOT( ISBLANK( T128 ) ) ), IF( AND( T128 &gt; 0, T128 &lt; 1 ), IF( T128 &gt; 0.042, IF( $A128 = "Friday", $T$1, $U$1 ) + T128 + 0.5, IF( $A128 = "Friday", $T$1, $U$1 ) + T128 + 1), "" ), "" )</f>
        <v>43581.833333333336</v>
      </c>
      <c r="S128" s="466">
        <f t="shared" si="381"/>
        <v>43581.854166666664</v>
      </c>
      <c r="T128" s="497">
        <f t="shared" ref="T128:U128" si="382">TIMEVALUE(V128)</f>
        <v>0.33333333333333331</v>
      </c>
      <c r="U128" s="497">
        <f t="shared" si="382"/>
        <v>0.35416666666666669</v>
      </c>
      <c r="V128" s="498" t="str">
        <f t="shared" si="6"/>
        <v>8:00</v>
      </c>
      <c r="W128" s="498" t="str">
        <f t="shared" si="7"/>
        <v>8:30</v>
      </c>
    </row>
    <row r="129" spans="1:23" ht="12.75">
      <c r="A129" t="str">
        <f t="shared" si="0"/>
        <v>Friday</v>
      </c>
      <c r="B129" t="str">
        <f t="shared" si="1"/>
        <v>The Pizza Press</v>
      </c>
      <c r="C129" t="str">
        <f t="shared" ref="C129:D129" si="383">IF( NOT( R129 = "" ), TEXT( DATE(YEAR(R129), MONTH(R129), DAY(R129) ), "m/d/yy") &amp; " " &amp; HOUR(R129) &amp; ":" &amp; TEXT( MINUTE(R129), "00"), "")</f>
        <v>4/26/19 21:00</v>
      </c>
      <c r="D129" t="str">
        <f t="shared" si="383"/>
        <v>4/26/19 21:30</v>
      </c>
      <c r="E129" t="str">
        <f t="shared" si="3"/>
        <v>Emma Marie</v>
      </c>
      <c r="F129" s="466"/>
      <c r="G129" s="466" t="e">
        <f t="array" ref="G129">INDEX( '2019 Kevin and Rob Export to we'!A:E, MATCH( E129, '2019 Kevin and Rob Export to we'!E:E, 0 ) )</f>
        <v>#N/A</v>
      </c>
      <c r="H129" s="466"/>
      <c r="I129" s="466"/>
      <c r="J129" s="466"/>
      <c r="K129" s="466"/>
      <c r="L129" s="466"/>
      <c r="M129" s="466"/>
      <c r="N129" s="466"/>
      <c r="O129" s="466"/>
      <c r="Q129" s="129" t="s">
        <v>5034</v>
      </c>
      <c r="R129" s="466">
        <f t="shared" ref="R129:S129" si="384">IF( AND( NOT( ISERROR( T129 ) ), NOT( ISBLANK( T129 ) ) ), IF( AND( T129 &gt; 0, T129 &lt; 1 ), IF( T129 &gt; 0.042, IF( $A129 = "Friday", $T$1, $U$1 ) + T129 + 0.5, IF( $A129 = "Friday", $T$1, $U$1 ) + T129 + 1), "" ), "" )</f>
        <v>43581.875</v>
      </c>
      <c r="S129" s="466">
        <f t="shared" si="384"/>
        <v>43581.895833333336</v>
      </c>
      <c r="T129" s="497">
        <f t="shared" ref="T129:U129" si="385">TIMEVALUE(V129)</f>
        <v>0.375</v>
      </c>
      <c r="U129" s="497">
        <f t="shared" si="385"/>
        <v>0.39583333333333331</v>
      </c>
      <c r="V129" s="498" t="str">
        <f t="shared" si="6"/>
        <v>9:00</v>
      </c>
      <c r="W129" s="498" t="str">
        <f t="shared" si="7"/>
        <v>9:30</v>
      </c>
    </row>
    <row r="130" spans="1:23" ht="12.75">
      <c r="A130" t="str">
        <f t="shared" si="0"/>
        <v>Friday</v>
      </c>
      <c r="B130" t="str">
        <f t="shared" si="1"/>
        <v>The Pizza Press</v>
      </c>
      <c r="C130" t="str">
        <f t="shared" ref="C130:D130" si="386">IF( NOT( R130 = "" ), TEXT( DATE(YEAR(R130), MONTH(R130), DAY(R130) ), "m/d/yy") &amp; " " &amp; HOUR(R130) &amp; ":" &amp; TEXT( MINUTE(R130), "00"), "")</f>
        <v>4/26/19 22:15</v>
      </c>
      <c r="D130" t="str">
        <f t="shared" si="386"/>
        <v>4/26/19 23:00</v>
      </c>
      <c r="E130" t="str">
        <f t="shared" si="3"/>
        <v>Shoulda stayed a plumber</v>
      </c>
      <c r="F130" s="466"/>
      <c r="G130" s="466" t="e">
        <f t="array" ref="G130">INDEX( '2019 Kevin and Rob Export to we'!A:E, MATCH( E130, '2019 Kevin and Rob Export to we'!E:E, 0 ) )</f>
        <v>#N/A</v>
      </c>
      <c r="H130" s="466"/>
      <c r="I130" s="466"/>
      <c r="J130" s="466"/>
      <c r="K130" s="466"/>
      <c r="L130" s="466"/>
      <c r="M130" s="466"/>
      <c r="N130" s="466"/>
      <c r="O130" s="466"/>
      <c r="Q130" s="129" t="s">
        <v>5035</v>
      </c>
      <c r="R130" s="466">
        <f t="shared" ref="R130:S130" si="387">IF( AND( NOT( ISERROR( T130 ) ), NOT( ISBLANK( T130 ) ) ), IF( AND( T130 &gt; 0, T130 &lt; 1 ), IF( T130 &gt; 0.042, IF( $A130 = "Friday", $T$1, $U$1 ) + T130 + 0.5, IF( $A130 = "Friday", $T$1, $U$1 ) + T130 + 1), "" ), "" )</f>
        <v>43581.927083333336</v>
      </c>
      <c r="S130" s="466">
        <f t="shared" si="387"/>
        <v>43581.958333333336</v>
      </c>
      <c r="T130" s="497">
        <f t="shared" ref="T130:U130" si="388">TIMEVALUE(V130)</f>
        <v>0.42708333333333331</v>
      </c>
      <c r="U130" s="497">
        <f t="shared" si="388"/>
        <v>0.45833333333333331</v>
      </c>
      <c r="V130" s="498" t="str">
        <f t="shared" si="6"/>
        <v>10:15</v>
      </c>
      <c r="W130" s="498" t="str">
        <f t="shared" si="7"/>
        <v>11:00</v>
      </c>
    </row>
    <row r="131" spans="1:23" ht="12.75">
      <c r="A131" t="str">
        <f t="shared" si="0"/>
        <v>Friday</v>
      </c>
      <c r="B131" t="str">
        <f t="shared" si="1"/>
        <v>Pour Brothers Community Tavern</v>
      </c>
      <c r="C131" t="str">
        <f t="shared" ref="C131:D131" si="389">IF( NOT( R131 = "" ), TEXT( DATE(YEAR(R131), MONTH(R131), DAY(R131) ), "m/d/yy") &amp; " " &amp; HOUR(R131) &amp; ":" &amp; TEXT( MINUTE(R131), "00"), "")</f>
        <v/>
      </c>
      <c r="D131" t="str">
        <f t="shared" si="389"/>
        <v/>
      </c>
      <c r="E131" t="str">
        <f t="shared" si="3"/>
        <v/>
      </c>
      <c r="F131" s="466"/>
      <c r="G131" s="466" t="e">
        <f t="array" ref="G131">INDEX( '2019 Kevin and Rob Export to we'!A:E, MATCH( E131, '2019 Kevin and Rob Export to we'!E:E, 0 ) )</f>
        <v>#N/A</v>
      </c>
      <c r="H131" s="466"/>
      <c r="I131" s="466"/>
      <c r="J131" s="466"/>
      <c r="K131" s="466"/>
      <c r="L131" s="466"/>
      <c r="M131" s="466"/>
      <c r="N131" s="466"/>
      <c r="O131" s="466"/>
      <c r="Q131" s="129" t="s">
        <v>5036</v>
      </c>
      <c r="R131" s="466" t="str">
        <f t="shared" ref="R131:S131" si="390">IF( AND( NOT( ISERROR( T131 ) ), NOT( ISBLANK( T131 ) ) ), IF( AND( T131 &gt; 0, T131 &lt; 1 ), IF( T131 &gt; 0.042, IF( $A131 = "Friday", $T$1, $U$1 ) + T131 + 0.5, IF( $A131 = "Friday", $T$1, $U$1 ) + T131 + 1), "" ), "" )</f>
        <v/>
      </c>
      <c r="S131" s="466" t="str">
        <f t="shared" si="390"/>
        <v/>
      </c>
      <c r="T131" s="497" t="e">
        <f t="shared" ref="T131:U131" si="391">TIMEVALUE(V131)</f>
        <v>#VALUE!</v>
      </c>
      <c r="U131" s="497" t="e">
        <f t="shared" si="391"/>
        <v>#VALUE!</v>
      </c>
      <c r="V131" s="498" t="str">
        <f t="shared" si="6"/>
        <v/>
      </c>
      <c r="W131" s="498" t="str">
        <f t="shared" si="7"/>
        <v/>
      </c>
    </row>
    <row r="132" spans="1:23" ht="12.75">
      <c r="A132" t="str">
        <f t="shared" si="0"/>
        <v>Friday</v>
      </c>
      <c r="B132" t="str">
        <f t="shared" si="1"/>
        <v>Pour Brothers Community Tavern</v>
      </c>
      <c r="C132" t="str">
        <f t="shared" ref="C132:D132" si="392">IF( NOT( R132 = "" ), TEXT( DATE(YEAR(R132), MONTH(R132), DAY(R132) ), "m/d/yy") &amp; " " &amp; HOUR(R132) &amp; ":" &amp; TEXT( MINUTE(R132), "00"), "")</f>
        <v>4/26/19 17:30</v>
      </c>
      <c r="D132" t="str">
        <f t="shared" si="392"/>
        <v>4/26/19 18:15</v>
      </c>
      <c r="E132" t="str">
        <f t="shared" si="3"/>
        <v>String Theory</v>
      </c>
      <c r="F132" s="466"/>
      <c r="G132" s="466" t="e">
        <f t="array" ref="G132">INDEX( '2019 Kevin and Rob Export to we'!A:E, MATCH( E132, '2019 Kevin and Rob Export to we'!E:E, 0 ) )</f>
        <v>#N/A</v>
      </c>
      <c r="H132" s="466"/>
      <c r="I132" s="466"/>
      <c r="J132" s="466"/>
      <c r="K132" s="466"/>
      <c r="L132" s="466"/>
      <c r="M132" s="466"/>
      <c r="N132" s="466"/>
      <c r="O132" s="466"/>
      <c r="Q132" s="129" t="s">
        <v>5037</v>
      </c>
      <c r="R132" s="466">
        <f t="shared" ref="R132:S132" si="393">IF( AND( NOT( ISERROR( T132 ) ), NOT( ISBLANK( T132 ) ) ), IF( AND( T132 &gt; 0, T132 &lt; 1 ), IF( T132 &gt; 0.042, IF( $A132 = "Friday", $T$1, $U$1 ) + T132 + 0.5, IF( $A132 = "Friday", $T$1, $U$1 ) + T132 + 1), "" ), "" )</f>
        <v>43581.729166666664</v>
      </c>
      <c r="S132" s="466">
        <f t="shared" si="393"/>
        <v>43581.760416666664</v>
      </c>
      <c r="T132" s="497">
        <f t="shared" ref="T132:U132" si="394">TIMEVALUE(V132)</f>
        <v>0.22916666666666666</v>
      </c>
      <c r="U132" s="497">
        <f t="shared" si="394"/>
        <v>0.26041666666666669</v>
      </c>
      <c r="V132" s="498" t="str">
        <f t="shared" si="6"/>
        <v>5:30</v>
      </c>
      <c r="W132" s="498" t="str">
        <f t="shared" si="7"/>
        <v>6:15</v>
      </c>
    </row>
    <row r="133" spans="1:23" ht="12.75">
      <c r="A133" t="str">
        <f t="shared" si="0"/>
        <v>Friday</v>
      </c>
      <c r="B133" t="str">
        <f t="shared" si="1"/>
        <v>Pour Brothers Community Tavern</v>
      </c>
      <c r="C133" t="str">
        <f t="shared" ref="C133:D133" si="395">IF( NOT( R133 = "" ), TEXT( DATE(YEAR(R133), MONTH(R133), DAY(R133) ), "m/d/yy") &amp; " " &amp; HOUR(R133) &amp; ":" &amp; TEXT( MINUTE(R133), "00"), "")</f>
        <v>4/26/19 18:45</v>
      </c>
      <c r="D133" t="str">
        <f t="shared" si="395"/>
        <v>4/26/19 19:30</v>
      </c>
      <c r="E133" t="str">
        <f t="shared" si="3"/>
        <v>Red Truck Revival</v>
      </c>
      <c r="F133" s="466"/>
      <c r="G133" s="466" t="e">
        <f t="array" ref="G133">INDEX( '2019 Kevin and Rob Export to we'!A:E, MATCH( E133, '2019 Kevin and Rob Export to we'!E:E, 0 ) )</f>
        <v>#N/A</v>
      </c>
      <c r="H133" s="466"/>
      <c r="I133" s="466"/>
      <c r="J133" s="466"/>
      <c r="K133" s="466"/>
      <c r="L133" s="466"/>
      <c r="M133" s="466"/>
      <c r="N133" s="466"/>
      <c r="O133" s="466"/>
      <c r="Q133" s="129" t="s">
        <v>5038</v>
      </c>
      <c r="R133" s="466">
        <f t="shared" ref="R133:S133" si="396">IF( AND( NOT( ISERROR( T133 ) ), NOT( ISBLANK( T133 ) ) ), IF( AND( T133 &gt; 0, T133 &lt; 1 ), IF( T133 &gt; 0.042, IF( $A133 = "Friday", $T$1, $U$1 ) + T133 + 0.5, IF( $A133 = "Friday", $T$1, $U$1 ) + T133 + 1), "" ), "" )</f>
        <v>43581.78125</v>
      </c>
      <c r="S133" s="466">
        <f t="shared" si="396"/>
        <v>43581.8125</v>
      </c>
      <c r="T133" s="497">
        <f t="shared" ref="T133:U133" si="397">TIMEVALUE(V133)</f>
        <v>0.28125</v>
      </c>
      <c r="U133" s="497">
        <f t="shared" si="397"/>
        <v>0.3125</v>
      </c>
      <c r="V133" s="498" t="str">
        <f t="shared" si="6"/>
        <v>6:45</v>
      </c>
      <c r="W133" s="498" t="str">
        <f t="shared" si="7"/>
        <v>7:30</v>
      </c>
    </row>
    <row r="134" spans="1:23" ht="12.75">
      <c r="A134" t="str">
        <f t="shared" si="0"/>
        <v>Friday</v>
      </c>
      <c r="B134" t="str">
        <f t="shared" si="1"/>
        <v>Pour Brothers Community Tavern</v>
      </c>
      <c r="C134" t="str">
        <f t="shared" ref="C134:D134" si="398">IF( NOT( R134 = "" ), TEXT( DATE(YEAR(R134), MONTH(R134), DAY(R134) ), "m/d/yy") &amp; " " &amp; HOUR(R134) &amp; ":" &amp; TEXT( MINUTE(R134), "00"), "")</f>
        <v>4/26/19 20:00</v>
      </c>
      <c r="D134" t="str">
        <f t="shared" si="398"/>
        <v>4/26/19 20:45</v>
      </c>
      <c r="E134" t="str">
        <f t="shared" si="3"/>
        <v>Hey Bertha</v>
      </c>
      <c r="F134" s="466"/>
      <c r="G134" s="466" t="e">
        <f t="array" ref="G134">INDEX( '2019 Kevin and Rob Export to we'!A:E, MATCH( E134, '2019 Kevin and Rob Export to we'!E:E, 0 ) )</f>
        <v>#N/A</v>
      </c>
      <c r="H134" s="466"/>
      <c r="I134" s="466"/>
      <c r="J134" s="466"/>
      <c r="K134" s="466"/>
      <c r="L134" s="466"/>
      <c r="M134" s="466"/>
      <c r="N134" s="466"/>
      <c r="O134" s="466"/>
      <c r="Q134" s="129" t="s">
        <v>5039</v>
      </c>
      <c r="R134" s="466">
        <f t="shared" ref="R134:S134" si="399">IF( AND( NOT( ISERROR( T134 ) ), NOT( ISBLANK( T134 ) ) ), IF( AND( T134 &gt; 0, T134 &lt; 1 ), IF( T134 &gt; 0.042, IF( $A134 = "Friday", $T$1, $U$1 ) + T134 + 0.5, IF( $A134 = "Friday", $T$1, $U$1 ) + T134 + 1), "" ), "" )</f>
        <v>43581.833333333336</v>
      </c>
      <c r="S134" s="466">
        <f t="shared" si="399"/>
        <v>43581.864583333336</v>
      </c>
      <c r="T134" s="497">
        <f t="shared" ref="T134:U134" si="400">TIMEVALUE(V134)</f>
        <v>0.33333333333333331</v>
      </c>
      <c r="U134" s="497">
        <f t="shared" si="400"/>
        <v>0.36458333333333331</v>
      </c>
      <c r="V134" s="498" t="str">
        <f t="shared" si="6"/>
        <v>8:00</v>
      </c>
      <c r="W134" s="498" t="str">
        <f t="shared" si="7"/>
        <v>8:45</v>
      </c>
    </row>
    <row r="135" spans="1:23" ht="12.75">
      <c r="A135" t="str">
        <f t="shared" si="0"/>
        <v>Friday</v>
      </c>
      <c r="B135" t="str">
        <f t="shared" si="1"/>
        <v>Pour Brothers Community Tavern</v>
      </c>
      <c r="C135" t="str">
        <f t="shared" ref="C135:D135" si="401">IF( NOT( R135 = "" ), TEXT( DATE(YEAR(R135), MONTH(R135), DAY(R135) ), "m/d/yy") &amp; " " &amp; HOUR(R135) &amp; ":" &amp; TEXT( MINUTE(R135), "00"), "")</f>
        <v>4/26/19 22:30</v>
      </c>
      <c r="D135" t="str">
        <f t="shared" si="401"/>
        <v>4/26/19 23:15</v>
      </c>
      <c r="E135" t="str">
        <f t="shared" si="3"/>
        <v>El Javi</v>
      </c>
      <c r="F135" s="466"/>
      <c r="G135" s="466" t="e">
        <f t="array" ref="G135">INDEX( '2019 Kevin and Rob Export to we'!A:E, MATCH( E135, '2019 Kevin and Rob Export to we'!E:E, 0 ) )</f>
        <v>#N/A</v>
      </c>
      <c r="H135" s="466"/>
      <c r="I135" s="466"/>
      <c r="J135" s="466"/>
      <c r="K135" s="466"/>
      <c r="L135" s="466"/>
      <c r="M135" s="466"/>
      <c r="N135" s="466"/>
      <c r="O135" s="466"/>
      <c r="Q135" s="129" t="s">
        <v>5040</v>
      </c>
      <c r="R135" s="466">
        <f t="shared" ref="R135:S135" si="402">IF( AND( NOT( ISERROR( T135 ) ), NOT( ISBLANK( T135 ) ) ), IF( AND( T135 &gt; 0, T135 &lt; 1 ), IF( T135 &gt; 0.042, IF( $A135 = "Friday", $T$1, $U$1 ) + T135 + 0.5, IF( $A135 = "Friday", $T$1, $U$1 ) + T135 + 1), "" ), "" )</f>
        <v>43581.9375</v>
      </c>
      <c r="S135" s="466">
        <f t="shared" si="402"/>
        <v>43581.96875</v>
      </c>
      <c r="T135" s="497">
        <f t="shared" ref="T135:U135" si="403">TIMEVALUE(V135)</f>
        <v>0.4375</v>
      </c>
      <c r="U135" s="497">
        <f t="shared" si="403"/>
        <v>0.46875</v>
      </c>
      <c r="V135" s="498" t="str">
        <f t="shared" si="6"/>
        <v>10:30</v>
      </c>
      <c r="W135" s="498" t="str">
        <f t="shared" si="7"/>
        <v>11:15</v>
      </c>
    </row>
    <row r="136" spans="1:23" ht="12.75">
      <c r="A136" t="str">
        <f t="shared" si="0"/>
        <v>Friday</v>
      </c>
      <c r="B136" t="str">
        <f t="shared" si="1"/>
        <v>Prost Brewing Co. &amp; Biergarten</v>
      </c>
      <c r="C136" t="str">
        <f t="shared" ref="C136:D136" si="404">IF( NOT( R136 = "" ), TEXT( DATE(YEAR(R136), MONTH(R136), DAY(R136) ), "m/d/yy") &amp; " " &amp; HOUR(R136) &amp; ":" &amp; TEXT( MINUTE(R136), "00"), "")</f>
        <v/>
      </c>
      <c r="D136" t="str">
        <f t="shared" si="404"/>
        <v/>
      </c>
      <c r="E136" t="str">
        <f t="shared" si="3"/>
        <v/>
      </c>
      <c r="F136" s="466"/>
      <c r="G136" s="466" t="e">
        <f t="array" ref="G136">INDEX( '2019 Kevin and Rob Export to we'!A:E, MATCH( E136, '2019 Kevin and Rob Export to we'!E:E, 0 ) )</f>
        <v>#N/A</v>
      </c>
      <c r="H136" s="466"/>
      <c r="I136" s="466"/>
      <c r="J136" s="466"/>
      <c r="K136" s="466"/>
      <c r="L136" s="466"/>
      <c r="M136" s="466"/>
      <c r="N136" s="466"/>
      <c r="O136" s="466"/>
      <c r="Q136" s="129" t="s">
        <v>5041</v>
      </c>
      <c r="R136" s="466" t="str">
        <f t="shared" ref="R136:S136" si="405">IF( AND( NOT( ISERROR( T136 ) ), NOT( ISBLANK( T136 ) ) ), IF( AND( T136 &gt; 0, T136 &lt; 1 ), IF( T136 &gt; 0.042, IF( $A136 = "Friday", $T$1, $U$1 ) + T136 + 0.5, IF( $A136 = "Friday", $T$1, $U$1 ) + T136 + 1), "" ), "" )</f>
        <v/>
      </c>
      <c r="S136" s="466" t="str">
        <f t="shared" si="405"/>
        <v/>
      </c>
      <c r="T136" s="497" t="e">
        <f t="shared" ref="T136:U136" si="406">TIMEVALUE(V136)</f>
        <v>#VALUE!</v>
      </c>
      <c r="U136" s="497" t="e">
        <f t="shared" si="406"/>
        <v>#VALUE!</v>
      </c>
      <c r="V136" s="498" t="str">
        <f t="shared" si="6"/>
        <v/>
      </c>
      <c r="W136" s="498" t="str">
        <f t="shared" si="7"/>
        <v/>
      </c>
    </row>
    <row r="137" spans="1:23" ht="12.75">
      <c r="A137" t="str">
        <f t="shared" si="0"/>
        <v>Friday</v>
      </c>
      <c r="B137" t="str">
        <f t="shared" si="1"/>
        <v>Prost Brewing Co. &amp; Biergarten</v>
      </c>
      <c r="C137" t="str">
        <f t="shared" ref="C137:D137" si="407">IF( NOT( R137 = "" ), TEXT( DATE(YEAR(R137), MONTH(R137), DAY(R137) ), "m/d/yy") &amp; " " &amp; HOUR(R137) &amp; ":" &amp; TEXT( MINUTE(R137), "00"), "")</f>
        <v>4/26/19 18:45</v>
      </c>
      <c r="D137" t="str">
        <f t="shared" si="407"/>
        <v>4/26/19 19:30</v>
      </c>
      <c r="E137" t="str">
        <f t="shared" si="3"/>
        <v>Lola Rising</v>
      </c>
      <c r="F137" s="466"/>
      <c r="G137" s="466" t="e">
        <f t="array" ref="G137">INDEX( '2019 Kevin and Rob Export to we'!A:E, MATCH( E137, '2019 Kevin and Rob Export to we'!E:E, 0 ) )</f>
        <v>#N/A</v>
      </c>
      <c r="H137" s="466"/>
      <c r="I137" s="466"/>
      <c r="J137" s="466"/>
      <c r="K137" s="466"/>
      <c r="L137" s="466"/>
      <c r="M137" s="466"/>
      <c r="N137" s="466"/>
      <c r="O137" s="466"/>
      <c r="Q137" s="129" t="s">
        <v>5042</v>
      </c>
      <c r="R137" s="466">
        <f t="shared" ref="R137:S137" si="408">IF( AND( NOT( ISERROR( T137 ) ), NOT( ISBLANK( T137 ) ) ), IF( AND( T137 &gt; 0, T137 &lt; 1 ), IF( T137 &gt; 0.042, IF( $A137 = "Friday", $T$1, $U$1 ) + T137 + 0.5, IF( $A137 = "Friday", $T$1, $U$1 ) + T137 + 1), "" ), "" )</f>
        <v>43581.78125</v>
      </c>
      <c r="S137" s="466">
        <f t="shared" si="408"/>
        <v>43581.8125</v>
      </c>
      <c r="T137" s="497">
        <f t="shared" ref="T137:U137" si="409">TIMEVALUE(V137)</f>
        <v>0.28125</v>
      </c>
      <c r="U137" s="497">
        <f t="shared" si="409"/>
        <v>0.3125</v>
      </c>
      <c r="V137" s="498" t="str">
        <f t="shared" si="6"/>
        <v>6:45</v>
      </c>
      <c r="W137" s="498" t="str">
        <f t="shared" si="7"/>
        <v>7:30</v>
      </c>
    </row>
    <row r="138" spans="1:23" ht="12.75">
      <c r="A138" t="str">
        <f t="shared" si="0"/>
        <v>Friday</v>
      </c>
      <c r="B138" t="str">
        <f t="shared" si="1"/>
        <v>Prost Brewing Co. &amp; Biergarten</v>
      </c>
      <c r="C138" t="str">
        <f t="shared" ref="C138:D138" si="410">IF( NOT( R138 = "" ), TEXT( DATE(YEAR(R138), MONTH(R138), DAY(R138) ), "m/d/yy") &amp; " " &amp; HOUR(R138) &amp; ":" &amp; TEXT( MINUTE(R138), "00"), "")</f>
        <v>4/26/19 20:00</v>
      </c>
      <c r="D138" t="str">
        <f t="shared" si="410"/>
        <v>4/26/19 20:45</v>
      </c>
      <c r="E138" t="str">
        <f t="shared" si="3"/>
        <v>The Great Salmon Famine</v>
      </c>
      <c r="F138" s="466"/>
      <c r="G138" s="466" t="e">
        <f t="array" ref="G138">INDEX( '2019 Kevin and Rob Export to we'!A:E, MATCH( E138, '2019 Kevin and Rob Export to we'!E:E, 0 ) )</f>
        <v>#N/A</v>
      </c>
      <c r="H138" s="466"/>
      <c r="I138" s="466"/>
      <c r="J138" s="466"/>
      <c r="K138" s="466"/>
      <c r="L138" s="466"/>
      <c r="M138" s="466"/>
      <c r="N138" s="466"/>
      <c r="O138" s="466"/>
      <c r="Q138" s="129" t="s">
        <v>5044</v>
      </c>
      <c r="R138" s="466">
        <f t="shared" ref="R138:S138" si="411">IF( AND( NOT( ISERROR( T138 ) ), NOT( ISBLANK( T138 ) ) ), IF( AND( T138 &gt; 0, T138 &lt; 1 ), IF( T138 &gt; 0.042, IF( $A138 = "Friday", $T$1, $U$1 ) + T138 + 0.5, IF( $A138 = "Friday", $T$1, $U$1 ) + T138 + 1), "" ), "" )</f>
        <v>43581.833333333336</v>
      </c>
      <c r="S138" s="466">
        <f t="shared" si="411"/>
        <v>43581.864583333336</v>
      </c>
      <c r="T138" s="497">
        <f t="shared" ref="T138:U138" si="412">TIMEVALUE(V138)</f>
        <v>0.33333333333333331</v>
      </c>
      <c r="U138" s="497">
        <f t="shared" si="412"/>
        <v>0.36458333333333331</v>
      </c>
      <c r="V138" s="498" t="str">
        <f t="shared" si="6"/>
        <v>8:00</v>
      </c>
      <c r="W138" s="498" t="str">
        <f t="shared" si="7"/>
        <v>8:45</v>
      </c>
    </row>
    <row r="139" spans="1:23" ht="12.75">
      <c r="A139" t="str">
        <f t="shared" si="0"/>
        <v>Friday</v>
      </c>
      <c r="B139" t="str">
        <f t="shared" si="1"/>
        <v>Prost Brewing Co. &amp; Biergarten</v>
      </c>
      <c r="C139" t="str">
        <f t="shared" ref="C139:D139" si="413">IF( NOT( R139 = "" ), TEXT( DATE(YEAR(R139), MONTH(R139), DAY(R139) ), "m/d/yy") &amp; " " &amp; HOUR(R139) &amp; ":" &amp; TEXT( MINUTE(R139), "00"), "")</f>
        <v>4/26/19 21:15</v>
      </c>
      <c r="D139" t="str">
        <f t="shared" si="413"/>
        <v>4/26/19 22:00</v>
      </c>
      <c r="E139" t="str">
        <f t="shared" si="3"/>
        <v>Def Knock</v>
      </c>
      <c r="F139" s="466"/>
      <c r="G139" s="466" t="e">
        <f t="array" ref="G139">INDEX( '2019 Kevin and Rob Export to we'!A:E, MATCH( E139, '2019 Kevin and Rob Export to we'!E:E, 0 ) )</f>
        <v>#N/A</v>
      </c>
      <c r="H139" s="466"/>
      <c r="I139" s="466"/>
      <c r="J139" s="466"/>
      <c r="K139" s="466"/>
      <c r="L139" s="466"/>
      <c r="M139" s="466"/>
      <c r="N139" s="466"/>
      <c r="O139" s="466"/>
      <c r="Q139" s="129" t="s">
        <v>5045</v>
      </c>
      <c r="R139" s="466">
        <f t="shared" ref="R139:S139" si="414">IF( AND( NOT( ISERROR( T139 ) ), NOT( ISBLANK( T139 ) ) ), IF( AND( T139 &gt; 0, T139 &lt; 1 ), IF( T139 &gt; 0.042, IF( $A139 = "Friday", $T$1, $U$1 ) + T139 + 0.5, IF( $A139 = "Friday", $T$1, $U$1 ) + T139 + 1), "" ), "" )</f>
        <v>43581.885416666664</v>
      </c>
      <c r="S139" s="466">
        <f t="shared" si="414"/>
        <v>43581.916666666664</v>
      </c>
      <c r="T139" s="497">
        <f t="shared" ref="T139:U139" si="415">TIMEVALUE(V139)</f>
        <v>0.38541666666666669</v>
      </c>
      <c r="U139" s="497">
        <f t="shared" si="415"/>
        <v>0.41666666666666669</v>
      </c>
      <c r="V139" s="498" t="str">
        <f t="shared" si="6"/>
        <v>9:15</v>
      </c>
      <c r="W139" s="498" t="str">
        <f t="shared" si="7"/>
        <v>10:00</v>
      </c>
    </row>
    <row r="140" spans="1:23" ht="12.75">
      <c r="A140" t="str">
        <f t="shared" si="0"/>
        <v>Friday</v>
      </c>
      <c r="B140" t="str">
        <f t="shared" si="1"/>
        <v>Prost Brewing Co. &amp; Biergarten</v>
      </c>
      <c r="C140" t="str">
        <f t="shared" ref="C140:D140" si="416">IF( NOT( R140 = "" ), TEXT( DATE(YEAR(R140), MONTH(R140), DAY(R140) ), "m/d/yy") &amp; " " &amp; HOUR(R140) &amp; ":" &amp; TEXT( MINUTE(R140), "00"), "")</f>
        <v>4/26/19 22:30</v>
      </c>
      <c r="D140" t="str">
        <f t="shared" si="416"/>
        <v>4/26/19 23:15</v>
      </c>
      <c r="E140" t="str">
        <f t="shared" si="3"/>
        <v>Colony Funk</v>
      </c>
      <c r="F140" s="466"/>
      <c r="G140" s="466" t="e">
        <f t="array" ref="G140">INDEX( '2019 Kevin and Rob Export to we'!A:E, MATCH( E140, '2019 Kevin and Rob Export to we'!E:E, 0 ) )</f>
        <v>#N/A</v>
      </c>
      <c r="H140" s="466"/>
      <c r="I140" s="466"/>
      <c r="J140" s="466"/>
      <c r="K140" s="466"/>
      <c r="L140" s="466"/>
      <c r="M140" s="466"/>
      <c r="N140" s="466"/>
      <c r="O140" s="466"/>
      <c r="Q140" s="129" t="s">
        <v>5046</v>
      </c>
      <c r="R140" s="466">
        <f t="shared" ref="R140:S140" si="417">IF( AND( NOT( ISERROR( T140 ) ), NOT( ISBLANK( T140 ) ) ), IF( AND( T140 &gt; 0, T140 &lt; 1 ), IF( T140 &gt; 0.042, IF( $A140 = "Friday", $T$1, $U$1 ) + T140 + 0.5, IF( $A140 = "Friday", $T$1, $U$1 ) + T140 + 1), "" ), "" )</f>
        <v>43581.9375</v>
      </c>
      <c r="S140" s="466">
        <f t="shared" si="417"/>
        <v>43581.96875</v>
      </c>
      <c r="T140" s="497">
        <f t="shared" ref="T140:U140" si="418">TIMEVALUE(V140)</f>
        <v>0.4375</v>
      </c>
      <c r="U140" s="497">
        <f t="shared" si="418"/>
        <v>0.46875</v>
      </c>
      <c r="V140" s="498" t="str">
        <f t="shared" si="6"/>
        <v>10:30</v>
      </c>
      <c r="W140" s="498" t="str">
        <f t="shared" si="7"/>
        <v>11:15</v>
      </c>
    </row>
    <row r="141" spans="1:23" ht="12.75">
      <c r="A141" t="str">
        <f t="shared" si="0"/>
        <v>Friday</v>
      </c>
      <c r="B141" t="str">
        <f t="shared" si="1"/>
        <v>R Bar and Lounge</v>
      </c>
      <c r="C141" t="str">
        <f t="shared" ref="C141:D141" si="419">IF( NOT( R141 = "" ), TEXT( DATE(YEAR(R141), MONTH(R141), DAY(R141) ), "m/d/yy") &amp; " " &amp; HOUR(R141) &amp; ":" &amp; TEXT( MINUTE(R141), "00"), "")</f>
        <v/>
      </c>
      <c r="D141" t="str">
        <f t="shared" si="419"/>
        <v/>
      </c>
      <c r="E141" t="str">
        <f t="shared" si="3"/>
        <v/>
      </c>
      <c r="F141" s="466"/>
      <c r="G141" s="466" t="e">
        <f t="array" ref="G141">INDEX( '2019 Kevin and Rob Export to we'!A:E, MATCH( E141, '2019 Kevin and Rob Export to we'!E:E, 0 ) )</f>
        <v>#N/A</v>
      </c>
      <c r="H141" s="466"/>
      <c r="I141" s="466"/>
      <c r="J141" s="466"/>
      <c r="K141" s="466"/>
      <c r="L141" s="466"/>
      <c r="M141" s="466"/>
      <c r="N141" s="466"/>
      <c r="O141" s="466"/>
      <c r="Q141" s="129" t="s">
        <v>5047</v>
      </c>
      <c r="R141" s="466" t="str">
        <f t="shared" ref="R141:S141" si="420">IF( AND( NOT( ISERROR( T141 ) ), NOT( ISBLANK( T141 ) ) ), IF( AND( T141 &gt; 0, T141 &lt; 1 ), IF( T141 &gt; 0.042, IF( $A141 = "Friday", $T$1, $U$1 ) + T141 + 0.5, IF( $A141 = "Friday", $T$1, $U$1 ) + T141 + 1), "" ), "" )</f>
        <v/>
      </c>
      <c r="S141" s="466" t="str">
        <f t="shared" si="420"/>
        <v/>
      </c>
      <c r="T141" s="497" t="e">
        <f t="shared" ref="T141:U141" si="421">TIMEVALUE(V141)</f>
        <v>#VALUE!</v>
      </c>
      <c r="U141" s="497" t="e">
        <f t="shared" si="421"/>
        <v>#VALUE!</v>
      </c>
      <c r="V141" s="498" t="str">
        <f t="shared" si="6"/>
        <v/>
      </c>
      <c r="W141" s="498" t="str">
        <f t="shared" si="7"/>
        <v/>
      </c>
    </row>
    <row r="142" spans="1:23" ht="12.75">
      <c r="A142" t="str">
        <f t="shared" si="0"/>
        <v>Friday</v>
      </c>
      <c r="B142" t="str">
        <f t="shared" si="1"/>
        <v>R Bar and Lounge</v>
      </c>
      <c r="C142" t="str">
        <f t="shared" ref="C142:D142" si="422">IF( NOT( R142 = "" ), TEXT( DATE(YEAR(R142), MONTH(R142), DAY(R142) ), "m/d/yy") &amp; " " &amp; HOUR(R142) &amp; ":" &amp; TEXT( MINUTE(R142), "00"), "")</f>
        <v>4/26/19 18:45</v>
      </c>
      <c r="D142" t="str">
        <f t="shared" si="422"/>
        <v>4/26/19 19:30</v>
      </c>
      <c r="E142" t="str">
        <f t="shared" si="3"/>
        <v>Erik Babineau</v>
      </c>
      <c r="F142" s="466"/>
      <c r="G142" s="466" t="e">
        <f t="array" ref="G142">INDEX( '2019 Kevin and Rob Export to we'!A:E, MATCH( E142, '2019 Kevin and Rob Export to we'!E:E, 0 ) )</f>
        <v>#N/A</v>
      </c>
      <c r="H142" s="466"/>
      <c r="I142" s="466"/>
      <c r="J142" s="466"/>
      <c r="K142" s="466"/>
      <c r="L142" s="466"/>
      <c r="M142" s="466"/>
      <c r="N142" s="466"/>
      <c r="O142" s="466"/>
      <c r="Q142" s="129" t="s">
        <v>5048</v>
      </c>
      <c r="R142" s="466">
        <f t="shared" ref="R142:S142" si="423">IF( AND( NOT( ISERROR( T142 ) ), NOT( ISBLANK( T142 ) ) ), IF( AND( T142 &gt; 0, T142 &lt; 1 ), IF( T142 &gt; 0.042, IF( $A142 = "Friday", $T$1, $U$1 ) + T142 + 0.5, IF( $A142 = "Friday", $T$1, $U$1 ) + T142 + 1), "" ), "" )</f>
        <v>43581.78125</v>
      </c>
      <c r="S142" s="466">
        <f t="shared" si="423"/>
        <v>43581.8125</v>
      </c>
      <c r="T142" s="497">
        <f t="shared" ref="T142:U142" si="424">TIMEVALUE(V142)</f>
        <v>0.28125</v>
      </c>
      <c r="U142" s="497">
        <f t="shared" si="424"/>
        <v>0.3125</v>
      </c>
      <c r="V142" s="498" t="str">
        <f t="shared" si="6"/>
        <v>6:45</v>
      </c>
      <c r="W142" s="498" t="str">
        <f t="shared" si="7"/>
        <v>7:30</v>
      </c>
    </row>
    <row r="143" spans="1:23" ht="12.75">
      <c r="A143" t="str">
        <f t="shared" si="0"/>
        <v>Friday</v>
      </c>
      <c r="B143" t="str">
        <f t="shared" si="1"/>
        <v>R Bar and Lounge</v>
      </c>
      <c r="C143" t="str">
        <f t="shared" ref="C143:D143" si="425">IF( NOT( R143 = "" ), TEXT( DATE(YEAR(R143), MONTH(R143), DAY(R143) ), "m/d/yy") &amp; " " &amp; HOUR(R143) &amp; ":" &amp; TEXT( MINUTE(R143), "00"), "")</f>
        <v>4/26/19 20:00</v>
      </c>
      <c r="D143" t="str">
        <f t="shared" si="425"/>
        <v>4/26/19 20:45</v>
      </c>
      <c r="E143" t="str">
        <f t="shared" si="3"/>
        <v>Jill Brzezicki</v>
      </c>
      <c r="F143" s="466"/>
      <c r="G143" s="466" t="e">
        <f t="array" ref="G143">INDEX( '2019 Kevin and Rob Export to we'!A:E, MATCH( E143, '2019 Kevin and Rob Export to we'!E:E, 0 ) )</f>
        <v>#N/A</v>
      </c>
      <c r="H143" s="466"/>
      <c r="I143" s="466"/>
      <c r="J143" s="466"/>
      <c r="K143" s="466"/>
      <c r="L143" s="466"/>
      <c r="M143" s="466"/>
      <c r="N143" s="466"/>
      <c r="O143" s="466"/>
      <c r="Q143" s="129" t="s">
        <v>5049</v>
      </c>
      <c r="R143" s="466">
        <f t="shared" ref="R143:S143" si="426">IF( AND( NOT( ISERROR( T143 ) ), NOT( ISBLANK( T143 ) ) ), IF( AND( T143 &gt; 0, T143 &lt; 1 ), IF( T143 &gt; 0.042, IF( $A143 = "Friday", $T$1, $U$1 ) + T143 + 0.5, IF( $A143 = "Friday", $T$1, $U$1 ) + T143 + 1), "" ), "" )</f>
        <v>43581.833333333336</v>
      </c>
      <c r="S143" s="466">
        <f t="shared" si="426"/>
        <v>43581.864583333336</v>
      </c>
      <c r="T143" s="497">
        <f t="shared" ref="T143:U143" si="427">TIMEVALUE(V143)</f>
        <v>0.33333333333333331</v>
      </c>
      <c r="U143" s="497">
        <f t="shared" si="427"/>
        <v>0.36458333333333331</v>
      </c>
      <c r="V143" s="498" t="str">
        <f t="shared" si="6"/>
        <v>8:00</v>
      </c>
      <c r="W143" s="498" t="str">
        <f t="shared" si="7"/>
        <v>8:45</v>
      </c>
    </row>
    <row r="144" spans="1:23" ht="12.75">
      <c r="A144" t="str">
        <f t="shared" si="0"/>
        <v>Friday</v>
      </c>
      <c r="B144" t="str">
        <f t="shared" si="1"/>
        <v>R Bar and Lounge</v>
      </c>
      <c r="C144" t="str">
        <f t="shared" ref="C144:D144" si="428">IF( NOT( R144 = "" ), TEXT( DATE(YEAR(R144), MONTH(R144), DAY(R144) ), "m/d/yy") &amp; " " &amp; HOUR(R144) &amp; ":" &amp; TEXT( MINUTE(R144), "00"), "")</f>
        <v>4/26/19 21:00</v>
      </c>
      <c r="D144" t="str">
        <f t="shared" si="428"/>
        <v>4/26/19 22:00</v>
      </c>
      <c r="E144" t="str">
        <f t="shared" si="3"/>
        <v>Comedy Show 2</v>
      </c>
      <c r="F144" s="466"/>
      <c r="G144" s="466" t="e">
        <f t="array" ref="G144">INDEX( '2019 Kevin and Rob Export to we'!A:E, MATCH( E144, '2019 Kevin and Rob Export to we'!E:E, 0 ) )</f>
        <v>#N/A</v>
      </c>
      <c r="H144" s="466"/>
      <c r="I144" s="466"/>
      <c r="J144" s="466"/>
      <c r="K144" s="466"/>
      <c r="L144" s="466"/>
      <c r="M144" s="466"/>
      <c r="N144" s="466"/>
      <c r="O144" s="466"/>
      <c r="Q144" s="129" t="s">
        <v>5050</v>
      </c>
      <c r="R144" s="466">
        <f t="shared" ref="R144:S144" si="429">IF( AND( NOT( ISERROR( T144 ) ), NOT( ISBLANK( T144 ) ) ), IF( AND( T144 &gt; 0, T144 &lt; 1 ), IF( T144 &gt; 0.042, IF( $A144 = "Friday", $T$1, $U$1 ) + T144 + 0.5, IF( $A144 = "Friday", $T$1, $U$1 ) + T144 + 1), "" ), "" )</f>
        <v>43581.875</v>
      </c>
      <c r="S144" s="466">
        <f t="shared" si="429"/>
        <v>43581.916666666664</v>
      </c>
      <c r="T144" s="497">
        <f t="shared" ref="T144:U144" si="430">TIMEVALUE(V144)</f>
        <v>0.375</v>
      </c>
      <c r="U144" s="497">
        <f t="shared" si="430"/>
        <v>0.41666666666666669</v>
      </c>
      <c r="V144" s="498" t="str">
        <f t="shared" si="6"/>
        <v>9:00</v>
      </c>
      <c r="W144" s="498" t="str">
        <f t="shared" si="7"/>
        <v>10:00</v>
      </c>
    </row>
    <row r="145" spans="1:23" ht="12.75">
      <c r="A145" t="str">
        <f t="shared" si="0"/>
        <v>Friday</v>
      </c>
      <c r="B145" t="str">
        <f t="shared" si="1"/>
        <v>R Bar and Lounge</v>
      </c>
      <c r="C145" t="str">
        <f t="shared" ref="C145:D145" si="431">IF( NOT( R145 = "" ), TEXT( DATE(YEAR(R145), MONTH(R145), DAY(R145) ), "m/d/yy") &amp; " " &amp; HOUR(R145) &amp; ":" &amp; TEXT( MINUTE(R145), "00"), "")</f>
        <v>4/26/19 22:30</v>
      </c>
      <c r="D145" t="str">
        <f t="shared" si="431"/>
        <v>4/26/19 23:30</v>
      </c>
      <c r="E145" t="str">
        <f t="shared" si="3"/>
        <v>Girls On Top!</v>
      </c>
      <c r="F145" s="466"/>
      <c r="G145" s="466" t="e">
        <f t="array" ref="G145">INDEX( '2019 Kevin and Rob Export to we'!A:E, MATCH( E145, '2019 Kevin and Rob Export to we'!E:E, 0 ) )</f>
        <v>#N/A</v>
      </c>
      <c r="H145" s="466"/>
      <c r="I145" s="466"/>
      <c r="J145" s="466"/>
      <c r="K145" s="466"/>
      <c r="L145" s="466"/>
      <c r="M145" s="466"/>
      <c r="N145" s="466"/>
      <c r="O145" s="466"/>
      <c r="Q145" s="129" t="s">
        <v>5051</v>
      </c>
      <c r="R145" s="466">
        <f t="shared" ref="R145:S145" si="432">IF( AND( NOT( ISERROR( T145 ) ), NOT( ISBLANK( T145 ) ) ), IF( AND( T145 &gt; 0, T145 &lt; 1 ), IF( T145 &gt; 0.042, IF( $A145 = "Friday", $T$1, $U$1 ) + T145 + 0.5, IF( $A145 = "Friday", $T$1, $U$1 ) + T145 + 1), "" ), "" )</f>
        <v>43581.9375</v>
      </c>
      <c r="S145" s="466">
        <f t="shared" si="432"/>
        <v>43581.979166666664</v>
      </c>
      <c r="T145" s="497">
        <f t="shared" ref="T145:U145" si="433">TIMEVALUE(V145)</f>
        <v>0.4375</v>
      </c>
      <c r="U145" s="497">
        <f t="shared" si="433"/>
        <v>0.47916666666666669</v>
      </c>
      <c r="V145" s="498" t="str">
        <f t="shared" si="6"/>
        <v>10:30</v>
      </c>
      <c r="W145" s="498" t="str">
        <f t="shared" si="7"/>
        <v>11:30</v>
      </c>
    </row>
    <row r="146" spans="1:23" ht="12.75">
      <c r="A146" t="str">
        <f t="shared" si="0"/>
        <v>Friday</v>
      </c>
      <c r="B146" t="str">
        <f t="shared" si="1"/>
        <v>R Bar and Lounge</v>
      </c>
      <c r="C146" t="str">
        <f t="shared" ref="C146:D146" si="434">IF( NOT( R146 = "" ), TEXT( DATE(YEAR(R146), MONTH(R146), DAY(R146) ), "m/d/yy") &amp; " " &amp; HOUR(R146) &amp; ":" &amp; TEXT( MINUTE(R146), "00"), "")</f>
        <v>4/26/19 23:45</v>
      </c>
      <c r="D146" t="str">
        <f t="shared" si="434"/>
        <v>4/27/19 0:30</v>
      </c>
      <c r="E146" t="str">
        <f t="shared" si="3"/>
        <v>The Kity Project</v>
      </c>
      <c r="F146" s="466"/>
      <c r="G146" s="466" t="e">
        <f t="array" ref="G146">INDEX( '2019 Kevin and Rob Export to we'!A:E, MATCH( E146, '2019 Kevin and Rob Export to we'!E:E, 0 ) )</f>
        <v>#N/A</v>
      </c>
      <c r="H146" s="466"/>
      <c r="I146" s="466"/>
      <c r="J146" s="466"/>
      <c r="K146" s="466"/>
      <c r="L146" s="466"/>
      <c r="M146" s="466"/>
      <c r="N146" s="466"/>
      <c r="O146" s="466"/>
      <c r="Q146" s="129" t="s">
        <v>5052</v>
      </c>
      <c r="R146" s="466">
        <f t="shared" ref="R146:S146" si="435">IF( AND( NOT( ISERROR( T146 ) ), NOT( ISBLANK( T146 ) ) ), IF( AND( T146 &gt; 0, T146 &lt; 1 ), IF( T146 &gt; 0.042, IF( $A146 = "Friday", $T$1, $U$1 ) + T146 + 0.5, IF( $A146 = "Friday", $T$1, $U$1 ) + T146 + 1), "" ), "" )</f>
        <v>43581.989583333336</v>
      </c>
      <c r="S146" s="466">
        <f t="shared" si="435"/>
        <v>43582.020833333336</v>
      </c>
      <c r="T146" s="497">
        <f t="shared" ref="T146:U146" si="436">TIMEVALUE(V146)</f>
        <v>0.48958333333333331</v>
      </c>
      <c r="U146" s="497">
        <f t="shared" si="436"/>
        <v>0.52083333333333337</v>
      </c>
      <c r="V146" s="498" t="str">
        <f t="shared" si="6"/>
        <v>11:45</v>
      </c>
      <c r="W146" s="498" t="str">
        <f t="shared" si="7"/>
        <v>12:30</v>
      </c>
    </row>
    <row r="147" spans="1:23" ht="12.75">
      <c r="A147" t="str">
        <f t="shared" si="0"/>
        <v>Friday</v>
      </c>
      <c r="B147" t="str">
        <f t="shared" si="1"/>
        <v>The Rec Room</v>
      </c>
      <c r="C147" t="str">
        <f t="shared" ref="C147:D147" si="437">IF( NOT( R147 = "" ), TEXT( DATE(YEAR(R147), MONTH(R147), DAY(R147) ), "m/d/yy") &amp; " " &amp; HOUR(R147) &amp; ":" &amp; TEXT( MINUTE(R147), "00"), "")</f>
        <v/>
      </c>
      <c r="D147" t="str">
        <f t="shared" si="437"/>
        <v/>
      </c>
      <c r="E147" t="str">
        <f t="shared" si="3"/>
        <v/>
      </c>
      <c r="F147" s="466"/>
      <c r="G147" s="466" t="e">
        <f t="array" ref="G147">INDEX( '2019 Kevin and Rob Export to we'!A:E, MATCH( E147, '2019 Kevin and Rob Export to we'!E:E, 0 ) )</f>
        <v>#N/A</v>
      </c>
      <c r="H147" s="466"/>
      <c r="I147" s="466"/>
      <c r="J147" s="466"/>
      <c r="K147" s="466"/>
      <c r="L147" s="466"/>
      <c r="M147" s="466"/>
      <c r="N147" s="466"/>
      <c r="O147" s="466"/>
      <c r="Q147" s="129" t="s">
        <v>5053</v>
      </c>
      <c r="R147" s="466" t="str">
        <f t="shared" ref="R147:S147" si="438">IF( AND( NOT( ISERROR( T147 ) ), NOT( ISBLANK( T147 ) ) ), IF( AND( T147 &gt; 0, T147 &lt; 1 ), IF( T147 &gt; 0.042, IF( $A147 = "Friday", $T$1, $U$1 ) + T147 + 0.5, IF( $A147 = "Friday", $T$1, $U$1 ) + T147 + 1), "" ), "" )</f>
        <v/>
      </c>
      <c r="S147" s="466" t="str">
        <f t="shared" si="438"/>
        <v/>
      </c>
      <c r="T147" s="497" t="e">
        <f t="shared" ref="T147:U147" si="439">TIMEVALUE(V147)</f>
        <v>#VALUE!</v>
      </c>
      <c r="U147" s="497" t="e">
        <f t="shared" si="439"/>
        <v>#VALUE!</v>
      </c>
      <c r="V147" s="498" t="str">
        <f t="shared" si="6"/>
        <v/>
      </c>
      <c r="W147" s="498" t="str">
        <f t="shared" si="7"/>
        <v/>
      </c>
    </row>
    <row r="148" spans="1:23" ht="12.75">
      <c r="A148" t="str">
        <f t="shared" si="0"/>
        <v>Friday</v>
      </c>
      <c r="B148" t="str">
        <f t="shared" si="1"/>
        <v>The Rec Room</v>
      </c>
      <c r="C148" t="str">
        <f t="shared" ref="C148:D148" si="440">IF( NOT( R148 = "" ), TEXT( DATE(YEAR(R148), MONTH(R148), DAY(R148) ), "m/d/yy") &amp; " " &amp; HOUR(R148) &amp; ":" &amp; TEXT( MINUTE(R148), "00"), "")</f>
        <v>4/26/19 19:15</v>
      </c>
      <c r="D148" t="str">
        <f t="shared" si="440"/>
        <v>4/26/19 20:00</v>
      </c>
      <c r="E148" t="str">
        <f t="shared" si="3"/>
        <v>OrganOmatrOn</v>
      </c>
      <c r="F148" s="466"/>
      <c r="G148" s="466" t="e">
        <f t="array" ref="G148">INDEX( '2019 Kevin and Rob Export to we'!A:E, MATCH( E148, '2019 Kevin and Rob Export to we'!E:E, 0 ) )</f>
        <v>#N/A</v>
      </c>
      <c r="H148" s="466"/>
      <c r="I148" s="466"/>
      <c r="J148" s="466"/>
      <c r="K148" s="466"/>
      <c r="L148" s="466"/>
      <c r="M148" s="466"/>
      <c r="N148" s="466"/>
      <c r="O148" s="466"/>
      <c r="Q148" s="129" t="s">
        <v>5054</v>
      </c>
      <c r="R148" s="466">
        <f t="shared" ref="R148:S148" si="441">IF( AND( NOT( ISERROR( T148 ) ), NOT( ISBLANK( T148 ) ) ), IF( AND( T148 &gt; 0, T148 &lt; 1 ), IF( T148 &gt; 0.042, IF( $A148 = "Friday", $T$1, $U$1 ) + T148 + 0.5, IF( $A148 = "Friday", $T$1, $U$1 ) + T148 + 1), "" ), "" )</f>
        <v>43581.802083333336</v>
      </c>
      <c r="S148" s="466">
        <f t="shared" si="441"/>
        <v>43581.833333333336</v>
      </c>
      <c r="T148" s="497">
        <f t="shared" ref="T148:U148" si="442">TIMEVALUE(V148)</f>
        <v>0.30208333333333331</v>
      </c>
      <c r="U148" s="497">
        <f t="shared" si="442"/>
        <v>0.33333333333333331</v>
      </c>
      <c r="V148" s="498" t="str">
        <f t="shared" si="6"/>
        <v>7:15</v>
      </c>
      <c r="W148" s="498" t="str">
        <f t="shared" si="7"/>
        <v>8:00</v>
      </c>
    </row>
    <row r="149" spans="1:23" ht="12.75">
      <c r="A149" t="str">
        <f t="shared" si="0"/>
        <v>Friday</v>
      </c>
      <c r="B149" t="str">
        <f t="shared" si="1"/>
        <v>The Rec Room</v>
      </c>
      <c r="C149" t="str">
        <f t="shared" ref="C149:D149" si="443">IF( NOT( R149 = "" ), TEXT( DATE(YEAR(R149), MONTH(R149), DAY(R149) ), "m/d/yy") &amp; " " &amp; HOUR(R149) &amp; ":" &amp; TEXT( MINUTE(R149), "00"), "")</f>
        <v>4/26/19 20:30</v>
      </c>
      <c r="D149" t="str">
        <f t="shared" si="443"/>
        <v>4/26/19 21:15</v>
      </c>
      <c r="E149" t="str">
        <f t="shared" si="3"/>
        <v>Dave and the Gin Mill Gypsies</v>
      </c>
      <c r="F149" s="466"/>
      <c r="G149" s="466" t="e">
        <f t="array" ref="G149">INDEX( '2019 Kevin and Rob Export to we'!A:E, MATCH( E149, '2019 Kevin and Rob Export to we'!E:E, 0 ) )</f>
        <v>#N/A</v>
      </c>
      <c r="H149" s="466"/>
      <c r="I149" s="466"/>
      <c r="J149" s="466"/>
      <c r="K149" s="466"/>
      <c r="L149" s="466"/>
      <c r="M149" s="466"/>
      <c r="N149" s="466"/>
      <c r="O149" s="466"/>
      <c r="Q149" s="129" t="s">
        <v>5055</v>
      </c>
      <c r="R149" s="466">
        <f t="shared" ref="R149:S149" si="444">IF( AND( NOT( ISERROR( T149 ) ), NOT( ISBLANK( T149 ) ) ), IF( AND( T149 &gt; 0, T149 &lt; 1 ), IF( T149 &gt; 0.042, IF( $A149 = "Friday", $T$1, $U$1 ) + T149 + 0.5, IF( $A149 = "Friday", $T$1, $U$1 ) + T149 + 1), "" ), "" )</f>
        <v>43581.854166666664</v>
      </c>
      <c r="S149" s="466">
        <f t="shared" si="444"/>
        <v>43581.885416666664</v>
      </c>
      <c r="T149" s="497">
        <f t="shared" ref="T149:U149" si="445">TIMEVALUE(V149)</f>
        <v>0.35416666666666669</v>
      </c>
      <c r="U149" s="497">
        <f t="shared" si="445"/>
        <v>0.38541666666666669</v>
      </c>
      <c r="V149" s="498" t="str">
        <f t="shared" si="6"/>
        <v>8:30</v>
      </c>
      <c r="W149" s="498" t="str">
        <f t="shared" si="7"/>
        <v>9:15</v>
      </c>
    </row>
    <row r="150" spans="1:23" ht="12.75">
      <c r="A150" t="str">
        <f t="shared" si="0"/>
        <v>Friday</v>
      </c>
      <c r="B150" t="str">
        <f t="shared" si="1"/>
        <v>The Rec Room</v>
      </c>
      <c r="C150" t="str">
        <f t="shared" ref="C150:D150" si="446">IF( NOT( R150 = "" ), TEXT( DATE(YEAR(R150), MONTH(R150), DAY(R150) ), "m/d/yy") &amp; " " &amp; HOUR(R150) &amp; ":" &amp; TEXT( MINUTE(R150), "00"), "")</f>
        <v>4/26/19 21:45</v>
      </c>
      <c r="D150" t="str">
        <f t="shared" si="446"/>
        <v>4/26/19 22:30</v>
      </c>
      <c r="E150" t="str">
        <f t="shared" si="3"/>
        <v>Johnny &amp; the Mongrels</v>
      </c>
      <c r="F150" s="466"/>
      <c r="G150" s="466" t="e">
        <f t="array" ref="G150">INDEX( '2019 Kevin and Rob Export to we'!A:E, MATCH( E150, '2019 Kevin and Rob Export to we'!E:E, 0 ) )</f>
        <v>#N/A</v>
      </c>
      <c r="H150" s="466"/>
      <c r="I150" s="466"/>
      <c r="J150" s="466"/>
      <c r="K150" s="466"/>
      <c r="L150" s="466"/>
      <c r="M150" s="466"/>
      <c r="N150" s="466"/>
      <c r="O150" s="466"/>
      <c r="Q150" s="129" t="s">
        <v>5056</v>
      </c>
      <c r="R150" s="466">
        <f t="shared" ref="R150:S150" si="447">IF( AND( NOT( ISERROR( T150 ) ), NOT( ISBLANK( T150 ) ) ), IF( AND( T150 &gt; 0, T150 &lt; 1 ), IF( T150 &gt; 0.042, IF( $A150 = "Friday", $T$1, $U$1 ) + T150 + 0.5, IF( $A150 = "Friday", $T$1, $U$1 ) + T150 + 1), "" ), "" )</f>
        <v>43581.90625</v>
      </c>
      <c r="S150" s="466">
        <f t="shared" si="447"/>
        <v>43581.9375</v>
      </c>
      <c r="T150" s="497">
        <f t="shared" ref="T150:U150" si="448">TIMEVALUE(V150)</f>
        <v>0.40625</v>
      </c>
      <c r="U150" s="497">
        <f t="shared" si="448"/>
        <v>0.4375</v>
      </c>
      <c r="V150" s="498" t="str">
        <f t="shared" si="6"/>
        <v>9:45</v>
      </c>
      <c r="W150" s="498" t="str">
        <f t="shared" si="7"/>
        <v>10:30</v>
      </c>
    </row>
    <row r="151" spans="1:23" ht="12.75">
      <c r="A151" t="str">
        <f t="shared" si="0"/>
        <v>Friday</v>
      </c>
      <c r="B151" t="str">
        <f t="shared" si="1"/>
        <v>The Rickshaw Live</v>
      </c>
      <c r="C151" t="str">
        <f t="shared" ref="C151:D151" si="449">IF( NOT( R151 = "" ), TEXT( DATE(YEAR(R151), MONTH(R151), DAY(R151) ), "m/d/yy") &amp; " " &amp; HOUR(R151) &amp; ":" &amp; TEXT( MINUTE(R151), "00"), "")</f>
        <v/>
      </c>
      <c r="D151" t="str">
        <f t="shared" si="449"/>
        <v/>
      </c>
      <c r="E151" t="str">
        <f t="shared" si="3"/>
        <v/>
      </c>
      <c r="F151" s="466"/>
      <c r="G151" s="466" t="e">
        <f t="array" ref="G151">INDEX( '2019 Kevin and Rob Export to we'!A:E, MATCH( E151, '2019 Kevin and Rob Export to we'!E:E, 0 ) )</f>
        <v>#N/A</v>
      </c>
      <c r="H151" s="466"/>
      <c r="I151" s="466"/>
      <c r="J151" s="466"/>
      <c r="K151" s="466"/>
      <c r="L151" s="466"/>
      <c r="M151" s="466"/>
      <c r="N151" s="466"/>
      <c r="O151" s="466"/>
      <c r="Q151" s="129" t="s">
        <v>5057</v>
      </c>
      <c r="R151" s="466" t="str">
        <f t="shared" ref="R151:S151" si="450">IF( AND( NOT( ISERROR( T151 ) ), NOT( ISBLANK( T151 ) ) ), IF( AND( T151 &gt; 0, T151 &lt; 1 ), IF( T151 &gt; 0.042, IF( $A151 = "Friday", $T$1, $U$1 ) + T151 + 0.5, IF( $A151 = "Friday", $T$1, $U$1 ) + T151 + 1), "" ), "" )</f>
        <v/>
      </c>
      <c r="S151" s="466" t="str">
        <f t="shared" si="450"/>
        <v/>
      </c>
      <c r="T151" s="497" t="e">
        <f t="shared" ref="T151:U151" si="451">TIMEVALUE(V151)</f>
        <v>#VALUE!</v>
      </c>
      <c r="U151" s="497" t="e">
        <f t="shared" si="451"/>
        <v>#VALUE!</v>
      </c>
      <c r="V151" s="498" t="str">
        <f t="shared" si="6"/>
        <v/>
      </c>
      <c r="W151" s="498" t="str">
        <f t="shared" si="7"/>
        <v/>
      </c>
    </row>
    <row r="152" spans="1:23" ht="12.75">
      <c r="A152" t="str">
        <f t="shared" si="0"/>
        <v>Friday</v>
      </c>
      <c r="B152" t="str">
        <f t="shared" si="1"/>
        <v>The Rickshaw Live</v>
      </c>
      <c r="C152" t="str">
        <f t="shared" ref="C152:D152" si="452">IF( NOT( R152 = "" ), TEXT( DATE(YEAR(R152), MONTH(R152), DAY(R152) ), "m/d/yy") &amp; " " &amp; HOUR(R152) &amp; ":" &amp; TEXT( MINUTE(R152), "00"), "")</f>
        <v>4/26/19 19:00</v>
      </c>
      <c r="D152" t="str">
        <f t="shared" si="452"/>
        <v>4/26/19 19:45</v>
      </c>
      <c r="E152" t="str">
        <f t="shared" si="3"/>
        <v>Maya Bennett</v>
      </c>
      <c r="F152" s="466"/>
      <c r="G152" s="466" t="e">
        <f t="array" ref="G152">INDEX( '2019 Kevin and Rob Export to we'!A:E, MATCH( E152, '2019 Kevin and Rob Export to we'!E:E, 0 ) )</f>
        <v>#N/A</v>
      </c>
      <c r="H152" s="466"/>
      <c r="I152" s="466"/>
      <c r="J152" s="466"/>
      <c r="K152" s="466"/>
      <c r="L152" s="466"/>
      <c r="M152" s="466"/>
      <c r="N152" s="466"/>
      <c r="O152" s="466"/>
      <c r="Q152" s="129" t="s">
        <v>5058</v>
      </c>
      <c r="R152" s="466">
        <f t="shared" ref="R152:S152" si="453">IF( AND( NOT( ISERROR( T152 ) ), NOT( ISBLANK( T152 ) ) ), IF( AND( T152 &gt; 0, T152 &lt; 1 ), IF( T152 &gt; 0.042, IF( $A152 = "Friday", $T$1, $U$1 ) + T152 + 0.5, IF( $A152 = "Friday", $T$1, $U$1 ) + T152 + 1), "" ), "" )</f>
        <v>43581.791666666664</v>
      </c>
      <c r="S152" s="466">
        <f t="shared" si="453"/>
        <v>43581.822916666664</v>
      </c>
      <c r="T152" s="497">
        <f t="shared" ref="T152:U152" si="454">TIMEVALUE(V152)</f>
        <v>0.29166666666666669</v>
      </c>
      <c r="U152" s="497">
        <f t="shared" si="454"/>
        <v>0.32291666666666669</v>
      </c>
      <c r="V152" s="498" t="str">
        <f t="shared" si="6"/>
        <v>7:00</v>
      </c>
      <c r="W152" s="498" t="str">
        <f t="shared" si="7"/>
        <v>7:45</v>
      </c>
    </row>
    <row r="153" spans="1:23" ht="12.75">
      <c r="A153" t="str">
        <f t="shared" si="0"/>
        <v>Friday</v>
      </c>
      <c r="B153" t="str">
        <f t="shared" si="1"/>
        <v>The Rickshaw Live</v>
      </c>
      <c r="C153" t="str">
        <f t="shared" ref="C153:D153" si="455">IF( NOT( R153 = "" ), TEXT( DATE(YEAR(R153), MONTH(R153), DAY(R153) ), "m/d/yy") &amp; " " &amp; HOUR(R153) &amp; ":" &amp; TEXT( MINUTE(R153), "00"), "")</f>
        <v>4/26/19 20:15</v>
      </c>
      <c r="D153" t="str">
        <f t="shared" si="455"/>
        <v>4/26/19 21:00</v>
      </c>
      <c r="E153" t="str">
        <f t="shared" si="3"/>
        <v>TMULE</v>
      </c>
      <c r="F153" s="466"/>
      <c r="G153" s="466" t="e">
        <f t="array" ref="G153">INDEX( '2019 Kevin and Rob Export to we'!A:E, MATCH( E153, '2019 Kevin and Rob Export to we'!E:E, 0 ) )</f>
        <v>#N/A</v>
      </c>
      <c r="H153" s="466"/>
      <c r="I153" s="466"/>
      <c r="J153" s="466"/>
      <c r="K153" s="466"/>
      <c r="L153" s="466"/>
      <c r="M153" s="466"/>
      <c r="N153" s="466"/>
      <c r="O153" s="466"/>
      <c r="Q153" s="129" t="s">
        <v>5059</v>
      </c>
      <c r="R153" s="466">
        <f t="shared" ref="R153:S153" si="456">IF( AND( NOT( ISERROR( T153 ) ), NOT( ISBLANK( T153 ) ) ), IF( AND( T153 &gt; 0, T153 &lt; 1 ), IF( T153 &gt; 0.042, IF( $A153 = "Friday", $T$1, $U$1 ) + T153 + 0.5, IF( $A153 = "Friday", $T$1, $U$1 ) + T153 + 1), "" ), "" )</f>
        <v>43581.84375</v>
      </c>
      <c r="S153" s="466">
        <f t="shared" si="456"/>
        <v>43581.875</v>
      </c>
      <c r="T153" s="497">
        <f t="shared" ref="T153:U153" si="457">TIMEVALUE(V153)</f>
        <v>0.34375</v>
      </c>
      <c r="U153" s="497">
        <f t="shared" si="457"/>
        <v>0.375</v>
      </c>
      <c r="V153" s="498" t="str">
        <f t="shared" si="6"/>
        <v>8:15</v>
      </c>
      <c r="W153" s="498" t="str">
        <f t="shared" si="7"/>
        <v>9:00</v>
      </c>
    </row>
    <row r="154" spans="1:23" ht="12.75">
      <c r="A154" t="str">
        <f t="shared" si="0"/>
        <v>Friday</v>
      </c>
      <c r="B154" t="str">
        <f t="shared" si="1"/>
        <v>Scrumpy's Hard Cider Bar and Pub</v>
      </c>
      <c r="C154" t="str">
        <f t="shared" ref="C154:D154" si="458">IF( NOT( R154 = "" ), TEXT( DATE(YEAR(R154), MONTH(R154), DAY(R154) ), "m/d/yy") &amp; " " &amp; HOUR(R154) &amp; ":" &amp; TEXT( MINUTE(R154), "00"), "")</f>
        <v/>
      </c>
      <c r="D154" t="str">
        <f t="shared" si="458"/>
        <v/>
      </c>
      <c r="E154" t="str">
        <f t="shared" si="3"/>
        <v/>
      </c>
      <c r="F154" s="466"/>
      <c r="G154" s="466" t="e">
        <f t="array" ref="G154">INDEX( '2019 Kevin and Rob Export to we'!A:E, MATCH( E154, '2019 Kevin and Rob Export to we'!E:E, 0 ) )</f>
        <v>#N/A</v>
      </c>
      <c r="H154" s="466"/>
      <c r="I154" s="466"/>
      <c r="J154" s="466"/>
      <c r="K154" s="466"/>
      <c r="L154" s="466"/>
      <c r="M154" s="466"/>
      <c r="N154" s="466"/>
      <c r="O154" s="466"/>
      <c r="Q154" s="129" t="s">
        <v>5060</v>
      </c>
      <c r="R154" s="466" t="str">
        <f t="shared" ref="R154:S154" si="459">IF( AND( NOT( ISERROR( T154 ) ), NOT( ISBLANK( T154 ) ) ), IF( AND( T154 &gt; 0, T154 &lt; 1 ), IF( T154 &gt; 0.042, IF( $A154 = "Friday", $T$1, $U$1 ) + T154 + 0.5, IF( $A154 = "Friday", $T$1, $U$1 ) + T154 + 1), "" ), "" )</f>
        <v/>
      </c>
      <c r="S154" s="466" t="str">
        <f t="shared" si="459"/>
        <v/>
      </c>
      <c r="T154" s="497" t="e">
        <f t="shared" ref="T154:U154" si="460">TIMEVALUE(V154)</f>
        <v>#VALUE!</v>
      </c>
      <c r="U154" s="497" t="e">
        <f t="shared" si="460"/>
        <v>#VALUE!</v>
      </c>
      <c r="V154" s="498" t="str">
        <f t="shared" si="6"/>
        <v/>
      </c>
      <c r="W154" s="498" t="str">
        <f t="shared" si="7"/>
        <v/>
      </c>
    </row>
    <row r="155" spans="1:23" ht="12.75">
      <c r="A155" t="str">
        <f t="shared" si="0"/>
        <v>Friday</v>
      </c>
      <c r="B155" t="str">
        <f t="shared" si="1"/>
        <v>Scrumpy's Hard Cider Bar and Pub</v>
      </c>
      <c r="C155" t="str">
        <f t="shared" ref="C155:D155" si="461">IF( NOT( R155 = "" ), TEXT( DATE(YEAR(R155), MONTH(R155), DAY(R155) ), "m/d/yy") &amp; " " &amp; HOUR(R155) &amp; ":" &amp; TEXT( MINUTE(R155), "00"), "")</f>
        <v>4/26/19 18:45</v>
      </c>
      <c r="D155" t="str">
        <f t="shared" si="461"/>
        <v>4/26/19 19:30</v>
      </c>
      <c r="E155" t="str">
        <f t="shared" si="3"/>
        <v>Pink Fuzz</v>
      </c>
      <c r="F155" s="466"/>
      <c r="G155" s="466" t="e">
        <f t="array" ref="G155">INDEX( '2019 Kevin and Rob Export to we'!A:E, MATCH( E155, '2019 Kevin and Rob Export to we'!E:E, 0 ) )</f>
        <v>#N/A</v>
      </c>
      <c r="H155" s="466"/>
      <c r="I155" s="466"/>
      <c r="J155" s="466"/>
      <c r="K155" s="466"/>
      <c r="L155" s="466"/>
      <c r="M155" s="466"/>
      <c r="N155" s="466"/>
      <c r="O155" s="466"/>
      <c r="Q155" s="129" t="s">
        <v>5061</v>
      </c>
      <c r="R155" s="466">
        <f t="shared" ref="R155:S155" si="462">IF( AND( NOT( ISERROR( T155 ) ), NOT( ISBLANK( T155 ) ) ), IF( AND( T155 &gt; 0, T155 &lt; 1 ), IF( T155 &gt; 0.042, IF( $A155 = "Friday", $T$1, $U$1 ) + T155 + 0.5, IF( $A155 = "Friday", $T$1, $U$1 ) + T155 + 1), "" ), "" )</f>
        <v>43581.78125</v>
      </c>
      <c r="S155" s="466">
        <f t="shared" si="462"/>
        <v>43581.8125</v>
      </c>
      <c r="T155" s="497">
        <f t="shared" ref="T155:U155" si="463">TIMEVALUE(V155)</f>
        <v>0.28125</v>
      </c>
      <c r="U155" s="497">
        <f t="shared" si="463"/>
        <v>0.3125</v>
      </c>
      <c r="V155" s="498" t="str">
        <f t="shared" si="6"/>
        <v>6:45</v>
      </c>
      <c r="W155" s="498" t="str">
        <f t="shared" si="7"/>
        <v>7:30</v>
      </c>
    </row>
    <row r="156" spans="1:23" ht="12.75">
      <c r="A156" t="str">
        <f t="shared" si="0"/>
        <v>Friday</v>
      </c>
      <c r="B156" t="str">
        <f t="shared" si="1"/>
        <v>Scrumpy's Hard Cider Bar and Pub</v>
      </c>
      <c r="C156" t="str">
        <f t="shared" ref="C156:D156" si="464">IF( NOT( R156 = "" ), TEXT( DATE(YEAR(R156), MONTH(R156), DAY(R156) ), "m/d/yy") &amp; " " &amp; HOUR(R156) &amp; ":" &amp; TEXT( MINUTE(R156), "00"), "")</f>
        <v>4/26/19 20:00</v>
      </c>
      <c r="D156" t="str">
        <f t="shared" si="464"/>
        <v>4/26/19 20:45</v>
      </c>
      <c r="E156" t="str">
        <f t="shared" si="3"/>
        <v>Knuckle Pups</v>
      </c>
      <c r="F156" s="466"/>
      <c r="G156" s="466" t="e">
        <f t="array" ref="G156">INDEX( '2019 Kevin and Rob Export to we'!A:E, MATCH( E156, '2019 Kevin and Rob Export to we'!E:E, 0 ) )</f>
        <v>#N/A</v>
      </c>
      <c r="H156" s="466"/>
      <c r="I156" s="466"/>
      <c r="J156" s="466"/>
      <c r="K156" s="466"/>
      <c r="L156" s="466"/>
      <c r="M156" s="466"/>
      <c r="N156" s="466"/>
      <c r="O156" s="466"/>
      <c r="Q156" s="129" t="s">
        <v>5062</v>
      </c>
      <c r="R156" s="466">
        <f t="shared" ref="R156:S156" si="465">IF( AND( NOT( ISERROR( T156 ) ), NOT( ISBLANK( T156 ) ) ), IF( AND( T156 &gt; 0, T156 &lt; 1 ), IF( T156 &gt; 0.042, IF( $A156 = "Friday", $T$1, $U$1 ) + T156 + 0.5, IF( $A156 = "Friday", $T$1, $U$1 ) + T156 + 1), "" ), "" )</f>
        <v>43581.833333333336</v>
      </c>
      <c r="S156" s="466">
        <f t="shared" si="465"/>
        <v>43581.864583333336</v>
      </c>
      <c r="T156" s="497">
        <f t="shared" ref="T156:U156" si="466">TIMEVALUE(V156)</f>
        <v>0.33333333333333331</v>
      </c>
      <c r="U156" s="497">
        <f t="shared" si="466"/>
        <v>0.36458333333333331</v>
      </c>
      <c r="V156" s="498" t="str">
        <f t="shared" si="6"/>
        <v>8:00</v>
      </c>
      <c r="W156" s="498" t="str">
        <f t="shared" si="7"/>
        <v>8:45</v>
      </c>
    </row>
    <row r="157" spans="1:23" ht="12.75">
      <c r="A157" t="str">
        <f t="shared" si="0"/>
        <v>Friday</v>
      </c>
      <c r="B157" t="str">
        <f t="shared" si="1"/>
        <v>Scrumpy's Hard Cider Bar and Pub</v>
      </c>
      <c r="C157" t="str">
        <f t="shared" ref="C157:D157" si="467">IF( NOT( R157 = "" ), TEXT( DATE(YEAR(R157), MONTH(R157), DAY(R157) ), "m/d/yy") &amp; " " &amp; HOUR(R157) &amp; ":" &amp; TEXT( MINUTE(R157), "00"), "")</f>
        <v>4/26/19 21:15</v>
      </c>
      <c r="D157" t="str">
        <f t="shared" si="467"/>
        <v>4/26/19 22:00</v>
      </c>
      <c r="E157" t="str">
        <f t="shared" si="3"/>
        <v>New Mexican</v>
      </c>
      <c r="F157" s="466"/>
      <c r="G157" s="466" t="e">
        <f t="array" ref="G157">INDEX( '2019 Kevin and Rob Export to we'!A:E, MATCH( E157, '2019 Kevin and Rob Export to we'!E:E, 0 ) )</f>
        <v>#N/A</v>
      </c>
      <c r="H157" s="466"/>
      <c r="I157" s="466"/>
      <c r="J157" s="466"/>
      <c r="K157" s="466"/>
      <c r="L157" s="466"/>
      <c r="M157" s="466"/>
      <c r="N157" s="466"/>
      <c r="O157" s="466"/>
      <c r="Q157" s="129" t="s">
        <v>5063</v>
      </c>
      <c r="R157" s="466">
        <f t="shared" ref="R157:S157" si="468">IF( AND( NOT( ISERROR( T157 ) ), NOT( ISBLANK( T157 ) ) ), IF( AND( T157 &gt; 0, T157 &lt; 1 ), IF( T157 &gt; 0.042, IF( $A157 = "Friday", $T$1, $U$1 ) + T157 + 0.5, IF( $A157 = "Friday", $T$1, $U$1 ) + T157 + 1), "" ), "" )</f>
        <v>43581.885416666664</v>
      </c>
      <c r="S157" s="466">
        <f t="shared" si="468"/>
        <v>43581.916666666664</v>
      </c>
      <c r="T157" s="497">
        <f t="shared" ref="T157:U157" si="469">TIMEVALUE(V157)</f>
        <v>0.38541666666666669</v>
      </c>
      <c r="U157" s="497">
        <f t="shared" si="469"/>
        <v>0.41666666666666669</v>
      </c>
      <c r="V157" s="498" t="str">
        <f t="shared" si="6"/>
        <v>9:15</v>
      </c>
      <c r="W157" s="498" t="str">
        <f t="shared" si="7"/>
        <v>10:00</v>
      </c>
    </row>
    <row r="158" spans="1:23" ht="12.75">
      <c r="A158" t="str">
        <f t="shared" si="0"/>
        <v>Friday</v>
      </c>
      <c r="B158" t="str">
        <f t="shared" si="1"/>
        <v>Scrumpy's Hard Cider Bar and Pub</v>
      </c>
      <c r="C158" t="str">
        <f t="shared" ref="C158:D158" si="470">IF( NOT( R158 = "" ), TEXT( DATE(YEAR(R158), MONTH(R158), DAY(R158) ), "m/d/yy") &amp; " " &amp; HOUR(R158) &amp; ":" &amp; TEXT( MINUTE(R158), "00"), "")</f>
        <v>4/26/19 22:30</v>
      </c>
      <c r="D158" t="str">
        <f t="shared" si="470"/>
        <v>4/26/19 23:15</v>
      </c>
      <c r="E158" t="str">
        <f t="shared" si="3"/>
        <v>Floor Model</v>
      </c>
      <c r="F158" s="466"/>
      <c r="G158" s="466" t="e">
        <f t="array" ref="G158">INDEX( '2019 Kevin and Rob Export to we'!A:E, MATCH( E158, '2019 Kevin and Rob Export to we'!E:E, 0 ) )</f>
        <v>#N/A</v>
      </c>
      <c r="H158" s="466"/>
      <c r="I158" s="466"/>
      <c r="J158" s="466"/>
      <c r="K158" s="466"/>
      <c r="L158" s="466"/>
      <c r="M158" s="466"/>
      <c r="N158" s="466"/>
      <c r="O158" s="466"/>
      <c r="Q158" s="129" t="s">
        <v>5064</v>
      </c>
      <c r="R158" s="466">
        <f t="shared" ref="R158:S158" si="471">IF( AND( NOT( ISERROR( T158 ) ), NOT( ISBLANK( T158 ) ) ), IF( AND( T158 &gt; 0, T158 &lt; 1 ), IF( T158 &gt; 0.042, IF( $A158 = "Friday", $T$1, $U$1 ) + T158 + 0.5, IF( $A158 = "Friday", $T$1, $U$1 ) + T158 + 1), "" ), "" )</f>
        <v>43581.9375</v>
      </c>
      <c r="S158" s="466">
        <f t="shared" si="471"/>
        <v>43581.96875</v>
      </c>
      <c r="T158" s="497">
        <f t="shared" ref="T158:U158" si="472">TIMEVALUE(V158)</f>
        <v>0.4375</v>
      </c>
      <c r="U158" s="497">
        <f t="shared" si="472"/>
        <v>0.46875</v>
      </c>
      <c r="V158" s="498" t="str">
        <f t="shared" si="6"/>
        <v>10:30</v>
      </c>
      <c r="W158" s="498" t="str">
        <f t="shared" si="7"/>
        <v>11:15</v>
      </c>
    </row>
    <row r="159" spans="1:23" ht="12.75">
      <c r="A159" t="str">
        <f t="shared" si="0"/>
        <v>Friday</v>
      </c>
      <c r="B159" t="str">
        <f t="shared" si="1"/>
        <v>Scrumpy's Hard Cider Bar and Pub</v>
      </c>
      <c r="C159" t="str">
        <f t="shared" ref="C159:D159" si="473">IF( NOT( R159 = "" ), TEXT( DATE(YEAR(R159), MONTH(R159), DAY(R159) ), "m/d/yy") &amp; " " &amp; HOUR(R159) &amp; ":" &amp; TEXT( MINUTE(R159), "00"), "")</f>
        <v>4/26/19 23:45</v>
      </c>
      <c r="D159" t="str">
        <f t="shared" si="473"/>
        <v>4/27/19 0:30</v>
      </c>
      <c r="E159" t="str">
        <f t="shared" si="3"/>
        <v>Robert Shredford</v>
      </c>
      <c r="F159" s="466"/>
      <c r="G159" s="466" t="e">
        <f t="array" ref="G159">INDEX( '2019 Kevin and Rob Export to we'!A:E, MATCH( E159, '2019 Kevin and Rob Export to we'!E:E, 0 ) )</f>
        <v>#N/A</v>
      </c>
      <c r="H159" s="466"/>
      <c r="I159" s="466"/>
      <c r="J159" s="466"/>
      <c r="K159" s="466"/>
      <c r="L159" s="466"/>
      <c r="M159" s="466"/>
      <c r="N159" s="466"/>
      <c r="O159" s="466"/>
      <c r="Q159" s="129" t="s">
        <v>5065</v>
      </c>
      <c r="R159" s="466">
        <f t="shared" ref="R159:S159" si="474">IF( AND( NOT( ISERROR( T159 ) ), NOT( ISBLANK( T159 ) ) ), IF( AND( T159 &gt; 0, T159 &lt; 1 ), IF( T159 &gt; 0.042, IF( $A159 = "Friday", $T$1, $U$1 ) + T159 + 0.5, IF( $A159 = "Friday", $T$1, $U$1 ) + T159 + 1), "" ), "" )</f>
        <v>43581.989583333336</v>
      </c>
      <c r="S159" s="466">
        <f t="shared" si="474"/>
        <v>43582.020833333336</v>
      </c>
      <c r="T159" s="497">
        <f t="shared" ref="T159:U159" si="475">TIMEVALUE(V159)</f>
        <v>0.48958333333333331</v>
      </c>
      <c r="U159" s="497">
        <f t="shared" si="475"/>
        <v>0.52083333333333337</v>
      </c>
      <c r="V159" s="498" t="str">
        <f t="shared" si="6"/>
        <v>11:45</v>
      </c>
      <c r="W159" s="498" t="str">
        <f t="shared" si="7"/>
        <v>12:30</v>
      </c>
    </row>
    <row r="160" spans="1:23" ht="12.75">
      <c r="A160" t="str">
        <f t="shared" si="0"/>
        <v>Friday</v>
      </c>
      <c r="B160" t="str">
        <f t="shared" si="1"/>
        <v>Sound Off Silent Disco at Old Town Square</v>
      </c>
      <c r="C160" t="str">
        <f t="shared" ref="C160:D160" si="476">IF( NOT( R160 = "" ), TEXT( DATE(YEAR(R160), MONTH(R160), DAY(R160) ), "m/d/yy") &amp; " " &amp; HOUR(R160) &amp; ":" &amp; TEXT( MINUTE(R160), "00"), "")</f>
        <v/>
      </c>
      <c r="D160" t="str">
        <f t="shared" si="476"/>
        <v/>
      </c>
      <c r="E160" t="str">
        <f t="shared" si="3"/>
        <v/>
      </c>
      <c r="F160" s="466"/>
      <c r="G160" s="466" t="e">
        <f t="array" ref="G160">INDEX( '2019 Kevin and Rob Export to we'!A:E, MATCH( E160, '2019 Kevin and Rob Export to we'!E:E, 0 ) )</f>
        <v>#N/A</v>
      </c>
      <c r="H160" s="466"/>
      <c r="I160" s="466"/>
      <c r="J160" s="466"/>
      <c r="K160" s="466"/>
      <c r="L160" s="466"/>
      <c r="M160" s="466"/>
      <c r="N160" s="466"/>
      <c r="O160" s="466"/>
      <c r="Q160" s="129" t="s">
        <v>5066</v>
      </c>
      <c r="R160" s="466" t="str">
        <f t="shared" ref="R160:S160" si="477">IF( AND( NOT( ISERROR( T160 ) ), NOT( ISBLANK( T160 ) ) ), IF( AND( T160 &gt; 0, T160 &lt; 1 ), IF( T160 &gt; 0.042, IF( $A160 = "Friday", $T$1, $U$1 ) + T160 + 0.5, IF( $A160 = "Friday", $T$1, $U$1 ) + T160 + 1), "" ), "" )</f>
        <v/>
      </c>
      <c r="S160" s="466" t="str">
        <f t="shared" si="477"/>
        <v/>
      </c>
      <c r="T160" s="497" t="e">
        <f t="shared" ref="T160:U160" si="478">TIMEVALUE(V160)</f>
        <v>#VALUE!</v>
      </c>
      <c r="U160" s="497" t="e">
        <f t="shared" si="478"/>
        <v>#VALUE!</v>
      </c>
      <c r="V160" s="498" t="str">
        <f t="shared" si="6"/>
        <v/>
      </c>
      <c r="W160" s="498" t="str">
        <f t="shared" si="7"/>
        <v/>
      </c>
    </row>
    <row r="161" spans="1:23" ht="12.75">
      <c r="A161" t="str">
        <f t="shared" si="0"/>
        <v>Friday</v>
      </c>
      <c r="B161" t="str">
        <f t="shared" si="1"/>
        <v>Sound Off Silent Disco at Old Town Square</v>
      </c>
      <c r="C161" t="str">
        <f t="shared" ref="C161:D161" si="479">IF( NOT( R161 = "" ), TEXT( DATE(YEAR(R161), MONTH(R161), DAY(R161) ), "m/d/yy") &amp; " " &amp; HOUR(R161) &amp; ":" &amp; TEXT( MINUTE(R161), "00"), "")</f>
        <v>4/26/19 20:00</v>
      </c>
      <c r="D161" t="str">
        <f t="shared" si="479"/>
        <v>4/26/19 21:00</v>
      </c>
      <c r="E161" t="str">
        <f t="shared" si="3"/>
        <v>Blakeye</v>
      </c>
      <c r="F161" s="466"/>
      <c r="G161" s="466" t="e">
        <f t="array" ref="G161">INDEX( '2019 Kevin and Rob Export to we'!A:E, MATCH( E161, '2019 Kevin and Rob Export to we'!E:E, 0 ) )</f>
        <v>#N/A</v>
      </c>
      <c r="H161" s="466"/>
      <c r="I161" s="466"/>
      <c r="J161" s="466"/>
      <c r="K161" s="466"/>
      <c r="L161" s="466"/>
      <c r="M161" s="466"/>
      <c r="N161" s="466"/>
      <c r="O161" s="466"/>
      <c r="Q161" s="129" t="s">
        <v>5067</v>
      </c>
      <c r="R161" s="466">
        <f t="shared" ref="R161:S161" si="480">IF( AND( NOT( ISERROR( T161 ) ), NOT( ISBLANK( T161 ) ) ), IF( AND( T161 &gt; 0, T161 &lt; 1 ), IF( T161 &gt; 0.042, IF( $A161 = "Friday", $T$1, $U$1 ) + T161 + 0.5, IF( $A161 = "Friday", $T$1, $U$1 ) + T161 + 1), "" ), "" )</f>
        <v>43581.833333333336</v>
      </c>
      <c r="S161" s="466">
        <f t="shared" si="480"/>
        <v>43581.875</v>
      </c>
      <c r="T161" s="497">
        <f t="shared" ref="T161:U161" si="481">TIMEVALUE(V161)</f>
        <v>0.33333333333333331</v>
      </c>
      <c r="U161" s="497">
        <f t="shared" si="481"/>
        <v>0.375</v>
      </c>
      <c r="V161" s="498" t="str">
        <f t="shared" si="6"/>
        <v>8:00</v>
      </c>
      <c r="W161" s="498" t="str">
        <f t="shared" si="7"/>
        <v>9:00</v>
      </c>
    </row>
    <row r="162" spans="1:23" ht="12.75">
      <c r="A162" t="str">
        <f t="shared" si="0"/>
        <v>Friday</v>
      </c>
      <c r="B162" t="str">
        <f t="shared" si="1"/>
        <v>Sound Off Silent Disco at Old Town Square</v>
      </c>
      <c r="C162" t="str">
        <f t="shared" ref="C162:D162" si="482">IF( NOT( R162 = "" ), TEXT( DATE(YEAR(R162), MONTH(R162), DAY(R162) ), "m/d/yy") &amp; " " &amp; HOUR(R162) &amp; ":" &amp; TEXT( MINUTE(R162), "00"), "")</f>
        <v>4/26/19 20:00</v>
      </c>
      <c r="D162" t="str">
        <f t="shared" si="482"/>
        <v>4/26/19 21:00</v>
      </c>
      <c r="E162" t="str">
        <f t="shared" si="3"/>
        <v>NOLLIJ</v>
      </c>
      <c r="F162" s="466"/>
      <c r="G162" s="466" t="e">
        <f t="array" ref="G162">INDEX( '2019 Kevin and Rob Export to we'!A:E, MATCH( E162, '2019 Kevin and Rob Export to we'!E:E, 0 ) )</f>
        <v>#N/A</v>
      </c>
      <c r="H162" s="466"/>
      <c r="I162" s="466"/>
      <c r="J162" s="466"/>
      <c r="K162" s="466"/>
      <c r="L162" s="466"/>
      <c r="M162" s="466"/>
      <c r="N162" s="466"/>
      <c r="O162" s="466"/>
      <c r="Q162" s="129" t="s">
        <v>5068</v>
      </c>
      <c r="R162" s="466">
        <f t="shared" ref="R162:S162" si="483">IF( AND( NOT( ISERROR( T162 ) ), NOT( ISBLANK( T162 ) ) ), IF( AND( T162 &gt; 0, T162 &lt; 1 ), IF( T162 &gt; 0.042, IF( $A162 = "Friday", $T$1, $U$1 ) + T162 + 0.5, IF( $A162 = "Friday", $T$1, $U$1 ) + T162 + 1), "" ), "" )</f>
        <v>43581.833333333336</v>
      </c>
      <c r="S162" s="466">
        <f t="shared" si="483"/>
        <v>43581.875</v>
      </c>
      <c r="T162" s="497">
        <f t="shared" ref="T162:U162" si="484">TIMEVALUE(V162)</f>
        <v>0.33333333333333331</v>
      </c>
      <c r="U162" s="497">
        <f t="shared" si="484"/>
        <v>0.375</v>
      </c>
      <c r="V162" s="498" t="str">
        <f t="shared" si="6"/>
        <v>8:00</v>
      </c>
      <c r="W162" s="498" t="str">
        <f t="shared" si="7"/>
        <v>9:00</v>
      </c>
    </row>
    <row r="163" spans="1:23" ht="12.75">
      <c r="A163" t="str">
        <f t="shared" si="0"/>
        <v>Friday</v>
      </c>
      <c r="B163" t="str">
        <f t="shared" si="1"/>
        <v>Sound Off Silent Disco at Old Town Square</v>
      </c>
      <c r="C163" t="str">
        <f t="shared" ref="C163:D163" si="485">IF( NOT( R163 = "" ), TEXT( DATE(YEAR(R163), MONTH(R163), DAY(R163) ), "m/d/yy") &amp; " " &amp; HOUR(R163) &amp; ":" &amp; TEXT( MINUTE(R163), "00"), "")</f>
        <v>4/26/19 21:00</v>
      </c>
      <c r="D163" t="str">
        <f t="shared" si="485"/>
        <v>4/26/19 22:00</v>
      </c>
      <c r="E163" t="str">
        <f t="shared" si="3"/>
        <v>DJ KILLkenny</v>
      </c>
      <c r="F163" s="466"/>
      <c r="G163" s="466" t="e">
        <f t="array" ref="G163">INDEX( '2019 Kevin and Rob Export to we'!A:E, MATCH( E163, '2019 Kevin and Rob Export to we'!E:E, 0 ) )</f>
        <v>#N/A</v>
      </c>
      <c r="H163" s="466"/>
      <c r="I163" s="466"/>
      <c r="J163" s="466"/>
      <c r="K163" s="466"/>
      <c r="L163" s="466"/>
      <c r="M163" s="466"/>
      <c r="N163" s="466"/>
      <c r="O163" s="466"/>
      <c r="Q163" s="129" t="s">
        <v>5069</v>
      </c>
      <c r="R163" s="466">
        <f t="shared" ref="R163:S163" si="486">IF( AND( NOT( ISERROR( T163 ) ), NOT( ISBLANK( T163 ) ) ), IF( AND( T163 &gt; 0, T163 &lt; 1 ), IF( T163 &gt; 0.042, IF( $A163 = "Friday", $T$1, $U$1 ) + T163 + 0.5, IF( $A163 = "Friday", $T$1, $U$1 ) + T163 + 1), "" ), "" )</f>
        <v>43581.875</v>
      </c>
      <c r="S163" s="466">
        <f t="shared" si="486"/>
        <v>43581.916666666664</v>
      </c>
      <c r="T163" s="497">
        <f t="shared" ref="T163:U163" si="487">TIMEVALUE(V163)</f>
        <v>0.375</v>
      </c>
      <c r="U163" s="497">
        <f t="shared" si="487"/>
        <v>0.41666666666666669</v>
      </c>
      <c r="V163" s="498" t="str">
        <f t="shared" si="6"/>
        <v>9:00</v>
      </c>
      <c r="W163" s="498" t="str">
        <f t="shared" si="7"/>
        <v>10:00</v>
      </c>
    </row>
    <row r="164" spans="1:23" ht="12.75">
      <c r="A164" t="str">
        <f t="shared" si="0"/>
        <v>Friday</v>
      </c>
      <c r="B164" t="str">
        <f t="shared" si="1"/>
        <v>Sound Off Silent Disco at Old Town Square</v>
      </c>
      <c r="C164" t="str">
        <f t="shared" ref="C164:D164" si="488">IF( NOT( R164 = "" ), TEXT( DATE(YEAR(R164), MONTH(R164), DAY(R164) ), "m/d/yy") &amp; " " &amp; HOUR(R164) &amp; ":" &amp; TEXT( MINUTE(R164), "00"), "")</f>
        <v>4/26/19 21:00</v>
      </c>
      <c r="D164" t="str">
        <f t="shared" si="488"/>
        <v>4/26/19 22:00</v>
      </c>
      <c r="E164" t="str">
        <f t="shared" si="3"/>
        <v>Nic Kato</v>
      </c>
      <c r="F164" s="466"/>
      <c r="G164" s="466" t="e">
        <f t="array" ref="G164">INDEX( '2019 Kevin and Rob Export to we'!A:E, MATCH( E164, '2019 Kevin and Rob Export to we'!E:E, 0 ) )</f>
        <v>#N/A</v>
      </c>
      <c r="H164" s="466"/>
      <c r="I164" s="466"/>
      <c r="J164" s="466"/>
      <c r="K164" s="466"/>
      <c r="L164" s="466"/>
      <c r="M164" s="466"/>
      <c r="N164" s="466"/>
      <c r="O164" s="466"/>
      <c r="Q164" s="129" t="s">
        <v>5070</v>
      </c>
      <c r="R164" s="466">
        <f t="shared" ref="R164:S164" si="489">IF( AND( NOT( ISERROR( T164 ) ), NOT( ISBLANK( T164 ) ) ), IF( AND( T164 &gt; 0, T164 &lt; 1 ), IF( T164 &gt; 0.042, IF( $A164 = "Friday", $T$1, $U$1 ) + T164 + 0.5, IF( $A164 = "Friday", $T$1, $U$1 ) + T164 + 1), "" ), "" )</f>
        <v>43581.875</v>
      </c>
      <c r="S164" s="466">
        <f t="shared" si="489"/>
        <v>43581.916666666664</v>
      </c>
      <c r="T164" s="497">
        <f t="shared" ref="T164:U164" si="490">TIMEVALUE(V164)</f>
        <v>0.375</v>
      </c>
      <c r="U164" s="497">
        <f t="shared" si="490"/>
        <v>0.41666666666666669</v>
      </c>
      <c r="V164" s="498" t="str">
        <f t="shared" si="6"/>
        <v>9:00</v>
      </c>
      <c r="W164" s="498" t="str">
        <f t="shared" si="7"/>
        <v>10:00</v>
      </c>
    </row>
    <row r="165" spans="1:23" ht="12.75">
      <c r="A165" t="str">
        <f t="shared" si="0"/>
        <v>Friday</v>
      </c>
      <c r="B165" t="str">
        <f t="shared" si="1"/>
        <v>Sound Off Silent Disco at Old Town Square</v>
      </c>
      <c r="C165" t="str">
        <f t="shared" ref="C165:D165" si="491">IF( NOT( R165 = "" ), TEXT( DATE(YEAR(R165), MONTH(R165), DAY(R165) ), "m/d/yy") &amp; " " &amp; HOUR(R165) &amp; ":" &amp; TEXT( MINUTE(R165), "00"), "")</f>
        <v>4/26/19 22:00</v>
      </c>
      <c r="D165" t="str">
        <f t="shared" si="491"/>
        <v>4/26/19 23:00</v>
      </c>
      <c r="E165" t="str">
        <f t="shared" si="3"/>
        <v>Joey Trouble</v>
      </c>
      <c r="F165" s="466"/>
      <c r="G165" s="466" t="e">
        <f t="array" ref="G165">INDEX( '2019 Kevin and Rob Export to we'!A:E, MATCH( E165, '2019 Kevin and Rob Export to we'!E:E, 0 ) )</f>
        <v>#N/A</v>
      </c>
      <c r="H165" s="466"/>
      <c r="I165" s="466"/>
      <c r="J165" s="466"/>
      <c r="K165" s="466"/>
      <c r="L165" s="466"/>
      <c r="M165" s="466"/>
      <c r="N165" s="466"/>
      <c r="O165" s="466"/>
      <c r="Q165" s="129" t="s">
        <v>5071</v>
      </c>
      <c r="R165" s="466">
        <f t="shared" ref="R165:S165" si="492">IF( AND( NOT( ISERROR( T165 ) ), NOT( ISBLANK( T165 ) ) ), IF( AND( T165 &gt; 0, T165 &lt; 1 ), IF( T165 &gt; 0.042, IF( $A165 = "Friday", $T$1, $U$1 ) + T165 + 0.5, IF( $A165 = "Friday", $T$1, $U$1 ) + T165 + 1), "" ), "" )</f>
        <v>43581.916666666664</v>
      </c>
      <c r="S165" s="466">
        <f t="shared" si="492"/>
        <v>43581.958333333336</v>
      </c>
      <c r="T165" s="497">
        <f t="shared" ref="T165:U165" si="493">TIMEVALUE(V165)</f>
        <v>0.41666666666666669</v>
      </c>
      <c r="U165" s="497">
        <f t="shared" si="493"/>
        <v>0.45833333333333331</v>
      </c>
      <c r="V165" s="498" t="str">
        <f t="shared" si="6"/>
        <v>10:00</v>
      </c>
      <c r="W165" s="498" t="str">
        <f t="shared" si="7"/>
        <v>11:00</v>
      </c>
    </row>
    <row r="166" spans="1:23" ht="12.75">
      <c r="A166" t="str">
        <f t="shared" si="0"/>
        <v>Friday</v>
      </c>
      <c r="B166" t="str">
        <f t="shared" si="1"/>
        <v>Sound Off Silent Disco at Old Town Square</v>
      </c>
      <c r="C166" t="str">
        <f t="shared" ref="C166:D166" si="494">IF( NOT( R166 = "" ), TEXT( DATE(YEAR(R166), MONTH(R166), DAY(R166) ), "m/d/yy") &amp; " " &amp; HOUR(R166) &amp; ":" &amp; TEXT( MINUTE(R166), "00"), "")</f>
        <v>4/26/19 22:00</v>
      </c>
      <c r="D166" t="str">
        <f t="shared" si="494"/>
        <v>4/26/19 23:00</v>
      </c>
      <c r="E166" t="str">
        <f t="shared" si="3"/>
        <v>Elctrx</v>
      </c>
      <c r="F166" s="466"/>
      <c r="G166" s="466" t="e">
        <f t="array" ref="G166">INDEX( '2019 Kevin and Rob Export to we'!A:E, MATCH( E166, '2019 Kevin and Rob Export to we'!E:E, 0 ) )</f>
        <v>#N/A</v>
      </c>
      <c r="H166" s="466"/>
      <c r="I166" s="466"/>
      <c r="J166" s="466"/>
      <c r="K166" s="466"/>
      <c r="L166" s="466"/>
      <c r="M166" s="466"/>
      <c r="N166" s="466"/>
      <c r="O166" s="466"/>
      <c r="Q166" s="129" t="s">
        <v>5072</v>
      </c>
      <c r="R166" s="466">
        <f t="shared" ref="R166:S166" si="495">IF( AND( NOT( ISERROR( T166 ) ), NOT( ISBLANK( T166 ) ) ), IF( AND( T166 &gt; 0, T166 &lt; 1 ), IF( T166 &gt; 0.042, IF( $A166 = "Friday", $T$1, $U$1 ) + T166 + 0.5, IF( $A166 = "Friday", $T$1, $U$1 ) + T166 + 1), "" ), "" )</f>
        <v>43581.916666666664</v>
      </c>
      <c r="S166" s="466">
        <f t="shared" si="495"/>
        <v>43581.958333333336</v>
      </c>
      <c r="T166" s="497">
        <f t="shared" ref="T166:U166" si="496">TIMEVALUE(V166)</f>
        <v>0.41666666666666669</v>
      </c>
      <c r="U166" s="497">
        <f t="shared" si="496"/>
        <v>0.45833333333333331</v>
      </c>
      <c r="V166" s="498" t="str">
        <f t="shared" si="6"/>
        <v>10:00</v>
      </c>
      <c r="W166" s="498" t="str">
        <f t="shared" si="7"/>
        <v>11:00</v>
      </c>
    </row>
    <row r="167" spans="1:23" ht="12.75">
      <c r="A167" t="str">
        <f t="shared" si="0"/>
        <v>Friday</v>
      </c>
      <c r="B167" t="str">
        <f t="shared" si="1"/>
        <v>Sound Off Silent Disco at Old Town Square</v>
      </c>
      <c r="C167" t="str">
        <f t="shared" ref="C167:D167" si="497">IF( NOT( R167 = "" ), TEXT( DATE(YEAR(R167), MONTH(R167), DAY(R167) ), "m/d/yy") &amp; " " &amp; HOUR(R167) &amp; ":" &amp; TEXT( MINUTE(R167), "00"), "")</f>
        <v>4/26/19 23:00</v>
      </c>
      <c r="D167" t="str">
        <f t="shared" si="497"/>
        <v>4/27/19 0:00</v>
      </c>
      <c r="E167" t="str">
        <f t="shared" si="3"/>
        <v>Jimeni</v>
      </c>
      <c r="F167" s="466"/>
      <c r="G167" s="466" t="e">
        <f t="array" ref="G167">INDEX( '2019 Kevin and Rob Export to we'!A:E, MATCH( E167, '2019 Kevin and Rob Export to we'!E:E, 0 ) )</f>
        <v>#N/A</v>
      </c>
      <c r="H167" s="466"/>
      <c r="I167" s="466"/>
      <c r="J167" s="466"/>
      <c r="K167" s="466"/>
      <c r="L167" s="466"/>
      <c r="M167" s="466"/>
      <c r="N167" s="466"/>
      <c r="O167" s="466"/>
      <c r="Q167" s="129" t="s">
        <v>5073</v>
      </c>
      <c r="R167" s="466">
        <f t="shared" ref="R167:S167" si="498">IF( AND( NOT( ISERROR( T167 ) ), NOT( ISBLANK( T167 ) ) ), IF( AND( T167 &gt; 0, T167 &lt; 1 ), IF( T167 &gt; 0.042, IF( $A167 = "Friday", $T$1, $U$1 ) + T167 + 0.5, IF( $A167 = "Friday", $T$1, $U$1 ) + T167 + 1), "" ), "" )</f>
        <v>43581.958333333336</v>
      </c>
      <c r="S167" s="466">
        <f t="shared" si="498"/>
        <v>43582</v>
      </c>
      <c r="T167" s="497">
        <f t="shared" ref="T167:U167" si="499">TIMEVALUE(V167)</f>
        <v>0.45833333333333331</v>
      </c>
      <c r="U167" s="497">
        <f t="shared" si="499"/>
        <v>0.5</v>
      </c>
      <c r="V167" s="498" t="str">
        <f t="shared" si="6"/>
        <v>11:00</v>
      </c>
      <c r="W167" s="498" t="str">
        <f t="shared" si="7"/>
        <v>12:00</v>
      </c>
    </row>
    <row r="168" spans="1:23" ht="12.75">
      <c r="A168" t="str">
        <f t="shared" si="0"/>
        <v>Friday</v>
      </c>
      <c r="B168" t="str">
        <f t="shared" si="1"/>
        <v>Sound Off Silent Disco at Old Town Square</v>
      </c>
      <c r="C168" t="str">
        <f t="shared" ref="C168:D168" si="500">IF( NOT( R168 = "" ), TEXT( DATE(YEAR(R168), MONTH(R168), DAY(R168) ), "m/d/yy") &amp; " " &amp; HOUR(R168) &amp; ":" &amp; TEXT( MINUTE(R168), "00"), "")</f>
        <v>4/26/19 23:00</v>
      </c>
      <c r="D168" t="str">
        <f t="shared" si="500"/>
        <v>4/27/19 0:00</v>
      </c>
      <c r="E168" t="str">
        <f t="shared" si="3"/>
        <v>DJ Wadada</v>
      </c>
      <c r="F168" s="466"/>
      <c r="G168" s="466" t="e">
        <f t="array" ref="G168">INDEX( '2019 Kevin and Rob Export to we'!A:E, MATCH( E168, '2019 Kevin and Rob Export to we'!E:E, 0 ) )</f>
        <v>#N/A</v>
      </c>
      <c r="H168" s="466"/>
      <c r="I168" s="466"/>
      <c r="J168" s="466"/>
      <c r="K168" s="466"/>
      <c r="L168" s="466"/>
      <c r="M168" s="466"/>
      <c r="N168" s="466"/>
      <c r="O168" s="466"/>
      <c r="Q168" s="129" t="s">
        <v>5074</v>
      </c>
      <c r="R168" s="466">
        <f t="shared" ref="R168:S168" si="501">IF( AND( NOT( ISERROR( T168 ) ), NOT( ISBLANK( T168 ) ) ), IF( AND( T168 &gt; 0, T168 &lt; 1 ), IF( T168 &gt; 0.042, IF( $A168 = "Friday", $T$1, $U$1 ) + T168 + 0.5, IF( $A168 = "Friday", $T$1, $U$1 ) + T168 + 1), "" ), "" )</f>
        <v>43581.958333333336</v>
      </c>
      <c r="S168" s="466">
        <f t="shared" si="501"/>
        <v>43582</v>
      </c>
      <c r="T168" s="497">
        <f t="shared" ref="T168:U168" si="502">TIMEVALUE(V168)</f>
        <v>0.45833333333333331</v>
      </c>
      <c r="U168" s="497">
        <f t="shared" si="502"/>
        <v>0.5</v>
      </c>
      <c r="V168" s="498" t="str">
        <f t="shared" si="6"/>
        <v>11:00</v>
      </c>
      <c r="W168" s="498" t="str">
        <f t="shared" si="7"/>
        <v>12:00</v>
      </c>
    </row>
    <row r="169" spans="1:23" ht="12.75">
      <c r="A169" t="str">
        <f t="shared" si="0"/>
        <v>Friday</v>
      </c>
      <c r="B169" t="str">
        <f t="shared" si="1"/>
        <v>Surfside 7</v>
      </c>
      <c r="C169" t="str">
        <f t="shared" ref="C169:D169" si="503">IF( NOT( R169 = "" ), TEXT( DATE(YEAR(R169), MONTH(R169), DAY(R169) ), "m/d/yy") &amp; " " &amp; HOUR(R169) &amp; ":" &amp; TEXT( MINUTE(R169), "00"), "")</f>
        <v/>
      </c>
      <c r="D169" t="str">
        <f t="shared" si="503"/>
        <v/>
      </c>
      <c r="E169" t="str">
        <f t="shared" si="3"/>
        <v/>
      </c>
      <c r="F169" s="466"/>
      <c r="G169" s="466" t="e">
        <f t="array" ref="G169">INDEX( '2019 Kevin and Rob Export to we'!A:E, MATCH( E169, '2019 Kevin and Rob Export to we'!E:E, 0 ) )</f>
        <v>#N/A</v>
      </c>
      <c r="H169" s="466"/>
      <c r="I169" s="466"/>
      <c r="J169" s="466"/>
      <c r="K169" s="466"/>
      <c r="L169" s="466"/>
      <c r="M169" s="466"/>
      <c r="N169" s="466"/>
      <c r="O169" s="466"/>
      <c r="Q169" s="129" t="s">
        <v>5075</v>
      </c>
      <c r="R169" s="466" t="str">
        <f t="shared" ref="R169:S169" si="504">IF( AND( NOT( ISERROR( T169 ) ), NOT( ISBLANK( T169 ) ) ), IF( AND( T169 &gt; 0, T169 &lt; 1 ), IF( T169 &gt; 0.042, IF( $A169 = "Friday", $T$1, $U$1 ) + T169 + 0.5, IF( $A169 = "Friday", $T$1, $U$1 ) + T169 + 1), "" ), "" )</f>
        <v/>
      </c>
      <c r="S169" s="466" t="str">
        <f t="shared" si="504"/>
        <v/>
      </c>
      <c r="T169" s="497" t="e">
        <f t="shared" ref="T169:U169" si="505">TIMEVALUE(V169)</f>
        <v>#VALUE!</v>
      </c>
      <c r="U169" s="497" t="e">
        <f t="shared" si="505"/>
        <v>#VALUE!</v>
      </c>
      <c r="V169" s="498" t="str">
        <f t="shared" si="6"/>
        <v/>
      </c>
      <c r="W169" s="498" t="str">
        <f t="shared" si="7"/>
        <v/>
      </c>
    </row>
    <row r="170" spans="1:23" ht="12.75">
      <c r="A170" t="str">
        <f t="shared" si="0"/>
        <v>Friday</v>
      </c>
      <c r="B170" t="str">
        <f t="shared" si="1"/>
        <v>Surfside 7</v>
      </c>
      <c r="C170" t="str">
        <f t="shared" ref="C170:D170" si="506">IF( NOT( R170 = "" ), TEXT( DATE(YEAR(R170), MONTH(R170), DAY(R170) ), "m/d/yy") &amp; " " &amp; HOUR(R170) &amp; ":" &amp; TEXT( MINUTE(R170), "00"), "")</f>
        <v>4/26/19 17:30</v>
      </c>
      <c r="D170" t="str">
        <f t="shared" si="506"/>
        <v>4/26/19 18:15</v>
      </c>
      <c r="E170" t="str">
        <f t="shared" si="3"/>
        <v>Spaceagle</v>
      </c>
      <c r="F170" s="466"/>
      <c r="G170" s="466" t="e">
        <f t="array" ref="G170">INDEX( '2019 Kevin and Rob Export to we'!A:E, MATCH( E170, '2019 Kevin and Rob Export to we'!E:E, 0 ) )</f>
        <v>#N/A</v>
      </c>
      <c r="H170" s="466"/>
      <c r="I170" s="466"/>
      <c r="J170" s="466"/>
      <c r="K170" s="466"/>
      <c r="L170" s="466"/>
      <c r="M170" s="466"/>
      <c r="N170" s="466"/>
      <c r="O170" s="466"/>
      <c r="Q170" s="129" t="s">
        <v>5076</v>
      </c>
      <c r="R170" s="466">
        <f t="shared" ref="R170:S170" si="507">IF( AND( NOT( ISERROR( T170 ) ), NOT( ISBLANK( T170 ) ) ), IF( AND( T170 &gt; 0, T170 &lt; 1 ), IF( T170 &gt; 0.042, IF( $A170 = "Friday", $T$1, $U$1 ) + T170 + 0.5, IF( $A170 = "Friday", $T$1, $U$1 ) + T170 + 1), "" ), "" )</f>
        <v>43581.729166666664</v>
      </c>
      <c r="S170" s="466">
        <f t="shared" si="507"/>
        <v>43581.760416666664</v>
      </c>
      <c r="T170" s="497">
        <f t="shared" ref="T170:U170" si="508">TIMEVALUE(V170)</f>
        <v>0.22916666666666666</v>
      </c>
      <c r="U170" s="497">
        <f t="shared" si="508"/>
        <v>0.26041666666666669</v>
      </c>
      <c r="V170" s="498" t="str">
        <f t="shared" si="6"/>
        <v>5:30</v>
      </c>
      <c r="W170" s="498" t="str">
        <f t="shared" si="7"/>
        <v>6:15</v>
      </c>
    </row>
    <row r="171" spans="1:23" ht="12.75">
      <c r="A171" t="str">
        <f t="shared" si="0"/>
        <v>Friday</v>
      </c>
      <c r="B171" t="str">
        <f t="shared" si="1"/>
        <v>Surfside 7</v>
      </c>
      <c r="C171" t="str">
        <f t="shared" ref="C171:D171" si="509">IF( NOT( R171 = "" ), TEXT( DATE(YEAR(R171), MONTH(R171), DAY(R171) ), "m/d/yy") &amp; " " &amp; HOUR(R171) &amp; ":" &amp; TEXT( MINUTE(R171), "00"), "")</f>
        <v>4/26/19 18:45</v>
      </c>
      <c r="D171" t="str">
        <f t="shared" si="509"/>
        <v>4/26/19 19:30</v>
      </c>
      <c r="E171" t="str">
        <f t="shared" si="3"/>
        <v>The Timberline</v>
      </c>
      <c r="F171" s="466"/>
      <c r="G171" s="466" t="e">
        <f t="array" ref="G171">INDEX( '2019 Kevin and Rob Export to we'!A:E, MATCH( E171, '2019 Kevin and Rob Export to we'!E:E, 0 ) )</f>
        <v>#N/A</v>
      </c>
      <c r="H171" s="466"/>
      <c r="I171" s="466"/>
      <c r="J171" s="466"/>
      <c r="K171" s="466"/>
      <c r="L171" s="466"/>
      <c r="M171" s="466"/>
      <c r="N171" s="466"/>
      <c r="O171" s="466"/>
      <c r="Q171" s="129" t="s">
        <v>5077</v>
      </c>
      <c r="R171" s="466">
        <f t="shared" ref="R171:S171" si="510">IF( AND( NOT( ISERROR( T171 ) ), NOT( ISBLANK( T171 ) ) ), IF( AND( T171 &gt; 0, T171 &lt; 1 ), IF( T171 &gt; 0.042, IF( $A171 = "Friday", $T$1, $U$1 ) + T171 + 0.5, IF( $A171 = "Friday", $T$1, $U$1 ) + T171 + 1), "" ), "" )</f>
        <v>43581.78125</v>
      </c>
      <c r="S171" s="466">
        <f t="shared" si="510"/>
        <v>43581.8125</v>
      </c>
      <c r="T171" s="497">
        <f t="shared" ref="T171:U171" si="511">TIMEVALUE(V171)</f>
        <v>0.28125</v>
      </c>
      <c r="U171" s="497">
        <f t="shared" si="511"/>
        <v>0.3125</v>
      </c>
      <c r="V171" s="498" t="str">
        <f t="shared" si="6"/>
        <v>6:45</v>
      </c>
      <c r="W171" s="498" t="str">
        <f t="shared" si="7"/>
        <v>7:30</v>
      </c>
    </row>
    <row r="172" spans="1:23" ht="12.75">
      <c r="A172" t="str">
        <f t="shared" si="0"/>
        <v>Friday</v>
      </c>
      <c r="B172" t="str">
        <f t="shared" si="1"/>
        <v>Surfside 7</v>
      </c>
      <c r="C172" t="str">
        <f t="shared" ref="C172:D172" si="512">IF( NOT( R172 = "" ), TEXT( DATE(YEAR(R172), MONTH(R172), DAY(R172) ), "m/d/yy") &amp; " " &amp; HOUR(R172) &amp; ":" &amp; TEXT( MINUTE(R172), "00"), "")</f>
        <v>4/26/19 20:00</v>
      </c>
      <c r="D172" t="str">
        <f t="shared" si="512"/>
        <v>4/26/19 20:45</v>
      </c>
      <c r="E172" t="str">
        <f t="shared" si="3"/>
        <v>Triton</v>
      </c>
      <c r="F172" s="466"/>
      <c r="G172" s="466" t="e">
        <f t="array" ref="G172">INDEX( '2019 Kevin and Rob Export to we'!A:E, MATCH( E172, '2019 Kevin and Rob Export to we'!E:E, 0 ) )</f>
        <v>#N/A</v>
      </c>
      <c r="H172" s="466"/>
      <c r="I172" s="466"/>
      <c r="J172" s="466"/>
      <c r="K172" s="466"/>
      <c r="L172" s="466"/>
      <c r="M172" s="466"/>
      <c r="N172" s="466"/>
      <c r="O172" s="466"/>
      <c r="Q172" s="129" t="s">
        <v>5078</v>
      </c>
      <c r="R172" s="466">
        <f t="shared" ref="R172:S172" si="513">IF( AND( NOT( ISERROR( T172 ) ), NOT( ISBLANK( T172 ) ) ), IF( AND( T172 &gt; 0, T172 &lt; 1 ), IF( T172 &gt; 0.042, IF( $A172 = "Friday", $T$1, $U$1 ) + T172 + 0.5, IF( $A172 = "Friday", $T$1, $U$1 ) + T172 + 1), "" ), "" )</f>
        <v>43581.833333333336</v>
      </c>
      <c r="S172" s="466">
        <f t="shared" si="513"/>
        <v>43581.864583333336</v>
      </c>
      <c r="T172" s="497">
        <f t="shared" ref="T172:U172" si="514">TIMEVALUE(V172)</f>
        <v>0.33333333333333331</v>
      </c>
      <c r="U172" s="497">
        <f t="shared" si="514"/>
        <v>0.36458333333333331</v>
      </c>
      <c r="V172" s="498" t="str">
        <f t="shared" si="6"/>
        <v>8:00</v>
      </c>
      <c r="W172" s="498" t="str">
        <f t="shared" si="7"/>
        <v>8:45</v>
      </c>
    </row>
    <row r="173" spans="1:23" ht="12.75">
      <c r="A173" t="str">
        <f t="shared" si="0"/>
        <v>Friday</v>
      </c>
      <c r="B173" t="str">
        <f t="shared" si="1"/>
        <v>Surfside 7</v>
      </c>
      <c r="C173" t="str">
        <f t="shared" ref="C173:D173" si="515">IF( NOT( R173 = "" ), TEXT( DATE(YEAR(R173), MONTH(R173), DAY(R173) ), "m/d/yy") &amp; " " &amp; HOUR(R173) &amp; ":" &amp; TEXT( MINUTE(R173), "00"), "")</f>
        <v>4/26/19 21:15</v>
      </c>
      <c r="D173" t="str">
        <f t="shared" si="515"/>
        <v>4/26/19 22:00</v>
      </c>
      <c r="E173" t="str">
        <f t="shared" si="3"/>
        <v>CITRA</v>
      </c>
      <c r="F173" s="466"/>
      <c r="G173" s="466" t="e">
        <f t="array" ref="G173">INDEX( '2019 Kevin and Rob Export to we'!A:E, MATCH( E173, '2019 Kevin and Rob Export to we'!E:E, 0 ) )</f>
        <v>#N/A</v>
      </c>
      <c r="H173" s="466"/>
      <c r="I173" s="466"/>
      <c r="J173" s="466"/>
      <c r="K173" s="466"/>
      <c r="L173" s="466"/>
      <c r="M173" s="466"/>
      <c r="N173" s="466"/>
      <c r="O173" s="466"/>
      <c r="Q173" s="129" t="s">
        <v>5079</v>
      </c>
      <c r="R173" s="466">
        <f t="shared" ref="R173:S173" si="516">IF( AND( NOT( ISERROR( T173 ) ), NOT( ISBLANK( T173 ) ) ), IF( AND( T173 &gt; 0, T173 &lt; 1 ), IF( T173 &gt; 0.042, IF( $A173 = "Friday", $T$1, $U$1 ) + T173 + 0.5, IF( $A173 = "Friday", $T$1, $U$1 ) + T173 + 1), "" ), "" )</f>
        <v>43581.885416666664</v>
      </c>
      <c r="S173" s="466">
        <f t="shared" si="516"/>
        <v>43581.916666666664</v>
      </c>
      <c r="T173" s="497">
        <f t="shared" ref="T173:U173" si="517">TIMEVALUE(V173)</f>
        <v>0.38541666666666669</v>
      </c>
      <c r="U173" s="497">
        <f t="shared" si="517"/>
        <v>0.41666666666666669</v>
      </c>
      <c r="V173" s="498" t="str">
        <f t="shared" si="6"/>
        <v>9:15</v>
      </c>
      <c r="W173" s="498" t="str">
        <f t="shared" si="7"/>
        <v>10:00</v>
      </c>
    </row>
    <row r="174" spans="1:23" ht="12.75">
      <c r="A174" t="str">
        <f t="shared" si="0"/>
        <v>Friday</v>
      </c>
      <c r="B174" t="str">
        <f t="shared" si="1"/>
        <v>Surfside 7</v>
      </c>
      <c r="C174" t="str">
        <f t="shared" ref="C174:D174" si="518">IF( NOT( R174 = "" ), TEXT( DATE(YEAR(R174), MONTH(R174), DAY(R174) ), "m/d/yy") &amp; " " &amp; HOUR(R174) &amp; ":" &amp; TEXT( MINUTE(R174), "00"), "")</f>
        <v>4/26/19 22:30</v>
      </c>
      <c r="D174" t="str">
        <f t="shared" si="518"/>
        <v>4/26/19 23:15</v>
      </c>
      <c r="E174" t="str">
        <f t="shared" si="3"/>
        <v>Altas</v>
      </c>
      <c r="F174" s="466"/>
      <c r="G174" s="466" t="e">
        <f t="array" ref="G174">INDEX( '2019 Kevin and Rob Export to we'!A:E, MATCH( E174, '2019 Kevin and Rob Export to we'!E:E, 0 ) )</f>
        <v>#N/A</v>
      </c>
      <c r="H174" s="466"/>
      <c r="I174" s="466"/>
      <c r="J174" s="466"/>
      <c r="K174" s="466"/>
      <c r="L174" s="466"/>
      <c r="M174" s="466"/>
      <c r="N174" s="466"/>
      <c r="O174" s="466"/>
      <c r="Q174" s="129" t="s">
        <v>5080</v>
      </c>
      <c r="R174" s="466">
        <f t="shared" ref="R174:S174" si="519">IF( AND( NOT( ISERROR( T174 ) ), NOT( ISBLANK( T174 ) ) ), IF( AND( T174 &gt; 0, T174 &lt; 1 ), IF( T174 &gt; 0.042, IF( $A174 = "Friday", $T$1, $U$1 ) + T174 + 0.5, IF( $A174 = "Friday", $T$1, $U$1 ) + T174 + 1), "" ), "" )</f>
        <v>43581.9375</v>
      </c>
      <c r="S174" s="466">
        <f t="shared" si="519"/>
        <v>43581.96875</v>
      </c>
      <c r="T174" s="497">
        <f t="shared" ref="T174:U174" si="520">TIMEVALUE(V174)</f>
        <v>0.4375</v>
      </c>
      <c r="U174" s="497">
        <f t="shared" si="520"/>
        <v>0.46875</v>
      </c>
      <c r="V174" s="498" t="str">
        <f t="shared" si="6"/>
        <v>10:30</v>
      </c>
      <c r="W174" s="498" t="str">
        <f t="shared" si="7"/>
        <v>11:15</v>
      </c>
    </row>
    <row r="175" spans="1:23" ht="12.75">
      <c r="A175" t="str">
        <f t="shared" si="0"/>
        <v>Friday</v>
      </c>
      <c r="B175" t="str">
        <f t="shared" si="1"/>
        <v>Surfside 7</v>
      </c>
      <c r="C175" t="str">
        <f t="shared" ref="C175:D175" si="521">IF( NOT( R175 = "" ), TEXT( DATE(YEAR(R175), MONTH(R175), DAY(R175) ), "m/d/yy") &amp; " " &amp; HOUR(R175) &amp; ":" &amp; TEXT( MINUTE(R175), "00"), "")</f>
        <v>4/26/19 23:45</v>
      </c>
      <c r="D175" t="str">
        <f t="shared" si="521"/>
        <v>4/27/19 0:30</v>
      </c>
      <c r="E175" t="str">
        <f t="shared" si="3"/>
        <v>Guerrilla Radio</v>
      </c>
      <c r="F175" s="466"/>
      <c r="G175" s="466" t="e">
        <f t="array" ref="G175">INDEX( '2019 Kevin and Rob Export to we'!A:E, MATCH( E175, '2019 Kevin and Rob Export to we'!E:E, 0 ) )</f>
        <v>#N/A</v>
      </c>
      <c r="H175" s="466"/>
      <c r="I175" s="466"/>
      <c r="J175" s="466"/>
      <c r="K175" s="466"/>
      <c r="L175" s="466"/>
      <c r="M175" s="466"/>
      <c r="N175" s="466"/>
      <c r="O175" s="466"/>
      <c r="Q175" s="129" t="s">
        <v>5081</v>
      </c>
      <c r="R175" s="466">
        <f t="shared" ref="R175:S175" si="522">IF( AND( NOT( ISERROR( T175 ) ), NOT( ISBLANK( T175 ) ) ), IF( AND( T175 &gt; 0, T175 &lt; 1 ), IF( T175 &gt; 0.042, IF( $A175 = "Friday", $T$1, $U$1 ) + T175 + 0.5, IF( $A175 = "Friday", $T$1, $U$1 ) + T175 + 1), "" ), "" )</f>
        <v>43581.989583333336</v>
      </c>
      <c r="S175" s="466">
        <f t="shared" si="522"/>
        <v>43582.020833333336</v>
      </c>
      <c r="T175" s="497">
        <f t="shared" ref="T175:U175" si="523">TIMEVALUE(V175)</f>
        <v>0.48958333333333331</v>
      </c>
      <c r="U175" s="497">
        <f t="shared" si="523"/>
        <v>0.52083333333333337</v>
      </c>
      <c r="V175" s="498" t="str">
        <f t="shared" si="6"/>
        <v>11:45</v>
      </c>
      <c r="W175" s="498" t="str">
        <f t="shared" si="7"/>
        <v>12:30</v>
      </c>
    </row>
    <row r="176" spans="1:23" ht="12.75">
      <c r="A176" t="str">
        <f t="shared" si="0"/>
        <v>Friday</v>
      </c>
      <c r="B176" t="str">
        <f t="shared" si="1"/>
        <v>Tap and Handle</v>
      </c>
      <c r="C176" t="str">
        <f t="shared" ref="C176:D176" si="524">IF( NOT( R176 = "" ), TEXT( DATE(YEAR(R176), MONTH(R176), DAY(R176) ), "m/d/yy") &amp; " " &amp; HOUR(R176) &amp; ":" &amp; TEXT( MINUTE(R176), "00"), "")</f>
        <v/>
      </c>
      <c r="D176" t="str">
        <f t="shared" si="524"/>
        <v/>
      </c>
      <c r="E176" t="str">
        <f t="shared" si="3"/>
        <v/>
      </c>
      <c r="F176" s="466"/>
      <c r="G176" s="466" t="e">
        <f t="array" ref="G176">INDEX( '2019 Kevin and Rob Export to we'!A:E, MATCH( E176, '2019 Kevin and Rob Export to we'!E:E, 0 ) )</f>
        <v>#N/A</v>
      </c>
      <c r="H176" s="466"/>
      <c r="I176" s="466"/>
      <c r="J176" s="466"/>
      <c r="K176" s="466"/>
      <c r="L176" s="466"/>
      <c r="M176" s="466"/>
      <c r="N176" s="466"/>
      <c r="O176" s="466"/>
      <c r="Q176" s="129" t="s">
        <v>5082</v>
      </c>
      <c r="R176" s="466" t="str">
        <f t="shared" ref="R176:S176" si="525">IF( AND( NOT( ISERROR( T176 ) ), NOT( ISBLANK( T176 ) ) ), IF( AND( T176 &gt; 0, T176 &lt; 1 ), IF( T176 &gt; 0.042, IF( $A176 = "Friday", $T$1, $U$1 ) + T176 + 0.5, IF( $A176 = "Friday", $T$1, $U$1 ) + T176 + 1), "" ), "" )</f>
        <v/>
      </c>
      <c r="S176" s="466" t="str">
        <f t="shared" si="525"/>
        <v/>
      </c>
      <c r="T176" s="497" t="e">
        <f t="shared" ref="T176:U176" si="526">TIMEVALUE(V176)</f>
        <v>#VALUE!</v>
      </c>
      <c r="U176" s="497" t="e">
        <f t="shared" si="526"/>
        <v>#VALUE!</v>
      </c>
      <c r="V176" s="498" t="str">
        <f t="shared" si="6"/>
        <v/>
      </c>
      <c r="W176" s="498" t="str">
        <f t="shared" si="7"/>
        <v/>
      </c>
    </row>
    <row r="177" spans="1:23" ht="12.75">
      <c r="A177" t="str">
        <f t="shared" si="0"/>
        <v>Friday</v>
      </c>
      <c r="B177" t="str">
        <f t="shared" si="1"/>
        <v>Tap and Handle</v>
      </c>
      <c r="C177" t="str">
        <f t="shared" ref="C177:D177" si="527">IF( NOT( R177 = "" ), TEXT( DATE(YEAR(R177), MONTH(R177), DAY(R177) ), "m/d/yy") &amp; " " &amp; HOUR(R177) &amp; ":" &amp; TEXT( MINUTE(R177), "00"), "")</f>
        <v>4/26/19 18:45</v>
      </c>
      <c r="D177" t="str">
        <f t="shared" si="527"/>
        <v>4/26/19 19:30</v>
      </c>
      <c r="E177" t="str">
        <f t="shared" si="3"/>
        <v>GOATZ!</v>
      </c>
      <c r="F177" s="466"/>
      <c r="G177" s="466" t="e">
        <f t="array" ref="G177">INDEX( '2019 Kevin and Rob Export to we'!A:E, MATCH( E177, '2019 Kevin and Rob Export to we'!E:E, 0 ) )</f>
        <v>#N/A</v>
      </c>
      <c r="H177" s="466"/>
      <c r="I177" s="466"/>
      <c r="J177" s="466"/>
      <c r="K177" s="466"/>
      <c r="L177" s="466"/>
      <c r="M177" s="466"/>
      <c r="N177" s="466"/>
      <c r="O177" s="466"/>
      <c r="Q177" s="129" t="s">
        <v>5083</v>
      </c>
      <c r="R177" s="466">
        <f t="shared" ref="R177:S177" si="528">IF( AND( NOT( ISERROR( T177 ) ), NOT( ISBLANK( T177 ) ) ), IF( AND( T177 &gt; 0, T177 &lt; 1 ), IF( T177 &gt; 0.042, IF( $A177 = "Friday", $T$1, $U$1 ) + T177 + 0.5, IF( $A177 = "Friday", $T$1, $U$1 ) + T177 + 1), "" ), "" )</f>
        <v>43581.78125</v>
      </c>
      <c r="S177" s="466">
        <f t="shared" si="528"/>
        <v>43581.8125</v>
      </c>
      <c r="T177" s="497">
        <f t="shared" ref="T177:U177" si="529">TIMEVALUE(V177)</f>
        <v>0.28125</v>
      </c>
      <c r="U177" s="497">
        <f t="shared" si="529"/>
        <v>0.3125</v>
      </c>
      <c r="V177" s="498" t="str">
        <f t="shared" si="6"/>
        <v>6:45</v>
      </c>
      <c r="W177" s="498" t="str">
        <f t="shared" si="7"/>
        <v>7:30</v>
      </c>
    </row>
    <row r="178" spans="1:23" ht="12.75">
      <c r="A178" t="str">
        <f t="shared" si="0"/>
        <v>Friday</v>
      </c>
      <c r="B178" t="str">
        <f t="shared" si="1"/>
        <v>Tap and Handle</v>
      </c>
      <c r="C178" t="str">
        <f t="shared" ref="C178:D178" si="530">IF( NOT( R178 = "" ), TEXT( DATE(YEAR(R178), MONTH(R178), DAY(R178) ), "m/d/yy") &amp; " " &amp; HOUR(R178) &amp; ":" &amp; TEXT( MINUTE(R178), "00"), "")</f>
        <v>4/26/19 20:00</v>
      </c>
      <c r="D178" t="str">
        <f t="shared" si="530"/>
        <v>4/26/19 20:45</v>
      </c>
      <c r="E178" t="str">
        <f t="shared" si="3"/>
        <v>Max Mackey Band</v>
      </c>
      <c r="F178" s="466"/>
      <c r="G178" s="466" t="e">
        <f t="array" ref="G178">INDEX( '2019 Kevin and Rob Export to we'!A:E, MATCH( E178, '2019 Kevin and Rob Export to we'!E:E, 0 ) )</f>
        <v>#N/A</v>
      </c>
      <c r="H178" s="466"/>
      <c r="I178" s="466"/>
      <c r="J178" s="466"/>
      <c r="K178" s="466"/>
      <c r="L178" s="466"/>
      <c r="M178" s="466"/>
      <c r="N178" s="466"/>
      <c r="O178" s="466"/>
      <c r="Q178" s="129" t="s">
        <v>5085</v>
      </c>
      <c r="R178" s="466">
        <f t="shared" ref="R178:S178" si="531">IF( AND( NOT( ISERROR( T178 ) ), NOT( ISBLANK( T178 ) ) ), IF( AND( T178 &gt; 0, T178 &lt; 1 ), IF( T178 &gt; 0.042, IF( $A178 = "Friday", $T$1, $U$1 ) + T178 + 0.5, IF( $A178 = "Friday", $T$1, $U$1 ) + T178 + 1), "" ), "" )</f>
        <v>43581.833333333336</v>
      </c>
      <c r="S178" s="466">
        <f t="shared" si="531"/>
        <v>43581.864583333336</v>
      </c>
      <c r="T178" s="497">
        <f t="shared" ref="T178:U178" si="532">TIMEVALUE(V178)</f>
        <v>0.33333333333333331</v>
      </c>
      <c r="U178" s="497">
        <f t="shared" si="532"/>
        <v>0.36458333333333331</v>
      </c>
      <c r="V178" s="498" t="str">
        <f t="shared" si="6"/>
        <v>8:00</v>
      </c>
      <c r="W178" s="498" t="str">
        <f t="shared" si="7"/>
        <v>8:45</v>
      </c>
    </row>
    <row r="179" spans="1:23" ht="12.75">
      <c r="A179" t="str">
        <f t="shared" si="0"/>
        <v>Friday</v>
      </c>
      <c r="B179" t="str">
        <f t="shared" si="1"/>
        <v>Tap and Handle</v>
      </c>
      <c r="C179" t="str">
        <f t="shared" ref="C179:D179" si="533">IF( NOT( R179 = "" ), TEXT( DATE(YEAR(R179), MONTH(R179), DAY(R179) ), "m/d/yy") &amp; " " &amp; HOUR(R179) &amp; ":" &amp; TEXT( MINUTE(R179), "00"), "")</f>
        <v>4/26/19 21:15</v>
      </c>
      <c r="D179" t="str">
        <f t="shared" si="533"/>
        <v>4/26/19 22:00</v>
      </c>
      <c r="E179" t="str">
        <f t="shared" si="3"/>
        <v>House with a Yard</v>
      </c>
      <c r="F179" s="466"/>
      <c r="G179" s="466" t="e">
        <f t="array" ref="G179">INDEX( '2019 Kevin and Rob Export to we'!A:E, MATCH( E179, '2019 Kevin and Rob Export to we'!E:E, 0 ) )</f>
        <v>#N/A</v>
      </c>
      <c r="H179" s="466"/>
      <c r="I179" s="466"/>
      <c r="J179" s="466"/>
      <c r="K179" s="466"/>
      <c r="L179" s="466"/>
      <c r="M179" s="466"/>
      <c r="N179" s="466"/>
      <c r="O179" s="466"/>
      <c r="Q179" s="129" t="s">
        <v>5086</v>
      </c>
      <c r="R179" s="466">
        <f t="shared" ref="R179:S179" si="534">IF( AND( NOT( ISERROR( T179 ) ), NOT( ISBLANK( T179 ) ) ), IF( AND( T179 &gt; 0, T179 &lt; 1 ), IF( T179 &gt; 0.042, IF( $A179 = "Friday", $T$1, $U$1 ) + T179 + 0.5, IF( $A179 = "Friday", $T$1, $U$1 ) + T179 + 1), "" ), "" )</f>
        <v>43581.885416666664</v>
      </c>
      <c r="S179" s="466">
        <f t="shared" si="534"/>
        <v>43581.916666666664</v>
      </c>
      <c r="T179" s="497">
        <f t="shared" ref="T179:U179" si="535">TIMEVALUE(V179)</f>
        <v>0.38541666666666669</v>
      </c>
      <c r="U179" s="497">
        <f t="shared" si="535"/>
        <v>0.41666666666666669</v>
      </c>
      <c r="V179" s="498" t="str">
        <f t="shared" si="6"/>
        <v>9:15</v>
      </c>
      <c r="W179" s="498" t="str">
        <f t="shared" si="7"/>
        <v>10:00</v>
      </c>
    </row>
    <row r="180" spans="1:23" ht="12.75">
      <c r="A180" t="str">
        <f t="shared" si="0"/>
        <v>Friday</v>
      </c>
      <c r="B180" t="str">
        <f t="shared" si="1"/>
        <v>Tap and Handle</v>
      </c>
      <c r="C180" t="str">
        <f t="shared" ref="C180:D180" si="536">IF( NOT( R180 = "" ), TEXT( DATE(YEAR(R180), MONTH(R180), DAY(R180) ), "m/d/yy") &amp; " " &amp; HOUR(R180) &amp; ":" &amp; TEXT( MINUTE(R180), "00"), "")</f>
        <v>4/26/19 22:30</v>
      </c>
      <c r="D180" t="str">
        <f t="shared" si="536"/>
        <v>4/26/19 23:15</v>
      </c>
      <c r="E180" t="str">
        <f t="shared" si="3"/>
        <v>Black Mesa</v>
      </c>
      <c r="F180" s="466"/>
      <c r="G180" s="466" t="e">
        <f t="array" ref="G180">INDEX( '2019 Kevin and Rob Export to we'!A:E, MATCH( E180, '2019 Kevin and Rob Export to we'!E:E, 0 ) )</f>
        <v>#N/A</v>
      </c>
      <c r="H180" s="466"/>
      <c r="I180" s="466"/>
      <c r="J180" s="466"/>
      <c r="K180" s="466"/>
      <c r="L180" s="466"/>
      <c r="M180" s="466"/>
      <c r="N180" s="466"/>
      <c r="O180" s="466"/>
      <c r="Q180" s="129" t="s">
        <v>5087</v>
      </c>
      <c r="R180" s="466">
        <f t="shared" ref="R180:S180" si="537">IF( AND( NOT( ISERROR( T180 ) ), NOT( ISBLANK( T180 ) ) ), IF( AND( T180 &gt; 0, T180 &lt; 1 ), IF( T180 &gt; 0.042, IF( $A180 = "Friday", $T$1, $U$1 ) + T180 + 0.5, IF( $A180 = "Friday", $T$1, $U$1 ) + T180 + 1), "" ), "" )</f>
        <v>43581.9375</v>
      </c>
      <c r="S180" s="466">
        <f t="shared" si="537"/>
        <v>43581.96875</v>
      </c>
      <c r="T180" s="497">
        <f t="shared" ref="T180:U180" si="538">TIMEVALUE(V180)</f>
        <v>0.4375</v>
      </c>
      <c r="U180" s="497">
        <f t="shared" si="538"/>
        <v>0.46875</v>
      </c>
      <c r="V180" s="498" t="str">
        <f t="shared" si="6"/>
        <v>10:30</v>
      </c>
      <c r="W180" s="498" t="str">
        <f t="shared" si="7"/>
        <v>11:15</v>
      </c>
    </row>
    <row r="181" spans="1:23" ht="12.75">
      <c r="A181" t="str">
        <f t="shared" si="0"/>
        <v>Friday</v>
      </c>
      <c r="B181" t="str">
        <f t="shared" si="1"/>
        <v>Tap and Handle</v>
      </c>
      <c r="C181" t="str">
        <f t="shared" ref="C181:D181" si="539">IF( NOT( R181 = "" ), TEXT( DATE(YEAR(R181), MONTH(R181), DAY(R181) ), "m/d/yy") &amp; " " &amp; HOUR(R181) &amp; ":" &amp; TEXT( MINUTE(R181), "00"), "")</f>
        <v>4/26/19 23:45</v>
      </c>
      <c r="D181" t="str">
        <f t="shared" si="539"/>
        <v>4/27/19 0:30</v>
      </c>
      <c r="E181" t="str">
        <f t="shared" si="3"/>
        <v>Blind Alley Troubadours</v>
      </c>
      <c r="F181" s="466"/>
      <c r="G181" s="466" t="e">
        <f t="array" ref="G181">INDEX( '2019 Kevin and Rob Export to we'!A:E, MATCH( E181, '2019 Kevin and Rob Export to we'!E:E, 0 ) )</f>
        <v>#N/A</v>
      </c>
      <c r="H181" s="466"/>
      <c r="I181" s="466"/>
      <c r="J181" s="466"/>
      <c r="K181" s="466"/>
      <c r="L181" s="466"/>
      <c r="M181" s="466"/>
      <c r="N181" s="466"/>
      <c r="O181" s="466"/>
      <c r="Q181" s="129" t="s">
        <v>5088</v>
      </c>
      <c r="R181" s="466">
        <f t="shared" ref="R181:S181" si="540">IF( AND( NOT( ISERROR( T181 ) ), NOT( ISBLANK( T181 ) ) ), IF( AND( T181 &gt; 0, T181 &lt; 1 ), IF( T181 &gt; 0.042, IF( $A181 = "Friday", $T$1, $U$1 ) + T181 + 0.5, IF( $A181 = "Friday", $T$1, $U$1 ) + T181 + 1), "" ), "" )</f>
        <v>43581.989583333336</v>
      </c>
      <c r="S181" s="466">
        <f t="shared" si="540"/>
        <v>43582.020833333336</v>
      </c>
      <c r="T181" s="497">
        <f t="shared" ref="T181:U181" si="541">TIMEVALUE(V181)</f>
        <v>0.48958333333333331</v>
      </c>
      <c r="U181" s="497">
        <f t="shared" si="541"/>
        <v>0.52083333333333337</v>
      </c>
      <c r="V181" s="498" t="str">
        <f t="shared" si="6"/>
        <v>11:45</v>
      </c>
      <c r="W181" s="498" t="str">
        <f t="shared" si="7"/>
        <v>12:30</v>
      </c>
    </row>
    <row r="182" spans="1:23" ht="12.75">
      <c r="A182" t="str">
        <f t="shared" si="0"/>
        <v>Friday</v>
      </c>
      <c r="B182" t="str">
        <f t="shared" si="1"/>
        <v>Tony's Bar &amp; Rooftop</v>
      </c>
      <c r="C182" t="str">
        <f t="shared" ref="C182:D182" si="542">IF( NOT( R182 = "" ), TEXT( DATE(YEAR(R182), MONTH(R182), DAY(R182) ), "m/d/yy") &amp; " " &amp; HOUR(R182) &amp; ":" &amp; TEXT( MINUTE(R182), "00"), "")</f>
        <v/>
      </c>
      <c r="D182" t="str">
        <f t="shared" si="542"/>
        <v/>
      </c>
      <c r="E182" t="str">
        <f t="shared" si="3"/>
        <v/>
      </c>
      <c r="F182" s="466"/>
      <c r="G182" s="466" t="e">
        <f t="array" ref="G182">INDEX( '2019 Kevin and Rob Export to we'!A:E, MATCH( E182, '2019 Kevin and Rob Export to we'!E:E, 0 ) )</f>
        <v>#N/A</v>
      </c>
      <c r="H182" s="466"/>
      <c r="I182" s="466"/>
      <c r="J182" s="466"/>
      <c r="K182" s="466"/>
      <c r="L182" s="466"/>
      <c r="M182" s="466"/>
      <c r="N182" s="466"/>
      <c r="O182" s="466"/>
      <c r="Q182" s="129" t="s">
        <v>5089</v>
      </c>
      <c r="R182" s="466" t="str">
        <f t="shared" ref="R182:S182" si="543">IF( AND( NOT( ISERROR( T182 ) ), NOT( ISBLANK( T182 ) ) ), IF( AND( T182 &gt; 0, T182 &lt; 1 ), IF( T182 &gt; 0.042, IF( $A182 = "Friday", $T$1, $U$1 ) + T182 + 0.5, IF( $A182 = "Friday", $T$1, $U$1 ) + T182 + 1), "" ), "" )</f>
        <v/>
      </c>
      <c r="S182" s="466" t="str">
        <f t="shared" si="543"/>
        <v/>
      </c>
      <c r="T182" s="497" t="e">
        <f t="shared" ref="T182:U182" si="544">TIMEVALUE(V182)</f>
        <v>#VALUE!</v>
      </c>
      <c r="U182" s="497" t="e">
        <f t="shared" si="544"/>
        <v>#VALUE!</v>
      </c>
      <c r="V182" s="498" t="str">
        <f t="shared" si="6"/>
        <v/>
      </c>
      <c r="W182" s="498" t="str">
        <f t="shared" si="7"/>
        <v/>
      </c>
    </row>
    <row r="183" spans="1:23" ht="12.75">
      <c r="A183" t="str">
        <f t="shared" si="0"/>
        <v>Friday</v>
      </c>
      <c r="B183" t="str">
        <f t="shared" si="1"/>
        <v>Tony's Bar &amp; Rooftop</v>
      </c>
      <c r="C183" t="str">
        <f t="shared" ref="C183:D183" si="545">IF( NOT( R183 = "" ), TEXT( DATE(YEAR(R183), MONTH(R183), DAY(R183) ), "m/d/yy") &amp; " " &amp; HOUR(R183) &amp; ":" &amp; TEXT( MINUTE(R183), "00"), "")</f>
        <v>4/26/19 16:30</v>
      </c>
      <c r="D183" t="str">
        <f t="shared" si="545"/>
        <v>4/26/19 17:15</v>
      </c>
      <c r="E183" t="str">
        <f t="shared" si="3"/>
        <v>Benjamin Bell and the District</v>
      </c>
      <c r="F183" s="466"/>
      <c r="G183" s="466" t="e">
        <f t="array" ref="G183">INDEX( '2019 Kevin and Rob Export to we'!A:E, MATCH( E183, '2019 Kevin and Rob Export to we'!E:E, 0 ) )</f>
        <v>#N/A</v>
      </c>
      <c r="H183" s="466"/>
      <c r="I183" s="466"/>
      <c r="J183" s="466"/>
      <c r="K183" s="466"/>
      <c r="L183" s="466"/>
      <c r="M183" s="466"/>
      <c r="N183" s="466"/>
      <c r="O183" s="466"/>
      <c r="Q183" s="129" t="s">
        <v>5090</v>
      </c>
      <c r="R183" s="466">
        <f t="shared" ref="R183:S183" si="546">IF( AND( NOT( ISERROR( T183 ) ), NOT( ISBLANK( T183 ) ) ), IF( AND( T183 &gt; 0, T183 &lt; 1 ), IF( T183 &gt; 0.042, IF( $A183 = "Friday", $T$1, $U$1 ) + T183 + 0.5, IF( $A183 = "Friday", $T$1, $U$1 ) + T183 + 1), "" ), "" )</f>
        <v>43581.6875</v>
      </c>
      <c r="S183" s="466">
        <f t="shared" si="546"/>
        <v>43581.71875</v>
      </c>
      <c r="T183" s="497">
        <f t="shared" ref="T183:U183" si="547">TIMEVALUE(V183)</f>
        <v>0.1875</v>
      </c>
      <c r="U183" s="497">
        <f t="shared" si="547"/>
        <v>0.21875</v>
      </c>
      <c r="V183" s="498" t="str">
        <f t="shared" si="6"/>
        <v>4:30</v>
      </c>
      <c r="W183" s="498" t="str">
        <f t="shared" si="7"/>
        <v>5:15</v>
      </c>
    </row>
    <row r="184" spans="1:23" ht="12.75">
      <c r="A184" t="str">
        <f t="shared" si="0"/>
        <v>Friday</v>
      </c>
      <c r="B184" t="str">
        <f t="shared" si="1"/>
        <v>Tony's Bar &amp; Rooftop</v>
      </c>
      <c r="C184" t="str">
        <f t="shared" ref="C184:D184" si="548">IF( NOT( R184 = "" ), TEXT( DATE(YEAR(R184), MONTH(R184), DAY(R184) ), "m/d/yy") &amp; " " &amp; HOUR(R184) &amp; ":" &amp; TEXT( MINUTE(R184), "00"), "")</f>
        <v>4/26/19 17:45</v>
      </c>
      <c r="D184" t="str">
        <f t="shared" si="548"/>
        <v>4/26/19 18:30</v>
      </c>
      <c r="E184" t="str">
        <f t="shared" si="3"/>
        <v>The 14ers</v>
      </c>
      <c r="F184" s="466"/>
      <c r="G184" s="466" t="e">
        <f t="array" ref="G184">INDEX( '2019 Kevin and Rob Export to we'!A:E, MATCH( E184, '2019 Kevin and Rob Export to we'!E:E, 0 ) )</f>
        <v>#N/A</v>
      </c>
      <c r="H184" s="466"/>
      <c r="I184" s="466"/>
      <c r="J184" s="466"/>
      <c r="K184" s="466"/>
      <c r="L184" s="466"/>
      <c r="M184" s="466"/>
      <c r="N184" s="466"/>
      <c r="O184" s="466"/>
      <c r="Q184" s="129" t="s">
        <v>5091</v>
      </c>
      <c r="R184" s="466">
        <f t="shared" ref="R184:S184" si="549">IF( AND( NOT( ISERROR( T184 ) ), NOT( ISBLANK( T184 ) ) ), IF( AND( T184 &gt; 0, T184 &lt; 1 ), IF( T184 &gt; 0.042, IF( $A184 = "Friday", $T$1, $U$1 ) + T184 + 0.5, IF( $A184 = "Friday", $T$1, $U$1 ) + T184 + 1), "" ), "" )</f>
        <v>43581.739583333336</v>
      </c>
      <c r="S184" s="466">
        <f t="shared" si="549"/>
        <v>43581.770833333336</v>
      </c>
      <c r="T184" s="497">
        <f t="shared" ref="T184:U184" si="550">TIMEVALUE(V184)</f>
        <v>0.23958333333333334</v>
      </c>
      <c r="U184" s="497">
        <f t="shared" si="550"/>
        <v>0.27083333333333331</v>
      </c>
      <c r="V184" s="498" t="str">
        <f t="shared" si="6"/>
        <v>5:45</v>
      </c>
      <c r="W184" s="498" t="str">
        <f t="shared" si="7"/>
        <v>6:30</v>
      </c>
    </row>
    <row r="185" spans="1:23" ht="12.75">
      <c r="A185" t="str">
        <f t="shared" si="0"/>
        <v>Friday</v>
      </c>
      <c r="B185" t="str">
        <f t="shared" si="1"/>
        <v>Tony's Bar &amp; Rooftop</v>
      </c>
      <c r="C185" t="str">
        <f t="shared" ref="C185:D185" si="551">IF( NOT( R185 = "" ), TEXT( DATE(YEAR(R185), MONTH(R185), DAY(R185) ), "m/d/yy") &amp; " " &amp; HOUR(R185) &amp; ":" &amp; TEXT( MINUTE(R185), "00"), "")</f>
        <v>4/26/19 19:00</v>
      </c>
      <c r="D185" t="str">
        <f t="shared" si="551"/>
        <v>4/26/19 19:45</v>
      </c>
      <c r="E185" t="str">
        <f t="shared" si="3"/>
        <v>Glass Cases</v>
      </c>
      <c r="F185" s="466"/>
      <c r="G185" s="466" t="e">
        <f t="array" ref="G185">INDEX( '2019 Kevin and Rob Export to we'!A:E, MATCH( E185, '2019 Kevin and Rob Export to we'!E:E, 0 ) )</f>
        <v>#N/A</v>
      </c>
      <c r="H185" s="466"/>
      <c r="I185" s="466"/>
      <c r="J185" s="466"/>
      <c r="K185" s="466"/>
      <c r="L185" s="466"/>
      <c r="M185" s="466"/>
      <c r="N185" s="466"/>
      <c r="O185" s="466"/>
      <c r="Q185" s="129" t="s">
        <v>5093</v>
      </c>
      <c r="R185" s="466">
        <f t="shared" ref="R185:S185" si="552">IF( AND( NOT( ISERROR( T185 ) ), NOT( ISBLANK( T185 ) ) ), IF( AND( T185 &gt; 0, T185 &lt; 1 ), IF( T185 &gt; 0.042, IF( $A185 = "Friday", $T$1, $U$1 ) + T185 + 0.5, IF( $A185 = "Friday", $T$1, $U$1 ) + T185 + 1), "" ), "" )</f>
        <v>43581.791666666664</v>
      </c>
      <c r="S185" s="466">
        <f t="shared" si="552"/>
        <v>43581.822916666664</v>
      </c>
      <c r="T185" s="497">
        <f t="shared" ref="T185:U185" si="553">TIMEVALUE(V185)</f>
        <v>0.29166666666666669</v>
      </c>
      <c r="U185" s="497">
        <f t="shared" si="553"/>
        <v>0.32291666666666669</v>
      </c>
      <c r="V185" s="498" t="str">
        <f t="shared" si="6"/>
        <v>7:00</v>
      </c>
      <c r="W185" s="498" t="str">
        <f t="shared" si="7"/>
        <v>7:45</v>
      </c>
    </row>
    <row r="186" spans="1:23" ht="12.75">
      <c r="A186" t="str">
        <f t="shared" si="0"/>
        <v>Friday</v>
      </c>
      <c r="B186" t="str">
        <f t="shared" si="1"/>
        <v>Tony's Bar &amp; Rooftop</v>
      </c>
      <c r="C186" t="str">
        <f t="shared" ref="C186:D186" si="554">IF( NOT( R186 = "" ), TEXT( DATE(YEAR(R186), MONTH(R186), DAY(R186) ), "m/d/yy") &amp; " " &amp; HOUR(R186) &amp; ":" &amp; TEXT( MINUTE(R186), "00"), "")</f>
        <v>4/26/19 20:15</v>
      </c>
      <c r="D186" t="str">
        <f t="shared" si="554"/>
        <v>4/26/19 21:00</v>
      </c>
      <c r="E186" t="str">
        <f t="shared" si="3"/>
        <v>Ms. Nomer</v>
      </c>
      <c r="F186" s="466"/>
      <c r="G186" s="466" t="e">
        <f t="array" ref="G186">INDEX( '2019 Kevin and Rob Export to we'!A:E, MATCH( E186, '2019 Kevin and Rob Export to we'!E:E, 0 ) )</f>
        <v>#N/A</v>
      </c>
      <c r="H186" s="466"/>
      <c r="I186" s="466"/>
      <c r="J186" s="466"/>
      <c r="K186" s="466"/>
      <c r="L186" s="466"/>
      <c r="M186" s="466"/>
      <c r="N186" s="466"/>
      <c r="O186" s="466"/>
      <c r="Q186" s="129" t="s">
        <v>5094</v>
      </c>
      <c r="R186" s="466">
        <f t="shared" ref="R186:S186" si="555">IF( AND( NOT( ISERROR( T186 ) ), NOT( ISBLANK( T186 ) ) ), IF( AND( T186 &gt; 0, T186 &lt; 1 ), IF( T186 &gt; 0.042, IF( $A186 = "Friday", $T$1, $U$1 ) + T186 + 0.5, IF( $A186 = "Friday", $T$1, $U$1 ) + T186 + 1), "" ), "" )</f>
        <v>43581.84375</v>
      </c>
      <c r="S186" s="466">
        <f t="shared" si="555"/>
        <v>43581.875</v>
      </c>
      <c r="T186" s="497">
        <f t="shared" ref="T186:U186" si="556">TIMEVALUE(V186)</f>
        <v>0.34375</v>
      </c>
      <c r="U186" s="497">
        <f t="shared" si="556"/>
        <v>0.375</v>
      </c>
      <c r="V186" s="498" t="str">
        <f t="shared" si="6"/>
        <v>8:15</v>
      </c>
      <c r="W186" s="498" t="str">
        <f t="shared" si="7"/>
        <v>9:00</v>
      </c>
    </row>
    <row r="187" spans="1:23" ht="12.75">
      <c r="A187" t="str">
        <f t="shared" si="0"/>
        <v>Friday</v>
      </c>
      <c r="B187" t="str">
        <f t="shared" si="1"/>
        <v>Tony's Bar &amp; Rooftop</v>
      </c>
      <c r="C187" t="str">
        <f t="shared" ref="C187:D187" si="557">IF( NOT( R187 = "" ), TEXT( DATE(YEAR(R187), MONTH(R187), DAY(R187) ), "m/d/yy") &amp; " " &amp; HOUR(R187) &amp; ":" &amp; TEXT( MINUTE(R187), "00"), "")</f>
        <v>4/26/19 21:30</v>
      </c>
      <c r="D187" t="str">
        <f t="shared" si="557"/>
        <v>4/26/19 22:30</v>
      </c>
      <c r="E187" t="str">
        <f t="shared" si="3"/>
        <v>Ghost Tapes</v>
      </c>
      <c r="F187" s="466"/>
      <c r="G187" s="466" t="e">
        <f t="array" ref="G187">INDEX( '2019 Kevin and Rob Export to we'!A:E, MATCH( E187, '2019 Kevin and Rob Export to we'!E:E, 0 ) )</f>
        <v>#N/A</v>
      </c>
      <c r="H187" s="466"/>
      <c r="I187" s="466"/>
      <c r="J187" s="466"/>
      <c r="K187" s="466"/>
      <c r="L187" s="466"/>
      <c r="M187" s="466"/>
      <c r="N187" s="466"/>
      <c r="O187" s="466"/>
      <c r="Q187" s="129" t="s">
        <v>5095</v>
      </c>
      <c r="R187" s="466">
        <f t="shared" ref="R187:S187" si="558">IF( AND( NOT( ISERROR( T187 ) ), NOT( ISBLANK( T187 ) ) ), IF( AND( T187 &gt; 0, T187 &lt; 1 ), IF( T187 &gt; 0.042, IF( $A187 = "Friday", $T$1, $U$1 ) + T187 + 0.5, IF( $A187 = "Friday", $T$1, $U$1 ) + T187 + 1), "" ), "" )</f>
        <v>43581.895833333336</v>
      </c>
      <c r="S187" s="466">
        <f t="shared" si="558"/>
        <v>43581.9375</v>
      </c>
      <c r="T187" s="497">
        <f t="shared" ref="T187:U187" si="559">TIMEVALUE(V187)</f>
        <v>0.39583333333333331</v>
      </c>
      <c r="U187" s="497">
        <f t="shared" si="559"/>
        <v>0.4375</v>
      </c>
      <c r="V187" s="498" t="str">
        <f t="shared" si="6"/>
        <v>9:30</v>
      </c>
      <c r="W187" s="498" t="str">
        <f t="shared" si="7"/>
        <v>10:30</v>
      </c>
    </row>
    <row r="188" spans="1:23" ht="12.75">
      <c r="A188" t="str">
        <f t="shared" si="0"/>
        <v>Friday</v>
      </c>
      <c r="B188" t="str">
        <f t="shared" si="1"/>
        <v>Tony's Bar &amp; Rooftop</v>
      </c>
      <c r="C188" t="str">
        <f t="shared" ref="C188:D188" si="560">IF( NOT( R188 = "" ), TEXT( DATE(YEAR(R188), MONTH(R188), DAY(R188) ), "m/d/yy") &amp; " " &amp; HOUR(R188) &amp; ":" &amp; TEXT( MINUTE(R188), "00"), "")</f>
        <v>4/26/19 23:00</v>
      </c>
      <c r="D188" t="str">
        <f t="shared" si="560"/>
        <v>4/27/19 0:00</v>
      </c>
      <c r="E188" t="str">
        <f t="shared" si="3"/>
        <v>Wasteland Hop</v>
      </c>
      <c r="F188" s="466"/>
      <c r="G188" s="466" t="e">
        <f t="array" ref="G188">INDEX( '2019 Kevin and Rob Export to we'!A:E, MATCH( E188, '2019 Kevin and Rob Export to we'!E:E, 0 ) )</f>
        <v>#N/A</v>
      </c>
      <c r="H188" s="466"/>
      <c r="I188" s="466"/>
      <c r="J188" s="466"/>
      <c r="K188" s="466"/>
      <c r="L188" s="466"/>
      <c r="M188" s="466"/>
      <c r="N188" s="466"/>
      <c r="O188" s="466"/>
      <c r="Q188" s="129" t="s">
        <v>5096</v>
      </c>
      <c r="R188" s="466">
        <f t="shared" ref="R188:S188" si="561">IF( AND( NOT( ISERROR( T188 ) ), NOT( ISBLANK( T188 ) ) ), IF( AND( T188 &gt; 0, T188 &lt; 1 ), IF( T188 &gt; 0.042, IF( $A188 = "Friday", $T$1, $U$1 ) + T188 + 0.5, IF( $A188 = "Friday", $T$1, $U$1 ) + T188 + 1), "" ), "" )</f>
        <v>43581.958333333336</v>
      </c>
      <c r="S188" s="466">
        <f t="shared" si="561"/>
        <v>43582</v>
      </c>
      <c r="T188" s="497">
        <f t="shared" ref="T188:U188" si="562">TIMEVALUE(V188)</f>
        <v>0.45833333333333331</v>
      </c>
      <c r="U188" s="497">
        <f t="shared" si="562"/>
        <v>0.5</v>
      </c>
      <c r="V188" s="498" t="str">
        <f t="shared" si="6"/>
        <v>11:00</v>
      </c>
      <c r="W188" s="498" t="str">
        <f t="shared" si="7"/>
        <v>12:00</v>
      </c>
    </row>
    <row r="189" spans="1:23" ht="12.75">
      <c r="A189" t="str">
        <f t="shared" si="0"/>
        <v>Friday</v>
      </c>
      <c r="B189" t="str">
        <f t="shared" si="1"/>
        <v>Washington's</v>
      </c>
      <c r="C189" t="str">
        <f t="shared" ref="C189:D189" si="563">IF( NOT( R189 = "" ), TEXT( DATE(YEAR(R189), MONTH(R189), DAY(R189) ), "m/d/yy") &amp; " " &amp; HOUR(R189) &amp; ":" &amp; TEXT( MINUTE(R189), "00"), "")</f>
        <v/>
      </c>
      <c r="D189" t="str">
        <f t="shared" si="563"/>
        <v/>
      </c>
      <c r="E189" t="str">
        <f t="shared" si="3"/>
        <v/>
      </c>
      <c r="F189" s="466"/>
      <c r="G189" s="466" t="e">
        <f t="array" ref="G189">INDEX( '2019 Kevin and Rob Export to we'!A:E, MATCH( E189, '2019 Kevin and Rob Export to we'!E:E, 0 ) )</f>
        <v>#N/A</v>
      </c>
      <c r="H189" s="466"/>
      <c r="I189" s="466"/>
      <c r="J189" s="466"/>
      <c r="K189" s="466"/>
      <c r="L189" s="466"/>
      <c r="M189" s="466"/>
      <c r="N189" s="466"/>
      <c r="O189" s="466"/>
      <c r="Q189" s="129" t="s">
        <v>5098</v>
      </c>
      <c r="R189" s="466" t="str">
        <f t="shared" ref="R189:S189" si="564">IF( AND( NOT( ISERROR( T189 ) ), NOT( ISBLANK( T189 ) ) ), IF( AND( T189 &gt; 0, T189 &lt; 1 ), IF( T189 &gt; 0.042, IF( $A189 = "Friday", $T$1, $U$1 ) + T189 + 0.5, IF( $A189 = "Friday", $T$1, $U$1 ) + T189 + 1), "" ), "" )</f>
        <v/>
      </c>
      <c r="S189" s="466" t="str">
        <f t="shared" si="564"/>
        <v/>
      </c>
      <c r="T189" s="497" t="e">
        <f t="shared" ref="T189:U189" si="565">TIMEVALUE(V189)</f>
        <v>#VALUE!</v>
      </c>
      <c r="U189" s="497" t="e">
        <f t="shared" si="565"/>
        <v>#VALUE!</v>
      </c>
      <c r="V189" s="498" t="str">
        <f t="shared" si="6"/>
        <v/>
      </c>
      <c r="W189" s="498" t="str">
        <f t="shared" si="7"/>
        <v/>
      </c>
    </row>
    <row r="190" spans="1:23" ht="12.75">
      <c r="A190" t="str">
        <f t="shared" si="0"/>
        <v>Friday</v>
      </c>
      <c r="B190" t="str">
        <f t="shared" si="1"/>
        <v>Washington's</v>
      </c>
      <c r="C190" t="str">
        <f t="shared" ref="C190:D190" si="566">IF( NOT( R190 = "" ), TEXT( DATE(YEAR(R190), MONTH(R190), DAY(R190) ), "m/d/yy") &amp; " " &amp; HOUR(R190) &amp; ":" &amp; TEXT( MINUTE(R190), "00"), "")</f>
        <v>4/26/19 18:00</v>
      </c>
      <c r="D190" t="str">
        <f t="shared" si="566"/>
        <v>4/26/19 18:45</v>
      </c>
      <c r="E190" t="str">
        <f t="shared" si="3"/>
        <v>Tom Scharf &amp; Government Shutdown</v>
      </c>
      <c r="F190" s="466"/>
      <c r="G190" s="466" t="e">
        <f t="array" ref="G190">INDEX( '2019 Kevin and Rob Export to we'!A:E, MATCH( E190, '2019 Kevin and Rob Export to we'!E:E, 0 ) )</f>
        <v>#N/A</v>
      </c>
      <c r="H190" s="466"/>
      <c r="I190" s="466"/>
      <c r="J190" s="466"/>
      <c r="K190" s="466"/>
      <c r="L190" s="466"/>
      <c r="M190" s="466"/>
      <c r="N190" s="466"/>
      <c r="O190" s="466"/>
      <c r="Q190" s="129" t="s">
        <v>5100</v>
      </c>
      <c r="R190" s="466">
        <f t="shared" ref="R190:S190" si="567">IF( AND( NOT( ISERROR( T190 ) ), NOT( ISBLANK( T190 ) ) ), IF( AND( T190 &gt; 0, T190 &lt; 1 ), IF( T190 &gt; 0.042, IF( $A190 = "Friday", $T$1, $U$1 ) + T190 + 0.5, IF( $A190 = "Friday", $T$1, $U$1 ) + T190 + 1), "" ), "" )</f>
        <v>43581.75</v>
      </c>
      <c r="S190" s="466">
        <f t="shared" si="567"/>
        <v>43581.78125</v>
      </c>
      <c r="T190" s="497">
        <f t="shared" ref="T190:U190" si="568">TIMEVALUE(V190)</f>
        <v>0.25</v>
      </c>
      <c r="U190" s="497">
        <f t="shared" si="568"/>
        <v>0.28125</v>
      </c>
      <c r="V190" s="498" t="str">
        <f t="shared" si="6"/>
        <v>6:00</v>
      </c>
      <c r="W190" s="498" t="str">
        <f t="shared" si="7"/>
        <v>6:45</v>
      </c>
    </row>
    <row r="191" spans="1:23" ht="12.75">
      <c r="A191" t="str">
        <f t="shared" si="0"/>
        <v>Friday</v>
      </c>
      <c r="B191" t="str">
        <f t="shared" si="1"/>
        <v>Washington's</v>
      </c>
      <c r="C191" t="str">
        <f t="shared" ref="C191:D191" si="569">IF( NOT( R191 = "" ), TEXT( DATE(YEAR(R191), MONTH(R191), DAY(R191) ), "m/d/yy") &amp; " " &amp; HOUR(R191) &amp; ":" &amp; TEXT( MINUTE(R191), "00"), "")</f>
        <v>4/26/19 20:30</v>
      </c>
      <c r="D191" t="str">
        <f t="shared" si="569"/>
        <v>4/26/19 21:15</v>
      </c>
      <c r="E191" t="str">
        <f t="shared" si="3"/>
        <v>MIchael Kirkpatrick and the Honey Rider Band</v>
      </c>
      <c r="F191" s="466"/>
      <c r="G191" s="466" t="e">
        <f t="array" ref="G191">INDEX( '2019 Kevin and Rob Export to we'!A:E, MATCH( E191, '2019 Kevin and Rob Export to we'!E:E, 0 ) )</f>
        <v>#N/A</v>
      </c>
      <c r="H191" s="466"/>
      <c r="I191" s="466"/>
      <c r="J191" s="466"/>
      <c r="K191" s="466"/>
      <c r="L191" s="466"/>
      <c r="M191" s="466"/>
      <c r="N191" s="466"/>
      <c r="O191" s="466"/>
      <c r="Q191" s="129" t="s">
        <v>5101</v>
      </c>
      <c r="R191" s="466">
        <f t="shared" ref="R191:S191" si="570">IF( AND( NOT( ISERROR( T191 ) ), NOT( ISBLANK( T191 ) ) ), IF( AND( T191 &gt; 0, T191 &lt; 1 ), IF( T191 &gt; 0.042, IF( $A191 = "Friday", $T$1, $U$1 ) + T191 + 0.5, IF( $A191 = "Friday", $T$1, $U$1 ) + T191 + 1), "" ), "" )</f>
        <v>43581.854166666664</v>
      </c>
      <c r="S191" s="466">
        <f t="shared" si="570"/>
        <v>43581.885416666664</v>
      </c>
      <c r="T191" s="497">
        <f t="shared" ref="T191:U191" si="571">TIMEVALUE(V191)</f>
        <v>0.35416666666666669</v>
      </c>
      <c r="U191" s="497">
        <f t="shared" si="571"/>
        <v>0.38541666666666669</v>
      </c>
      <c r="V191" s="498" t="str">
        <f t="shared" si="6"/>
        <v>8:30</v>
      </c>
      <c r="W191" s="498" t="str">
        <f t="shared" si="7"/>
        <v>9:15</v>
      </c>
    </row>
    <row r="192" spans="1:23" ht="12.75">
      <c r="A192" t="str">
        <f t="shared" si="0"/>
        <v>Friday</v>
      </c>
      <c r="B192" t="str">
        <f t="shared" si="1"/>
        <v>Washington's</v>
      </c>
      <c r="C192" t="str">
        <f t="shared" ref="C192:D192" si="572">IF( NOT( R192 = "" ), TEXT( DATE(YEAR(R192), MONTH(R192), DAY(R192) ), "m/d/yy") &amp; " " &amp; HOUR(R192) &amp; ":" &amp; TEXT( MINUTE(R192), "00"), "")</f>
        <v>4/26/19 21:45</v>
      </c>
      <c r="D192" t="str">
        <f t="shared" si="572"/>
        <v>4/26/19 22:30</v>
      </c>
      <c r="E192" t="str">
        <f t="shared" si="3"/>
        <v>Los Mocochetes</v>
      </c>
      <c r="F192" s="466"/>
      <c r="G192" s="466" t="e">
        <f t="array" ref="G192">INDEX( '2019 Kevin and Rob Export to we'!A:E, MATCH( E192, '2019 Kevin and Rob Export to we'!E:E, 0 ) )</f>
        <v>#N/A</v>
      </c>
      <c r="H192" s="466"/>
      <c r="I192" s="466"/>
      <c r="J192" s="466"/>
      <c r="K192" s="466"/>
      <c r="L192" s="466"/>
      <c r="M192" s="466"/>
      <c r="N192" s="466"/>
      <c r="O192" s="466"/>
      <c r="Q192" s="129" t="s">
        <v>5102</v>
      </c>
      <c r="R192" s="466">
        <f t="shared" ref="R192:S192" si="573">IF( AND( NOT( ISERROR( T192 ) ), NOT( ISBLANK( T192 ) ) ), IF( AND( T192 &gt; 0, T192 &lt; 1 ), IF( T192 &gt; 0.042, IF( $A192 = "Friday", $T$1, $U$1 ) + T192 + 0.5, IF( $A192 = "Friday", $T$1, $U$1 ) + T192 + 1), "" ), "" )</f>
        <v>43581.90625</v>
      </c>
      <c r="S192" s="466">
        <f t="shared" si="573"/>
        <v>43581.9375</v>
      </c>
      <c r="T192" s="497">
        <f t="shared" ref="T192:U192" si="574">TIMEVALUE(V192)</f>
        <v>0.40625</v>
      </c>
      <c r="U192" s="497">
        <f t="shared" si="574"/>
        <v>0.4375</v>
      </c>
      <c r="V192" s="498" t="str">
        <f t="shared" si="6"/>
        <v>9:45</v>
      </c>
      <c r="W192" s="498" t="str">
        <f t="shared" si="7"/>
        <v>10:30</v>
      </c>
    </row>
    <row r="193" spans="1:23" ht="12.75">
      <c r="A193" t="str">
        <f t="shared" si="0"/>
        <v>Friday</v>
      </c>
      <c r="B193" t="str">
        <f t="shared" si="1"/>
        <v>The Whisk(e)y</v>
      </c>
      <c r="C193" t="str">
        <f t="shared" ref="C193:D193" si="575">IF( NOT( R193 = "" ), TEXT( DATE(YEAR(R193), MONTH(R193), DAY(R193) ), "m/d/yy") &amp; " " &amp; HOUR(R193) &amp; ":" &amp; TEXT( MINUTE(R193), "00"), "")</f>
        <v/>
      </c>
      <c r="D193" t="str">
        <f t="shared" si="575"/>
        <v/>
      </c>
      <c r="E193" t="str">
        <f t="shared" si="3"/>
        <v/>
      </c>
      <c r="F193" s="466"/>
      <c r="G193" s="466" t="e">
        <f t="array" ref="G193">INDEX( '2019 Kevin and Rob Export to we'!A:E, MATCH( E193, '2019 Kevin and Rob Export to we'!E:E, 0 ) )</f>
        <v>#N/A</v>
      </c>
      <c r="H193" s="466"/>
      <c r="I193" s="466"/>
      <c r="J193" s="466"/>
      <c r="K193" s="466"/>
      <c r="L193" s="466"/>
      <c r="M193" s="466"/>
      <c r="N193" s="466"/>
      <c r="O193" s="466"/>
      <c r="Q193" s="129" t="s">
        <v>5103</v>
      </c>
      <c r="R193" s="466" t="str">
        <f t="shared" ref="R193:S193" si="576">IF( AND( NOT( ISERROR( T193 ) ), NOT( ISBLANK( T193 ) ) ), IF( AND( T193 &gt; 0, T193 &lt; 1 ), IF( T193 &gt; 0.042, IF( $A193 = "Friday", $T$1, $U$1 ) + T193 + 0.5, IF( $A193 = "Friday", $T$1, $U$1 ) + T193 + 1), "" ), "" )</f>
        <v/>
      </c>
      <c r="S193" s="466" t="str">
        <f t="shared" si="576"/>
        <v/>
      </c>
      <c r="T193" s="497" t="e">
        <f t="shared" ref="T193:U193" si="577">TIMEVALUE(V193)</f>
        <v>#VALUE!</v>
      </c>
      <c r="U193" s="497" t="e">
        <f t="shared" si="577"/>
        <v>#VALUE!</v>
      </c>
      <c r="V193" s="498" t="str">
        <f t="shared" si="6"/>
        <v/>
      </c>
      <c r="W193" s="498" t="str">
        <f t="shared" si="7"/>
        <v/>
      </c>
    </row>
    <row r="194" spans="1:23" ht="12.75">
      <c r="A194" t="str">
        <f t="shared" si="0"/>
        <v>Friday</v>
      </c>
      <c r="B194" t="str">
        <f t="shared" si="1"/>
        <v>The Whisk(e)y</v>
      </c>
      <c r="C194" t="str">
        <f t="shared" ref="C194:D194" si="578">IF( NOT( R194 = "" ), TEXT( DATE(YEAR(R194), MONTH(R194), DAY(R194) ), "m/d/yy") &amp; " " &amp; HOUR(R194) &amp; ":" &amp; TEXT( MINUTE(R194), "00"), "")</f>
        <v>4/26/19 17:30</v>
      </c>
      <c r="D194" t="str">
        <f t="shared" si="578"/>
        <v>4/26/19 18:15</v>
      </c>
      <c r="E194" t="str">
        <f t="shared" si="3"/>
        <v>The Seen and Unseen</v>
      </c>
      <c r="F194" s="466"/>
      <c r="G194" s="466" t="e">
        <f t="array" ref="G194">INDEX( '2019 Kevin and Rob Export to we'!A:E, MATCH( E194, '2019 Kevin and Rob Export to we'!E:E, 0 ) )</f>
        <v>#N/A</v>
      </c>
      <c r="H194" s="466"/>
      <c r="I194" s="466"/>
      <c r="J194" s="466"/>
      <c r="K194" s="466"/>
      <c r="L194" s="466"/>
      <c r="M194" s="466"/>
      <c r="N194" s="466"/>
      <c r="O194" s="466"/>
      <c r="Q194" s="129" t="s">
        <v>5104</v>
      </c>
      <c r="R194" s="466">
        <f t="shared" ref="R194:S194" si="579">IF( AND( NOT( ISERROR( T194 ) ), NOT( ISBLANK( T194 ) ) ), IF( AND( T194 &gt; 0, T194 &lt; 1 ), IF( T194 &gt; 0.042, IF( $A194 = "Friday", $T$1, $U$1 ) + T194 + 0.5, IF( $A194 = "Friday", $T$1, $U$1 ) + T194 + 1), "" ), "" )</f>
        <v>43581.729166666664</v>
      </c>
      <c r="S194" s="466">
        <f t="shared" si="579"/>
        <v>43581.760416666664</v>
      </c>
      <c r="T194" s="497">
        <f t="shared" ref="T194:U194" si="580">TIMEVALUE(V194)</f>
        <v>0.22916666666666666</v>
      </c>
      <c r="U194" s="497">
        <f t="shared" si="580"/>
        <v>0.26041666666666669</v>
      </c>
      <c r="V194" s="498" t="str">
        <f t="shared" si="6"/>
        <v>5:30</v>
      </c>
      <c r="W194" s="498" t="str">
        <f t="shared" si="7"/>
        <v>6:15</v>
      </c>
    </row>
    <row r="195" spans="1:23" ht="12.75">
      <c r="A195" t="str">
        <f t="shared" si="0"/>
        <v>Friday</v>
      </c>
      <c r="B195" t="str">
        <f t="shared" si="1"/>
        <v>The Whisk(e)y</v>
      </c>
      <c r="C195" t="str">
        <f t="shared" ref="C195:D195" si="581">IF( NOT( R195 = "" ), TEXT( DATE(YEAR(R195), MONTH(R195), DAY(R195) ), "m/d/yy") &amp; " " &amp; HOUR(R195) &amp; ":" &amp; TEXT( MINUTE(R195), "00"), "")</f>
        <v>4/26/19 18:45</v>
      </c>
      <c r="D195" t="str">
        <f t="shared" si="581"/>
        <v>4/26/19 19:30</v>
      </c>
      <c r="E195" t="str">
        <f t="shared" si="3"/>
        <v>The Echo Chamber</v>
      </c>
      <c r="F195" s="466"/>
      <c r="G195" s="466" t="e">
        <f t="array" ref="G195">INDEX( '2019 Kevin and Rob Export to we'!A:E, MATCH( E195, '2019 Kevin and Rob Export to we'!E:E, 0 ) )</f>
        <v>#N/A</v>
      </c>
      <c r="H195" s="466"/>
      <c r="I195" s="466"/>
      <c r="J195" s="466"/>
      <c r="K195" s="466"/>
      <c r="L195" s="466"/>
      <c r="M195" s="466"/>
      <c r="N195" s="466"/>
      <c r="O195" s="466"/>
      <c r="Q195" s="129" t="s">
        <v>5105</v>
      </c>
      <c r="R195" s="466">
        <f t="shared" ref="R195:S195" si="582">IF( AND( NOT( ISERROR( T195 ) ), NOT( ISBLANK( T195 ) ) ), IF( AND( T195 &gt; 0, T195 &lt; 1 ), IF( T195 &gt; 0.042, IF( $A195 = "Friday", $T$1, $U$1 ) + T195 + 0.5, IF( $A195 = "Friday", $T$1, $U$1 ) + T195 + 1), "" ), "" )</f>
        <v>43581.78125</v>
      </c>
      <c r="S195" s="466">
        <f t="shared" si="582"/>
        <v>43581.8125</v>
      </c>
      <c r="T195" s="497">
        <f t="shared" ref="T195:U195" si="583">TIMEVALUE(V195)</f>
        <v>0.28125</v>
      </c>
      <c r="U195" s="497">
        <f t="shared" si="583"/>
        <v>0.3125</v>
      </c>
      <c r="V195" s="498" t="str">
        <f t="shared" si="6"/>
        <v>6:45</v>
      </c>
      <c r="W195" s="498" t="str">
        <f t="shared" si="7"/>
        <v>7:30</v>
      </c>
    </row>
    <row r="196" spans="1:23" ht="12.75">
      <c r="A196" t="str">
        <f t="shared" si="0"/>
        <v>Friday</v>
      </c>
      <c r="B196" t="str">
        <f t="shared" si="1"/>
        <v>The Whisk(e)y</v>
      </c>
      <c r="C196" t="str">
        <f t="shared" ref="C196:D196" si="584">IF( NOT( R196 = "" ), TEXT( DATE(YEAR(R196), MONTH(R196), DAY(R196) ), "m/d/yy") &amp; " " &amp; HOUR(R196) &amp; ":" &amp; TEXT( MINUTE(R196), "00"), "")</f>
        <v>4/26/19 20:00</v>
      </c>
      <c r="D196" t="str">
        <f t="shared" si="584"/>
        <v>4/26/19 20:45</v>
      </c>
      <c r="E196" t="str">
        <f t="shared" si="3"/>
        <v>Came and Took It</v>
      </c>
      <c r="F196" s="466"/>
      <c r="G196" s="466" t="e">
        <f t="array" ref="G196">INDEX( '2019 Kevin and Rob Export to we'!A:E, MATCH( E196, '2019 Kevin and Rob Export to we'!E:E, 0 ) )</f>
        <v>#N/A</v>
      </c>
      <c r="H196" s="466"/>
      <c r="I196" s="466"/>
      <c r="J196" s="466"/>
      <c r="K196" s="466"/>
      <c r="L196" s="466"/>
      <c r="M196" s="466"/>
      <c r="N196" s="466"/>
      <c r="O196" s="466"/>
      <c r="Q196" s="129" t="s">
        <v>5107</v>
      </c>
      <c r="R196" s="466">
        <f t="shared" ref="R196:S196" si="585">IF( AND( NOT( ISERROR( T196 ) ), NOT( ISBLANK( T196 ) ) ), IF( AND( T196 &gt; 0, T196 &lt; 1 ), IF( T196 &gt; 0.042, IF( $A196 = "Friday", $T$1, $U$1 ) + T196 + 0.5, IF( $A196 = "Friday", $T$1, $U$1 ) + T196 + 1), "" ), "" )</f>
        <v>43581.833333333336</v>
      </c>
      <c r="S196" s="466">
        <f t="shared" si="585"/>
        <v>43581.864583333336</v>
      </c>
      <c r="T196" s="497">
        <f t="shared" ref="T196:U196" si="586">TIMEVALUE(V196)</f>
        <v>0.33333333333333331</v>
      </c>
      <c r="U196" s="497">
        <f t="shared" si="586"/>
        <v>0.36458333333333331</v>
      </c>
      <c r="V196" s="498" t="str">
        <f t="shared" si="6"/>
        <v>8:00</v>
      </c>
      <c r="W196" s="498" t="str">
        <f t="shared" si="7"/>
        <v>8:45</v>
      </c>
    </row>
    <row r="197" spans="1:23" ht="12.75">
      <c r="A197" t="str">
        <f t="shared" si="0"/>
        <v>Friday</v>
      </c>
      <c r="B197" t="str">
        <f t="shared" si="1"/>
        <v>The Whisk(e)y</v>
      </c>
      <c r="C197" t="str">
        <f t="shared" ref="C197:D197" si="587">IF( NOT( R197 = "" ), TEXT( DATE(YEAR(R197), MONTH(R197), DAY(R197) ), "m/d/yy") &amp; " " &amp; HOUR(R197) &amp; ":" &amp; TEXT( MINUTE(R197), "00"), "")</f>
        <v>4/26/19 21:15</v>
      </c>
      <c r="D197" t="str">
        <f t="shared" si="587"/>
        <v>4/26/19 22:00</v>
      </c>
      <c r="E197" t="str">
        <f t="shared" si="3"/>
        <v>Thirteen Nails</v>
      </c>
      <c r="F197" s="466"/>
      <c r="G197" s="466" t="e">
        <f t="array" ref="G197">INDEX( '2019 Kevin and Rob Export to we'!A:E, MATCH( E197, '2019 Kevin and Rob Export to we'!E:E, 0 ) )</f>
        <v>#N/A</v>
      </c>
      <c r="H197" s="466"/>
      <c r="I197" s="466"/>
      <c r="J197" s="466"/>
      <c r="K197" s="466"/>
      <c r="L197" s="466"/>
      <c r="M197" s="466"/>
      <c r="N197" s="466"/>
      <c r="O197" s="466"/>
      <c r="Q197" s="129" t="s">
        <v>5109</v>
      </c>
      <c r="R197" s="466">
        <f t="shared" ref="R197:S197" si="588">IF( AND( NOT( ISERROR( T197 ) ), NOT( ISBLANK( T197 ) ) ), IF( AND( T197 &gt; 0, T197 &lt; 1 ), IF( T197 &gt; 0.042, IF( $A197 = "Friday", $T$1, $U$1 ) + T197 + 0.5, IF( $A197 = "Friday", $T$1, $U$1 ) + T197 + 1), "" ), "" )</f>
        <v>43581.885416666664</v>
      </c>
      <c r="S197" s="466">
        <f t="shared" si="588"/>
        <v>43581.916666666664</v>
      </c>
      <c r="T197" s="497">
        <f t="shared" ref="T197:U197" si="589">TIMEVALUE(V197)</f>
        <v>0.38541666666666669</v>
      </c>
      <c r="U197" s="497">
        <f t="shared" si="589"/>
        <v>0.41666666666666669</v>
      </c>
      <c r="V197" s="498" t="str">
        <f t="shared" si="6"/>
        <v>9:15</v>
      </c>
      <c r="W197" s="498" t="str">
        <f t="shared" si="7"/>
        <v>10:00</v>
      </c>
    </row>
    <row r="198" spans="1:23" ht="12.75">
      <c r="A198" t="str">
        <f t="shared" si="0"/>
        <v>Friday</v>
      </c>
      <c r="B198" t="str">
        <f t="shared" si="1"/>
        <v>The Whisk(e)y</v>
      </c>
      <c r="C198" t="str">
        <f t="shared" ref="C198:D198" si="590">IF( NOT( R198 = "" ), TEXT( DATE(YEAR(R198), MONTH(R198), DAY(R198) ), "m/d/yy") &amp; " " &amp; HOUR(R198) &amp; ":" &amp; TEXT( MINUTE(R198), "00"), "")</f>
        <v>4/26/19 22:30</v>
      </c>
      <c r="D198" t="str">
        <f t="shared" si="590"/>
        <v>4/26/19 23:15</v>
      </c>
      <c r="E198" t="str">
        <f t="shared" si="3"/>
        <v>Tenative</v>
      </c>
      <c r="F198" s="466"/>
      <c r="G198" s="466" t="e">
        <f t="array" ref="G198">INDEX( '2019 Kevin and Rob Export to we'!A:E, MATCH( E198, '2019 Kevin and Rob Export to we'!E:E, 0 ) )</f>
        <v>#N/A</v>
      </c>
      <c r="H198" s="466"/>
      <c r="I198" s="466"/>
      <c r="J198" s="466"/>
      <c r="K198" s="466"/>
      <c r="L198" s="466"/>
      <c r="M198" s="466"/>
      <c r="N198" s="466"/>
      <c r="O198" s="466"/>
      <c r="Q198" s="129" t="s">
        <v>5110</v>
      </c>
      <c r="R198" s="466">
        <f t="shared" ref="R198:S198" si="591">IF( AND( NOT( ISERROR( T198 ) ), NOT( ISBLANK( T198 ) ) ), IF( AND( T198 &gt; 0, T198 &lt; 1 ), IF( T198 &gt; 0.042, IF( $A198 = "Friday", $T$1, $U$1 ) + T198 + 0.5, IF( $A198 = "Friday", $T$1, $U$1 ) + T198 + 1), "" ), "" )</f>
        <v>43581.9375</v>
      </c>
      <c r="S198" s="466">
        <f t="shared" si="591"/>
        <v>43581.96875</v>
      </c>
      <c r="T198" s="497">
        <f t="shared" ref="T198:U198" si="592">TIMEVALUE(V198)</f>
        <v>0.4375</v>
      </c>
      <c r="U198" s="497">
        <f t="shared" si="592"/>
        <v>0.46875</v>
      </c>
      <c r="V198" s="498" t="str">
        <f t="shared" si="6"/>
        <v>10:30</v>
      </c>
      <c r="W198" s="498" t="str">
        <f t="shared" si="7"/>
        <v>11:15</v>
      </c>
    </row>
    <row r="199" spans="1:23" ht="12.75">
      <c r="A199" t="str">
        <f t="shared" si="0"/>
        <v>Friday</v>
      </c>
      <c r="B199" t="str">
        <f t="shared" si="1"/>
        <v>The Whisk(e)y</v>
      </c>
      <c r="C199" t="str">
        <f t="shared" ref="C199:D199" si="593">IF( NOT( R199 = "" ), TEXT( DATE(YEAR(R199), MONTH(R199), DAY(R199) ), "m/d/yy") &amp; " " &amp; HOUR(R199) &amp; ":" &amp; TEXT( MINUTE(R199), "00"), "")</f>
        <v>4/26/19 23:45</v>
      </c>
      <c r="D199" t="str">
        <f t="shared" si="593"/>
        <v>4/27/19 0:30</v>
      </c>
      <c r="E199" t="str">
        <f t="shared" si="3"/>
        <v>The Leshen</v>
      </c>
      <c r="F199" s="466"/>
      <c r="G199" s="466" t="e">
        <f t="array" ref="G199">INDEX( '2019 Kevin and Rob Export to we'!A:E, MATCH( E199, '2019 Kevin and Rob Export to we'!E:E, 0 ) )</f>
        <v>#N/A</v>
      </c>
      <c r="H199" s="466"/>
      <c r="I199" s="466"/>
      <c r="J199" s="466"/>
      <c r="K199" s="466"/>
      <c r="L199" s="466"/>
      <c r="M199" s="466"/>
      <c r="N199" s="466"/>
      <c r="O199" s="466"/>
      <c r="Q199" s="129" t="s">
        <v>5111</v>
      </c>
      <c r="R199" s="466">
        <f t="shared" ref="R199:S199" si="594">IF( AND( NOT( ISERROR( T199 ) ), NOT( ISBLANK( T199 ) ) ), IF( AND( T199 &gt; 0, T199 &lt; 1 ), IF( T199 &gt; 0.042, IF( $A199 = "Friday", $T$1, $U$1 ) + T199 + 0.5, IF( $A199 = "Friday", $T$1, $U$1 ) + T199 + 1), "" ), "" )</f>
        <v>43581.989583333336</v>
      </c>
      <c r="S199" s="466">
        <f t="shared" si="594"/>
        <v>43582.020833333336</v>
      </c>
      <c r="T199" s="497">
        <f t="shared" ref="T199:U199" si="595">TIMEVALUE(V199)</f>
        <v>0.48958333333333331</v>
      </c>
      <c r="U199" s="497">
        <f t="shared" si="595"/>
        <v>0.52083333333333337</v>
      </c>
      <c r="V199" s="498" t="str">
        <f t="shared" si="6"/>
        <v>11:45</v>
      </c>
      <c r="W199" s="498" t="str">
        <f t="shared" si="7"/>
        <v>12:30</v>
      </c>
    </row>
    <row r="200" spans="1:23" ht="12.75">
      <c r="A200" t="str">
        <f t="shared" si="0"/>
        <v>Friday</v>
      </c>
      <c r="B200" t="str">
        <f t="shared" si="1"/>
        <v>Wolverine Farm Letterpress &amp; Publick House</v>
      </c>
      <c r="C200" t="str">
        <f t="shared" ref="C200:D200" si="596">IF( NOT( R200 = "" ), TEXT( DATE(YEAR(R200), MONTH(R200), DAY(R200) ), "m/d/yy") &amp; " " &amp; HOUR(R200) &amp; ":" &amp; TEXT( MINUTE(R200), "00"), "")</f>
        <v/>
      </c>
      <c r="D200" t="str">
        <f t="shared" si="596"/>
        <v/>
      </c>
      <c r="E200" t="str">
        <f t="shared" si="3"/>
        <v/>
      </c>
      <c r="F200" s="466"/>
      <c r="G200" s="466" t="e">
        <f t="array" ref="G200">INDEX( '2019 Kevin and Rob Export to we'!A:E, MATCH( E200, '2019 Kevin and Rob Export to we'!E:E, 0 ) )</f>
        <v>#N/A</v>
      </c>
      <c r="H200" s="466"/>
      <c r="I200" s="466"/>
      <c r="J200" s="466"/>
      <c r="K200" s="466"/>
      <c r="L200" s="466"/>
      <c r="M200" s="466"/>
      <c r="N200" s="466"/>
      <c r="O200" s="466"/>
      <c r="Q200" s="129" t="s">
        <v>5112</v>
      </c>
      <c r="R200" s="466" t="str">
        <f t="shared" ref="R200:S200" si="597">IF( AND( NOT( ISERROR( T200 ) ), NOT( ISBLANK( T200 ) ) ), IF( AND( T200 &gt; 0, T200 &lt; 1 ), IF( T200 &gt; 0.042, IF( $A200 = "Friday", $T$1, $U$1 ) + T200 + 0.5, IF( $A200 = "Friday", $T$1, $U$1 ) + T200 + 1), "" ), "" )</f>
        <v/>
      </c>
      <c r="S200" s="466" t="str">
        <f t="shared" si="597"/>
        <v/>
      </c>
      <c r="T200" s="497" t="e">
        <f t="shared" ref="T200:U200" si="598">TIMEVALUE(V200)</f>
        <v>#VALUE!</v>
      </c>
      <c r="U200" s="497" t="e">
        <f t="shared" si="598"/>
        <v>#VALUE!</v>
      </c>
      <c r="V200" s="498" t="str">
        <f t="shared" si="6"/>
        <v/>
      </c>
      <c r="W200" s="498" t="str">
        <f t="shared" si="7"/>
        <v/>
      </c>
    </row>
    <row r="201" spans="1:23" ht="12.75">
      <c r="A201" t="str">
        <f t="shared" si="0"/>
        <v>Friday</v>
      </c>
      <c r="B201" t="str">
        <f t="shared" si="1"/>
        <v>Wolverine Farm Letterpress &amp; Publick House</v>
      </c>
      <c r="C201" t="str">
        <f t="shared" ref="C201:D201" si="599">IF( NOT( R201 = "" ), TEXT( DATE(YEAR(R201), MONTH(R201), DAY(R201) ), "m/d/yy") &amp; " " &amp; HOUR(R201) &amp; ":" &amp; TEXT( MINUTE(R201), "00"), "")</f>
        <v>4/26/19 17:45</v>
      </c>
      <c r="D201" t="str">
        <f t="shared" si="599"/>
        <v>4/26/19 18:30</v>
      </c>
      <c r="E201" t="str">
        <f t="shared" si="3"/>
        <v>Rosann Winn</v>
      </c>
      <c r="F201" s="466"/>
      <c r="G201" s="466" t="e">
        <f t="array" ref="G201">INDEX( '2019 Kevin and Rob Export to we'!A:E, MATCH( E201, '2019 Kevin and Rob Export to we'!E:E, 0 ) )</f>
        <v>#N/A</v>
      </c>
      <c r="H201" s="466"/>
      <c r="I201" s="466"/>
      <c r="J201" s="466"/>
      <c r="K201" s="466"/>
      <c r="L201" s="466"/>
      <c r="M201" s="466"/>
      <c r="N201" s="466"/>
      <c r="O201" s="466"/>
      <c r="Q201" s="129" t="s">
        <v>5113</v>
      </c>
      <c r="R201" s="466">
        <f t="shared" ref="R201:S201" si="600">IF( AND( NOT( ISERROR( T201 ) ), NOT( ISBLANK( T201 ) ) ), IF( AND( T201 &gt; 0, T201 &lt; 1 ), IF( T201 &gt; 0.042, IF( $A201 = "Friday", $T$1, $U$1 ) + T201 + 0.5, IF( $A201 = "Friday", $T$1, $U$1 ) + T201 + 1), "" ), "" )</f>
        <v>43581.739583333336</v>
      </c>
      <c r="S201" s="466">
        <f t="shared" si="600"/>
        <v>43581.770833333336</v>
      </c>
      <c r="T201" s="497">
        <f t="shared" ref="T201:U201" si="601">TIMEVALUE(V201)</f>
        <v>0.23958333333333334</v>
      </c>
      <c r="U201" s="497">
        <f t="shared" si="601"/>
        <v>0.27083333333333331</v>
      </c>
      <c r="V201" s="498" t="str">
        <f t="shared" si="6"/>
        <v>5:45</v>
      </c>
      <c r="W201" s="498" t="str">
        <f t="shared" si="7"/>
        <v>6:30</v>
      </c>
    </row>
    <row r="202" spans="1:23" ht="12.75">
      <c r="A202" t="str">
        <f t="shared" si="0"/>
        <v>Friday</v>
      </c>
      <c r="B202" t="str">
        <f t="shared" si="1"/>
        <v>Wolverine Farm Letterpress &amp; Publick House</v>
      </c>
      <c r="C202" t="str">
        <f t="shared" ref="C202:D202" si="602">IF( NOT( R202 = "" ), TEXT( DATE(YEAR(R202), MONTH(R202), DAY(R202) ), "m/d/yy") &amp; " " &amp; HOUR(R202) &amp; ":" &amp; TEXT( MINUTE(R202), "00"), "")</f>
        <v>4/26/19 19:00</v>
      </c>
      <c r="D202" t="str">
        <f t="shared" si="602"/>
        <v>4/26/19 19:45</v>
      </c>
      <c r="E202" t="str">
        <f t="shared" si="3"/>
        <v>Laurie and Lorrie Duo</v>
      </c>
      <c r="F202" s="466"/>
      <c r="G202" s="466" t="e">
        <f t="array" ref="G202">INDEX( '2019 Kevin and Rob Export to we'!A:E, MATCH( E202, '2019 Kevin and Rob Export to we'!E:E, 0 ) )</f>
        <v>#N/A</v>
      </c>
      <c r="H202" s="466"/>
      <c r="I202" s="466"/>
      <c r="J202" s="466"/>
      <c r="K202" s="466"/>
      <c r="L202" s="466"/>
      <c r="M202" s="466"/>
      <c r="N202" s="466"/>
      <c r="O202" s="466"/>
      <c r="Q202" s="129" t="s">
        <v>5114</v>
      </c>
      <c r="R202" s="466">
        <f t="shared" ref="R202:S202" si="603">IF( AND( NOT( ISERROR( T202 ) ), NOT( ISBLANK( T202 ) ) ), IF( AND( T202 &gt; 0, T202 &lt; 1 ), IF( T202 &gt; 0.042, IF( $A202 = "Friday", $T$1, $U$1 ) + T202 + 0.5, IF( $A202 = "Friday", $T$1, $U$1 ) + T202 + 1), "" ), "" )</f>
        <v>43581.791666666664</v>
      </c>
      <c r="S202" s="466">
        <f t="shared" si="603"/>
        <v>43581.822916666664</v>
      </c>
      <c r="T202" s="497">
        <f t="shared" ref="T202:U202" si="604">TIMEVALUE(V202)</f>
        <v>0.29166666666666669</v>
      </c>
      <c r="U202" s="497">
        <f t="shared" si="604"/>
        <v>0.32291666666666669</v>
      </c>
      <c r="V202" s="498" t="str">
        <f t="shared" si="6"/>
        <v>7:00</v>
      </c>
      <c r="W202" s="498" t="str">
        <f t="shared" si="7"/>
        <v>7:45</v>
      </c>
    </row>
    <row r="203" spans="1:23" ht="12.75">
      <c r="A203" t="str">
        <f t="shared" si="0"/>
        <v>Friday</v>
      </c>
      <c r="B203" t="str">
        <f t="shared" si="1"/>
        <v>Wolverine Farm Letterpress &amp; Publick House</v>
      </c>
      <c r="C203" t="str">
        <f t="shared" ref="C203:D203" si="605">IF( NOT( R203 = "" ), TEXT( DATE(YEAR(R203), MONTH(R203), DAY(R203) ), "m/d/yy") &amp; " " &amp; HOUR(R203) &amp; ":" &amp; TEXT( MINUTE(R203), "00"), "")</f>
        <v>4/26/19 20:00</v>
      </c>
      <c r="D203" t="str">
        <f t="shared" si="605"/>
        <v>4/26/19 21:00</v>
      </c>
      <c r="E203" t="str">
        <f t="shared" si="3"/>
        <v>Comedy Show 3</v>
      </c>
      <c r="F203" s="466"/>
      <c r="G203" s="466" t="e">
        <f t="array" ref="G203">INDEX( '2019 Kevin and Rob Export to we'!A:E, MATCH( E203, '2019 Kevin and Rob Export to we'!E:E, 0 ) )</f>
        <v>#N/A</v>
      </c>
      <c r="H203" s="466"/>
      <c r="I203" s="466"/>
      <c r="J203" s="466"/>
      <c r="K203" s="466"/>
      <c r="L203" s="466"/>
      <c r="M203" s="466"/>
      <c r="N203" s="466"/>
      <c r="O203" s="466"/>
      <c r="Q203" s="129" t="s">
        <v>5115</v>
      </c>
      <c r="R203" s="466">
        <f t="shared" ref="R203:S203" si="606">IF( AND( NOT( ISERROR( T203 ) ), NOT( ISBLANK( T203 ) ) ), IF( AND( T203 &gt; 0, T203 &lt; 1 ), IF( T203 &gt; 0.042, IF( $A203 = "Friday", $T$1, $U$1 ) + T203 + 0.5, IF( $A203 = "Friday", $T$1, $U$1 ) + T203 + 1), "" ), "" )</f>
        <v>43581.833333333336</v>
      </c>
      <c r="S203" s="466">
        <f t="shared" si="606"/>
        <v>43581.875</v>
      </c>
      <c r="T203" s="497">
        <f t="shared" ref="T203:U203" si="607">TIMEVALUE(V203)</f>
        <v>0.33333333333333331</v>
      </c>
      <c r="U203" s="497">
        <f t="shared" si="607"/>
        <v>0.375</v>
      </c>
      <c r="V203" s="498" t="str">
        <f t="shared" si="6"/>
        <v>8:00</v>
      </c>
      <c r="W203" s="498" t="str">
        <f t="shared" si="7"/>
        <v>9:00</v>
      </c>
    </row>
    <row r="204" spans="1:23" ht="12.75">
      <c r="A204" t="str">
        <f t="shared" si="0"/>
        <v>Friday</v>
      </c>
      <c r="B204" t="str">
        <f t="shared" si="1"/>
        <v>Wolverine Farm Letterpress &amp; Publick House</v>
      </c>
      <c r="C204" t="str">
        <f t="shared" ref="C204:D204" si="608">IF( NOT( R204 = "" ), TEXT( DATE(YEAR(R204), MONTH(R204), DAY(R204) ), "m/d/yy") &amp; " " &amp; HOUR(R204) &amp; ":" &amp; TEXT( MINUTE(R204), "00"), "")</f>
        <v>4/26/19 21:30</v>
      </c>
      <c r="D204" t="str">
        <f t="shared" si="608"/>
        <v>4/26/19 22:15</v>
      </c>
      <c r="E204" t="str">
        <f t="shared" si="3"/>
        <v>Idlewhile</v>
      </c>
      <c r="F204" s="466"/>
      <c r="G204" s="466" t="e">
        <f t="array" ref="G204">INDEX( '2019 Kevin and Rob Export to we'!A:E, MATCH( E204, '2019 Kevin and Rob Export to we'!E:E, 0 ) )</f>
        <v>#N/A</v>
      </c>
      <c r="H204" s="466"/>
      <c r="I204" s="466"/>
      <c r="J204" s="466"/>
      <c r="K204" s="466"/>
      <c r="L204" s="466"/>
      <c r="M204" s="466"/>
      <c r="N204" s="466"/>
      <c r="O204" s="466"/>
      <c r="Q204" s="129" t="s">
        <v>5116</v>
      </c>
      <c r="R204" s="466">
        <f t="shared" ref="R204:S204" si="609">IF( AND( NOT( ISERROR( T204 ) ), NOT( ISBLANK( T204 ) ) ), IF( AND( T204 &gt; 0, T204 &lt; 1 ), IF( T204 &gt; 0.042, IF( $A204 = "Friday", $T$1, $U$1 ) + T204 + 0.5, IF( $A204 = "Friday", $T$1, $U$1 ) + T204 + 1), "" ), "" )</f>
        <v>43581.895833333336</v>
      </c>
      <c r="S204" s="466">
        <f t="shared" si="609"/>
        <v>43581.927083333336</v>
      </c>
      <c r="T204" s="497">
        <f t="shared" ref="T204:U204" si="610">TIMEVALUE(V204)</f>
        <v>0.39583333333333331</v>
      </c>
      <c r="U204" s="497">
        <f t="shared" si="610"/>
        <v>0.42708333333333331</v>
      </c>
      <c r="V204" s="498" t="str">
        <f t="shared" si="6"/>
        <v>9:30</v>
      </c>
      <c r="W204" s="498" t="str">
        <f t="shared" si="7"/>
        <v>10:15</v>
      </c>
    </row>
    <row r="205" spans="1:23" ht="12.75">
      <c r="A205" t="str">
        <f t="shared" si="0"/>
        <v>Friday</v>
      </c>
      <c r="B205" t="str">
        <f t="shared" si="1"/>
        <v>Wolverine Farm Letterpress &amp; Publick House</v>
      </c>
      <c r="C205" t="str">
        <f t="shared" ref="C205:D205" si="611">IF( NOT( R205 = "" ), TEXT( DATE(YEAR(R205), MONTH(R205), DAY(R205) ), "m/d/yy") &amp; " " &amp; HOUR(R205) &amp; ":" &amp; TEXT( MINUTE(R205), "00"), "")</f>
        <v>4/26/19 22:45</v>
      </c>
      <c r="D205" t="str">
        <f t="shared" si="611"/>
        <v>4/26/19 23:30</v>
      </c>
      <c r="E205" t="str">
        <f t="shared" si="3"/>
        <v>Canyon Collected</v>
      </c>
      <c r="F205" s="466"/>
      <c r="G205" s="466" t="e">
        <f t="array" ref="G205">INDEX( '2019 Kevin and Rob Export to we'!A:E, MATCH( E205, '2019 Kevin and Rob Export to we'!E:E, 0 ) )</f>
        <v>#N/A</v>
      </c>
      <c r="H205" s="466"/>
      <c r="I205" s="466"/>
      <c r="J205" s="466"/>
      <c r="K205" s="466"/>
      <c r="L205" s="466"/>
      <c r="M205" s="466"/>
      <c r="N205" s="466"/>
      <c r="O205" s="466"/>
      <c r="Q205" s="129" t="s">
        <v>5117</v>
      </c>
      <c r="R205" s="466">
        <f t="shared" ref="R205:S205" si="612">IF( AND( NOT( ISERROR( T205 ) ), NOT( ISBLANK( T205 ) ) ), IF( AND( T205 &gt; 0, T205 &lt; 1 ), IF( T205 &gt; 0.042, IF( $A205 = "Friday", $T$1, $U$1 ) + T205 + 0.5, IF( $A205 = "Friday", $T$1, $U$1 ) + T205 + 1), "" ), "" )</f>
        <v>43581.947916666664</v>
      </c>
      <c r="S205" s="466">
        <f t="shared" si="612"/>
        <v>43581.979166666664</v>
      </c>
      <c r="T205" s="497">
        <f t="shared" ref="T205:U205" si="613">TIMEVALUE(V205)</f>
        <v>0.44791666666666669</v>
      </c>
      <c r="U205" s="497">
        <f t="shared" si="613"/>
        <v>0.47916666666666669</v>
      </c>
      <c r="V205" s="498" t="str">
        <f t="shared" si="6"/>
        <v>10:45</v>
      </c>
      <c r="W205" s="498" t="str">
        <f t="shared" si="7"/>
        <v>11:30</v>
      </c>
    </row>
    <row r="206" spans="1:23" ht="12.75">
      <c r="A206" t="str">
        <f t="shared" si="0"/>
        <v>Saturday</v>
      </c>
      <c r="B206" t="e">
        <f t="shared" si="1"/>
        <v>#VALUE!</v>
      </c>
      <c r="C206" t="str">
        <f t="shared" ref="C206:D206" si="614">IF( NOT( R206 = "" ), TEXT( DATE(YEAR(R206), MONTH(R206), DAY(R206) ), "m/d/yy") &amp; " " &amp; HOUR(R206) &amp; ":" &amp; TEXT( MINUTE(R206), "00"), "")</f>
        <v/>
      </c>
      <c r="D206" t="str">
        <f t="shared" si="614"/>
        <v/>
      </c>
      <c r="E206" t="str">
        <f t="shared" si="3"/>
        <v/>
      </c>
      <c r="F206" s="466"/>
      <c r="G206" s="466" t="e">
        <f t="array" ref="G206">INDEX( '2019 Kevin and Rob Export to we'!A:E, MATCH( E206, '2019 Kevin and Rob Export to we'!E:E, 0 ) )</f>
        <v>#N/A</v>
      </c>
      <c r="H206" s="466"/>
      <c r="I206" s="466"/>
      <c r="J206" s="466"/>
      <c r="K206" s="466"/>
      <c r="L206" s="466"/>
      <c r="M206" s="466"/>
      <c r="N206" s="466"/>
      <c r="O206" s="466"/>
      <c r="Q206" s="129" t="s">
        <v>1135</v>
      </c>
      <c r="R206" s="466" t="str">
        <f t="shared" ref="R206:S206" si="615">IF( AND( NOT( ISERROR( T206 ) ), NOT( ISBLANK( T206 ) ) ), IF( AND( T206 &gt; 0, T206 &lt; 1 ), IF( T206 &gt; 0.042, IF( $A206 = "Friday", $T$1, $U$1 ) + T206 + 0.5, IF( $A206 = "Friday", $T$1, $U$1 ) + T206 + 1), "" ), "" )</f>
        <v/>
      </c>
      <c r="S206" s="466" t="str">
        <f t="shared" si="615"/>
        <v/>
      </c>
      <c r="T206" s="497" t="e">
        <f t="shared" ref="T206:U206" si="616">TIMEVALUE(V206)</f>
        <v>#VALUE!</v>
      </c>
      <c r="U206" s="497" t="e">
        <f t="shared" si="616"/>
        <v>#VALUE!</v>
      </c>
      <c r="V206" s="498" t="str">
        <f t="shared" si="6"/>
        <v/>
      </c>
      <c r="W206" s="498" t="str">
        <f t="shared" si="7"/>
        <v/>
      </c>
    </row>
    <row r="207" spans="1:23" ht="12.75">
      <c r="A207" t="str">
        <f t="shared" si="0"/>
        <v>Saturday</v>
      </c>
      <c r="B207" t="str">
        <f t="shared" si="1"/>
        <v>Aggie Theatre</v>
      </c>
      <c r="C207" t="str">
        <f t="shared" ref="C207:D207" si="617">IF( NOT( R207 = "" ), TEXT( DATE(YEAR(R207), MONTH(R207), DAY(R207) ), "m/d/yy") &amp; " " &amp; HOUR(R207) &amp; ":" &amp; TEXT( MINUTE(R207), "00"), "")</f>
        <v/>
      </c>
      <c r="D207" t="str">
        <f t="shared" si="617"/>
        <v/>
      </c>
      <c r="E207" t="str">
        <f t="shared" si="3"/>
        <v/>
      </c>
      <c r="F207" s="466"/>
      <c r="G207" s="466" t="e">
        <f t="array" ref="G207">INDEX( '2019 Kevin and Rob Export to we'!A:E, MATCH( E207, '2019 Kevin and Rob Export to we'!E:E, 0 ) )</f>
        <v>#N/A</v>
      </c>
      <c r="H207" s="466"/>
      <c r="I207" s="466"/>
      <c r="J207" s="466"/>
      <c r="K207" s="466"/>
      <c r="L207" s="466"/>
      <c r="M207" s="466"/>
      <c r="N207" s="466"/>
      <c r="O207" s="466"/>
      <c r="Q207" s="129" t="s">
        <v>4886</v>
      </c>
      <c r="R207" s="466" t="str">
        <f t="shared" ref="R207:S207" si="618">IF( AND( NOT( ISERROR( T207 ) ), NOT( ISBLANK( T207 ) ) ), IF( AND( T207 &gt; 0, T207 &lt; 1 ), IF( T207 &gt; 0.042, IF( $A207 = "Friday", $T$1, $U$1 ) + T207 + 0.5, IF( $A207 = "Friday", $T$1, $U$1 ) + T207 + 1), "" ), "" )</f>
        <v/>
      </c>
      <c r="S207" s="466" t="str">
        <f t="shared" si="618"/>
        <v/>
      </c>
      <c r="T207" s="497" t="e">
        <f t="shared" ref="T207:U207" si="619">TIMEVALUE(V207)</f>
        <v>#VALUE!</v>
      </c>
      <c r="U207" s="497" t="e">
        <f t="shared" si="619"/>
        <v>#VALUE!</v>
      </c>
      <c r="V207" s="498" t="str">
        <f t="shared" si="6"/>
        <v/>
      </c>
      <c r="W207" s="498" t="str">
        <f t="shared" si="7"/>
        <v/>
      </c>
    </row>
    <row r="208" spans="1:23" ht="12.75">
      <c r="A208" t="str">
        <f t="shared" si="0"/>
        <v>Saturday</v>
      </c>
      <c r="B208" t="str">
        <f t="shared" si="1"/>
        <v>Aggie Theatre</v>
      </c>
      <c r="C208" t="str">
        <f t="shared" ref="C208:D208" si="620">IF( NOT( R208 = "" ), TEXT( DATE(YEAR(R208), MONTH(R208), DAY(R208) ), "m/d/yy") &amp; " " &amp; HOUR(R208) &amp; ":" &amp; TEXT( MINUTE(R208), "00"), "")</f>
        <v>4/27/19 17:30</v>
      </c>
      <c r="D208" t="str">
        <f t="shared" si="620"/>
        <v>4/27/19 18:15</v>
      </c>
      <c r="E208" t="str">
        <f t="shared" si="3"/>
        <v>Last Call Romance</v>
      </c>
      <c r="F208" s="466"/>
      <c r="G208" s="466" t="e">
        <f t="array" ref="G208">INDEX( '2019 Kevin and Rob Export to we'!A:E, MATCH( E208, '2019 Kevin and Rob Export to we'!E:E, 0 ) )</f>
        <v>#N/A</v>
      </c>
      <c r="H208" s="466"/>
      <c r="I208" s="466"/>
      <c r="J208" s="466"/>
      <c r="K208" s="466"/>
      <c r="L208" s="466"/>
      <c r="M208" s="466"/>
      <c r="N208" s="466"/>
      <c r="O208" s="466"/>
      <c r="Q208" s="129" t="s">
        <v>5118</v>
      </c>
      <c r="R208" s="466">
        <f t="shared" ref="R208:S208" si="621">IF( AND( NOT( ISERROR( T208 ) ), NOT( ISBLANK( T208 ) ) ), IF( AND( T208 &gt; 0, T208 &lt; 1 ), IF( T208 &gt; 0.042, IF( $A208 = "Friday", $T$1, $U$1 ) + T208 + 0.5, IF( $A208 = "Friday", $T$1, $U$1 ) + T208 + 1), "" ), "" )</f>
        <v>43582.729166666664</v>
      </c>
      <c r="S208" s="466">
        <f t="shared" si="621"/>
        <v>43582.760416666664</v>
      </c>
      <c r="T208" s="497">
        <f t="shared" ref="T208:U208" si="622">TIMEVALUE(V208)</f>
        <v>0.22916666666666666</v>
      </c>
      <c r="U208" s="497">
        <f t="shared" si="622"/>
        <v>0.26041666666666669</v>
      </c>
      <c r="V208" s="498" t="str">
        <f t="shared" si="6"/>
        <v>5:30</v>
      </c>
      <c r="W208" s="498" t="str">
        <f t="shared" si="7"/>
        <v>6:15</v>
      </c>
    </row>
    <row r="209" spans="1:23" ht="12.75">
      <c r="A209" t="str">
        <f t="shared" si="0"/>
        <v>Saturday</v>
      </c>
      <c r="B209" t="str">
        <f t="shared" si="1"/>
        <v>Aggie Theatre</v>
      </c>
      <c r="C209" t="str">
        <f t="shared" ref="C209:D209" si="623">IF( NOT( R209 = "" ), TEXT( DATE(YEAR(R209), MONTH(R209), DAY(R209) ), "m/d/yy") &amp; " " &amp; HOUR(R209) &amp; ":" &amp; TEXT( MINUTE(R209), "00"), "")</f>
        <v>4/27/19 18:30</v>
      </c>
      <c r="D209" t="str">
        <f t="shared" si="623"/>
        <v>4/27/19 19:15</v>
      </c>
      <c r="E209" t="str">
        <f t="shared" si="3"/>
        <v>Green Dream</v>
      </c>
      <c r="F209" s="466"/>
      <c r="G209" s="466" t="e">
        <f t="array" ref="G209">INDEX( '2019 Kevin and Rob Export to we'!A:E, MATCH( E209, '2019 Kevin and Rob Export to we'!E:E, 0 ) )</f>
        <v>#N/A</v>
      </c>
      <c r="H209" s="466"/>
      <c r="I209" s="466"/>
      <c r="J209" s="466"/>
      <c r="K209" s="466"/>
      <c r="L209" s="466"/>
      <c r="M209" s="466"/>
      <c r="N209" s="466"/>
      <c r="O209" s="466"/>
      <c r="Q209" s="129" t="s">
        <v>5119</v>
      </c>
      <c r="R209" s="466">
        <f t="shared" ref="R209:S209" si="624">IF( AND( NOT( ISERROR( T209 ) ), NOT( ISBLANK( T209 ) ) ), IF( AND( T209 &gt; 0, T209 &lt; 1 ), IF( T209 &gt; 0.042, IF( $A209 = "Friday", $T$1, $U$1 ) + T209 + 0.5, IF( $A209 = "Friday", $T$1, $U$1 ) + T209 + 1), "" ), "" )</f>
        <v>43582.770833333336</v>
      </c>
      <c r="S209" s="466">
        <f t="shared" si="624"/>
        <v>43582.802083333336</v>
      </c>
      <c r="T209" s="497">
        <f t="shared" ref="T209:U209" si="625">TIMEVALUE(V209)</f>
        <v>0.27083333333333331</v>
      </c>
      <c r="U209" s="497">
        <f t="shared" si="625"/>
        <v>0.30208333333333331</v>
      </c>
      <c r="V209" s="498" t="str">
        <f t="shared" si="6"/>
        <v>6:30</v>
      </c>
      <c r="W209" s="498" t="str">
        <f t="shared" si="7"/>
        <v>7:15</v>
      </c>
    </row>
    <row r="210" spans="1:23" ht="12.75">
      <c r="A210" t="str">
        <f t="shared" si="0"/>
        <v>Saturday</v>
      </c>
      <c r="B210" t="str">
        <f t="shared" si="1"/>
        <v>Aggie Theatre</v>
      </c>
      <c r="C210" t="str">
        <f t="shared" ref="C210:D210" si="626">IF( NOT( R210 = "" ), TEXT( DATE(YEAR(R210), MONTH(R210), DAY(R210) ), "m/d/yy") &amp; " " &amp; HOUR(R210) &amp; ":" &amp; TEXT( MINUTE(R210), "00"), "")</f>
        <v>4/27/19 19:30</v>
      </c>
      <c r="D210" t="str">
        <f t="shared" si="626"/>
        <v>4/27/19 20:15</v>
      </c>
      <c r="E210" t="str">
        <f t="shared" si="3"/>
        <v>One Flew West</v>
      </c>
      <c r="F210" s="466"/>
      <c r="G210" s="466" t="e">
        <f t="array" ref="G210">INDEX( '2019 Kevin and Rob Export to we'!A:E, MATCH( E210, '2019 Kevin and Rob Export to we'!E:E, 0 ) )</f>
        <v>#N/A</v>
      </c>
      <c r="H210" s="466"/>
      <c r="I210" s="466"/>
      <c r="J210" s="466"/>
      <c r="K210" s="466"/>
      <c r="L210" s="466"/>
      <c r="M210" s="466"/>
      <c r="N210" s="466"/>
      <c r="O210" s="466"/>
      <c r="Q210" s="129" t="s">
        <v>5120</v>
      </c>
      <c r="R210" s="466">
        <f t="shared" ref="R210:S210" si="627">IF( AND( NOT( ISERROR( T210 ) ), NOT( ISBLANK( T210 ) ) ), IF( AND( T210 &gt; 0, T210 &lt; 1 ), IF( T210 &gt; 0.042, IF( $A210 = "Friday", $T$1, $U$1 ) + T210 + 0.5, IF( $A210 = "Friday", $T$1, $U$1 ) + T210 + 1), "" ), "" )</f>
        <v>43582.8125</v>
      </c>
      <c r="S210" s="466">
        <f t="shared" si="627"/>
        <v>43582.84375</v>
      </c>
      <c r="T210" s="497">
        <f t="shared" ref="T210:U210" si="628">TIMEVALUE(V210)</f>
        <v>0.3125</v>
      </c>
      <c r="U210" s="497">
        <f t="shared" si="628"/>
        <v>0.34375</v>
      </c>
      <c r="V210" s="498" t="str">
        <f t="shared" si="6"/>
        <v>7:30</v>
      </c>
      <c r="W210" s="498" t="str">
        <f t="shared" si="7"/>
        <v>8:15</v>
      </c>
    </row>
    <row r="211" spans="1:23" ht="12.75">
      <c r="A211" t="str">
        <f t="shared" si="0"/>
        <v>Saturday</v>
      </c>
      <c r="B211" t="str">
        <f t="shared" si="1"/>
        <v>Aggie Theatre</v>
      </c>
      <c r="C211" t="str">
        <f t="shared" ref="C211:D211" si="629">IF( NOT( R211 = "" ), TEXT( DATE(YEAR(R211), MONTH(R211), DAY(R211) ), "m/d/yy") &amp; " " &amp; HOUR(R211) &amp; ":" &amp; TEXT( MINUTE(R211), "00"), "")</f>
        <v>4/27/19 20:30</v>
      </c>
      <c r="D211" t="str">
        <f t="shared" si="629"/>
        <v>4/27/19 21:15</v>
      </c>
      <c r="E211" t="str">
        <f t="shared" si="3"/>
        <v>Post Paradise</v>
      </c>
      <c r="F211" s="466"/>
      <c r="G211" s="466" t="e">
        <f t="array" ref="G211">INDEX( '2019 Kevin and Rob Export to we'!A:E, MATCH( E211, '2019 Kevin and Rob Export to we'!E:E, 0 ) )</f>
        <v>#N/A</v>
      </c>
      <c r="H211" s="466"/>
      <c r="I211" s="466"/>
      <c r="J211" s="466"/>
      <c r="K211" s="466"/>
      <c r="L211" s="466"/>
      <c r="M211" s="466"/>
      <c r="N211" s="466"/>
      <c r="O211" s="466"/>
      <c r="Q211" s="129" t="s">
        <v>5121</v>
      </c>
      <c r="R211" s="466">
        <f t="shared" ref="R211:S211" si="630">IF( AND( NOT( ISERROR( T211 ) ), NOT( ISBLANK( T211 ) ) ), IF( AND( T211 &gt; 0, T211 &lt; 1 ), IF( T211 &gt; 0.042, IF( $A211 = "Friday", $T$1, $U$1 ) + T211 + 0.5, IF( $A211 = "Friday", $T$1, $U$1 ) + T211 + 1), "" ), "" )</f>
        <v>43582.854166666664</v>
      </c>
      <c r="S211" s="466">
        <f t="shared" si="630"/>
        <v>43582.885416666664</v>
      </c>
      <c r="T211" s="497">
        <f t="shared" ref="T211:U211" si="631">TIMEVALUE(V211)</f>
        <v>0.35416666666666669</v>
      </c>
      <c r="U211" s="497">
        <f t="shared" si="631"/>
        <v>0.38541666666666669</v>
      </c>
      <c r="V211" s="498" t="str">
        <f t="shared" si="6"/>
        <v>8:30</v>
      </c>
      <c r="W211" s="498" t="str">
        <f t="shared" si="7"/>
        <v>9:15</v>
      </c>
    </row>
    <row r="212" spans="1:23" ht="12.75">
      <c r="A212" t="str">
        <f t="shared" si="0"/>
        <v>Saturday</v>
      </c>
      <c r="B212" t="str">
        <f t="shared" si="1"/>
        <v>Aggie Theatre</v>
      </c>
      <c r="C212" t="str">
        <f t="shared" ref="C212:D212" si="632">IF( NOT( R212 = "" ), TEXT( DATE(YEAR(R212), MONTH(R212), DAY(R212) ), "m/d/yy") &amp; " " &amp; HOUR(R212) &amp; ":" &amp; TEXT( MINUTE(R212), "00"), "")</f>
        <v>4/27/19 21:30</v>
      </c>
      <c r="D212" t="str">
        <f t="shared" si="632"/>
        <v>4/27/19 22:15</v>
      </c>
      <c r="E212" t="str">
        <f t="shared" si="3"/>
        <v>Kind Dub</v>
      </c>
      <c r="F212" s="466"/>
      <c r="G212" s="466" t="e">
        <f t="array" ref="G212">INDEX( '2019 Kevin and Rob Export to we'!A:E, MATCH( E212, '2019 Kevin and Rob Export to we'!E:E, 0 ) )</f>
        <v>#N/A</v>
      </c>
      <c r="H212" s="466"/>
      <c r="I212" s="466"/>
      <c r="J212" s="466"/>
      <c r="K212" s="466"/>
      <c r="L212" s="466"/>
      <c r="M212" s="466"/>
      <c r="N212" s="466"/>
      <c r="O212" s="466"/>
      <c r="Q212" s="129" t="s">
        <v>5122</v>
      </c>
      <c r="R212" s="466">
        <f t="shared" ref="R212:S212" si="633">IF( AND( NOT( ISERROR( T212 ) ), NOT( ISBLANK( T212 ) ) ), IF( AND( T212 &gt; 0, T212 &lt; 1 ), IF( T212 &gt; 0.042, IF( $A212 = "Friday", $T$1, $U$1 ) + T212 + 0.5, IF( $A212 = "Friday", $T$1, $U$1 ) + T212 + 1), "" ), "" )</f>
        <v>43582.895833333336</v>
      </c>
      <c r="S212" s="466">
        <f t="shared" si="633"/>
        <v>43582.927083333336</v>
      </c>
      <c r="T212" s="497">
        <f t="shared" ref="T212:U212" si="634">TIMEVALUE(V212)</f>
        <v>0.39583333333333331</v>
      </c>
      <c r="U212" s="497">
        <f t="shared" si="634"/>
        <v>0.42708333333333331</v>
      </c>
      <c r="V212" s="498" t="str">
        <f t="shared" si="6"/>
        <v>9:30</v>
      </c>
      <c r="W212" s="498" t="str">
        <f t="shared" si="7"/>
        <v>10:15</v>
      </c>
    </row>
    <row r="213" spans="1:23" ht="12.75">
      <c r="A213" t="str">
        <f t="shared" si="0"/>
        <v>Saturday</v>
      </c>
      <c r="B213" t="str">
        <f t="shared" si="1"/>
        <v>Aggie Theatre</v>
      </c>
      <c r="C213" t="str">
        <f t="shared" ref="C213:D213" si="635">IF( NOT( R213 = "" ), TEXT( DATE(YEAR(R213), MONTH(R213), DAY(R213) ), "m/d/yy") &amp; " " &amp; HOUR(R213) &amp; ":" &amp; TEXT( MINUTE(R213), "00"), "")</f>
        <v>4/27/19 22:45</v>
      </c>
      <c r="D213" t="str">
        <f t="shared" si="635"/>
        <v>4/27/19 23:30</v>
      </c>
      <c r="E213" t="str">
        <f t="shared" si="3"/>
        <v>Roka Hueka</v>
      </c>
      <c r="F213" s="466"/>
      <c r="G213" s="466" t="e">
        <f t="array" ref="G213">INDEX( '2019 Kevin and Rob Export to we'!A:E, MATCH( E213, '2019 Kevin and Rob Export to we'!E:E, 0 ) )</f>
        <v>#N/A</v>
      </c>
      <c r="H213" s="466"/>
      <c r="I213" s="466"/>
      <c r="J213" s="466"/>
      <c r="K213" s="466"/>
      <c r="L213" s="466"/>
      <c r="M213" s="466"/>
      <c r="N213" s="466"/>
      <c r="O213" s="466"/>
      <c r="Q213" s="129" t="s">
        <v>5123</v>
      </c>
      <c r="R213" s="466">
        <f t="shared" ref="R213:S213" si="636">IF( AND( NOT( ISERROR( T213 ) ), NOT( ISBLANK( T213 ) ) ), IF( AND( T213 &gt; 0, T213 &lt; 1 ), IF( T213 &gt; 0.042, IF( $A213 = "Friday", $T$1, $U$1 ) + T213 + 0.5, IF( $A213 = "Friday", $T$1, $U$1 ) + T213 + 1), "" ), "" )</f>
        <v>43582.947916666664</v>
      </c>
      <c r="S213" s="466">
        <f t="shared" si="636"/>
        <v>43582.979166666664</v>
      </c>
      <c r="T213" s="497">
        <f t="shared" ref="T213:U213" si="637">TIMEVALUE(V213)</f>
        <v>0.44791666666666669</v>
      </c>
      <c r="U213" s="497">
        <f t="shared" si="637"/>
        <v>0.47916666666666669</v>
      </c>
      <c r="V213" s="498" t="str">
        <f t="shared" si="6"/>
        <v>10:45</v>
      </c>
      <c r="W213" s="498" t="str">
        <f t="shared" si="7"/>
        <v>11:30</v>
      </c>
    </row>
    <row r="214" spans="1:23" ht="12.75">
      <c r="A214" t="str">
        <f t="shared" si="0"/>
        <v>Saturday</v>
      </c>
      <c r="B214" t="str">
        <f t="shared" si="1"/>
        <v>Aggie Theatre</v>
      </c>
      <c r="C214" t="str">
        <f t="shared" ref="C214:D214" si="638">IF( NOT( R214 = "" ), TEXT( DATE(YEAR(R214), MONTH(R214), DAY(R214) ), "m/d/yy") &amp; " " &amp; HOUR(R214) &amp; ":" &amp; TEXT( MINUTE(R214), "00"), "")</f>
        <v>4/27/19 23:30</v>
      </c>
      <c r="D214" t="str">
        <f t="shared" si="638"/>
        <v>4/27/19 23:50</v>
      </c>
      <c r="E214" t="str">
        <f t="shared" si="3"/>
        <v>f-ether</v>
      </c>
      <c r="F214" s="466"/>
      <c r="G214" s="466" t="e">
        <f t="array" ref="G214">INDEX( '2019 Kevin and Rob Export to we'!A:E, MATCH( E214, '2019 Kevin and Rob Export to we'!E:E, 0 ) )</f>
        <v>#N/A</v>
      </c>
      <c r="H214" s="466"/>
      <c r="I214" s="466"/>
      <c r="J214" s="466"/>
      <c r="K214" s="466"/>
      <c r="L214" s="466"/>
      <c r="M214" s="466"/>
      <c r="N214" s="466"/>
      <c r="O214" s="466"/>
      <c r="Q214" s="129" t="s">
        <v>5124</v>
      </c>
      <c r="R214" s="466">
        <f t="shared" ref="R214:S214" si="639">IF( AND( NOT( ISERROR( T214 ) ), NOT( ISBLANK( T214 ) ) ), IF( AND( T214 &gt; 0, T214 &lt; 1 ), IF( T214 &gt; 0.042, IF( $A214 = "Friday", $T$1, $U$1 ) + T214 + 0.5, IF( $A214 = "Friday", $T$1, $U$1 ) + T214 + 1), "" ), "" )</f>
        <v>43582.979166666664</v>
      </c>
      <c r="S214" s="466">
        <f t="shared" si="639"/>
        <v>43582.993055555555</v>
      </c>
      <c r="T214" s="497">
        <f t="shared" ref="T214:U214" si="640">TIMEVALUE(V214)</f>
        <v>0.47916666666666669</v>
      </c>
      <c r="U214" s="497">
        <f t="shared" si="640"/>
        <v>0.49305555555555558</v>
      </c>
      <c r="V214" s="498" t="str">
        <f t="shared" si="6"/>
        <v>11:30</v>
      </c>
      <c r="W214" s="498" t="str">
        <f t="shared" si="7"/>
        <v>11:50</v>
      </c>
    </row>
    <row r="215" spans="1:23" ht="12.75">
      <c r="A215" t="str">
        <f t="shared" si="0"/>
        <v>Saturday</v>
      </c>
      <c r="B215" t="str">
        <f t="shared" si="1"/>
        <v>Aggie Theatre</v>
      </c>
      <c r="C215" t="str">
        <f t="shared" ref="C215:D215" si="641">IF( NOT( R215 = "" ), TEXT( DATE(YEAR(R215), MONTH(R215), DAY(R215) ), "m/d/yy") &amp; " " &amp; HOUR(R215) &amp; ":" &amp; TEXT( MINUTE(R215), "00"), "")</f>
        <v>4/28/19 0:00</v>
      </c>
      <c r="D215" t="str">
        <f t="shared" si="641"/>
        <v>4/28/19 1:00</v>
      </c>
      <c r="E215" t="str">
        <f t="shared" si="3"/>
        <v>The Burroughs</v>
      </c>
      <c r="F215" s="466"/>
      <c r="G215" s="466" t="e">
        <f t="array" ref="G215">INDEX( '2019 Kevin and Rob Export to we'!A:E, MATCH( E215, '2019 Kevin and Rob Export to we'!E:E, 0 ) )</f>
        <v>#N/A</v>
      </c>
      <c r="H215" s="466"/>
      <c r="I215" s="466"/>
      <c r="J215" s="466"/>
      <c r="K215" s="466"/>
      <c r="L215" s="466"/>
      <c r="M215" s="466"/>
      <c r="N215" s="466"/>
      <c r="O215" s="466"/>
      <c r="Q215" s="129" t="s">
        <v>5125</v>
      </c>
      <c r="R215" s="466">
        <f t="shared" ref="R215:S215" si="642">IF( AND( NOT( ISERROR( T215 ) ), NOT( ISBLANK( T215 ) ) ), IF( AND( T215 &gt; 0, T215 &lt; 1 ), IF( T215 &gt; 0.042, IF( $A215 = "Friday", $T$1, $U$1 ) + T215 + 0.5, IF( $A215 = "Friday", $T$1, $U$1 ) + T215 + 1), "" ), "" )</f>
        <v>43583</v>
      </c>
      <c r="S215" s="466">
        <f t="shared" si="642"/>
        <v>43583.041666666664</v>
      </c>
      <c r="T215" s="497">
        <f t="shared" ref="T215:U215" si="643">TIMEVALUE(V215)</f>
        <v>0.5</v>
      </c>
      <c r="U215" s="497">
        <f t="shared" si="643"/>
        <v>4.1666666666666664E-2</v>
      </c>
      <c r="V215" s="498" t="str">
        <f t="shared" si="6"/>
        <v>12:00</v>
      </c>
      <c r="W215" s="498" t="str">
        <f t="shared" si="7"/>
        <v>1:00</v>
      </c>
    </row>
    <row r="216" spans="1:23" ht="12.75">
      <c r="A216" t="str">
        <f t="shared" si="0"/>
        <v>Saturday</v>
      </c>
      <c r="B216" t="str">
        <f t="shared" si="1"/>
        <v>Avogadro's Number</v>
      </c>
      <c r="C216" t="str">
        <f t="shared" ref="C216:D216" si="644">IF( NOT( R216 = "" ), TEXT( DATE(YEAR(R216), MONTH(R216), DAY(R216) ), "m/d/yy") &amp; " " &amp; HOUR(R216) &amp; ":" &amp; TEXT( MINUTE(R216), "00"), "")</f>
        <v/>
      </c>
      <c r="D216" t="str">
        <f t="shared" si="644"/>
        <v/>
      </c>
      <c r="E216" t="str">
        <f t="shared" si="3"/>
        <v/>
      </c>
      <c r="F216" s="466"/>
      <c r="G216" s="466" t="e">
        <f t="array" ref="G216">INDEX( '2019 Kevin and Rob Export to we'!A:E, MATCH( E216, '2019 Kevin and Rob Export to we'!E:E, 0 ) )</f>
        <v>#N/A</v>
      </c>
      <c r="H216" s="466"/>
      <c r="I216" s="466"/>
      <c r="J216" s="466"/>
      <c r="K216" s="466"/>
      <c r="L216" s="466"/>
      <c r="M216" s="466"/>
      <c r="N216" s="466"/>
      <c r="O216" s="466"/>
      <c r="Q216" s="129" t="s">
        <v>4895</v>
      </c>
      <c r="R216" s="466" t="str">
        <f t="shared" ref="R216:S216" si="645">IF( AND( NOT( ISERROR( T216 ) ), NOT( ISBLANK( T216 ) ) ), IF( AND( T216 &gt; 0, T216 &lt; 1 ), IF( T216 &gt; 0.042, IF( $A216 = "Friday", $T$1, $U$1 ) + T216 + 0.5, IF( $A216 = "Friday", $T$1, $U$1 ) + T216 + 1), "" ), "" )</f>
        <v/>
      </c>
      <c r="S216" s="466" t="str">
        <f t="shared" si="645"/>
        <v/>
      </c>
      <c r="T216" s="497" t="e">
        <f t="shared" ref="T216:U216" si="646">TIMEVALUE(V216)</f>
        <v>#VALUE!</v>
      </c>
      <c r="U216" s="497" t="e">
        <f t="shared" si="646"/>
        <v>#VALUE!</v>
      </c>
      <c r="V216" s="498" t="str">
        <f t="shared" si="6"/>
        <v/>
      </c>
      <c r="W216" s="498" t="str">
        <f t="shared" si="7"/>
        <v/>
      </c>
    </row>
    <row r="217" spans="1:23" ht="12.75">
      <c r="A217" t="str">
        <f t="shared" si="0"/>
        <v>Saturday</v>
      </c>
      <c r="B217" t="str">
        <f t="shared" si="1"/>
        <v>Avogadro's Number</v>
      </c>
      <c r="C217" t="str">
        <f t="shared" ref="C217:D217" si="647">IF( NOT( R217 = "" ), TEXT( DATE(YEAR(R217), MONTH(R217), DAY(R217) ), "m/d/yy") &amp; " " &amp; HOUR(R217) &amp; ":" &amp; TEXT( MINUTE(R217), "00"), "")</f>
        <v>4/27/19 14:00</v>
      </c>
      <c r="D217" t="str">
        <f t="shared" si="647"/>
        <v>4/27/19 14:45</v>
      </c>
      <c r="E217" t="str">
        <f t="shared" si="3"/>
        <v>Robert Wilson Blues Band</v>
      </c>
      <c r="F217" s="466"/>
      <c r="G217" s="466" t="e">
        <f t="array" ref="G217">INDEX( '2019 Kevin and Rob Export to we'!A:E, MATCH( E217, '2019 Kevin and Rob Export to we'!E:E, 0 ) )</f>
        <v>#N/A</v>
      </c>
      <c r="H217" s="466"/>
      <c r="I217" s="466"/>
      <c r="J217" s="466"/>
      <c r="K217" s="466"/>
      <c r="L217" s="466"/>
      <c r="M217" s="466"/>
      <c r="N217" s="466"/>
      <c r="O217" s="466"/>
      <c r="Q217" s="129" t="s">
        <v>5126</v>
      </c>
      <c r="R217" s="466">
        <f t="shared" ref="R217:S217" si="648">IF( AND( NOT( ISERROR( T217 ) ), NOT( ISBLANK( T217 ) ) ), IF( AND( T217 &gt; 0, T217 &lt; 1 ), IF( T217 &gt; 0.042, IF( $A217 = "Friday", $T$1, $U$1 ) + T217 + 0.5, IF( $A217 = "Friday", $T$1, $U$1 ) + T217 + 1), "" ), "" )</f>
        <v>43582.583333333336</v>
      </c>
      <c r="S217" s="466">
        <f t="shared" si="648"/>
        <v>43582.614583333336</v>
      </c>
      <c r="T217" s="497">
        <f t="shared" ref="T217:U217" si="649">TIMEVALUE(V217)</f>
        <v>8.3333333333333329E-2</v>
      </c>
      <c r="U217" s="497">
        <f t="shared" si="649"/>
        <v>0.11458333333333333</v>
      </c>
      <c r="V217" s="498" t="str">
        <f t="shared" si="6"/>
        <v>2:00</v>
      </c>
      <c r="W217" s="498" t="str">
        <f t="shared" si="7"/>
        <v>2:45</v>
      </c>
    </row>
    <row r="218" spans="1:23" ht="12.75">
      <c r="A218" t="str">
        <f t="shared" si="0"/>
        <v>Saturday</v>
      </c>
      <c r="B218" t="str">
        <f t="shared" si="1"/>
        <v>Avogadro's Number</v>
      </c>
      <c r="C218" t="str">
        <f t="shared" ref="C218:D218" si="650">IF( NOT( R218 = "" ), TEXT( DATE(YEAR(R218), MONTH(R218), DAY(R218) ), "m/d/yy") &amp; " " &amp; HOUR(R218) &amp; ":" &amp; TEXT( MINUTE(R218), "00"), "")</f>
        <v>4/27/19 15:15</v>
      </c>
      <c r="D218" t="str">
        <f t="shared" si="650"/>
        <v>4/27/19 16:00</v>
      </c>
      <c r="E218" t="str">
        <f t="shared" si="3"/>
        <v>The Symbols</v>
      </c>
      <c r="F218" s="466"/>
      <c r="G218" s="466" t="e">
        <f t="array" ref="G218">INDEX( '2019 Kevin and Rob Export to we'!A:E, MATCH( E218, '2019 Kevin and Rob Export to we'!E:E, 0 ) )</f>
        <v>#N/A</v>
      </c>
      <c r="H218" s="466"/>
      <c r="I218" s="466"/>
      <c r="J218" s="466"/>
      <c r="K218" s="466"/>
      <c r="L218" s="466"/>
      <c r="M218" s="466"/>
      <c r="N218" s="466"/>
      <c r="O218" s="466"/>
      <c r="Q218" s="129" t="s">
        <v>5127</v>
      </c>
      <c r="R218" s="466">
        <f t="shared" ref="R218:S218" si="651">IF( AND( NOT( ISERROR( T218 ) ), NOT( ISBLANK( T218 ) ) ), IF( AND( T218 &gt; 0, T218 &lt; 1 ), IF( T218 &gt; 0.042, IF( $A218 = "Friday", $T$1, $U$1 ) + T218 + 0.5, IF( $A218 = "Friday", $T$1, $U$1 ) + T218 + 1), "" ), "" )</f>
        <v>43582.635416666664</v>
      </c>
      <c r="S218" s="466">
        <f t="shared" si="651"/>
        <v>43582.666666666664</v>
      </c>
      <c r="T218" s="497">
        <f t="shared" ref="T218:U218" si="652">TIMEVALUE(V218)</f>
        <v>0.13541666666666666</v>
      </c>
      <c r="U218" s="497">
        <f t="shared" si="652"/>
        <v>0.16666666666666666</v>
      </c>
      <c r="V218" s="498" t="str">
        <f t="shared" si="6"/>
        <v>3:15</v>
      </c>
      <c r="W218" s="498" t="str">
        <f t="shared" si="7"/>
        <v>4:00</v>
      </c>
    </row>
    <row r="219" spans="1:23" ht="12.75">
      <c r="A219" t="str">
        <f t="shared" si="0"/>
        <v>Saturday</v>
      </c>
      <c r="B219" t="str">
        <f t="shared" si="1"/>
        <v>Avogadro's Number</v>
      </c>
      <c r="C219" t="str">
        <f t="shared" ref="C219:D219" si="653">IF( NOT( R219 = "" ), TEXT( DATE(YEAR(R219), MONTH(R219), DAY(R219) ), "m/d/yy") &amp; " " &amp; HOUR(R219) &amp; ":" &amp; TEXT( MINUTE(R219), "00"), "")</f>
        <v>4/27/19 16:30</v>
      </c>
      <c r="D219" t="str">
        <f t="shared" si="653"/>
        <v>4/27/19 17:15</v>
      </c>
      <c r="E219" t="str">
        <f t="shared" si="3"/>
        <v>My Blue Sky</v>
      </c>
      <c r="F219" s="466"/>
      <c r="G219" s="466" t="e">
        <f t="array" ref="G219">INDEX( '2019 Kevin and Rob Export to we'!A:E, MATCH( E219, '2019 Kevin and Rob Export to we'!E:E, 0 ) )</f>
        <v>#N/A</v>
      </c>
      <c r="H219" s="466"/>
      <c r="I219" s="466"/>
      <c r="J219" s="466"/>
      <c r="K219" s="466"/>
      <c r="L219" s="466"/>
      <c r="M219" s="466"/>
      <c r="N219" s="466"/>
      <c r="O219" s="466"/>
      <c r="Q219" s="129" t="s">
        <v>5128</v>
      </c>
      <c r="R219" s="466">
        <f t="shared" ref="R219:S219" si="654">IF( AND( NOT( ISERROR( T219 ) ), NOT( ISBLANK( T219 ) ) ), IF( AND( T219 &gt; 0, T219 &lt; 1 ), IF( T219 &gt; 0.042, IF( $A219 = "Friday", $T$1, $U$1 ) + T219 + 0.5, IF( $A219 = "Friday", $T$1, $U$1 ) + T219 + 1), "" ), "" )</f>
        <v>43582.6875</v>
      </c>
      <c r="S219" s="466">
        <f t="shared" si="654"/>
        <v>43582.71875</v>
      </c>
      <c r="T219" s="497">
        <f t="shared" ref="T219:U219" si="655">TIMEVALUE(V219)</f>
        <v>0.1875</v>
      </c>
      <c r="U219" s="497">
        <f t="shared" si="655"/>
        <v>0.21875</v>
      </c>
      <c r="V219" s="498" t="str">
        <f t="shared" si="6"/>
        <v>4:30</v>
      </c>
      <c r="W219" s="498" t="str">
        <f t="shared" si="7"/>
        <v>5:15</v>
      </c>
    </row>
    <row r="220" spans="1:23" ht="12.75">
      <c r="A220" t="str">
        <f t="shared" si="0"/>
        <v>Saturday</v>
      </c>
      <c r="B220" t="str">
        <f t="shared" si="1"/>
        <v>Avogadro's Number</v>
      </c>
      <c r="C220" t="str">
        <f t="shared" ref="C220:D220" si="656">IF( NOT( R220 = "" ), TEXT( DATE(YEAR(R220), MONTH(R220), DAY(R220) ), "m/d/yy") &amp; " " &amp; HOUR(R220) &amp; ":" &amp; TEXT( MINUTE(R220), "00"), "")</f>
        <v>4/27/19 17:45</v>
      </c>
      <c r="D220" t="str">
        <f t="shared" si="656"/>
        <v>4/27/19 18:30</v>
      </c>
      <c r="E220" t="str">
        <f t="shared" si="3"/>
        <v>DW Doucet</v>
      </c>
      <c r="F220" s="466"/>
      <c r="G220" s="466" t="e">
        <f t="array" ref="G220">INDEX( '2019 Kevin and Rob Export to we'!A:E, MATCH( E220, '2019 Kevin and Rob Export to we'!E:E, 0 ) )</f>
        <v>#N/A</v>
      </c>
      <c r="H220" s="466"/>
      <c r="I220" s="466"/>
      <c r="J220" s="466"/>
      <c r="K220" s="466"/>
      <c r="L220" s="466"/>
      <c r="M220" s="466"/>
      <c r="N220" s="466"/>
      <c r="O220" s="466"/>
      <c r="Q220" s="129" t="s">
        <v>5129</v>
      </c>
      <c r="R220" s="466">
        <f t="shared" ref="R220:S220" si="657">IF( AND( NOT( ISERROR( T220 ) ), NOT( ISBLANK( T220 ) ) ), IF( AND( T220 &gt; 0, T220 &lt; 1 ), IF( T220 &gt; 0.042, IF( $A220 = "Friday", $T$1, $U$1 ) + T220 + 0.5, IF( $A220 = "Friday", $T$1, $U$1 ) + T220 + 1), "" ), "" )</f>
        <v>43582.739583333336</v>
      </c>
      <c r="S220" s="466">
        <f t="shared" si="657"/>
        <v>43582.770833333336</v>
      </c>
      <c r="T220" s="497">
        <f t="shared" ref="T220:U220" si="658">TIMEVALUE(V220)</f>
        <v>0.23958333333333334</v>
      </c>
      <c r="U220" s="497">
        <f t="shared" si="658"/>
        <v>0.27083333333333331</v>
      </c>
      <c r="V220" s="498" t="str">
        <f t="shared" si="6"/>
        <v>5:45</v>
      </c>
      <c r="W220" s="498" t="str">
        <f t="shared" si="7"/>
        <v>6:30</v>
      </c>
    </row>
    <row r="221" spans="1:23" ht="12.75">
      <c r="A221" t="str">
        <f t="shared" si="0"/>
        <v>Saturday</v>
      </c>
      <c r="B221" t="str">
        <f t="shared" si="1"/>
        <v>Avogadro's Number</v>
      </c>
      <c r="C221" t="str">
        <f t="shared" ref="C221:D221" si="659">IF( NOT( R221 = "" ), TEXT( DATE(YEAR(R221), MONTH(R221), DAY(R221) ), "m/d/yy") &amp; " " &amp; HOUR(R221) &amp; ":" &amp; TEXT( MINUTE(R221), "00"), "")</f>
        <v>4/27/19 19:00</v>
      </c>
      <c r="D221" t="str">
        <f t="shared" si="659"/>
        <v>4/27/19 19:45</v>
      </c>
      <c r="E221" t="str">
        <f t="shared" si="3"/>
        <v>FY5</v>
      </c>
      <c r="F221" s="466"/>
      <c r="G221" s="466" t="e">
        <f t="array" ref="G221">INDEX( '2019 Kevin and Rob Export to we'!A:E, MATCH( E221, '2019 Kevin and Rob Export to we'!E:E, 0 ) )</f>
        <v>#N/A</v>
      </c>
      <c r="H221" s="466"/>
      <c r="I221" s="466"/>
      <c r="J221" s="466"/>
      <c r="K221" s="466"/>
      <c r="L221" s="466"/>
      <c r="M221" s="466"/>
      <c r="N221" s="466"/>
      <c r="O221" s="466"/>
      <c r="Q221" s="129" t="s">
        <v>5130</v>
      </c>
      <c r="R221" s="466">
        <f t="shared" ref="R221:S221" si="660">IF( AND( NOT( ISERROR( T221 ) ), NOT( ISBLANK( T221 ) ) ), IF( AND( T221 &gt; 0, T221 &lt; 1 ), IF( T221 &gt; 0.042, IF( $A221 = "Friday", $T$1, $U$1 ) + T221 + 0.5, IF( $A221 = "Friday", $T$1, $U$1 ) + T221 + 1), "" ), "" )</f>
        <v>43582.791666666664</v>
      </c>
      <c r="S221" s="466">
        <f t="shared" si="660"/>
        <v>43582.822916666664</v>
      </c>
      <c r="T221" s="497">
        <f t="shared" ref="T221:U221" si="661">TIMEVALUE(V221)</f>
        <v>0.29166666666666669</v>
      </c>
      <c r="U221" s="497">
        <f t="shared" si="661"/>
        <v>0.32291666666666669</v>
      </c>
      <c r="V221" s="498" t="str">
        <f t="shared" si="6"/>
        <v>7:00</v>
      </c>
      <c r="W221" s="498" t="str">
        <f t="shared" si="7"/>
        <v>7:45</v>
      </c>
    </row>
    <row r="222" spans="1:23" ht="12.75">
      <c r="A222" t="str">
        <f t="shared" si="0"/>
        <v>Saturday</v>
      </c>
      <c r="B222" t="str">
        <f t="shared" si="1"/>
        <v>Avogadro's Number</v>
      </c>
      <c r="C222" t="str">
        <f t="shared" ref="C222:D222" si="662">IF( NOT( R222 = "" ), TEXT( DATE(YEAR(R222), MONTH(R222), DAY(R222) ), "m/d/yy") &amp; " " &amp; HOUR(R222) &amp; ":" &amp; TEXT( MINUTE(R222), "00"), "")</f>
        <v>4/27/19 20:15</v>
      </c>
      <c r="D222" t="str">
        <f t="shared" si="662"/>
        <v>4/27/19 21:00</v>
      </c>
      <c r="E222" t="str">
        <f t="shared" si="3"/>
        <v>Boom Twang</v>
      </c>
      <c r="F222" s="466"/>
      <c r="G222" s="466" t="e">
        <f t="array" ref="G222">INDEX( '2019 Kevin and Rob Export to we'!A:E, MATCH( E222, '2019 Kevin and Rob Export to we'!E:E, 0 ) )</f>
        <v>#N/A</v>
      </c>
      <c r="H222" s="466"/>
      <c r="I222" s="466"/>
      <c r="J222" s="466"/>
      <c r="K222" s="466"/>
      <c r="L222" s="466"/>
      <c r="M222" s="466"/>
      <c r="N222" s="466"/>
      <c r="O222" s="466"/>
      <c r="Q222" s="129" t="s">
        <v>5131</v>
      </c>
      <c r="R222" s="466">
        <f t="shared" ref="R222:S222" si="663">IF( AND( NOT( ISERROR( T222 ) ), NOT( ISBLANK( T222 ) ) ), IF( AND( T222 &gt; 0, T222 &lt; 1 ), IF( T222 &gt; 0.042, IF( $A222 = "Friday", $T$1, $U$1 ) + T222 + 0.5, IF( $A222 = "Friday", $T$1, $U$1 ) + T222 + 1), "" ), "" )</f>
        <v>43582.84375</v>
      </c>
      <c r="S222" s="466">
        <f t="shared" si="663"/>
        <v>43582.875</v>
      </c>
      <c r="T222" s="497">
        <f t="shared" ref="T222:U222" si="664">TIMEVALUE(V222)</f>
        <v>0.34375</v>
      </c>
      <c r="U222" s="497">
        <f t="shared" si="664"/>
        <v>0.375</v>
      </c>
      <c r="V222" s="498" t="str">
        <f t="shared" si="6"/>
        <v>8:15</v>
      </c>
      <c r="W222" s="498" t="str">
        <f t="shared" si="7"/>
        <v>9:00</v>
      </c>
    </row>
    <row r="223" spans="1:23" ht="12.75">
      <c r="A223" t="str">
        <f t="shared" si="0"/>
        <v>Saturday</v>
      </c>
      <c r="B223" t="str">
        <f t="shared" si="1"/>
        <v>Avogadro's Number</v>
      </c>
      <c r="C223" t="str">
        <f t="shared" ref="C223:D223" si="665">IF( NOT( R223 = "" ), TEXT( DATE(YEAR(R223), MONTH(R223), DAY(R223) ), "m/d/yy") &amp; " " &amp; HOUR(R223) &amp; ":" &amp; TEXT( MINUTE(R223), "00"), "")</f>
        <v>4/27/19 21:30</v>
      </c>
      <c r="D223" t="str">
        <f t="shared" si="665"/>
        <v>4/27/19 22:15</v>
      </c>
      <c r="E223" t="str">
        <f t="shared" si="3"/>
        <v>Good Gravy</v>
      </c>
      <c r="F223" s="466"/>
      <c r="G223" s="466" t="e">
        <f t="array" ref="G223">INDEX( '2019 Kevin and Rob Export to we'!A:E, MATCH( E223, '2019 Kevin and Rob Export to we'!E:E, 0 ) )</f>
        <v>#N/A</v>
      </c>
      <c r="H223" s="466"/>
      <c r="I223" s="466"/>
      <c r="J223" s="466"/>
      <c r="K223" s="466"/>
      <c r="L223" s="466"/>
      <c r="M223" s="466"/>
      <c r="N223" s="466"/>
      <c r="O223" s="466"/>
      <c r="Q223" s="129" t="s">
        <v>5132</v>
      </c>
      <c r="R223" s="466">
        <f t="shared" ref="R223:S223" si="666">IF( AND( NOT( ISERROR( T223 ) ), NOT( ISBLANK( T223 ) ) ), IF( AND( T223 &gt; 0, T223 &lt; 1 ), IF( T223 &gt; 0.042, IF( $A223 = "Friday", $T$1, $U$1 ) + T223 + 0.5, IF( $A223 = "Friday", $T$1, $U$1 ) + T223 + 1), "" ), "" )</f>
        <v>43582.895833333336</v>
      </c>
      <c r="S223" s="466">
        <f t="shared" si="666"/>
        <v>43582.927083333336</v>
      </c>
      <c r="T223" s="497">
        <f t="shared" ref="T223:U223" si="667">TIMEVALUE(V223)</f>
        <v>0.39583333333333331</v>
      </c>
      <c r="U223" s="497">
        <f t="shared" si="667"/>
        <v>0.42708333333333331</v>
      </c>
      <c r="V223" s="498" t="str">
        <f t="shared" si="6"/>
        <v>9:30</v>
      </c>
      <c r="W223" s="498" t="str">
        <f t="shared" si="7"/>
        <v>10:15</v>
      </c>
    </row>
    <row r="224" spans="1:23" ht="12.75">
      <c r="A224" t="str">
        <f t="shared" si="0"/>
        <v>Saturday</v>
      </c>
      <c r="B224" t="str">
        <f t="shared" si="1"/>
        <v>Avogadro's Number</v>
      </c>
      <c r="C224" t="str">
        <f t="shared" ref="C224:D224" si="668">IF( NOT( R224 = "" ), TEXT( DATE(YEAR(R224), MONTH(R224), DAY(R224) ), "m/d/yy") &amp; " " &amp; HOUR(R224) &amp; ":" &amp; TEXT( MINUTE(R224), "00"), "")</f>
        <v>4/27/19 22:45</v>
      </c>
      <c r="D224" t="str">
        <f t="shared" si="668"/>
        <v>4/27/19 23:30</v>
      </c>
      <c r="E224" t="str">
        <f t="shared" si="3"/>
        <v>Blue Grama</v>
      </c>
      <c r="F224" s="466"/>
      <c r="G224" s="466" t="e">
        <f t="array" ref="G224">INDEX( '2019 Kevin and Rob Export to we'!A:E, MATCH( E224, '2019 Kevin and Rob Export to we'!E:E, 0 ) )</f>
        <v>#N/A</v>
      </c>
      <c r="H224" s="466"/>
      <c r="I224" s="466"/>
      <c r="J224" s="466"/>
      <c r="K224" s="466"/>
      <c r="L224" s="466"/>
      <c r="M224" s="466"/>
      <c r="N224" s="466"/>
      <c r="O224" s="466"/>
      <c r="Q224" s="129" t="s">
        <v>5133</v>
      </c>
      <c r="R224" s="466">
        <f t="shared" ref="R224:S224" si="669">IF( AND( NOT( ISERROR( T224 ) ), NOT( ISBLANK( T224 ) ) ), IF( AND( T224 &gt; 0, T224 &lt; 1 ), IF( T224 &gt; 0.042, IF( $A224 = "Friday", $T$1, $U$1 ) + T224 + 0.5, IF( $A224 = "Friday", $T$1, $U$1 ) + T224 + 1), "" ), "" )</f>
        <v>43582.947916666664</v>
      </c>
      <c r="S224" s="466">
        <f t="shared" si="669"/>
        <v>43582.979166666664</v>
      </c>
      <c r="T224" s="497">
        <f t="shared" ref="T224:U224" si="670">TIMEVALUE(V224)</f>
        <v>0.44791666666666669</v>
      </c>
      <c r="U224" s="497">
        <f t="shared" si="670"/>
        <v>0.47916666666666669</v>
      </c>
      <c r="V224" s="498" t="str">
        <f t="shared" si="6"/>
        <v>10:45</v>
      </c>
      <c r="W224" s="498" t="str">
        <f t="shared" si="7"/>
        <v>11:30</v>
      </c>
    </row>
    <row r="225" spans="1:23" ht="12.75">
      <c r="A225" t="str">
        <f t="shared" si="0"/>
        <v>Saturday</v>
      </c>
      <c r="B225" t="str">
        <f t="shared" si="1"/>
        <v>Avogadro's Number</v>
      </c>
      <c r="C225" t="str">
        <f t="shared" ref="C225:D225" si="671">IF( NOT( R225 = "" ), TEXT( DATE(YEAR(R225), MONTH(R225), DAY(R225) ), "m/d/yy") &amp; " " &amp; HOUR(R225) &amp; ":" &amp; TEXT( MINUTE(R225), "00"), "")</f>
        <v>4/28/19 0:00</v>
      </c>
      <c r="D225" t="str">
        <f t="shared" si="671"/>
        <v>4/28/19 1:00</v>
      </c>
      <c r="E225" t="str">
        <f t="shared" si="3"/>
        <v>WhiteWater Ramble</v>
      </c>
      <c r="F225" s="466"/>
      <c r="G225" s="466" t="e">
        <f t="array" ref="G225">INDEX( '2019 Kevin and Rob Export to we'!A:E, MATCH( E225, '2019 Kevin and Rob Export to we'!E:E, 0 ) )</f>
        <v>#N/A</v>
      </c>
      <c r="H225" s="466"/>
      <c r="I225" s="466"/>
      <c r="J225" s="466"/>
      <c r="K225" s="466"/>
      <c r="L225" s="466"/>
      <c r="M225" s="466"/>
      <c r="N225" s="466"/>
      <c r="O225" s="466"/>
      <c r="Q225" s="129" t="s">
        <v>5134</v>
      </c>
      <c r="R225" s="466">
        <f t="shared" ref="R225:S225" si="672">IF( AND( NOT( ISERROR( T225 ) ), NOT( ISBLANK( T225 ) ) ), IF( AND( T225 &gt; 0, T225 &lt; 1 ), IF( T225 &gt; 0.042, IF( $A225 = "Friday", $T$1, $U$1 ) + T225 + 0.5, IF( $A225 = "Friday", $T$1, $U$1 ) + T225 + 1), "" ), "" )</f>
        <v>43583</v>
      </c>
      <c r="S225" s="466">
        <f t="shared" si="672"/>
        <v>43583.041666666664</v>
      </c>
      <c r="T225" s="497">
        <f t="shared" ref="T225:U225" si="673">TIMEVALUE(V225)</f>
        <v>0.5</v>
      </c>
      <c r="U225" s="497">
        <f t="shared" si="673"/>
        <v>4.1666666666666664E-2</v>
      </c>
      <c r="V225" s="498" t="str">
        <f t="shared" si="6"/>
        <v>12:00</v>
      </c>
      <c r="W225" s="498" t="str">
        <f t="shared" si="7"/>
        <v>1:00</v>
      </c>
    </row>
    <row r="226" spans="1:23" ht="12.75">
      <c r="A226" t="str">
        <f t="shared" si="0"/>
        <v>Saturday</v>
      </c>
      <c r="B226" t="str">
        <f t="shared" si="1"/>
        <v>The Colorado Room</v>
      </c>
      <c r="C226" t="str">
        <f t="shared" ref="C226:D226" si="674">IF( NOT( R226 = "" ), TEXT( DATE(YEAR(R226), MONTH(R226), DAY(R226) ), "m/d/yy") &amp; " " &amp; HOUR(R226) &amp; ":" &amp; TEXT( MINUTE(R226), "00"), "")</f>
        <v/>
      </c>
      <c r="D226" t="str">
        <f t="shared" si="674"/>
        <v/>
      </c>
      <c r="E226" t="str">
        <f t="shared" si="3"/>
        <v/>
      </c>
      <c r="F226" s="466"/>
      <c r="G226" s="466" t="e">
        <f t="array" ref="G226">INDEX( '2019 Kevin and Rob Export to we'!A:E, MATCH( E226, '2019 Kevin and Rob Export to we'!E:E, 0 ) )</f>
        <v>#N/A</v>
      </c>
      <c r="H226" s="466"/>
      <c r="I226" s="466"/>
      <c r="J226" s="466"/>
      <c r="K226" s="466"/>
      <c r="L226" s="466"/>
      <c r="M226" s="466"/>
      <c r="N226" s="466"/>
      <c r="O226" s="466"/>
      <c r="Q226" s="129" t="s">
        <v>4903</v>
      </c>
      <c r="R226" s="466" t="str">
        <f t="shared" ref="R226:S226" si="675">IF( AND( NOT( ISERROR( T226 ) ), NOT( ISBLANK( T226 ) ) ), IF( AND( T226 &gt; 0, T226 &lt; 1 ), IF( T226 &gt; 0.042, IF( $A226 = "Friday", $T$1, $U$1 ) + T226 + 0.5, IF( $A226 = "Friday", $T$1, $U$1 ) + T226 + 1), "" ), "" )</f>
        <v/>
      </c>
      <c r="S226" s="466" t="str">
        <f t="shared" si="675"/>
        <v/>
      </c>
      <c r="T226" s="497" t="e">
        <f t="shared" ref="T226:U226" si="676">TIMEVALUE(V226)</f>
        <v>#VALUE!</v>
      </c>
      <c r="U226" s="497" t="e">
        <f t="shared" si="676"/>
        <v>#VALUE!</v>
      </c>
      <c r="V226" s="498" t="str">
        <f t="shared" si="6"/>
        <v/>
      </c>
      <c r="W226" s="498" t="str">
        <f t="shared" si="7"/>
        <v/>
      </c>
    </row>
    <row r="227" spans="1:23" ht="12.75">
      <c r="A227" t="str">
        <f t="shared" si="0"/>
        <v>Saturday</v>
      </c>
      <c r="B227" t="str">
        <f t="shared" si="1"/>
        <v>The Colorado Room</v>
      </c>
      <c r="C227" t="str">
        <f t="shared" ref="C227:D227" si="677">IF( NOT( R227 = "" ), TEXT( DATE(YEAR(R227), MONTH(R227), DAY(R227) ), "m/d/yy") &amp; " " &amp; HOUR(R227) &amp; ":" &amp; TEXT( MINUTE(R227), "00"), "")</f>
        <v>4/27/19 14:00</v>
      </c>
      <c r="D227" t="str">
        <f t="shared" si="677"/>
        <v>4/27/19 14:45</v>
      </c>
      <c r="E227" t="str">
        <f t="shared" si="3"/>
        <v>Cumulus Manos</v>
      </c>
      <c r="F227" s="466"/>
      <c r="G227" s="466" t="e">
        <f t="array" ref="G227">INDEX( '2019 Kevin and Rob Export to we'!A:E, MATCH( E227, '2019 Kevin and Rob Export to we'!E:E, 0 ) )</f>
        <v>#N/A</v>
      </c>
      <c r="H227" s="466"/>
      <c r="I227" s="466"/>
      <c r="J227" s="466"/>
      <c r="K227" s="466"/>
      <c r="L227" s="466"/>
      <c r="M227" s="466"/>
      <c r="N227" s="466"/>
      <c r="O227" s="466"/>
      <c r="Q227" s="129" t="s">
        <v>5135</v>
      </c>
      <c r="R227" s="466">
        <f t="shared" ref="R227:S227" si="678">IF( AND( NOT( ISERROR( T227 ) ), NOT( ISBLANK( T227 ) ) ), IF( AND( T227 &gt; 0, T227 &lt; 1 ), IF( T227 &gt; 0.042, IF( $A227 = "Friday", $T$1, $U$1 ) + T227 + 0.5, IF( $A227 = "Friday", $T$1, $U$1 ) + T227 + 1), "" ), "" )</f>
        <v>43582.583333333336</v>
      </c>
      <c r="S227" s="466">
        <f t="shared" si="678"/>
        <v>43582.614583333336</v>
      </c>
      <c r="T227" s="497">
        <f t="shared" ref="T227:U227" si="679">TIMEVALUE(V227)</f>
        <v>8.3333333333333329E-2</v>
      </c>
      <c r="U227" s="497">
        <f t="shared" si="679"/>
        <v>0.11458333333333333</v>
      </c>
      <c r="V227" s="498" t="str">
        <f t="shared" si="6"/>
        <v>2:00</v>
      </c>
      <c r="W227" s="498" t="str">
        <f t="shared" si="7"/>
        <v>2:45</v>
      </c>
    </row>
    <row r="228" spans="1:23" ht="12.75">
      <c r="A228" t="str">
        <f t="shared" si="0"/>
        <v>Saturday</v>
      </c>
      <c r="B228" t="str">
        <f t="shared" si="1"/>
        <v>The Colorado Room</v>
      </c>
      <c r="C228" t="str">
        <f t="shared" ref="C228:D228" si="680">IF( NOT( R228 = "" ), TEXT( DATE(YEAR(R228), MONTH(R228), DAY(R228) ), "m/d/yy") &amp; " " &amp; HOUR(R228) &amp; ":" &amp; TEXT( MINUTE(R228), "00"), "")</f>
        <v>4/27/19 15:15</v>
      </c>
      <c r="D228" t="str">
        <f t="shared" si="680"/>
        <v>4/27/19 16:00</v>
      </c>
      <c r="E228" t="str">
        <f t="shared" si="3"/>
        <v>Eric Straumanis</v>
      </c>
      <c r="F228" s="466"/>
      <c r="G228" s="466" t="e">
        <f t="array" ref="G228">INDEX( '2019 Kevin and Rob Export to we'!A:E, MATCH( E228, '2019 Kevin and Rob Export to we'!E:E, 0 ) )</f>
        <v>#N/A</v>
      </c>
      <c r="H228" s="466"/>
      <c r="I228" s="466"/>
      <c r="J228" s="466"/>
      <c r="K228" s="466"/>
      <c r="L228" s="466"/>
      <c r="M228" s="466"/>
      <c r="N228" s="466"/>
      <c r="O228" s="466"/>
      <c r="Q228" s="129" t="s">
        <v>5136</v>
      </c>
      <c r="R228" s="466">
        <f t="shared" ref="R228:S228" si="681">IF( AND( NOT( ISERROR( T228 ) ), NOT( ISBLANK( T228 ) ) ), IF( AND( T228 &gt; 0, T228 &lt; 1 ), IF( T228 &gt; 0.042, IF( $A228 = "Friday", $T$1, $U$1 ) + T228 + 0.5, IF( $A228 = "Friday", $T$1, $U$1 ) + T228 + 1), "" ), "" )</f>
        <v>43582.635416666664</v>
      </c>
      <c r="S228" s="466">
        <f t="shared" si="681"/>
        <v>43582.666666666664</v>
      </c>
      <c r="T228" s="497">
        <f t="shared" ref="T228:U228" si="682">TIMEVALUE(V228)</f>
        <v>0.13541666666666666</v>
      </c>
      <c r="U228" s="497">
        <f t="shared" si="682"/>
        <v>0.16666666666666666</v>
      </c>
      <c r="V228" s="498" t="str">
        <f t="shared" si="6"/>
        <v>3:15</v>
      </c>
      <c r="W228" s="498" t="str">
        <f t="shared" si="7"/>
        <v>4:00</v>
      </c>
    </row>
    <row r="229" spans="1:23" ht="12.75">
      <c r="A229" t="str">
        <f t="shared" si="0"/>
        <v>Saturday</v>
      </c>
      <c r="B229" t="str">
        <f t="shared" si="1"/>
        <v>The Colorado Room</v>
      </c>
      <c r="C229" t="str">
        <f t="shared" ref="C229:D229" si="683">IF( NOT( R229 = "" ), TEXT( DATE(YEAR(R229), MONTH(R229), DAY(R229) ), "m/d/yy") &amp; " " &amp; HOUR(R229) &amp; ":" &amp; TEXT( MINUTE(R229), "00"), "")</f>
        <v>4/27/19 16:30</v>
      </c>
      <c r="D229" t="str">
        <f t="shared" si="683"/>
        <v>4/27/19 17:15</v>
      </c>
      <c r="E229" t="str">
        <f t="shared" si="3"/>
        <v>The Devil's Share</v>
      </c>
      <c r="F229" s="466"/>
      <c r="G229" s="466" t="e">
        <f t="array" ref="G229">INDEX( '2019 Kevin and Rob Export to we'!A:E, MATCH( E229, '2019 Kevin and Rob Export to we'!E:E, 0 ) )</f>
        <v>#N/A</v>
      </c>
      <c r="H229" s="466"/>
      <c r="I229" s="466"/>
      <c r="J229" s="466"/>
      <c r="K229" s="466"/>
      <c r="L229" s="466"/>
      <c r="M229" s="466"/>
      <c r="N229" s="466"/>
      <c r="O229" s="466"/>
      <c r="Q229" s="129" t="s">
        <v>5137</v>
      </c>
      <c r="R229" s="466">
        <f t="shared" ref="R229:S229" si="684">IF( AND( NOT( ISERROR( T229 ) ), NOT( ISBLANK( T229 ) ) ), IF( AND( T229 &gt; 0, T229 &lt; 1 ), IF( T229 &gt; 0.042, IF( $A229 = "Friday", $T$1, $U$1 ) + T229 + 0.5, IF( $A229 = "Friday", $T$1, $U$1 ) + T229 + 1), "" ), "" )</f>
        <v>43582.6875</v>
      </c>
      <c r="S229" s="466">
        <f t="shared" si="684"/>
        <v>43582.71875</v>
      </c>
      <c r="T229" s="497">
        <f t="shared" ref="T229:U229" si="685">TIMEVALUE(V229)</f>
        <v>0.1875</v>
      </c>
      <c r="U229" s="497">
        <f t="shared" si="685"/>
        <v>0.21875</v>
      </c>
      <c r="V229" s="498" t="str">
        <f t="shared" si="6"/>
        <v>4:30</v>
      </c>
      <c r="W229" s="498" t="str">
        <f t="shared" si="7"/>
        <v>5:15</v>
      </c>
    </row>
    <row r="230" spans="1:23" ht="12.75">
      <c r="A230" t="str">
        <f t="shared" si="0"/>
        <v>Saturday</v>
      </c>
      <c r="B230" t="str">
        <f t="shared" si="1"/>
        <v>The Colorado Room</v>
      </c>
      <c r="C230" t="str">
        <f t="shared" ref="C230:D230" si="686">IF( NOT( R230 = "" ), TEXT( DATE(YEAR(R230), MONTH(R230), DAY(R230) ), "m/d/yy") &amp; " " &amp; HOUR(R230) &amp; ":" &amp; TEXT( MINUTE(R230), "00"), "")</f>
        <v>4/27/19 17:45</v>
      </c>
      <c r="D230" t="str">
        <f t="shared" si="686"/>
        <v>4/27/19 18:30</v>
      </c>
      <c r="E230" t="str">
        <f t="shared" si="3"/>
        <v>Amy and the Peace Pipes</v>
      </c>
      <c r="F230" s="466"/>
      <c r="G230" s="466" t="e">
        <f t="array" ref="G230">INDEX( '2019 Kevin and Rob Export to we'!A:E, MATCH( E230, '2019 Kevin and Rob Export to we'!E:E, 0 ) )</f>
        <v>#N/A</v>
      </c>
      <c r="H230" s="466"/>
      <c r="I230" s="466"/>
      <c r="J230" s="466"/>
      <c r="K230" s="466"/>
      <c r="L230" s="466"/>
      <c r="M230" s="466"/>
      <c r="N230" s="466"/>
      <c r="O230" s="466"/>
      <c r="Q230" s="129" t="s">
        <v>5138</v>
      </c>
      <c r="R230" s="466">
        <f t="shared" ref="R230:S230" si="687">IF( AND( NOT( ISERROR( T230 ) ), NOT( ISBLANK( T230 ) ) ), IF( AND( T230 &gt; 0, T230 &lt; 1 ), IF( T230 &gt; 0.042, IF( $A230 = "Friday", $T$1, $U$1 ) + T230 + 0.5, IF( $A230 = "Friday", $T$1, $U$1 ) + T230 + 1), "" ), "" )</f>
        <v>43582.739583333336</v>
      </c>
      <c r="S230" s="466">
        <f t="shared" si="687"/>
        <v>43582.770833333336</v>
      </c>
      <c r="T230" s="497">
        <f t="shared" ref="T230:U230" si="688">TIMEVALUE(V230)</f>
        <v>0.23958333333333334</v>
      </c>
      <c r="U230" s="497">
        <f t="shared" si="688"/>
        <v>0.27083333333333331</v>
      </c>
      <c r="V230" s="498" t="str">
        <f t="shared" si="6"/>
        <v>5:45</v>
      </c>
      <c r="W230" s="498" t="str">
        <f t="shared" si="7"/>
        <v>6:30</v>
      </c>
    </row>
    <row r="231" spans="1:23" ht="12.75">
      <c r="A231" t="str">
        <f t="shared" si="0"/>
        <v>Saturday</v>
      </c>
      <c r="B231" t="str">
        <f t="shared" si="1"/>
        <v>The Colorado Room</v>
      </c>
      <c r="C231" t="str">
        <f t="shared" ref="C231:D231" si="689">IF( NOT( R231 = "" ), TEXT( DATE(YEAR(R231), MONTH(R231), DAY(R231) ), "m/d/yy") &amp; " " &amp; HOUR(R231) &amp; ":" &amp; TEXT( MINUTE(R231), "00"), "")</f>
        <v>4/27/19 19:00</v>
      </c>
      <c r="D231" t="str">
        <f t="shared" si="689"/>
        <v>4/27/19 20:00</v>
      </c>
      <c r="E231" t="str">
        <f t="shared" si="3"/>
        <v>Comedy Show 4</v>
      </c>
      <c r="F231" s="466"/>
      <c r="G231" s="466" t="e">
        <f t="array" ref="G231">INDEX( '2019 Kevin and Rob Export to we'!A:E, MATCH( E231, '2019 Kevin and Rob Export to we'!E:E, 0 ) )</f>
        <v>#N/A</v>
      </c>
      <c r="H231" s="466"/>
      <c r="I231" s="466"/>
      <c r="J231" s="466"/>
      <c r="K231" s="466"/>
      <c r="L231" s="466"/>
      <c r="M231" s="466"/>
      <c r="N231" s="466"/>
      <c r="O231" s="466"/>
      <c r="Q231" s="129" t="s">
        <v>5139</v>
      </c>
      <c r="R231" s="466">
        <f t="shared" ref="R231:S231" si="690">IF( AND( NOT( ISERROR( T231 ) ), NOT( ISBLANK( T231 ) ) ), IF( AND( T231 &gt; 0, T231 &lt; 1 ), IF( T231 &gt; 0.042, IF( $A231 = "Friday", $T$1, $U$1 ) + T231 + 0.5, IF( $A231 = "Friday", $T$1, $U$1 ) + T231 + 1), "" ), "" )</f>
        <v>43582.791666666664</v>
      </c>
      <c r="S231" s="466">
        <f t="shared" si="690"/>
        <v>43582.833333333336</v>
      </c>
      <c r="T231" s="497">
        <f t="shared" ref="T231:U231" si="691">TIMEVALUE(V231)</f>
        <v>0.29166666666666669</v>
      </c>
      <c r="U231" s="497">
        <f t="shared" si="691"/>
        <v>0.33333333333333331</v>
      </c>
      <c r="V231" s="498" t="str">
        <f t="shared" si="6"/>
        <v>7:00</v>
      </c>
      <c r="W231" s="498" t="str">
        <f t="shared" si="7"/>
        <v>8:00</v>
      </c>
    </row>
    <row r="232" spans="1:23" ht="12.75">
      <c r="A232" t="str">
        <f t="shared" si="0"/>
        <v>Saturday</v>
      </c>
      <c r="B232" t="str">
        <f t="shared" si="1"/>
        <v>The Colorado Room</v>
      </c>
      <c r="C232" t="str">
        <f t="shared" ref="C232:D232" si="692">IF( NOT( R232 = "" ), TEXT( DATE(YEAR(R232), MONTH(R232), DAY(R232) ), "m/d/yy") &amp; " " &amp; HOUR(R232) &amp; ":" &amp; TEXT( MINUTE(R232), "00"), "")</f>
        <v>4/27/19 20:15</v>
      </c>
      <c r="D232" t="str">
        <f t="shared" si="692"/>
        <v>4/27/19 21:00</v>
      </c>
      <c r="E232" t="str">
        <f t="shared" si="3"/>
        <v>Roots Massive</v>
      </c>
      <c r="F232" s="466"/>
      <c r="G232" s="466" t="e">
        <f t="array" ref="G232">INDEX( '2019 Kevin and Rob Export to we'!A:E, MATCH( E232, '2019 Kevin and Rob Export to we'!E:E, 0 ) )</f>
        <v>#N/A</v>
      </c>
      <c r="H232" s="466"/>
      <c r="I232" s="466"/>
      <c r="J232" s="466"/>
      <c r="K232" s="466"/>
      <c r="L232" s="466"/>
      <c r="M232" s="466"/>
      <c r="N232" s="466"/>
      <c r="O232" s="466"/>
      <c r="Q232" s="129" t="s">
        <v>5140</v>
      </c>
      <c r="R232" s="466">
        <f t="shared" ref="R232:S232" si="693">IF( AND( NOT( ISERROR( T232 ) ), NOT( ISBLANK( T232 ) ) ), IF( AND( T232 &gt; 0, T232 &lt; 1 ), IF( T232 &gt; 0.042, IF( $A232 = "Friday", $T$1, $U$1 ) + T232 + 0.5, IF( $A232 = "Friday", $T$1, $U$1 ) + T232 + 1), "" ), "" )</f>
        <v>43582.84375</v>
      </c>
      <c r="S232" s="466">
        <f t="shared" si="693"/>
        <v>43582.875</v>
      </c>
      <c r="T232" s="497">
        <f t="shared" ref="T232:U232" si="694">TIMEVALUE(V232)</f>
        <v>0.34375</v>
      </c>
      <c r="U232" s="497">
        <f t="shared" si="694"/>
        <v>0.375</v>
      </c>
      <c r="V232" s="498" t="str">
        <f t="shared" si="6"/>
        <v>8:15</v>
      </c>
      <c r="W232" s="498" t="str">
        <f t="shared" si="7"/>
        <v>9:00</v>
      </c>
    </row>
    <row r="233" spans="1:23" ht="12.75">
      <c r="A233" t="str">
        <f t="shared" si="0"/>
        <v>Saturday</v>
      </c>
      <c r="B233" t="str">
        <f t="shared" si="1"/>
        <v>The Colorado Room</v>
      </c>
      <c r="C233" t="str">
        <f t="shared" ref="C233:D233" si="695">IF( NOT( R233 = "" ), TEXT( DATE(YEAR(R233), MONTH(R233), DAY(R233) ), "m/d/yy") &amp; " " &amp; HOUR(R233) &amp; ":" &amp; TEXT( MINUTE(R233), "00"), "")</f>
        <v>4/27/19 21:30</v>
      </c>
      <c r="D233" t="str">
        <f t="shared" si="695"/>
        <v>4/27/19 22:15</v>
      </c>
      <c r="E233" t="str">
        <f t="shared" si="3"/>
        <v>MountainUs</v>
      </c>
      <c r="F233" s="466"/>
      <c r="G233" s="466" t="e">
        <f t="array" ref="G233">INDEX( '2019 Kevin and Rob Export to we'!A:E, MATCH( E233, '2019 Kevin and Rob Export to we'!E:E, 0 ) )</f>
        <v>#N/A</v>
      </c>
      <c r="H233" s="466"/>
      <c r="I233" s="466"/>
      <c r="J233" s="466"/>
      <c r="K233" s="466"/>
      <c r="L233" s="466"/>
      <c r="M233" s="466"/>
      <c r="N233" s="466"/>
      <c r="O233" s="466"/>
      <c r="Q233" s="129" t="s">
        <v>5142</v>
      </c>
      <c r="R233" s="466">
        <f t="shared" ref="R233:S233" si="696">IF( AND( NOT( ISERROR( T233 ) ), NOT( ISBLANK( T233 ) ) ), IF( AND( T233 &gt; 0, T233 &lt; 1 ), IF( T233 &gt; 0.042, IF( $A233 = "Friday", $T$1, $U$1 ) + T233 + 0.5, IF( $A233 = "Friday", $T$1, $U$1 ) + T233 + 1), "" ), "" )</f>
        <v>43582.895833333336</v>
      </c>
      <c r="S233" s="466">
        <f t="shared" si="696"/>
        <v>43582.927083333336</v>
      </c>
      <c r="T233" s="497">
        <f t="shared" ref="T233:U233" si="697">TIMEVALUE(V233)</f>
        <v>0.39583333333333331</v>
      </c>
      <c r="U233" s="497">
        <f t="shared" si="697"/>
        <v>0.42708333333333331</v>
      </c>
      <c r="V233" s="498" t="str">
        <f t="shared" si="6"/>
        <v>9:30</v>
      </c>
      <c r="W233" s="498" t="str">
        <f t="shared" si="7"/>
        <v>10:15</v>
      </c>
    </row>
    <row r="234" spans="1:23" ht="12.75">
      <c r="A234" t="str">
        <f t="shared" si="0"/>
        <v>Saturday</v>
      </c>
      <c r="B234" t="str">
        <f t="shared" si="1"/>
        <v>The Colorado Room</v>
      </c>
      <c r="C234" t="str">
        <f t="shared" ref="C234:D234" si="698">IF( NOT( R234 = "" ), TEXT( DATE(YEAR(R234), MONTH(R234), DAY(R234) ), "m/d/yy") &amp; " " &amp; HOUR(R234) &amp; ":" &amp; TEXT( MINUTE(R234), "00"), "")</f>
        <v>4/27/19 22:45</v>
      </c>
      <c r="D234" t="str">
        <f t="shared" si="698"/>
        <v>4/27/19 23:45</v>
      </c>
      <c r="E234" t="str">
        <f t="shared" si="3"/>
        <v>Luna Shade</v>
      </c>
      <c r="F234" s="466"/>
      <c r="G234" s="466" t="e">
        <f t="array" ref="G234">INDEX( '2019 Kevin and Rob Export to we'!A:E, MATCH( E234, '2019 Kevin and Rob Export to we'!E:E, 0 ) )</f>
        <v>#N/A</v>
      </c>
      <c r="H234" s="466"/>
      <c r="I234" s="466"/>
      <c r="J234" s="466"/>
      <c r="K234" s="466"/>
      <c r="L234" s="466"/>
      <c r="M234" s="466"/>
      <c r="N234" s="466"/>
      <c r="O234" s="466"/>
      <c r="Q234" s="129" t="s">
        <v>5143</v>
      </c>
      <c r="R234" s="466">
        <f t="shared" ref="R234:S234" si="699">IF( AND( NOT( ISERROR( T234 ) ), NOT( ISBLANK( T234 ) ) ), IF( AND( T234 &gt; 0, T234 &lt; 1 ), IF( T234 &gt; 0.042, IF( $A234 = "Friday", $T$1, $U$1 ) + T234 + 0.5, IF( $A234 = "Friday", $T$1, $U$1 ) + T234 + 1), "" ), "" )</f>
        <v>43582.947916666664</v>
      </c>
      <c r="S234" s="466">
        <f t="shared" si="699"/>
        <v>43582.989583333336</v>
      </c>
      <c r="T234" s="497">
        <f t="shared" ref="T234:U234" si="700">TIMEVALUE(V234)</f>
        <v>0.44791666666666669</v>
      </c>
      <c r="U234" s="497">
        <f t="shared" si="700"/>
        <v>0.48958333333333331</v>
      </c>
      <c r="V234" s="498" t="str">
        <f t="shared" si="6"/>
        <v>10:45</v>
      </c>
      <c r="W234" s="498" t="str">
        <f t="shared" si="7"/>
        <v>11:45</v>
      </c>
    </row>
    <row r="235" spans="1:23" ht="12.75">
      <c r="A235" t="str">
        <f t="shared" si="0"/>
        <v>Saturday</v>
      </c>
      <c r="B235" t="str">
        <f t="shared" si="1"/>
        <v>Crooked Stave</v>
      </c>
      <c r="C235" t="str">
        <f t="shared" ref="C235:D235" si="701">IF( NOT( R235 = "" ), TEXT( DATE(YEAR(R235), MONTH(R235), DAY(R235) ), "m/d/yy") &amp; " " &amp; HOUR(R235) &amp; ":" &amp; TEXT( MINUTE(R235), "00"), "")</f>
        <v/>
      </c>
      <c r="D235" t="str">
        <f t="shared" si="701"/>
        <v/>
      </c>
      <c r="E235" t="str">
        <f t="shared" si="3"/>
        <v/>
      </c>
      <c r="F235" s="466"/>
      <c r="G235" s="466" t="e">
        <f t="array" ref="G235">INDEX( '2019 Kevin and Rob Export to we'!A:E, MATCH( E235, '2019 Kevin and Rob Export to we'!E:E, 0 ) )</f>
        <v>#N/A</v>
      </c>
      <c r="H235" s="466"/>
      <c r="I235" s="466"/>
      <c r="J235" s="466"/>
      <c r="K235" s="466"/>
      <c r="L235" s="466"/>
      <c r="M235" s="466"/>
      <c r="N235" s="466"/>
      <c r="O235" s="466"/>
      <c r="Q235" s="129" t="s">
        <v>4910</v>
      </c>
      <c r="R235" s="466" t="str">
        <f t="shared" ref="R235:S235" si="702">IF( AND( NOT( ISERROR( T235 ) ), NOT( ISBLANK( T235 ) ) ), IF( AND( T235 &gt; 0, T235 &lt; 1 ), IF( T235 &gt; 0.042, IF( $A235 = "Friday", $T$1, $U$1 ) + T235 + 0.5, IF( $A235 = "Friday", $T$1, $U$1 ) + T235 + 1), "" ), "" )</f>
        <v/>
      </c>
      <c r="S235" s="466" t="str">
        <f t="shared" si="702"/>
        <v/>
      </c>
      <c r="T235" s="497" t="e">
        <f t="shared" ref="T235:U235" si="703">TIMEVALUE(V235)</f>
        <v>#VALUE!</v>
      </c>
      <c r="U235" s="497" t="e">
        <f t="shared" si="703"/>
        <v>#VALUE!</v>
      </c>
      <c r="V235" s="498" t="str">
        <f t="shared" si="6"/>
        <v/>
      </c>
      <c r="W235" s="498" t="str">
        <f t="shared" si="7"/>
        <v/>
      </c>
    </row>
    <row r="236" spans="1:23" ht="12.75">
      <c r="A236" t="str">
        <f t="shared" si="0"/>
        <v>Saturday</v>
      </c>
      <c r="B236" t="str">
        <f t="shared" si="1"/>
        <v>Crooked Stave</v>
      </c>
      <c r="C236" t="str">
        <f t="shared" ref="C236:D236" si="704">IF( NOT( R236 = "" ), TEXT( DATE(YEAR(R236), MONTH(R236), DAY(R236) ), "m/d/yy") &amp; " " &amp; HOUR(R236) &amp; ":" &amp; TEXT( MINUTE(R236), "00"), "")</f>
        <v>4/27/19 17:30</v>
      </c>
      <c r="D236" t="str">
        <f t="shared" si="704"/>
        <v>4/27/19 18:15</v>
      </c>
      <c r="E236" t="str">
        <f t="shared" si="3"/>
        <v>Nancy Just</v>
      </c>
      <c r="F236" s="466"/>
      <c r="G236" s="466" t="e">
        <f t="array" ref="G236">INDEX( '2019 Kevin and Rob Export to we'!A:E, MATCH( E236, '2019 Kevin and Rob Export to we'!E:E, 0 ) )</f>
        <v>#N/A</v>
      </c>
      <c r="H236" s="466"/>
      <c r="I236" s="466"/>
      <c r="J236" s="466"/>
      <c r="K236" s="466"/>
      <c r="L236" s="466"/>
      <c r="M236" s="466"/>
      <c r="N236" s="466"/>
      <c r="O236" s="466"/>
      <c r="Q236" s="129" t="s">
        <v>5144</v>
      </c>
      <c r="R236" s="466">
        <f t="shared" ref="R236:S236" si="705">IF( AND( NOT( ISERROR( T236 ) ), NOT( ISBLANK( T236 ) ) ), IF( AND( T236 &gt; 0, T236 &lt; 1 ), IF( T236 &gt; 0.042, IF( $A236 = "Friday", $T$1, $U$1 ) + T236 + 0.5, IF( $A236 = "Friday", $T$1, $U$1 ) + T236 + 1), "" ), "" )</f>
        <v>43582.729166666664</v>
      </c>
      <c r="S236" s="466">
        <f t="shared" si="705"/>
        <v>43582.760416666664</v>
      </c>
      <c r="T236" s="497">
        <f t="shared" ref="T236:U236" si="706">TIMEVALUE(V236)</f>
        <v>0.22916666666666666</v>
      </c>
      <c r="U236" s="497">
        <f t="shared" si="706"/>
        <v>0.26041666666666669</v>
      </c>
      <c r="V236" s="498" t="str">
        <f t="shared" si="6"/>
        <v>5:30</v>
      </c>
      <c r="W236" s="498" t="str">
        <f t="shared" si="7"/>
        <v>6:15</v>
      </c>
    </row>
    <row r="237" spans="1:23" ht="12.75">
      <c r="A237" t="str">
        <f t="shared" si="0"/>
        <v>Saturday</v>
      </c>
      <c r="B237" t="str">
        <f t="shared" si="1"/>
        <v>Crooked Stave</v>
      </c>
      <c r="C237" t="str">
        <f t="shared" ref="C237:D237" si="707">IF( NOT( R237 = "" ), TEXT( DATE(YEAR(R237), MONTH(R237), DAY(R237) ), "m/d/yy") &amp; " " &amp; HOUR(R237) &amp; ":" &amp; TEXT( MINUTE(R237), "00"), "")</f>
        <v>4/27/19 18:45</v>
      </c>
      <c r="D237" t="str">
        <f t="shared" si="707"/>
        <v>4/27/19 19:30</v>
      </c>
      <c r="E237" t="str">
        <f t="shared" si="3"/>
        <v>Ian Mahan</v>
      </c>
      <c r="F237" s="466"/>
      <c r="G237" s="466" t="e">
        <f t="array" ref="G237">INDEX( '2019 Kevin and Rob Export to we'!A:E, MATCH( E237, '2019 Kevin and Rob Export to we'!E:E, 0 ) )</f>
        <v>#N/A</v>
      </c>
      <c r="H237" s="466"/>
      <c r="I237" s="466"/>
      <c r="J237" s="466"/>
      <c r="K237" s="466"/>
      <c r="L237" s="466"/>
      <c r="M237" s="466"/>
      <c r="N237" s="466"/>
      <c r="O237" s="466"/>
      <c r="Q237" s="129" t="s">
        <v>5145</v>
      </c>
      <c r="R237" s="466">
        <f t="shared" ref="R237:S237" si="708">IF( AND( NOT( ISERROR( T237 ) ), NOT( ISBLANK( T237 ) ) ), IF( AND( T237 &gt; 0, T237 &lt; 1 ), IF( T237 &gt; 0.042, IF( $A237 = "Friday", $T$1, $U$1 ) + T237 + 0.5, IF( $A237 = "Friday", $T$1, $U$1 ) + T237 + 1), "" ), "" )</f>
        <v>43582.78125</v>
      </c>
      <c r="S237" s="466">
        <f t="shared" si="708"/>
        <v>43582.8125</v>
      </c>
      <c r="T237" s="497">
        <f t="shared" ref="T237:U237" si="709">TIMEVALUE(V237)</f>
        <v>0.28125</v>
      </c>
      <c r="U237" s="497">
        <f t="shared" si="709"/>
        <v>0.3125</v>
      </c>
      <c r="V237" s="498" t="str">
        <f t="shared" si="6"/>
        <v>6:45</v>
      </c>
      <c r="W237" s="498" t="str">
        <f t="shared" si="7"/>
        <v>7:30</v>
      </c>
    </row>
    <row r="238" spans="1:23" ht="12.75">
      <c r="A238" t="str">
        <f t="shared" si="0"/>
        <v>Saturday</v>
      </c>
      <c r="B238" t="str">
        <f t="shared" si="1"/>
        <v>Crooked Stave</v>
      </c>
      <c r="C238" t="str">
        <f t="shared" ref="C238:D238" si="710">IF( NOT( R238 = "" ), TEXT( DATE(YEAR(R238), MONTH(R238), DAY(R238) ), "m/d/yy") &amp; " " &amp; HOUR(R238) &amp; ":" &amp; TEXT( MINUTE(R238), "00"), "")</f>
        <v>4/27/19 21:15</v>
      </c>
      <c r="D238" t="str">
        <f t="shared" si="710"/>
        <v>4/27/19 22:00</v>
      </c>
      <c r="E238" t="str">
        <f t="shared" si="3"/>
        <v>Hanna Doreen Brown</v>
      </c>
      <c r="F238" s="466"/>
      <c r="G238" s="466" t="e">
        <f t="array" ref="G238">INDEX( '2019 Kevin and Rob Export to we'!A:E, MATCH( E238, '2019 Kevin and Rob Export to we'!E:E, 0 ) )</f>
        <v>#N/A</v>
      </c>
      <c r="H238" s="466"/>
      <c r="I238" s="466"/>
      <c r="J238" s="466"/>
      <c r="K238" s="466"/>
      <c r="L238" s="466"/>
      <c r="M238" s="466"/>
      <c r="N238" s="466"/>
      <c r="O238" s="466"/>
      <c r="Q238" s="129" t="s">
        <v>5146</v>
      </c>
      <c r="R238" s="466">
        <f t="shared" ref="R238:S238" si="711">IF( AND( NOT( ISERROR( T238 ) ), NOT( ISBLANK( T238 ) ) ), IF( AND( T238 &gt; 0, T238 &lt; 1 ), IF( T238 &gt; 0.042, IF( $A238 = "Friday", $T$1, $U$1 ) + T238 + 0.5, IF( $A238 = "Friday", $T$1, $U$1 ) + T238 + 1), "" ), "" )</f>
        <v>43582.885416666664</v>
      </c>
      <c r="S238" s="466">
        <f t="shared" si="711"/>
        <v>43582.916666666664</v>
      </c>
      <c r="T238" s="497">
        <f t="shared" ref="T238:U238" si="712">TIMEVALUE(V238)</f>
        <v>0.38541666666666669</v>
      </c>
      <c r="U238" s="497">
        <f t="shared" si="712"/>
        <v>0.41666666666666669</v>
      </c>
      <c r="V238" s="498" t="str">
        <f t="shared" si="6"/>
        <v>9:15</v>
      </c>
      <c r="W238" s="498" t="str">
        <f t="shared" si="7"/>
        <v>10:00</v>
      </c>
    </row>
    <row r="239" spans="1:23" ht="12.75">
      <c r="A239" t="str">
        <f t="shared" si="0"/>
        <v>Saturday</v>
      </c>
      <c r="B239" t="str">
        <f t="shared" si="1"/>
        <v>Crooked Stave</v>
      </c>
      <c r="C239" t="str">
        <f t="shared" ref="C239:D239" si="713">IF( NOT( R239 = "" ), TEXT( DATE(YEAR(R239), MONTH(R239), DAY(R239) ), "m/d/yy") &amp; " " &amp; HOUR(R239) &amp; ":" &amp; TEXT( MINUTE(R239), "00"), "")</f>
        <v>4/27/19 22:15</v>
      </c>
      <c r="D239" t="str">
        <f t="shared" si="713"/>
        <v>4/27/19 23:00</v>
      </c>
      <c r="E239" t="str">
        <f t="shared" si="3"/>
        <v>weareforests</v>
      </c>
      <c r="F239" s="466"/>
      <c r="G239" s="466" t="e">
        <f t="array" ref="G239">INDEX( '2019 Kevin and Rob Export to we'!A:E, MATCH( E239, '2019 Kevin and Rob Export to we'!E:E, 0 ) )</f>
        <v>#N/A</v>
      </c>
      <c r="H239" s="466"/>
      <c r="I239" s="466"/>
      <c r="J239" s="466"/>
      <c r="K239" s="466"/>
      <c r="L239" s="466"/>
      <c r="M239" s="466"/>
      <c r="N239" s="466"/>
      <c r="O239" s="466"/>
      <c r="Q239" s="129" t="s">
        <v>5147</v>
      </c>
      <c r="R239" s="466">
        <f t="shared" ref="R239:S239" si="714">IF( AND( NOT( ISERROR( T239 ) ), NOT( ISBLANK( T239 ) ) ), IF( AND( T239 &gt; 0, T239 &lt; 1 ), IF( T239 &gt; 0.042, IF( $A239 = "Friday", $T$1, $U$1 ) + T239 + 0.5, IF( $A239 = "Friday", $T$1, $U$1 ) + T239 + 1), "" ), "" )</f>
        <v>43582.927083333336</v>
      </c>
      <c r="S239" s="466">
        <f t="shared" si="714"/>
        <v>43582.958333333336</v>
      </c>
      <c r="T239" s="497">
        <f t="shared" ref="T239:U239" si="715">TIMEVALUE(V239)</f>
        <v>0.42708333333333331</v>
      </c>
      <c r="U239" s="497">
        <f t="shared" si="715"/>
        <v>0.45833333333333331</v>
      </c>
      <c r="V239" s="498" t="str">
        <f t="shared" si="6"/>
        <v>10:15</v>
      </c>
      <c r="W239" s="498" t="str">
        <f t="shared" si="7"/>
        <v>11:00</v>
      </c>
    </row>
    <row r="240" spans="1:23" ht="12.75">
      <c r="A240" t="str">
        <f t="shared" si="0"/>
        <v>Saturday</v>
      </c>
      <c r="B240" t="str">
        <f t="shared" si="1"/>
        <v>Downtown Artery</v>
      </c>
      <c r="C240" t="str">
        <f t="shared" ref="C240:D240" si="716">IF( NOT( R240 = "" ), TEXT( DATE(YEAR(R240), MONTH(R240), DAY(R240) ), "m/d/yy") &amp; " " &amp; HOUR(R240) &amp; ":" &amp; TEXT( MINUTE(R240), "00"), "")</f>
        <v/>
      </c>
      <c r="D240" t="str">
        <f t="shared" si="716"/>
        <v/>
      </c>
      <c r="E240" t="str">
        <f t="shared" si="3"/>
        <v/>
      </c>
      <c r="F240" s="466"/>
      <c r="G240" s="466" t="e">
        <f t="array" ref="G240">INDEX( '2019 Kevin and Rob Export to we'!A:E, MATCH( E240, '2019 Kevin and Rob Export to we'!E:E, 0 ) )</f>
        <v>#N/A</v>
      </c>
      <c r="H240" s="466"/>
      <c r="I240" s="466"/>
      <c r="J240" s="466"/>
      <c r="K240" s="466"/>
      <c r="L240" s="466"/>
      <c r="M240" s="466"/>
      <c r="N240" s="466"/>
      <c r="O240" s="466"/>
      <c r="Q240" s="129" t="s">
        <v>4918</v>
      </c>
      <c r="R240" s="466" t="str">
        <f t="shared" ref="R240:S240" si="717">IF( AND( NOT( ISERROR( T240 ) ), NOT( ISBLANK( T240 ) ) ), IF( AND( T240 &gt; 0, T240 &lt; 1 ), IF( T240 &gt; 0.042, IF( $A240 = "Friday", $T$1, $U$1 ) + T240 + 0.5, IF( $A240 = "Friday", $T$1, $U$1 ) + T240 + 1), "" ), "" )</f>
        <v/>
      </c>
      <c r="S240" s="466" t="str">
        <f t="shared" si="717"/>
        <v/>
      </c>
      <c r="T240" s="497" t="e">
        <f t="shared" ref="T240:U240" si="718">TIMEVALUE(V240)</f>
        <v>#VALUE!</v>
      </c>
      <c r="U240" s="497" t="e">
        <f t="shared" si="718"/>
        <v>#VALUE!</v>
      </c>
      <c r="V240" s="498" t="str">
        <f t="shared" si="6"/>
        <v/>
      </c>
      <c r="W240" s="498" t="str">
        <f t="shared" si="7"/>
        <v/>
      </c>
    </row>
    <row r="241" spans="1:23" ht="12.75">
      <c r="A241" t="str">
        <f t="shared" si="0"/>
        <v>Saturday</v>
      </c>
      <c r="B241" t="str">
        <f t="shared" si="1"/>
        <v>Downtown Artery</v>
      </c>
      <c r="C241" t="str">
        <f t="shared" ref="C241:D241" si="719">IF( NOT( R241 = "" ), TEXT( DATE(YEAR(R241), MONTH(R241), DAY(R241) ), "m/d/yy") &amp; " " &amp; HOUR(R241) &amp; ":" &amp; TEXT( MINUTE(R241), "00"), "")</f>
        <v>4/27/19 13:30</v>
      </c>
      <c r="D241" t="str">
        <f t="shared" si="719"/>
        <v>4/27/19 14:30</v>
      </c>
      <c r="E241" t="str">
        <f t="shared" si="3"/>
        <v>Magnolia Sessions</v>
      </c>
      <c r="F241" s="466"/>
      <c r="G241" s="466" t="e">
        <f t="array" ref="G241">INDEX( '2019 Kevin and Rob Export to we'!A:E, MATCH( E241, '2019 Kevin and Rob Export to we'!E:E, 0 ) )</f>
        <v>#N/A</v>
      </c>
      <c r="H241" s="466"/>
      <c r="I241" s="466"/>
      <c r="J241" s="466"/>
      <c r="K241" s="466"/>
      <c r="L241" s="466"/>
      <c r="M241" s="466"/>
      <c r="N241" s="466"/>
      <c r="O241" s="466"/>
      <c r="Q241" s="129" t="s">
        <v>5149</v>
      </c>
      <c r="R241" s="466">
        <f t="shared" ref="R241:S241" si="720">IF( AND( NOT( ISERROR( T241 ) ), NOT( ISBLANK( T241 ) ) ), IF( AND( T241 &gt; 0, T241 &lt; 1 ), IF( T241 &gt; 0.042, IF( $A241 = "Friday", $T$1, $U$1 ) + T241 + 0.5, IF( $A241 = "Friday", $T$1, $U$1 ) + T241 + 1), "" ), "" )</f>
        <v>43582.5625</v>
      </c>
      <c r="S241" s="466">
        <f t="shared" si="720"/>
        <v>43582.604166666664</v>
      </c>
      <c r="T241" s="497">
        <f t="shared" ref="T241:U241" si="721">TIMEVALUE(V241)</f>
        <v>6.25E-2</v>
      </c>
      <c r="U241" s="497">
        <f t="shared" si="721"/>
        <v>0.10416666666666667</v>
      </c>
      <c r="V241" s="498" t="str">
        <f t="shared" si="6"/>
        <v>1:30</v>
      </c>
      <c r="W241" s="498" t="str">
        <f t="shared" si="7"/>
        <v>2:30</v>
      </c>
    </row>
    <row r="242" spans="1:23" ht="12.75">
      <c r="A242" t="str">
        <f t="shared" si="0"/>
        <v>Saturday</v>
      </c>
      <c r="B242" t="str">
        <f t="shared" si="1"/>
        <v>Downtown Artery</v>
      </c>
      <c r="C242" t="str">
        <f t="shared" ref="C242:D242" si="722">IF( NOT( R242 = "" ), TEXT( DATE(YEAR(R242), MONTH(R242), DAY(R242) ), "m/d/yy") &amp; " " &amp; HOUR(R242) &amp; ":" &amp; TEXT( MINUTE(R242), "00"), "")</f>
        <v>4/27/19 15:00</v>
      </c>
      <c r="D242" t="str">
        <f t="shared" si="722"/>
        <v>4/27/19 15:45</v>
      </c>
      <c r="E242" t="str">
        <f t="shared" si="3"/>
        <v>kill your darlings</v>
      </c>
      <c r="F242" s="466"/>
      <c r="G242" s="466" t="e">
        <f t="array" ref="G242">INDEX( '2019 Kevin and Rob Export to we'!A:E, MATCH( E242, '2019 Kevin and Rob Export to we'!E:E, 0 ) )</f>
        <v>#N/A</v>
      </c>
      <c r="H242" s="466"/>
      <c r="I242" s="466"/>
      <c r="J242" s="466"/>
      <c r="K242" s="466"/>
      <c r="L242" s="466"/>
      <c r="M242" s="466"/>
      <c r="N242" s="466"/>
      <c r="O242" s="466"/>
      <c r="Q242" s="129" t="s">
        <v>5150</v>
      </c>
      <c r="R242" s="466">
        <f t="shared" ref="R242:S242" si="723">IF( AND( NOT( ISERROR( T242 ) ), NOT( ISBLANK( T242 ) ) ), IF( AND( T242 &gt; 0, T242 &lt; 1 ), IF( T242 &gt; 0.042, IF( $A242 = "Friday", $T$1, $U$1 ) + T242 + 0.5, IF( $A242 = "Friday", $T$1, $U$1 ) + T242 + 1), "" ), "" )</f>
        <v>43582.625</v>
      </c>
      <c r="S242" s="466">
        <f t="shared" si="723"/>
        <v>43582.65625</v>
      </c>
      <c r="T242" s="497">
        <f t="shared" ref="T242:U242" si="724">TIMEVALUE(V242)</f>
        <v>0.125</v>
      </c>
      <c r="U242" s="497">
        <f t="shared" si="724"/>
        <v>0.15625</v>
      </c>
      <c r="V242" s="498" t="str">
        <f t="shared" si="6"/>
        <v>3:00</v>
      </c>
      <c r="W242" s="498" t="str">
        <f t="shared" si="7"/>
        <v>3:45</v>
      </c>
    </row>
    <row r="243" spans="1:23" ht="12.75">
      <c r="A243" t="str">
        <f t="shared" si="0"/>
        <v>Saturday</v>
      </c>
      <c r="B243" t="str">
        <f t="shared" si="1"/>
        <v>Downtown Artery</v>
      </c>
      <c r="C243" t="str">
        <f t="shared" ref="C243:D243" si="725">IF( NOT( R243 = "" ), TEXT( DATE(YEAR(R243), MONTH(R243), DAY(R243) ), "m/d/yy") &amp; " " &amp; HOUR(R243) &amp; ":" &amp; TEXT( MINUTE(R243), "00"), "")</f>
        <v>4/27/19 16:15</v>
      </c>
      <c r="D243" t="str">
        <f t="shared" si="725"/>
        <v>4/27/19 17:00</v>
      </c>
      <c r="E243" t="str">
        <f t="shared" si="3"/>
        <v>Sal D. &amp; Matthew Barella</v>
      </c>
      <c r="F243" s="466"/>
      <c r="G243" s="466" t="e">
        <f t="array" ref="G243">INDEX( '2019 Kevin and Rob Export to we'!A:E, MATCH( E243, '2019 Kevin and Rob Export to we'!E:E, 0 ) )</f>
        <v>#N/A</v>
      </c>
      <c r="H243" s="466"/>
      <c r="I243" s="466"/>
      <c r="J243" s="466"/>
      <c r="K243" s="466"/>
      <c r="L243" s="466"/>
      <c r="M243" s="466"/>
      <c r="N243" s="466"/>
      <c r="O243" s="466"/>
      <c r="Q243" s="129" t="s">
        <v>5151</v>
      </c>
      <c r="R243" s="466">
        <f t="shared" ref="R243:S243" si="726">IF( AND( NOT( ISERROR( T243 ) ), NOT( ISBLANK( T243 ) ) ), IF( AND( T243 &gt; 0, T243 &lt; 1 ), IF( T243 &gt; 0.042, IF( $A243 = "Friday", $T$1, $U$1 ) + T243 + 0.5, IF( $A243 = "Friday", $T$1, $U$1 ) + T243 + 1), "" ), "" )</f>
        <v>43582.677083333336</v>
      </c>
      <c r="S243" s="466">
        <f t="shared" si="726"/>
        <v>43582.708333333336</v>
      </c>
      <c r="T243" s="497">
        <f t="shared" ref="T243:U243" si="727">TIMEVALUE(V243)</f>
        <v>0.17708333333333334</v>
      </c>
      <c r="U243" s="497">
        <f t="shared" si="727"/>
        <v>0.20833333333333334</v>
      </c>
      <c r="V243" s="498" t="str">
        <f t="shared" si="6"/>
        <v>4:15</v>
      </c>
      <c r="W243" s="498" t="str">
        <f t="shared" si="7"/>
        <v>5:00</v>
      </c>
    </row>
    <row r="244" spans="1:23" ht="12.75">
      <c r="A244" t="str">
        <f t="shared" si="0"/>
        <v>Saturday</v>
      </c>
      <c r="B244" t="str">
        <f t="shared" si="1"/>
        <v>Downtown Artery</v>
      </c>
      <c r="C244" t="str">
        <f t="shared" ref="C244:D244" si="728">IF( NOT( R244 = "" ), TEXT( DATE(YEAR(R244), MONTH(R244), DAY(R244) ), "m/d/yy") &amp; " " &amp; HOUR(R244) &amp; ":" &amp; TEXT( MINUTE(R244), "00"), "")</f>
        <v>4/27/19 17:30</v>
      </c>
      <c r="D244" t="str">
        <f t="shared" si="728"/>
        <v>4/27/19 18:15</v>
      </c>
      <c r="E244" t="str">
        <f t="shared" si="3"/>
        <v>Boss Eagle</v>
      </c>
      <c r="F244" s="466"/>
      <c r="G244" s="466" t="e">
        <f t="array" ref="G244">INDEX( '2019 Kevin and Rob Export to we'!A:E, MATCH( E244, '2019 Kevin and Rob Export to we'!E:E, 0 ) )</f>
        <v>#N/A</v>
      </c>
      <c r="H244" s="466"/>
      <c r="I244" s="466"/>
      <c r="J244" s="466"/>
      <c r="K244" s="466"/>
      <c r="L244" s="466"/>
      <c r="M244" s="466"/>
      <c r="N244" s="466"/>
      <c r="O244" s="466"/>
      <c r="Q244" s="129" t="s">
        <v>5152</v>
      </c>
      <c r="R244" s="466">
        <f t="shared" ref="R244:S244" si="729">IF( AND( NOT( ISERROR( T244 ) ), NOT( ISBLANK( T244 ) ) ), IF( AND( T244 &gt; 0, T244 &lt; 1 ), IF( T244 &gt; 0.042, IF( $A244 = "Friday", $T$1, $U$1 ) + T244 + 0.5, IF( $A244 = "Friday", $T$1, $U$1 ) + T244 + 1), "" ), "" )</f>
        <v>43582.729166666664</v>
      </c>
      <c r="S244" s="466">
        <f t="shared" si="729"/>
        <v>43582.760416666664</v>
      </c>
      <c r="T244" s="497">
        <f t="shared" ref="T244:U244" si="730">TIMEVALUE(V244)</f>
        <v>0.22916666666666666</v>
      </c>
      <c r="U244" s="497">
        <f t="shared" si="730"/>
        <v>0.26041666666666669</v>
      </c>
      <c r="V244" s="498" t="str">
        <f t="shared" si="6"/>
        <v>5:30</v>
      </c>
      <c r="W244" s="498" t="str">
        <f t="shared" si="7"/>
        <v>6:15</v>
      </c>
    </row>
    <row r="245" spans="1:23" ht="12.75">
      <c r="A245" t="str">
        <f t="shared" si="0"/>
        <v>Saturday</v>
      </c>
      <c r="B245" t="str">
        <f t="shared" si="1"/>
        <v>Downtown Artery</v>
      </c>
      <c r="C245" t="str">
        <f t="shared" ref="C245:D245" si="731">IF( NOT( R245 = "" ), TEXT( DATE(YEAR(R245), MONTH(R245), DAY(R245) ), "m/d/yy") &amp; " " &amp; HOUR(R245) &amp; ":" &amp; TEXT( MINUTE(R245), "00"), "")</f>
        <v>4/27/19 18:45</v>
      </c>
      <c r="D245" t="str">
        <f t="shared" si="731"/>
        <v>4/27/19 19:30</v>
      </c>
      <c r="E245" t="str">
        <f t="shared" si="3"/>
        <v>Audible (weareaudible)</v>
      </c>
      <c r="F245" s="466"/>
      <c r="G245" s="466" t="e">
        <f t="array" ref="G245">INDEX( '2019 Kevin and Rob Export to we'!A:E, MATCH( E245, '2019 Kevin and Rob Export to we'!E:E, 0 ) )</f>
        <v>#N/A</v>
      </c>
      <c r="H245" s="466"/>
      <c r="I245" s="466"/>
      <c r="J245" s="466"/>
      <c r="K245" s="466"/>
      <c r="L245" s="466"/>
      <c r="M245" s="466"/>
      <c r="N245" s="466"/>
      <c r="O245" s="466"/>
      <c r="Q245" s="129" t="s">
        <v>5153</v>
      </c>
      <c r="R245" s="466">
        <f t="shared" ref="R245:S245" si="732">IF( AND( NOT( ISERROR( T245 ) ), NOT( ISBLANK( T245 ) ) ), IF( AND( T245 &gt; 0, T245 &lt; 1 ), IF( T245 &gt; 0.042, IF( $A245 = "Friday", $T$1, $U$1 ) + T245 + 0.5, IF( $A245 = "Friday", $T$1, $U$1 ) + T245 + 1), "" ), "" )</f>
        <v>43582.78125</v>
      </c>
      <c r="S245" s="466">
        <f t="shared" si="732"/>
        <v>43582.8125</v>
      </c>
      <c r="T245" s="497">
        <f t="shared" ref="T245:U245" si="733">TIMEVALUE(V245)</f>
        <v>0.28125</v>
      </c>
      <c r="U245" s="497">
        <f t="shared" si="733"/>
        <v>0.3125</v>
      </c>
      <c r="V245" s="498" t="str">
        <f t="shared" si="6"/>
        <v>6:45</v>
      </c>
      <c r="W245" s="498" t="str">
        <f t="shared" si="7"/>
        <v>7:30</v>
      </c>
    </row>
    <row r="246" spans="1:23" ht="12.75">
      <c r="A246" t="str">
        <f t="shared" si="0"/>
        <v>Saturday</v>
      </c>
      <c r="B246" t="str">
        <f t="shared" si="1"/>
        <v>Downtown Artery</v>
      </c>
      <c r="C246" t="str">
        <f t="shared" ref="C246:D246" si="734">IF( NOT( R246 = "" ), TEXT( DATE(YEAR(R246), MONTH(R246), DAY(R246) ), "m/d/yy") &amp; " " &amp; HOUR(R246) &amp; ":" &amp; TEXT( MINUTE(R246), "00"), "")</f>
        <v>4/27/19 20:00</v>
      </c>
      <c r="D246" t="str">
        <f t="shared" si="734"/>
        <v>4/27/19 20:45</v>
      </c>
      <c r="E246" t="str">
        <f t="shared" si="3"/>
        <v>Thin Air Crew</v>
      </c>
      <c r="F246" s="466"/>
      <c r="G246" s="466" t="e">
        <f t="array" ref="G246">INDEX( '2019 Kevin and Rob Export to we'!A:E, MATCH( E246, '2019 Kevin and Rob Export to we'!E:E, 0 ) )</f>
        <v>#N/A</v>
      </c>
      <c r="H246" s="466"/>
      <c r="I246" s="466"/>
      <c r="J246" s="466"/>
      <c r="K246" s="466"/>
      <c r="L246" s="466"/>
      <c r="M246" s="466"/>
      <c r="N246" s="466"/>
      <c r="O246" s="466"/>
      <c r="Q246" s="129" t="s">
        <v>5154</v>
      </c>
      <c r="R246" s="466">
        <f t="shared" ref="R246:S246" si="735">IF( AND( NOT( ISERROR( T246 ) ), NOT( ISBLANK( T246 ) ) ), IF( AND( T246 &gt; 0, T246 &lt; 1 ), IF( T246 &gt; 0.042, IF( $A246 = "Friday", $T$1, $U$1 ) + T246 + 0.5, IF( $A246 = "Friday", $T$1, $U$1 ) + T246 + 1), "" ), "" )</f>
        <v>43582.833333333336</v>
      </c>
      <c r="S246" s="466">
        <f t="shared" si="735"/>
        <v>43582.864583333336</v>
      </c>
      <c r="T246" s="497">
        <f t="shared" ref="T246:U246" si="736">TIMEVALUE(V246)</f>
        <v>0.33333333333333331</v>
      </c>
      <c r="U246" s="497">
        <f t="shared" si="736"/>
        <v>0.36458333333333331</v>
      </c>
      <c r="V246" s="498" t="str">
        <f t="shared" si="6"/>
        <v>8:00</v>
      </c>
      <c r="W246" s="498" t="str">
        <f t="shared" si="7"/>
        <v>8:45</v>
      </c>
    </row>
    <row r="247" spans="1:23" ht="12.75">
      <c r="A247" t="str">
        <f t="shared" si="0"/>
        <v>Saturday</v>
      </c>
      <c r="B247" t="str">
        <f t="shared" si="1"/>
        <v>Downtown Artery</v>
      </c>
      <c r="C247" t="str">
        <f t="shared" ref="C247:D247" si="737">IF( NOT( R247 = "" ), TEXT( DATE(YEAR(R247), MONTH(R247), DAY(R247) ), "m/d/yy") &amp; " " &amp; HOUR(R247) &amp; ":" &amp; TEXT( MINUTE(R247), "00"), "")</f>
        <v>4/27/19 21:15</v>
      </c>
      <c r="D247" t="str">
        <f t="shared" si="737"/>
        <v>4/27/19 22:00</v>
      </c>
      <c r="E247" t="str">
        <f t="shared" si="3"/>
        <v>SF1</v>
      </c>
      <c r="F247" s="466"/>
      <c r="G247" s="466" t="e">
        <f t="array" ref="G247">INDEX( '2019 Kevin and Rob Export to we'!A:E, MATCH( E247, '2019 Kevin and Rob Export to we'!E:E, 0 ) )</f>
        <v>#N/A</v>
      </c>
      <c r="H247" s="466"/>
      <c r="I247" s="466"/>
      <c r="J247" s="466"/>
      <c r="K247" s="466"/>
      <c r="L247" s="466"/>
      <c r="M247" s="466"/>
      <c r="N247" s="466"/>
      <c r="O247" s="466"/>
      <c r="Q247" s="129" t="s">
        <v>5155</v>
      </c>
      <c r="R247" s="466">
        <f t="shared" ref="R247:S247" si="738">IF( AND( NOT( ISERROR( T247 ) ), NOT( ISBLANK( T247 ) ) ), IF( AND( T247 &gt; 0, T247 &lt; 1 ), IF( T247 &gt; 0.042, IF( $A247 = "Friday", $T$1, $U$1 ) + T247 + 0.5, IF( $A247 = "Friday", $T$1, $U$1 ) + T247 + 1), "" ), "" )</f>
        <v>43582.885416666664</v>
      </c>
      <c r="S247" s="466">
        <f t="shared" si="738"/>
        <v>43582.916666666664</v>
      </c>
      <c r="T247" s="497">
        <f t="shared" ref="T247:U247" si="739">TIMEVALUE(V247)</f>
        <v>0.38541666666666669</v>
      </c>
      <c r="U247" s="497">
        <f t="shared" si="739"/>
        <v>0.41666666666666669</v>
      </c>
      <c r="V247" s="498" t="str">
        <f t="shared" si="6"/>
        <v>9:15</v>
      </c>
      <c r="W247" s="498" t="str">
        <f t="shared" si="7"/>
        <v>10:00</v>
      </c>
    </row>
    <row r="248" spans="1:23" ht="12.75">
      <c r="A248" t="str">
        <f t="shared" si="0"/>
        <v>Saturday</v>
      </c>
      <c r="B248" t="str">
        <f t="shared" si="1"/>
        <v>Downtown Artery</v>
      </c>
      <c r="C248" t="str">
        <f t="shared" ref="C248:D248" si="740">IF( NOT( R248 = "" ), TEXT( DATE(YEAR(R248), MONTH(R248), DAY(R248) ), "m/d/yy") &amp; " " &amp; HOUR(R248) &amp; ":" &amp; TEXT( MINUTE(R248), "00"), "")</f>
        <v>4/27/19 23:45</v>
      </c>
      <c r="D248" t="str">
        <f t="shared" si="740"/>
        <v>4/28/19 0:30</v>
      </c>
      <c r="E248" t="str">
        <f t="shared" si="3"/>
        <v>Skydyed</v>
      </c>
      <c r="F248" s="466"/>
      <c r="G248" s="466" t="e">
        <f t="array" ref="G248">INDEX( '2019 Kevin and Rob Export to we'!A:E, MATCH( E248, '2019 Kevin and Rob Export to we'!E:E, 0 ) )</f>
        <v>#N/A</v>
      </c>
      <c r="H248" s="466"/>
      <c r="I248" s="466"/>
      <c r="J248" s="466"/>
      <c r="K248" s="466"/>
      <c r="L248" s="466"/>
      <c r="M248" s="466"/>
      <c r="N248" s="466"/>
      <c r="O248" s="466"/>
      <c r="Q248" s="129" t="s">
        <v>5156</v>
      </c>
      <c r="R248" s="466">
        <f t="shared" ref="R248:S248" si="741">IF( AND( NOT( ISERROR( T248 ) ), NOT( ISBLANK( T248 ) ) ), IF( AND( T248 &gt; 0, T248 &lt; 1 ), IF( T248 &gt; 0.042, IF( $A248 = "Friday", $T$1, $U$1 ) + T248 + 0.5, IF( $A248 = "Friday", $T$1, $U$1 ) + T248 + 1), "" ), "" )</f>
        <v>43582.989583333336</v>
      </c>
      <c r="S248" s="466">
        <f t="shared" si="741"/>
        <v>43583.020833333336</v>
      </c>
      <c r="T248" s="497">
        <f t="shared" ref="T248:U248" si="742">TIMEVALUE(V248)</f>
        <v>0.48958333333333331</v>
      </c>
      <c r="U248" s="497">
        <f t="shared" si="742"/>
        <v>0.52083333333333337</v>
      </c>
      <c r="V248" s="498" t="str">
        <f t="shared" si="6"/>
        <v>11:45</v>
      </c>
      <c r="W248" s="498" t="str">
        <f t="shared" si="7"/>
        <v>12:30</v>
      </c>
    </row>
    <row r="249" spans="1:23" ht="12.75">
      <c r="A249" t="str">
        <f t="shared" si="0"/>
        <v>Saturday</v>
      </c>
      <c r="B249" t="str">
        <f t="shared" si="1"/>
        <v>Drunken Monkey</v>
      </c>
      <c r="C249" t="str">
        <f t="shared" ref="C249:D249" si="743">IF( NOT( R249 = "" ), TEXT( DATE(YEAR(R249), MONTH(R249), DAY(R249) ), "m/d/yy") &amp; " " &amp; HOUR(R249) &amp; ":" &amp; TEXT( MINUTE(R249), "00"), "")</f>
        <v/>
      </c>
      <c r="D249" t="str">
        <f t="shared" si="743"/>
        <v/>
      </c>
      <c r="E249" t="str">
        <f t="shared" si="3"/>
        <v/>
      </c>
      <c r="F249" s="466"/>
      <c r="G249" s="466" t="e">
        <f t="array" ref="G249">INDEX( '2019 Kevin and Rob Export to we'!A:E, MATCH( E249, '2019 Kevin and Rob Export to we'!E:E, 0 ) )</f>
        <v>#N/A</v>
      </c>
      <c r="H249" s="466"/>
      <c r="I249" s="466"/>
      <c r="J249" s="466"/>
      <c r="K249" s="466"/>
      <c r="L249" s="466"/>
      <c r="M249" s="466"/>
      <c r="N249" s="466"/>
      <c r="O249" s="466"/>
      <c r="Q249" s="129" t="s">
        <v>4926</v>
      </c>
      <c r="R249" s="466" t="str">
        <f t="shared" ref="R249:S249" si="744">IF( AND( NOT( ISERROR( T249 ) ), NOT( ISBLANK( T249 ) ) ), IF( AND( T249 &gt; 0, T249 &lt; 1 ), IF( T249 &gt; 0.042, IF( $A249 = "Friday", $T$1, $U$1 ) + T249 + 0.5, IF( $A249 = "Friday", $T$1, $U$1 ) + T249 + 1), "" ), "" )</f>
        <v/>
      </c>
      <c r="S249" s="466" t="str">
        <f t="shared" si="744"/>
        <v/>
      </c>
      <c r="T249" s="497" t="e">
        <f t="shared" ref="T249:U249" si="745">TIMEVALUE(V249)</f>
        <v>#VALUE!</v>
      </c>
      <c r="U249" s="497" t="e">
        <f t="shared" si="745"/>
        <v>#VALUE!</v>
      </c>
      <c r="V249" s="498" t="str">
        <f t="shared" si="6"/>
        <v/>
      </c>
      <c r="W249" s="498" t="str">
        <f t="shared" si="7"/>
        <v/>
      </c>
    </row>
    <row r="250" spans="1:23" ht="12.75">
      <c r="A250" t="str">
        <f t="shared" si="0"/>
        <v>Saturday</v>
      </c>
      <c r="B250" t="str">
        <f t="shared" si="1"/>
        <v>Drunken Monkey</v>
      </c>
      <c r="C250" t="str">
        <f t="shared" ref="C250:D250" si="746">IF( NOT( R250 = "" ), TEXT( DATE(YEAR(R250), MONTH(R250), DAY(R250) ), "m/d/yy") &amp; " " &amp; HOUR(R250) &amp; ":" &amp; TEXT( MINUTE(R250), "00"), "")</f>
        <v>4/27/19 17:45</v>
      </c>
      <c r="D250" t="str">
        <f t="shared" si="746"/>
        <v>4/27/19 18:30</v>
      </c>
      <c r="E250" t="str">
        <f t="shared" si="3"/>
        <v>King Crawdad</v>
      </c>
      <c r="F250" s="466"/>
      <c r="G250" s="466" t="e">
        <f t="array" ref="G250">INDEX( '2019 Kevin and Rob Export to we'!A:E, MATCH( E250, '2019 Kevin and Rob Export to we'!E:E, 0 ) )</f>
        <v>#N/A</v>
      </c>
      <c r="H250" s="466"/>
      <c r="I250" s="466"/>
      <c r="J250" s="466"/>
      <c r="K250" s="466"/>
      <c r="L250" s="466"/>
      <c r="M250" s="466"/>
      <c r="N250" s="466"/>
      <c r="O250" s="466"/>
      <c r="Q250" s="129" t="s">
        <v>5157</v>
      </c>
      <c r="R250" s="466">
        <f t="shared" ref="R250:S250" si="747">IF( AND( NOT( ISERROR( T250 ) ), NOT( ISBLANK( T250 ) ) ), IF( AND( T250 &gt; 0, T250 &lt; 1 ), IF( T250 &gt; 0.042, IF( $A250 = "Friday", $T$1, $U$1 ) + T250 + 0.5, IF( $A250 = "Friday", $T$1, $U$1 ) + T250 + 1), "" ), "" )</f>
        <v>43582.739583333336</v>
      </c>
      <c r="S250" s="466">
        <f t="shared" si="747"/>
        <v>43582.770833333336</v>
      </c>
      <c r="T250" s="497">
        <f t="shared" ref="T250:U250" si="748">TIMEVALUE(V250)</f>
        <v>0.23958333333333334</v>
      </c>
      <c r="U250" s="497">
        <f t="shared" si="748"/>
        <v>0.27083333333333331</v>
      </c>
      <c r="V250" s="498" t="str">
        <f t="shared" si="6"/>
        <v>5:45</v>
      </c>
      <c r="W250" s="498" t="str">
        <f t="shared" si="7"/>
        <v>6:30</v>
      </c>
    </row>
    <row r="251" spans="1:23" ht="12.75">
      <c r="A251" t="str">
        <f t="shared" si="0"/>
        <v>Saturday</v>
      </c>
      <c r="B251" t="str">
        <f t="shared" si="1"/>
        <v>Drunken Monkey</v>
      </c>
      <c r="C251" t="str">
        <f t="shared" ref="C251:D251" si="749">IF( NOT( R251 = "" ), TEXT( DATE(YEAR(R251), MONTH(R251), DAY(R251) ), "m/d/yy") &amp; " " &amp; HOUR(R251) &amp; ":" &amp; TEXT( MINUTE(R251), "00"), "")</f>
        <v>4/27/19 19:00</v>
      </c>
      <c r="D251" t="str">
        <f t="shared" si="749"/>
        <v>4/27/19 19:45</v>
      </c>
      <c r="E251" t="str">
        <f t="shared" si="3"/>
        <v>Attack On Venus</v>
      </c>
      <c r="F251" s="466"/>
      <c r="G251" s="466" t="e">
        <f t="array" ref="G251">INDEX( '2019 Kevin and Rob Export to we'!A:E, MATCH( E251, '2019 Kevin and Rob Export to we'!E:E, 0 ) )</f>
        <v>#N/A</v>
      </c>
      <c r="H251" s="466"/>
      <c r="I251" s="466"/>
      <c r="J251" s="466"/>
      <c r="K251" s="466"/>
      <c r="L251" s="466"/>
      <c r="M251" s="466"/>
      <c r="N251" s="466"/>
      <c r="O251" s="466"/>
      <c r="Q251" s="129" t="s">
        <v>5158</v>
      </c>
      <c r="R251" s="466">
        <f t="shared" ref="R251:S251" si="750">IF( AND( NOT( ISERROR( T251 ) ), NOT( ISBLANK( T251 ) ) ), IF( AND( T251 &gt; 0, T251 &lt; 1 ), IF( T251 &gt; 0.042, IF( $A251 = "Friday", $T$1, $U$1 ) + T251 + 0.5, IF( $A251 = "Friday", $T$1, $U$1 ) + T251 + 1), "" ), "" )</f>
        <v>43582.791666666664</v>
      </c>
      <c r="S251" s="466">
        <f t="shared" si="750"/>
        <v>43582.822916666664</v>
      </c>
      <c r="T251" s="497">
        <f t="shared" ref="T251:U251" si="751">TIMEVALUE(V251)</f>
        <v>0.29166666666666669</v>
      </c>
      <c r="U251" s="497">
        <f t="shared" si="751"/>
        <v>0.32291666666666669</v>
      </c>
      <c r="V251" s="498" t="str">
        <f t="shared" si="6"/>
        <v>7:00</v>
      </c>
      <c r="W251" s="498" t="str">
        <f t="shared" si="7"/>
        <v>7:45</v>
      </c>
    </row>
    <row r="252" spans="1:23" ht="12.75">
      <c r="A252" t="str">
        <f t="shared" si="0"/>
        <v>Saturday</v>
      </c>
      <c r="B252" t="str">
        <f t="shared" si="1"/>
        <v>Drunken Monkey</v>
      </c>
      <c r="C252" t="str">
        <f t="shared" ref="C252:D252" si="752">IF( NOT( R252 = "" ), TEXT( DATE(YEAR(R252), MONTH(R252), DAY(R252) ), "m/d/yy") &amp; " " &amp; HOUR(R252) &amp; ":" &amp; TEXT( MINUTE(R252), "00"), "")</f>
        <v>4/27/19 20:15</v>
      </c>
      <c r="D252" t="str">
        <f t="shared" si="752"/>
        <v>4/27/19 21:00</v>
      </c>
      <c r="E252" t="str">
        <f t="shared" si="3"/>
        <v>Sick Trick</v>
      </c>
      <c r="F252" s="466"/>
      <c r="G252" s="466" t="e">
        <f t="array" ref="G252">INDEX( '2019 Kevin and Rob Export to we'!A:E, MATCH( E252, '2019 Kevin and Rob Export to we'!E:E, 0 ) )</f>
        <v>#N/A</v>
      </c>
      <c r="H252" s="466"/>
      <c r="I252" s="466"/>
      <c r="J252" s="466"/>
      <c r="K252" s="466"/>
      <c r="L252" s="466"/>
      <c r="M252" s="466"/>
      <c r="N252" s="466"/>
      <c r="O252" s="466"/>
      <c r="Q252" s="129" t="s">
        <v>5159</v>
      </c>
      <c r="R252" s="466">
        <f t="shared" ref="R252:S252" si="753">IF( AND( NOT( ISERROR( T252 ) ), NOT( ISBLANK( T252 ) ) ), IF( AND( T252 &gt; 0, T252 &lt; 1 ), IF( T252 &gt; 0.042, IF( $A252 = "Friday", $T$1, $U$1 ) + T252 + 0.5, IF( $A252 = "Friday", $T$1, $U$1 ) + T252 + 1), "" ), "" )</f>
        <v>43582.84375</v>
      </c>
      <c r="S252" s="466">
        <f t="shared" si="753"/>
        <v>43582.875</v>
      </c>
      <c r="T252" s="497">
        <f t="shared" ref="T252:U252" si="754">TIMEVALUE(V252)</f>
        <v>0.34375</v>
      </c>
      <c r="U252" s="497">
        <f t="shared" si="754"/>
        <v>0.375</v>
      </c>
      <c r="V252" s="498" t="str">
        <f t="shared" si="6"/>
        <v>8:15</v>
      </c>
      <c r="W252" s="498" t="str">
        <f t="shared" si="7"/>
        <v>9:00</v>
      </c>
    </row>
    <row r="253" spans="1:23" ht="12.75">
      <c r="A253" t="str">
        <f t="shared" si="0"/>
        <v>Saturday</v>
      </c>
      <c r="B253" t="str">
        <f t="shared" si="1"/>
        <v>Drunken Monkey</v>
      </c>
      <c r="C253" t="str">
        <f t="shared" ref="C253:D253" si="755">IF( NOT( R253 = "" ), TEXT( DATE(YEAR(R253), MONTH(R253), DAY(R253) ), "m/d/yy") &amp; " " &amp; HOUR(R253) &amp; ":" &amp; TEXT( MINUTE(R253), "00"), "")</f>
        <v>4/27/19 21:30</v>
      </c>
      <c r="D253" t="str">
        <f t="shared" si="755"/>
        <v>4/27/19 22:15</v>
      </c>
      <c r="E253" t="str">
        <f t="shared" si="3"/>
        <v>Bob Lefevre &amp; The Already Gone</v>
      </c>
      <c r="F253" s="466"/>
      <c r="G253" s="466" t="e">
        <f t="array" ref="G253">INDEX( '2019 Kevin and Rob Export to we'!A:E, MATCH( E253, '2019 Kevin and Rob Export to we'!E:E, 0 ) )</f>
        <v>#N/A</v>
      </c>
      <c r="H253" s="466"/>
      <c r="I253" s="466"/>
      <c r="J253" s="466"/>
      <c r="K253" s="466"/>
      <c r="L253" s="466"/>
      <c r="M253" s="466"/>
      <c r="N253" s="466"/>
      <c r="O253" s="466"/>
      <c r="Q253" s="129" t="s">
        <v>5160</v>
      </c>
      <c r="R253" s="466">
        <f t="shared" ref="R253:S253" si="756">IF( AND( NOT( ISERROR( T253 ) ), NOT( ISBLANK( T253 ) ) ), IF( AND( T253 &gt; 0, T253 &lt; 1 ), IF( T253 &gt; 0.042, IF( $A253 = "Friday", $T$1, $U$1 ) + T253 + 0.5, IF( $A253 = "Friday", $T$1, $U$1 ) + T253 + 1), "" ), "" )</f>
        <v>43582.895833333336</v>
      </c>
      <c r="S253" s="466">
        <f t="shared" si="756"/>
        <v>43582.927083333336</v>
      </c>
      <c r="T253" s="497">
        <f t="shared" ref="T253:U253" si="757">TIMEVALUE(V253)</f>
        <v>0.39583333333333331</v>
      </c>
      <c r="U253" s="497">
        <f t="shared" si="757"/>
        <v>0.42708333333333331</v>
      </c>
      <c r="V253" s="498" t="str">
        <f t="shared" si="6"/>
        <v>9:30</v>
      </c>
      <c r="W253" s="498" t="str">
        <f t="shared" si="7"/>
        <v>10:15</v>
      </c>
    </row>
    <row r="254" spans="1:23" ht="12.75">
      <c r="A254" t="str">
        <f t="shared" si="0"/>
        <v>Saturday</v>
      </c>
      <c r="B254" t="str">
        <f t="shared" si="1"/>
        <v>Drunken Monkey</v>
      </c>
      <c r="C254" t="str">
        <f t="shared" ref="C254:D254" si="758">IF( NOT( R254 = "" ), TEXT( DATE(YEAR(R254), MONTH(R254), DAY(R254) ), "m/d/yy") &amp; " " &amp; HOUR(R254) &amp; ":" &amp; TEXT( MINUTE(R254), "00"), "")</f>
        <v>4/27/19 22:45</v>
      </c>
      <c r="D254" t="str">
        <f t="shared" si="758"/>
        <v>4/27/19 23:30</v>
      </c>
      <c r="E254" t="str">
        <f t="shared" si="3"/>
        <v>Ginger Whale</v>
      </c>
      <c r="F254" s="466"/>
      <c r="G254" s="466" t="e">
        <f t="array" ref="G254">INDEX( '2019 Kevin and Rob Export to we'!A:E, MATCH( E254, '2019 Kevin and Rob Export to we'!E:E, 0 ) )</f>
        <v>#N/A</v>
      </c>
      <c r="H254" s="466"/>
      <c r="I254" s="466"/>
      <c r="J254" s="466"/>
      <c r="K254" s="466"/>
      <c r="L254" s="466"/>
      <c r="M254" s="466"/>
      <c r="N254" s="466"/>
      <c r="O254" s="466"/>
      <c r="Q254" s="129" t="s">
        <v>5161</v>
      </c>
      <c r="R254" s="466">
        <f t="shared" ref="R254:S254" si="759">IF( AND( NOT( ISERROR( T254 ) ), NOT( ISBLANK( T254 ) ) ), IF( AND( T254 &gt; 0, T254 &lt; 1 ), IF( T254 &gt; 0.042, IF( $A254 = "Friday", $T$1, $U$1 ) + T254 + 0.5, IF( $A254 = "Friday", $T$1, $U$1 ) + T254 + 1), "" ), "" )</f>
        <v>43582.947916666664</v>
      </c>
      <c r="S254" s="466">
        <f t="shared" si="759"/>
        <v>43582.979166666664</v>
      </c>
      <c r="T254" s="497">
        <f t="shared" ref="T254:U254" si="760">TIMEVALUE(V254)</f>
        <v>0.44791666666666669</v>
      </c>
      <c r="U254" s="497">
        <f t="shared" si="760"/>
        <v>0.47916666666666669</v>
      </c>
      <c r="V254" s="498" t="str">
        <f t="shared" si="6"/>
        <v>10:45</v>
      </c>
      <c r="W254" s="498" t="str">
        <f t="shared" si="7"/>
        <v>11:30</v>
      </c>
    </row>
    <row r="255" spans="1:23" ht="12.75">
      <c r="A255" t="str">
        <f t="shared" si="0"/>
        <v>Saturday</v>
      </c>
      <c r="B255" t="str">
        <f t="shared" si="1"/>
        <v>Drunken Monkey</v>
      </c>
      <c r="C255" t="str">
        <f t="shared" ref="C255:D255" si="761">IF( NOT( R255 = "" ), TEXT( DATE(YEAR(R255), MONTH(R255), DAY(R255) ), "m/d/yy") &amp; " " &amp; HOUR(R255) &amp; ":" &amp; TEXT( MINUTE(R255), "00"), "")</f>
        <v>4/28/19 0:00</v>
      </c>
      <c r="D255" t="str">
        <f t="shared" si="761"/>
        <v>4/28/19 1:00</v>
      </c>
      <c r="E255" t="str">
        <f t="shared" si="3"/>
        <v>Switchman Sleepin'</v>
      </c>
      <c r="F255" s="466"/>
      <c r="G255" s="466" t="e">
        <f t="array" ref="G255">INDEX( '2019 Kevin and Rob Export to we'!A:E, MATCH( E255, '2019 Kevin and Rob Export to we'!E:E, 0 ) )</f>
        <v>#N/A</v>
      </c>
      <c r="H255" s="466"/>
      <c r="I255" s="466"/>
      <c r="J255" s="466"/>
      <c r="K255" s="466"/>
      <c r="L255" s="466"/>
      <c r="M255" s="466"/>
      <c r="N255" s="466"/>
      <c r="O255" s="466"/>
      <c r="Q255" s="129" t="s">
        <v>5162</v>
      </c>
      <c r="R255" s="466">
        <f t="shared" ref="R255:S255" si="762">IF( AND( NOT( ISERROR( T255 ) ), NOT( ISBLANK( T255 ) ) ), IF( AND( T255 &gt; 0, T255 &lt; 1 ), IF( T255 &gt; 0.042, IF( $A255 = "Friday", $T$1, $U$1 ) + T255 + 0.5, IF( $A255 = "Friday", $T$1, $U$1 ) + T255 + 1), "" ), "" )</f>
        <v>43583</v>
      </c>
      <c r="S255" s="466">
        <f t="shared" si="762"/>
        <v>43583.041666666664</v>
      </c>
      <c r="T255" s="497">
        <f t="shared" ref="T255:U255" si="763">TIMEVALUE(V255)</f>
        <v>0.5</v>
      </c>
      <c r="U255" s="497">
        <f t="shared" si="763"/>
        <v>4.1666666666666664E-2</v>
      </c>
      <c r="V255" s="498" t="str">
        <f t="shared" si="6"/>
        <v>12:00</v>
      </c>
      <c r="W255" s="498" t="str">
        <f t="shared" si="7"/>
        <v>1:00</v>
      </c>
    </row>
    <row r="256" spans="1:23" ht="12.75">
      <c r="A256" t="str">
        <f t="shared" si="0"/>
        <v>Saturday</v>
      </c>
      <c r="B256" t="str">
        <f t="shared" si="1"/>
        <v>The East Coast</v>
      </c>
      <c r="C256" t="str">
        <f t="shared" ref="C256:D256" si="764">IF( NOT( R256 = "" ), TEXT( DATE(YEAR(R256), MONTH(R256), DAY(R256) ), "m/d/yy") &amp; " " &amp; HOUR(R256) &amp; ":" &amp; TEXT( MINUTE(R256), "00"), "")</f>
        <v/>
      </c>
      <c r="D256" t="str">
        <f t="shared" si="764"/>
        <v/>
      </c>
      <c r="E256" t="str">
        <f t="shared" si="3"/>
        <v/>
      </c>
      <c r="F256" s="466"/>
      <c r="G256" s="466" t="e">
        <f t="array" ref="G256">INDEX( '2019 Kevin and Rob Export to we'!A:E, MATCH( E256, '2019 Kevin and Rob Export to we'!E:E, 0 ) )</f>
        <v>#N/A</v>
      </c>
      <c r="H256" s="466"/>
      <c r="I256" s="466"/>
      <c r="J256" s="466"/>
      <c r="K256" s="466"/>
      <c r="L256" s="466"/>
      <c r="M256" s="466"/>
      <c r="N256" s="466"/>
      <c r="O256" s="466"/>
      <c r="Q256" s="129" t="s">
        <v>4937</v>
      </c>
      <c r="R256" s="466" t="str">
        <f t="shared" ref="R256:S256" si="765">IF( AND( NOT( ISERROR( T256 ) ), NOT( ISBLANK( T256 ) ) ), IF( AND( T256 &gt; 0, T256 &lt; 1 ), IF( T256 &gt; 0.042, IF( $A256 = "Friday", $T$1, $U$1 ) + T256 + 0.5, IF( $A256 = "Friday", $T$1, $U$1 ) + T256 + 1), "" ), "" )</f>
        <v/>
      </c>
      <c r="S256" s="466" t="str">
        <f t="shared" si="765"/>
        <v/>
      </c>
      <c r="T256" s="497" t="e">
        <f t="shared" ref="T256:U256" si="766">TIMEVALUE(V256)</f>
        <v>#VALUE!</v>
      </c>
      <c r="U256" s="497" t="e">
        <f t="shared" si="766"/>
        <v>#VALUE!</v>
      </c>
      <c r="V256" s="498" t="str">
        <f t="shared" si="6"/>
        <v/>
      </c>
      <c r="W256" s="498" t="str">
        <f t="shared" si="7"/>
        <v/>
      </c>
    </row>
    <row r="257" spans="1:23" ht="12.75">
      <c r="A257" t="str">
        <f t="shared" si="0"/>
        <v>Saturday</v>
      </c>
      <c r="B257" t="str">
        <f t="shared" si="1"/>
        <v>The East Coast</v>
      </c>
      <c r="C257" t="str">
        <f t="shared" ref="C257:D257" si="767">IF( NOT( R257 = "" ), TEXT( DATE(YEAR(R257), MONTH(R257), DAY(R257) ), "m/d/yy") &amp; " " &amp; HOUR(R257) &amp; ":" &amp; TEXT( MINUTE(R257), "00"), "")</f>
        <v>4/27/19 17:00</v>
      </c>
      <c r="D257" t="str">
        <f t="shared" si="767"/>
        <v>4/27/19 17:45</v>
      </c>
      <c r="E257" t="str">
        <f t="shared" si="3"/>
        <v>There's An Ape for That</v>
      </c>
      <c r="F257" s="466"/>
      <c r="G257" s="466" t="e">
        <f t="array" ref="G257">INDEX( '2019 Kevin and Rob Export to we'!A:E, MATCH( E257, '2019 Kevin and Rob Export to we'!E:E, 0 ) )</f>
        <v>#N/A</v>
      </c>
      <c r="H257" s="466"/>
      <c r="I257" s="466"/>
      <c r="J257" s="466"/>
      <c r="K257" s="466"/>
      <c r="L257" s="466"/>
      <c r="M257" s="466"/>
      <c r="N257" s="466"/>
      <c r="O257" s="466"/>
      <c r="Q257" s="129" t="s">
        <v>5163</v>
      </c>
      <c r="R257" s="466">
        <f t="shared" ref="R257:S257" si="768">IF( AND( NOT( ISERROR( T257 ) ), NOT( ISBLANK( T257 ) ) ), IF( AND( T257 &gt; 0, T257 &lt; 1 ), IF( T257 &gt; 0.042, IF( $A257 = "Friday", $T$1, $U$1 ) + T257 + 0.5, IF( $A257 = "Friday", $T$1, $U$1 ) + T257 + 1), "" ), "" )</f>
        <v>43582.708333333336</v>
      </c>
      <c r="S257" s="466">
        <f t="shared" si="768"/>
        <v>43582.739583333336</v>
      </c>
      <c r="T257" s="497">
        <f t="shared" ref="T257:U257" si="769">TIMEVALUE(V257)</f>
        <v>0.20833333333333334</v>
      </c>
      <c r="U257" s="497">
        <f t="shared" si="769"/>
        <v>0.23958333333333334</v>
      </c>
      <c r="V257" s="498" t="str">
        <f t="shared" si="6"/>
        <v>5:00</v>
      </c>
      <c r="W257" s="498" t="str">
        <f t="shared" si="7"/>
        <v>5:45</v>
      </c>
    </row>
    <row r="258" spans="1:23" ht="12.75">
      <c r="A258" t="str">
        <f t="shared" si="0"/>
        <v>Saturday</v>
      </c>
      <c r="B258" t="str">
        <f t="shared" si="1"/>
        <v>The East Coast</v>
      </c>
      <c r="C258" t="str">
        <f t="shared" ref="C258:D258" si="770">IF( NOT( R258 = "" ), TEXT( DATE(YEAR(R258), MONTH(R258), DAY(R258) ), "m/d/yy") &amp; " " &amp; HOUR(R258) &amp; ":" &amp; TEXT( MINUTE(R258), "00"), "")</f>
        <v>4/27/19 21:00</v>
      </c>
      <c r="D258" t="str">
        <f t="shared" si="770"/>
        <v>4/27/19 22:00</v>
      </c>
      <c r="E258" t="str">
        <f t="shared" si="3"/>
        <v>Golden Ghost</v>
      </c>
      <c r="F258" s="466"/>
      <c r="G258" s="466" t="e">
        <f t="array" ref="G258">INDEX( '2019 Kevin and Rob Export to we'!A:E, MATCH( E258, '2019 Kevin and Rob Export to we'!E:E, 0 ) )</f>
        <v>#N/A</v>
      </c>
      <c r="H258" s="466"/>
      <c r="I258" s="466"/>
      <c r="J258" s="466"/>
      <c r="K258" s="466"/>
      <c r="L258" s="466"/>
      <c r="M258" s="466"/>
      <c r="N258" s="466"/>
      <c r="O258" s="466"/>
      <c r="Q258" s="129" t="s">
        <v>5164</v>
      </c>
      <c r="R258" s="466">
        <f t="shared" ref="R258:S258" si="771">IF( AND( NOT( ISERROR( T258 ) ), NOT( ISBLANK( T258 ) ) ), IF( AND( T258 &gt; 0, T258 &lt; 1 ), IF( T258 &gt; 0.042, IF( $A258 = "Friday", $T$1, $U$1 ) + T258 + 0.5, IF( $A258 = "Friday", $T$1, $U$1 ) + T258 + 1), "" ), "" )</f>
        <v>43582.875</v>
      </c>
      <c r="S258" s="466">
        <f t="shared" si="771"/>
        <v>43582.916666666664</v>
      </c>
      <c r="T258" s="497">
        <f t="shared" ref="T258:U258" si="772">TIMEVALUE(V258)</f>
        <v>0.375</v>
      </c>
      <c r="U258" s="497">
        <f t="shared" si="772"/>
        <v>0.41666666666666669</v>
      </c>
      <c r="V258" s="498" t="str">
        <f t="shared" si="6"/>
        <v>9:00</v>
      </c>
      <c r="W258" s="498" t="str">
        <f t="shared" si="7"/>
        <v>10:00</v>
      </c>
    </row>
    <row r="259" spans="1:23" ht="12.75">
      <c r="A259" t="str">
        <f t="shared" si="0"/>
        <v>Saturday</v>
      </c>
      <c r="B259" t="str">
        <f t="shared" si="1"/>
        <v>The East Coast</v>
      </c>
      <c r="C259" t="str">
        <f t="shared" ref="C259:D259" si="773">IF( NOT( R259 = "" ), TEXT( DATE(YEAR(R259), MONTH(R259), DAY(R259) ), "m/d/yy") &amp; " " &amp; HOUR(R259) &amp; ":" &amp; TEXT( MINUTE(R259), "00"), "")</f>
        <v>4/27/19 22:00</v>
      </c>
      <c r="D259" t="str">
        <f t="shared" si="773"/>
        <v>4/27/19 23:00</v>
      </c>
      <c r="E259" t="str">
        <f t="shared" si="3"/>
        <v>L.A.Rose</v>
      </c>
      <c r="F259" s="466"/>
      <c r="G259" s="466" t="e">
        <f t="array" ref="G259">INDEX( '2019 Kevin and Rob Export to we'!A:E, MATCH( E259, '2019 Kevin and Rob Export to we'!E:E, 0 ) )</f>
        <v>#N/A</v>
      </c>
      <c r="H259" s="466"/>
      <c r="I259" s="466"/>
      <c r="J259" s="466"/>
      <c r="K259" s="466"/>
      <c r="L259" s="466"/>
      <c r="M259" s="466"/>
      <c r="N259" s="466"/>
      <c r="O259" s="466"/>
      <c r="Q259" s="129" t="s">
        <v>5165</v>
      </c>
      <c r="R259" s="466">
        <f t="shared" ref="R259:S259" si="774">IF( AND( NOT( ISERROR( T259 ) ), NOT( ISBLANK( T259 ) ) ), IF( AND( T259 &gt; 0, T259 &lt; 1 ), IF( T259 &gt; 0.042, IF( $A259 = "Friday", $T$1, $U$1 ) + T259 + 0.5, IF( $A259 = "Friday", $T$1, $U$1 ) + T259 + 1), "" ), "" )</f>
        <v>43582.916666666664</v>
      </c>
      <c r="S259" s="466">
        <f t="shared" si="774"/>
        <v>43582.958333333336</v>
      </c>
      <c r="T259" s="497">
        <f t="shared" ref="T259:U259" si="775">TIMEVALUE(V259)</f>
        <v>0.41666666666666669</v>
      </c>
      <c r="U259" s="497">
        <f t="shared" si="775"/>
        <v>0.45833333333333331</v>
      </c>
      <c r="V259" s="498" t="str">
        <f t="shared" si="6"/>
        <v>10:00</v>
      </c>
      <c r="W259" s="498" t="str">
        <f t="shared" si="7"/>
        <v>11:00</v>
      </c>
    </row>
    <row r="260" spans="1:23" ht="12.75">
      <c r="A260" t="str">
        <f t="shared" si="0"/>
        <v>Saturday</v>
      </c>
      <c r="B260" t="str">
        <f t="shared" si="1"/>
        <v>The East Coast</v>
      </c>
      <c r="C260" t="str">
        <f t="shared" ref="C260:D260" si="776">IF( NOT( R260 = "" ), TEXT( DATE(YEAR(R260), MONTH(R260), DAY(R260) ), "m/d/yy") &amp; " " &amp; HOUR(R260) &amp; ":" &amp; TEXT( MINUTE(R260), "00"), "")</f>
        <v>4/27/19 23:00</v>
      </c>
      <c r="D260" t="str">
        <f t="shared" si="776"/>
        <v>4/28/19 0:00</v>
      </c>
      <c r="E260" t="str">
        <f t="shared" si="3"/>
        <v>LER</v>
      </c>
      <c r="F260" s="466"/>
      <c r="G260" s="466" t="e">
        <f t="array" ref="G260">INDEX( '2019 Kevin and Rob Export to we'!A:E, MATCH( E260, '2019 Kevin and Rob Export to we'!E:E, 0 ) )</f>
        <v>#N/A</v>
      </c>
      <c r="H260" s="466"/>
      <c r="I260" s="466"/>
      <c r="J260" s="466"/>
      <c r="K260" s="466"/>
      <c r="L260" s="466"/>
      <c r="M260" s="466"/>
      <c r="N260" s="466"/>
      <c r="O260" s="466"/>
      <c r="Q260" s="129" t="s">
        <v>5166</v>
      </c>
      <c r="R260" s="466">
        <f t="shared" ref="R260:S260" si="777">IF( AND( NOT( ISERROR( T260 ) ), NOT( ISBLANK( T260 ) ) ), IF( AND( T260 &gt; 0, T260 &lt; 1 ), IF( T260 &gt; 0.042, IF( $A260 = "Friday", $T$1, $U$1 ) + T260 + 0.5, IF( $A260 = "Friday", $T$1, $U$1 ) + T260 + 1), "" ), "" )</f>
        <v>43582.958333333336</v>
      </c>
      <c r="S260" s="466">
        <f t="shared" si="777"/>
        <v>43583</v>
      </c>
      <c r="T260" s="497">
        <f t="shared" ref="T260:U260" si="778">TIMEVALUE(V260)</f>
        <v>0.45833333333333331</v>
      </c>
      <c r="U260" s="497">
        <f t="shared" si="778"/>
        <v>0.5</v>
      </c>
      <c r="V260" s="498" t="str">
        <f t="shared" si="6"/>
        <v>11:00</v>
      </c>
      <c r="W260" s="498" t="str">
        <f t="shared" si="7"/>
        <v>12:00</v>
      </c>
    </row>
    <row r="261" spans="1:23" ht="12.75">
      <c r="A261" t="str">
        <f t="shared" si="0"/>
        <v>Saturday</v>
      </c>
      <c r="B261" t="str">
        <f t="shared" si="1"/>
        <v>The East Coast</v>
      </c>
      <c r="C261" t="str">
        <f t="shared" ref="C261:D261" si="779">IF( NOT( R261 = "" ), TEXT( DATE(YEAR(R261), MONTH(R261), DAY(R261) ), "m/d/yy") &amp; " " &amp; HOUR(R261) &amp; ":" &amp; TEXT( MINUTE(R261), "00"), "")</f>
        <v>4/28/19 0:00</v>
      </c>
      <c r="D261" t="str">
        <f t="shared" si="779"/>
        <v>4/28/19 1:00</v>
      </c>
      <c r="E261" t="str">
        <f t="shared" si="3"/>
        <v>Macy Paradise</v>
      </c>
      <c r="F261" s="466"/>
      <c r="G261" s="466" t="e">
        <f t="array" ref="G261">INDEX( '2019 Kevin and Rob Export to we'!A:E, MATCH( E261, '2019 Kevin and Rob Export to we'!E:E, 0 ) )</f>
        <v>#N/A</v>
      </c>
      <c r="H261" s="466"/>
      <c r="I261" s="466"/>
      <c r="J261" s="466"/>
      <c r="K261" s="466"/>
      <c r="L261" s="466"/>
      <c r="M261" s="466"/>
      <c r="N261" s="466"/>
      <c r="O261" s="466"/>
      <c r="Q261" s="129" t="s">
        <v>5167</v>
      </c>
      <c r="R261" s="466">
        <f t="shared" ref="R261:S261" si="780">IF( AND( NOT( ISERROR( T261 ) ), NOT( ISBLANK( T261 ) ) ), IF( AND( T261 &gt; 0, T261 &lt; 1 ), IF( T261 &gt; 0.042, IF( $A261 = "Friday", $T$1, $U$1 ) + T261 + 0.5, IF( $A261 = "Friday", $T$1, $U$1 ) + T261 + 1), "" ), "" )</f>
        <v>43583</v>
      </c>
      <c r="S261" s="466">
        <f t="shared" si="780"/>
        <v>43583.041666666664</v>
      </c>
      <c r="T261" s="497">
        <f t="shared" ref="T261:U261" si="781">TIMEVALUE(V261)</f>
        <v>0.5</v>
      </c>
      <c r="U261" s="497">
        <f t="shared" si="781"/>
        <v>4.1666666666666664E-2</v>
      </c>
      <c r="V261" s="498" t="str">
        <f t="shared" si="6"/>
        <v>12:00</v>
      </c>
      <c r="W261" s="498" t="str">
        <f t="shared" si="7"/>
        <v>1:00</v>
      </c>
    </row>
    <row r="262" spans="1:23" ht="12.75">
      <c r="A262" t="str">
        <f t="shared" si="0"/>
        <v>Saturday</v>
      </c>
      <c r="B262" t="str">
        <f t="shared" si="1"/>
        <v>The East Coast</v>
      </c>
      <c r="C262" t="str">
        <f t="shared" ref="C262:D262" si="782">IF( NOT( R262 = "" ), TEXT( DATE(YEAR(R262), MONTH(R262), DAY(R262) ), "m/d/yy") &amp; " " &amp; HOUR(R262) &amp; ":" &amp; TEXT( MINUTE(R262), "00"), "")</f>
        <v>4/28/19 1:00</v>
      </c>
      <c r="D262" t="str">
        <f t="shared" si="782"/>
        <v>4/27/19 14:00</v>
      </c>
      <c r="E262" t="str">
        <f t="shared" si="3"/>
        <v>Deejay Gyro</v>
      </c>
      <c r="F262" s="466"/>
      <c r="G262" s="466" t="e">
        <f t="array" ref="G262">INDEX( '2019 Kevin and Rob Export to we'!A:E, MATCH( E262, '2019 Kevin and Rob Export to we'!E:E, 0 ) )</f>
        <v>#N/A</v>
      </c>
      <c r="H262" s="466"/>
      <c r="I262" s="466"/>
      <c r="J262" s="466"/>
      <c r="K262" s="466"/>
      <c r="L262" s="466"/>
      <c r="M262" s="466"/>
      <c r="N262" s="466"/>
      <c r="O262" s="466"/>
      <c r="Q262" s="129" t="s">
        <v>5168</v>
      </c>
      <c r="R262" s="466">
        <f t="shared" ref="R262:S262" si="783">IF( AND( NOT( ISERROR( T262 ) ), NOT( ISBLANK( T262 ) ) ), IF( AND( T262 &gt; 0, T262 &lt; 1 ), IF( T262 &gt; 0.042, IF( $A262 = "Friday", $T$1, $U$1 ) + T262 + 0.5, IF( $A262 = "Friday", $T$1, $U$1 ) + T262 + 1), "" ), "" )</f>
        <v>43583.041666666664</v>
      </c>
      <c r="S262" s="466">
        <f t="shared" si="783"/>
        <v>43582.583333333336</v>
      </c>
      <c r="T262" s="497">
        <f t="shared" ref="T262:U262" si="784">TIMEVALUE(V262)</f>
        <v>4.1666666666666664E-2</v>
      </c>
      <c r="U262" s="497">
        <f t="shared" si="784"/>
        <v>8.3333333333333329E-2</v>
      </c>
      <c r="V262" s="498" t="str">
        <f t="shared" si="6"/>
        <v>1:00</v>
      </c>
      <c r="W262" s="498" t="str">
        <f t="shared" si="7"/>
        <v>2:00</v>
      </c>
    </row>
    <row r="263" spans="1:23" ht="12.75">
      <c r="A263" t="str">
        <f t="shared" si="0"/>
        <v>Saturday</v>
      </c>
      <c r="B263" t="str">
        <f t="shared" si="1"/>
        <v>Elliot's Martini Bar</v>
      </c>
      <c r="C263" t="str">
        <f t="shared" ref="C263:D263" si="785">IF( NOT( R263 = "" ), TEXT( DATE(YEAR(R263), MONTH(R263), DAY(R263) ), "m/d/yy") &amp; " " &amp; HOUR(R263) &amp; ":" &amp; TEXT( MINUTE(R263), "00"), "")</f>
        <v/>
      </c>
      <c r="D263" t="str">
        <f t="shared" si="785"/>
        <v/>
      </c>
      <c r="E263" t="str">
        <f t="shared" si="3"/>
        <v/>
      </c>
      <c r="F263" s="466"/>
      <c r="G263" s="466" t="e">
        <f t="array" ref="G263">INDEX( '2019 Kevin and Rob Export to we'!A:E, MATCH( E263, '2019 Kevin and Rob Export to we'!E:E, 0 ) )</f>
        <v>#N/A</v>
      </c>
      <c r="H263" s="466"/>
      <c r="I263" s="466"/>
      <c r="J263" s="466"/>
      <c r="K263" s="466"/>
      <c r="L263" s="466"/>
      <c r="M263" s="466"/>
      <c r="N263" s="466"/>
      <c r="O263" s="466"/>
      <c r="Q263" s="129" t="s">
        <v>4948</v>
      </c>
      <c r="R263" s="466" t="str">
        <f t="shared" ref="R263:S263" si="786">IF( AND( NOT( ISERROR( T263 ) ), NOT( ISBLANK( T263 ) ) ), IF( AND( T263 &gt; 0, T263 &lt; 1 ), IF( T263 &gt; 0.042, IF( $A263 = "Friday", $T$1, $U$1 ) + T263 + 0.5, IF( $A263 = "Friday", $T$1, $U$1 ) + T263 + 1), "" ), "" )</f>
        <v/>
      </c>
      <c r="S263" s="466" t="str">
        <f t="shared" si="786"/>
        <v/>
      </c>
      <c r="T263" s="497" t="e">
        <f t="shared" ref="T263:U263" si="787">TIMEVALUE(V263)</f>
        <v>#VALUE!</v>
      </c>
      <c r="U263" s="497" t="e">
        <f t="shared" si="787"/>
        <v>#VALUE!</v>
      </c>
      <c r="V263" s="498" t="str">
        <f t="shared" si="6"/>
        <v/>
      </c>
      <c r="W263" s="498" t="str">
        <f t="shared" si="7"/>
        <v/>
      </c>
    </row>
    <row r="264" spans="1:23" ht="12.75">
      <c r="A264" t="str">
        <f t="shared" si="0"/>
        <v>Saturday</v>
      </c>
      <c r="B264" t="str">
        <f t="shared" si="1"/>
        <v>Elliot's Martini Bar</v>
      </c>
      <c r="C264" t="str">
        <f t="shared" ref="C264:D264" si="788">IF( NOT( R264 = "" ), TEXT( DATE(YEAR(R264), MONTH(R264), DAY(R264) ), "m/d/yy") &amp; " " &amp; HOUR(R264) &amp; ":" &amp; TEXT( MINUTE(R264), "00"), "")</f>
        <v>4/27/19 18:45</v>
      </c>
      <c r="D264" t="str">
        <f t="shared" si="788"/>
        <v>4/27/19 19:30</v>
      </c>
      <c r="E264" t="str">
        <f t="shared" si="3"/>
        <v>Badda Boom Brass Band</v>
      </c>
      <c r="F264" s="466"/>
      <c r="G264" s="466" t="e">
        <f t="array" ref="G264">INDEX( '2019 Kevin and Rob Export to we'!A:E, MATCH( E264, '2019 Kevin and Rob Export to we'!E:E, 0 ) )</f>
        <v>#N/A</v>
      </c>
      <c r="H264" s="466"/>
      <c r="I264" s="466"/>
      <c r="J264" s="466"/>
      <c r="K264" s="466"/>
      <c r="L264" s="466"/>
      <c r="M264" s="466"/>
      <c r="N264" s="466"/>
      <c r="O264" s="466"/>
      <c r="Q264" s="129" t="s">
        <v>5170</v>
      </c>
      <c r="R264" s="466">
        <f t="shared" ref="R264:S264" si="789">IF( AND( NOT( ISERROR( T264 ) ), NOT( ISBLANK( T264 ) ) ), IF( AND( T264 &gt; 0, T264 &lt; 1 ), IF( T264 &gt; 0.042, IF( $A264 = "Friday", $T$1, $U$1 ) + T264 + 0.5, IF( $A264 = "Friday", $T$1, $U$1 ) + T264 + 1), "" ), "" )</f>
        <v>43582.78125</v>
      </c>
      <c r="S264" s="466">
        <f t="shared" si="789"/>
        <v>43582.8125</v>
      </c>
      <c r="T264" s="497">
        <f t="shared" ref="T264:U264" si="790">TIMEVALUE(V264)</f>
        <v>0.28125</v>
      </c>
      <c r="U264" s="497">
        <f t="shared" si="790"/>
        <v>0.3125</v>
      </c>
      <c r="V264" s="498" t="str">
        <f t="shared" si="6"/>
        <v>6:45</v>
      </c>
      <c r="W264" s="498" t="str">
        <f t="shared" si="7"/>
        <v>7:30</v>
      </c>
    </row>
    <row r="265" spans="1:23" ht="12.75">
      <c r="A265" t="str">
        <f t="shared" si="0"/>
        <v>Saturday</v>
      </c>
      <c r="B265" t="str">
        <f t="shared" si="1"/>
        <v>Elliot's Martini Bar</v>
      </c>
      <c r="C265" t="str">
        <f t="shared" ref="C265:D265" si="791">IF( NOT( R265 = "" ), TEXT( DATE(YEAR(R265), MONTH(R265), DAY(R265) ), "m/d/yy") &amp; " " &amp; HOUR(R265) &amp; ":" &amp; TEXT( MINUTE(R265), "00"), "")</f>
        <v>4/27/19 20:00</v>
      </c>
      <c r="D265" t="str">
        <f t="shared" si="791"/>
        <v>4/27/19 20:45</v>
      </c>
      <c r="E265" t="str">
        <f t="shared" si="3"/>
        <v>BBMC</v>
      </c>
      <c r="F265" s="466"/>
      <c r="G265" s="466" t="e">
        <f t="array" ref="G265">INDEX( '2019 Kevin and Rob Export to we'!A:E, MATCH( E265, '2019 Kevin and Rob Export to we'!E:E, 0 ) )</f>
        <v>#N/A</v>
      </c>
      <c r="H265" s="466"/>
      <c r="I265" s="466"/>
      <c r="J265" s="466"/>
      <c r="K265" s="466"/>
      <c r="L265" s="466"/>
      <c r="M265" s="466"/>
      <c r="N265" s="466"/>
      <c r="O265" s="466"/>
      <c r="Q265" s="129" t="s">
        <v>5171</v>
      </c>
      <c r="R265" s="466">
        <f t="shared" ref="R265:S265" si="792">IF( AND( NOT( ISERROR( T265 ) ), NOT( ISBLANK( T265 ) ) ), IF( AND( T265 &gt; 0, T265 &lt; 1 ), IF( T265 &gt; 0.042, IF( $A265 = "Friday", $T$1, $U$1 ) + T265 + 0.5, IF( $A265 = "Friday", $T$1, $U$1 ) + T265 + 1), "" ), "" )</f>
        <v>43582.833333333336</v>
      </c>
      <c r="S265" s="466">
        <f t="shared" si="792"/>
        <v>43582.864583333336</v>
      </c>
      <c r="T265" s="497">
        <f t="shared" ref="T265:U265" si="793">TIMEVALUE(V265)</f>
        <v>0.33333333333333331</v>
      </c>
      <c r="U265" s="497">
        <f t="shared" si="793"/>
        <v>0.36458333333333331</v>
      </c>
      <c r="V265" s="498" t="str">
        <f t="shared" si="6"/>
        <v>8:00</v>
      </c>
      <c r="W265" s="498" t="str">
        <f t="shared" si="7"/>
        <v>8:45</v>
      </c>
    </row>
    <row r="266" spans="1:23" ht="12.75">
      <c r="A266" t="str">
        <f t="shared" si="0"/>
        <v>Saturday</v>
      </c>
      <c r="B266" t="str">
        <f t="shared" si="1"/>
        <v>Elliot's Martini Bar</v>
      </c>
      <c r="C266" t="str">
        <f t="shared" ref="C266:D266" si="794">IF( NOT( R266 = "" ), TEXT( DATE(YEAR(R266), MONTH(R266), DAY(R266) ), "m/d/yy") &amp; " " &amp; HOUR(R266) &amp; ":" &amp; TEXT( MINUTE(R266), "00"), "")</f>
        <v>4/27/19 21:15</v>
      </c>
      <c r="D266" t="str">
        <f t="shared" si="794"/>
        <v>4/27/19 22:00</v>
      </c>
      <c r="E266" t="str">
        <f t="shared" si="3"/>
        <v>Low</v>
      </c>
      <c r="F266" s="466"/>
      <c r="G266" s="466" t="e">
        <f t="array" ref="G266">INDEX( '2019 Kevin and Rob Export to we'!A:E, MATCH( E266, '2019 Kevin and Rob Export to we'!E:E, 0 ) )</f>
        <v>#N/A</v>
      </c>
      <c r="H266" s="466"/>
      <c r="I266" s="466"/>
      <c r="J266" s="466"/>
      <c r="K266" s="466"/>
      <c r="L266" s="466"/>
      <c r="M266" s="466"/>
      <c r="N266" s="466"/>
      <c r="O266" s="466"/>
      <c r="Q266" s="129" t="s">
        <v>5172</v>
      </c>
      <c r="R266" s="466">
        <f t="shared" ref="R266:S266" si="795">IF( AND( NOT( ISERROR( T266 ) ), NOT( ISBLANK( T266 ) ) ), IF( AND( T266 &gt; 0, T266 &lt; 1 ), IF( T266 &gt; 0.042, IF( $A266 = "Friday", $T$1, $U$1 ) + T266 + 0.5, IF( $A266 = "Friday", $T$1, $U$1 ) + T266 + 1), "" ), "" )</f>
        <v>43582.885416666664</v>
      </c>
      <c r="S266" s="466">
        <f t="shared" si="795"/>
        <v>43582.916666666664</v>
      </c>
      <c r="T266" s="497">
        <f t="shared" ref="T266:U266" si="796">TIMEVALUE(V266)</f>
        <v>0.38541666666666669</v>
      </c>
      <c r="U266" s="497">
        <f t="shared" si="796"/>
        <v>0.41666666666666669</v>
      </c>
      <c r="V266" s="498" t="str">
        <f t="shared" si="6"/>
        <v>9:15</v>
      </c>
      <c r="W266" s="498" t="str">
        <f t="shared" si="7"/>
        <v>10:00</v>
      </c>
    </row>
    <row r="267" spans="1:23" ht="12.75">
      <c r="A267" t="str">
        <f t="shared" si="0"/>
        <v>Saturday</v>
      </c>
      <c r="B267" t="str">
        <f t="shared" si="1"/>
        <v>Elliot's Martini Bar</v>
      </c>
      <c r="C267" t="str">
        <f t="shared" ref="C267:D267" si="797">IF( NOT( R267 = "" ), TEXT( DATE(YEAR(R267), MONTH(R267), DAY(R267) ), "m/d/yy") &amp; " " &amp; HOUR(R267) &amp; ":" &amp; TEXT( MINUTE(R267), "00"), "")</f>
        <v>4/27/19 22:30</v>
      </c>
      <c r="D267" t="str">
        <f t="shared" si="797"/>
        <v>4/27/19 23:15</v>
      </c>
      <c r="E267" t="str">
        <f t="shared" si="3"/>
        <v>Nadavision</v>
      </c>
      <c r="F267" s="466"/>
      <c r="G267" s="466" t="e">
        <f t="array" ref="G267">INDEX( '2019 Kevin and Rob Export to we'!A:E, MATCH( E267, '2019 Kevin and Rob Export to we'!E:E, 0 ) )</f>
        <v>#N/A</v>
      </c>
      <c r="H267" s="466"/>
      <c r="I267" s="466"/>
      <c r="J267" s="466"/>
      <c r="K267" s="466"/>
      <c r="L267" s="466"/>
      <c r="M267" s="466"/>
      <c r="N267" s="466"/>
      <c r="O267" s="466"/>
      <c r="Q267" s="129" t="s">
        <v>5173</v>
      </c>
      <c r="R267" s="466">
        <f t="shared" ref="R267:S267" si="798">IF( AND( NOT( ISERROR( T267 ) ), NOT( ISBLANK( T267 ) ) ), IF( AND( T267 &gt; 0, T267 &lt; 1 ), IF( T267 &gt; 0.042, IF( $A267 = "Friday", $T$1, $U$1 ) + T267 + 0.5, IF( $A267 = "Friday", $T$1, $U$1 ) + T267 + 1), "" ), "" )</f>
        <v>43582.9375</v>
      </c>
      <c r="S267" s="466">
        <f t="shared" si="798"/>
        <v>43582.96875</v>
      </c>
      <c r="T267" s="497">
        <f t="shared" ref="T267:U267" si="799">TIMEVALUE(V267)</f>
        <v>0.4375</v>
      </c>
      <c r="U267" s="497">
        <f t="shared" si="799"/>
        <v>0.46875</v>
      </c>
      <c r="V267" s="498" t="str">
        <f t="shared" si="6"/>
        <v>10:30</v>
      </c>
      <c r="W267" s="498" t="str">
        <f t="shared" si="7"/>
        <v>11:15</v>
      </c>
    </row>
    <row r="268" spans="1:23" ht="12.75">
      <c r="A268" t="str">
        <f t="shared" si="0"/>
        <v>Saturday</v>
      </c>
      <c r="B268" t="str">
        <f t="shared" si="1"/>
        <v>Elliot's Martini Bar</v>
      </c>
      <c r="C268" t="str">
        <f t="shared" ref="C268:D268" si="800">IF( NOT( R268 = "" ), TEXT( DATE(YEAR(R268), MONTH(R268), DAY(R268) ), "m/d/yy") &amp; " " &amp; HOUR(R268) &amp; ":" &amp; TEXT( MINUTE(R268), "00"), "")</f>
        <v>4/27/19 23:45</v>
      </c>
      <c r="D268" t="str">
        <f t="shared" si="800"/>
        <v>4/28/19 0:30</v>
      </c>
      <c r="E268" t="str">
        <f t="shared" si="3"/>
        <v>Genetic Concepts</v>
      </c>
      <c r="F268" s="466"/>
      <c r="G268" s="466" t="e">
        <f t="array" ref="G268">INDEX( '2019 Kevin and Rob Export to we'!A:E, MATCH( E268, '2019 Kevin and Rob Export to we'!E:E, 0 ) )</f>
        <v>#N/A</v>
      </c>
      <c r="H268" s="466"/>
      <c r="I268" s="466"/>
      <c r="J268" s="466"/>
      <c r="K268" s="466"/>
      <c r="L268" s="466"/>
      <c r="M268" s="466"/>
      <c r="N268" s="466"/>
      <c r="O268" s="466"/>
      <c r="Q268" s="129" t="s">
        <v>5174</v>
      </c>
      <c r="R268" s="466">
        <f t="shared" ref="R268:S268" si="801">IF( AND( NOT( ISERROR( T268 ) ), NOT( ISBLANK( T268 ) ) ), IF( AND( T268 &gt; 0, T268 &lt; 1 ), IF( T268 &gt; 0.042, IF( $A268 = "Friday", $T$1, $U$1 ) + T268 + 0.5, IF( $A268 = "Friday", $T$1, $U$1 ) + T268 + 1), "" ), "" )</f>
        <v>43582.989583333336</v>
      </c>
      <c r="S268" s="466">
        <f t="shared" si="801"/>
        <v>43583.020833333336</v>
      </c>
      <c r="T268" s="497">
        <f t="shared" ref="T268:U268" si="802">TIMEVALUE(V268)</f>
        <v>0.48958333333333331</v>
      </c>
      <c r="U268" s="497">
        <f t="shared" si="802"/>
        <v>0.52083333333333337</v>
      </c>
      <c r="V268" s="498" t="str">
        <f t="shared" si="6"/>
        <v>11:45</v>
      </c>
      <c r="W268" s="498" t="str">
        <f t="shared" si="7"/>
        <v>12:30</v>
      </c>
    </row>
    <row r="269" spans="1:23" ht="12.75">
      <c r="A269" t="str">
        <f t="shared" si="0"/>
        <v>Saturday</v>
      </c>
      <c r="B269" t="str">
        <f t="shared" si="1"/>
        <v>Equinox Brewing</v>
      </c>
      <c r="C269" t="str">
        <f t="shared" ref="C269:D269" si="803">IF( NOT( R269 = "" ), TEXT( DATE(YEAR(R269), MONTH(R269), DAY(R269) ), "m/d/yy") &amp; " " &amp; HOUR(R269) &amp; ":" &amp; TEXT( MINUTE(R269), "00"), "")</f>
        <v/>
      </c>
      <c r="D269" t="str">
        <f t="shared" si="803"/>
        <v/>
      </c>
      <c r="E269" t="str">
        <f t="shared" si="3"/>
        <v/>
      </c>
      <c r="F269" s="466"/>
      <c r="G269" s="466" t="e">
        <f t="array" ref="G269">INDEX( '2019 Kevin and Rob Export to we'!A:E, MATCH( E269, '2019 Kevin and Rob Export to we'!E:E, 0 ) )</f>
        <v>#N/A</v>
      </c>
      <c r="H269" s="466"/>
      <c r="I269" s="466"/>
      <c r="J269" s="466"/>
      <c r="K269" s="466"/>
      <c r="L269" s="466"/>
      <c r="M269" s="466"/>
      <c r="N269" s="466"/>
      <c r="O269" s="466"/>
      <c r="Q269" s="129" t="s">
        <v>4958</v>
      </c>
      <c r="R269" s="466" t="str">
        <f t="shared" ref="R269:S269" si="804">IF( AND( NOT( ISERROR( T269 ) ), NOT( ISBLANK( T269 ) ) ), IF( AND( T269 &gt; 0, T269 &lt; 1 ), IF( T269 &gt; 0.042, IF( $A269 = "Friday", $T$1, $U$1 ) + T269 + 0.5, IF( $A269 = "Friday", $T$1, $U$1 ) + T269 + 1), "" ), "" )</f>
        <v/>
      </c>
      <c r="S269" s="466" t="str">
        <f t="shared" si="804"/>
        <v/>
      </c>
      <c r="T269" s="497" t="e">
        <f t="shared" ref="T269:U269" si="805">TIMEVALUE(V269)</f>
        <v>#VALUE!</v>
      </c>
      <c r="U269" s="497" t="e">
        <f t="shared" si="805"/>
        <v>#VALUE!</v>
      </c>
      <c r="V269" s="498" t="str">
        <f t="shared" si="6"/>
        <v/>
      </c>
      <c r="W269" s="498" t="str">
        <f t="shared" si="7"/>
        <v/>
      </c>
    </row>
    <row r="270" spans="1:23" ht="12.75">
      <c r="A270" t="str">
        <f t="shared" si="0"/>
        <v>Saturday</v>
      </c>
      <c r="B270" t="str">
        <f t="shared" si="1"/>
        <v>Equinox Brewing</v>
      </c>
      <c r="C270" t="str">
        <f t="shared" ref="C270:D270" si="806">IF( NOT( R270 = "" ), TEXT( DATE(YEAR(R270), MONTH(R270), DAY(R270) ), "m/d/yy") &amp; " " &amp; HOUR(R270) &amp; ":" &amp; TEXT( MINUTE(R270), "00"), "")</f>
        <v>4/27/19 15:30</v>
      </c>
      <c r="D270" t="str">
        <f t="shared" si="806"/>
        <v>4/27/19 16:15</v>
      </c>
      <c r="E270" t="str">
        <f t="shared" si="3"/>
        <v>Buck Wilde</v>
      </c>
      <c r="F270" s="466"/>
      <c r="G270" s="466" t="e">
        <f t="array" ref="G270">INDEX( '2019 Kevin and Rob Export to we'!A:E, MATCH( E270, '2019 Kevin and Rob Export to we'!E:E, 0 ) )</f>
        <v>#N/A</v>
      </c>
      <c r="H270" s="466"/>
      <c r="I270" s="466"/>
      <c r="J270" s="466"/>
      <c r="K270" s="466"/>
      <c r="L270" s="466"/>
      <c r="M270" s="466"/>
      <c r="N270" s="466"/>
      <c r="O270" s="466"/>
      <c r="Q270" s="129" t="s">
        <v>5175</v>
      </c>
      <c r="R270" s="466">
        <f t="shared" ref="R270:S270" si="807">IF( AND( NOT( ISERROR( T270 ) ), NOT( ISBLANK( T270 ) ) ), IF( AND( T270 &gt; 0, T270 &lt; 1 ), IF( T270 &gt; 0.042, IF( $A270 = "Friday", $T$1, $U$1 ) + T270 + 0.5, IF( $A270 = "Friday", $T$1, $U$1 ) + T270 + 1), "" ), "" )</f>
        <v>43582.645833333336</v>
      </c>
      <c r="S270" s="466">
        <f t="shared" si="807"/>
        <v>43582.677083333336</v>
      </c>
      <c r="T270" s="497">
        <f t="shared" ref="T270:U270" si="808">TIMEVALUE(V270)</f>
        <v>0.14583333333333334</v>
      </c>
      <c r="U270" s="497">
        <f t="shared" si="808"/>
        <v>0.17708333333333334</v>
      </c>
      <c r="V270" s="498" t="str">
        <f t="shared" si="6"/>
        <v>3:30</v>
      </c>
      <c r="W270" s="498" t="str">
        <f t="shared" si="7"/>
        <v>4:15</v>
      </c>
    </row>
    <row r="271" spans="1:23" ht="12.75">
      <c r="A271" t="str">
        <f t="shared" si="0"/>
        <v>Saturday</v>
      </c>
      <c r="B271" t="str">
        <f t="shared" si="1"/>
        <v>Equinox Brewing</v>
      </c>
      <c r="C271" t="str">
        <f t="shared" ref="C271:D271" si="809">IF( NOT( R271 = "" ), TEXT( DATE(YEAR(R271), MONTH(R271), DAY(R271) ), "m/d/yy") &amp; " " &amp; HOUR(R271) &amp; ":" &amp; TEXT( MINUTE(R271), "00"), "")</f>
        <v>4/27/19 16:30</v>
      </c>
      <c r="D271" t="str">
        <f t="shared" si="809"/>
        <v>4/27/19 17:15</v>
      </c>
      <c r="E271" t="str">
        <f t="shared" si="3"/>
        <v>White Rose Motor Oil</v>
      </c>
      <c r="F271" s="466"/>
      <c r="G271" s="466" t="e">
        <f t="array" ref="G271">INDEX( '2019 Kevin and Rob Export to we'!A:E, MATCH( E271, '2019 Kevin and Rob Export to we'!E:E, 0 ) )</f>
        <v>#N/A</v>
      </c>
      <c r="H271" s="466"/>
      <c r="I271" s="466"/>
      <c r="J271" s="466"/>
      <c r="K271" s="466"/>
      <c r="L271" s="466"/>
      <c r="M271" s="466"/>
      <c r="N271" s="466"/>
      <c r="O271" s="466"/>
      <c r="Q271" s="129" t="s">
        <v>5176</v>
      </c>
      <c r="R271" s="466">
        <f t="shared" ref="R271:S271" si="810">IF( AND( NOT( ISERROR( T271 ) ), NOT( ISBLANK( T271 ) ) ), IF( AND( T271 &gt; 0, T271 &lt; 1 ), IF( T271 &gt; 0.042, IF( $A271 = "Friday", $T$1, $U$1 ) + T271 + 0.5, IF( $A271 = "Friday", $T$1, $U$1 ) + T271 + 1), "" ), "" )</f>
        <v>43582.6875</v>
      </c>
      <c r="S271" s="466">
        <f t="shared" si="810"/>
        <v>43582.71875</v>
      </c>
      <c r="T271" s="497">
        <f t="shared" ref="T271:U271" si="811">TIMEVALUE(V271)</f>
        <v>0.1875</v>
      </c>
      <c r="U271" s="497">
        <f t="shared" si="811"/>
        <v>0.21875</v>
      </c>
      <c r="V271" s="498" t="str">
        <f t="shared" si="6"/>
        <v>4:30</v>
      </c>
      <c r="W271" s="498" t="str">
        <f t="shared" si="7"/>
        <v>5:15</v>
      </c>
    </row>
    <row r="272" spans="1:23" ht="12.75">
      <c r="A272" t="str">
        <f t="shared" si="0"/>
        <v>Saturday</v>
      </c>
      <c r="B272" t="str">
        <f t="shared" si="1"/>
        <v>Equinox Brewing</v>
      </c>
      <c r="C272" t="str">
        <f t="shared" ref="C272:D272" si="812">IF( NOT( R272 = "" ), TEXT( DATE(YEAR(R272), MONTH(R272), DAY(R272) ), "m/d/yy") &amp; " " &amp; HOUR(R272) &amp; ":" &amp; TEXT( MINUTE(R272), "00"), "")</f>
        <v>4/27/19 17:30</v>
      </c>
      <c r="D272" t="str">
        <f t="shared" si="812"/>
        <v>4/27/19 18:15</v>
      </c>
      <c r="E272" t="str">
        <f t="shared" si="3"/>
        <v>Compass &amp; Cavern and Creature Canopy (supergroup)</v>
      </c>
      <c r="F272" s="466"/>
      <c r="G272" s="466" t="e">
        <f t="array" ref="G272">INDEX( '2019 Kevin and Rob Export to we'!A:E, MATCH( E272, '2019 Kevin and Rob Export to we'!E:E, 0 ) )</f>
        <v>#N/A</v>
      </c>
      <c r="H272" s="466"/>
      <c r="I272" s="466"/>
      <c r="J272" s="466"/>
      <c r="K272" s="466"/>
      <c r="L272" s="466"/>
      <c r="M272" s="466"/>
      <c r="N272" s="466"/>
      <c r="O272" s="466"/>
      <c r="Q272" s="129" t="s">
        <v>5178</v>
      </c>
      <c r="R272" s="466">
        <f t="shared" ref="R272:S272" si="813">IF( AND( NOT( ISERROR( T272 ) ), NOT( ISBLANK( T272 ) ) ), IF( AND( T272 &gt; 0, T272 &lt; 1 ), IF( T272 &gt; 0.042, IF( $A272 = "Friday", $T$1, $U$1 ) + T272 + 0.5, IF( $A272 = "Friday", $T$1, $U$1 ) + T272 + 1), "" ), "" )</f>
        <v>43582.729166666664</v>
      </c>
      <c r="S272" s="466">
        <f t="shared" si="813"/>
        <v>43582.760416666664</v>
      </c>
      <c r="T272" s="497">
        <f t="shared" ref="T272:U272" si="814">TIMEVALUE(V272)</f>
        <v>0.22916666666666666</v>
      </c>
      <c r="U272" s="497">
        <f t="shared" si="814"/>
        <v>0.26041666666666669</v>
      </c>
      <c r="V272" s="498" t="str">
        <f t="shared" si="6"/>
        <v>5:30</v>
      </c>
      <c r="W272" s="498" t="str">
        <f t="shared" si="7"/>
        <v>6:15</v>
      </c>
    </row>
    <row r="273" spans="1:23" ht="12.75">
      <c r="A273" t="str">
        <f t="shared" si="0"/>
        <v>Saturday</v>
      </c>
      <c r="B273" t="str">
        <f t="shared" si="1"/>
        <v>Equinox Brewing</v>
      </c>
      <c r="C273" t="str">
        <f t="shared" ref="C273:D273" si="815">IF( NOT( R273 = "" ), TEXT( DATE(YEAR(R273), MONTH(R273), DAY(R273) ), "m/d/yy") &amp; " " &amp; HOUR(R273) &amp; ":" &amp; TEXT( MINUTE(R273), "00"), "")</f>
        <v>4/27/19 18:30</v>
      </c>
      <c r="D273" t="str">
        <f t="shared" si="815"/>
        <v>4/27/19 19:15</v>
      </c>
      <c r="E273" t="str">
        <f t="shared" si="3"/>
        <v>Space Between Shadows</v>
      </c>
      <c r="F273" s="466"/>
      <c r="G273" s="466" t="e">
        <f t="array" ref="G273">INDEX( '2019 Kevin and Rob Export to we'!A:E, MATCH( E273, '2019 Kevin and Rob Export to we'!E:E, 0 ) )</f>
        <v>#N/A</v>
      </c>
      <c r="H273" s="466"/>
      <c r="I273" s="466"/>
      <c r="J273" s="466"/>
      <c r="K273" s="466"/>
      <c r="L273" s="466"/>
      <c r="M273" s="466"/>
      <c r="N273" s="466"/>
      <c r="O273" s="466"/>
      <c r="Q273" s="129" t="s">
        <v>5179</v>
      </c>
      <c r="R273" s="466">
        <f t="shared" ref="R273:S273" si="816">IF( AND( NOT( ISERROR( T273 ) ), NOT( ISBLANK( T273 ) ) ), IF( AND( T273 &gt; 0, T273 &lt; 1 ), IF( T273 &gt; 0.042, IF( $A273 = "Friday", $T$1, $U$1 ) + T273 + 0.5, IF( $A273 = "Friday", $T$1, $U$1 ) + T273 + 1), "" ), "" )</f>
        <v>43582.770833333336</v>
      </c>
      <c r="S273" s="466">
        <f t="shared" si="816"/>
        <v>43582.802083333336</v>
      </c>
      <c r="T273" s="497">
        <f t="shared" ref="T273:U273" si="817">TIMEVALUE(V273)</f>
        <v>0.27083333333333331</v>
      </c>
      <c r="U273" s="497">
        <f t="shared" si="817"/>
        <v>0.30208333333333331</v>
      </c>
      <c r="V273" s="498" t="str">
        <f t="shared" si="6"/>
        <v>6:30</v>
      </c>
      <c r="W273" s="498" t="str">
        <f t="shared" si="7"/>
        <v>7:15</v>
      </c>
    </row>
    <row r="274" spans="1:23" ht="12.75">
      <c r="A274" t="str">
        <f t="shared" si="0"/>
        <v>Saturday</v>
      </c>
      <c r="B274" t="str">
        <f t="shared" si="1"/>
        <v>Equinox Brewing</v>
      </c>
      <c r="C274" t="str">
        <f t="shared" ref="C274:D274" si="818">IF( NOT( R274 = "" ), TEXT( DATE(YEAR(R274), MONTH(R274), DAY(R274) ), "m/d/yy") &amp; " " &amp; HOUR(R274) &amp; ":" &amp; TEXT( MINUTE(R274), "00"), "")</f>
        <v>4/27/19 19:30</v>
      </c>
      <c r="D274" t="str">
        <f t="shared" si="818"/>
        <v>4/27/19 20:15</v>
      </c>
      <c r="E274" t="str">
        <f t="shared" si="3"/>
        <v>FACEMAN</v>
      </c>
      <c r="F274" s="466"/>
      <c r="G274" s="466" t="e">
        <f t="array" ref="G274">INDEX( '2019 Kevin and Rob Export to we'!A:E, MATCH( E274, '2019 Kevin and Rob Export to we'!E:E, 0 ) )</f>
        <v>#N/A</v>
      </c>
      <c r="H274" s="466"/>
      <c r="I274" s="466"/>
      <c r="J274" s="466"/>
      <c r="K274" s="466"/>
      <c r="L274" s="466"/>
      <c r="M274" s="466"/>
      <c r="N274" s="466"/>
      <c r="O274" s="466"/>
      <c r="Q274" s="129" t="s">
        <v>5180</v>
      </c>
      <c r="R274" s="466">
        <f t="shared" ref="R274:S274" si="819">IF( AND( NOT( ISERROR( T274 ) ), NOT( ISBLANK( T274 ) ) ), IF( AND( T274 &gt; 0, T274 &lt; 1 ), IF( T274 &gt; 0.042, IF( $A274 = "Friday", $T$1, $U$1 ) + T274 + 0.5, IF( $A274 = "Friday", $T$1, $U$1 ) + T274 + 1), "" ), "" )</f>
        <v>43582.8125</v>
      </c>
      <c r="S274" s="466">
        <f t="shared" si="819"/>
        <v>43582.84375</v>
      </c>
      <c r="T274" s="497">
        <f t="shared" ref="T274:U274" si="820">TIMEVALUE(V274)</f>
        <v>0.3125</v>
      </c>
      <c r="U274" s="497">
        <f t="shared" si="820"/>
        <v>0.34375</v>
      </c>
      <c r="V274" s="498" t="str">
        <f t="shared" si="6"/>
        <v>7:30</v>
      </c>
      <c r="W274" s="498" t="str">
        <f t="shared" si="7"/>
        <v>8:15</v>
      </c>
    </row>
    <row r="275" spans="1:23" ht="12.75">
      <c r="A275" t="str">
        <f t="shared" si="0"/>
        <v>Saturday</v>
      </c>
      <c r="B275" t="str">
        <f t="shared" si="1"/>
        <v>Equinox Brewing</v>
      </c>
      <c r="C275" t="str">
        <f t="shared" ref="C275:D275" si="821">IF( NOT( R275 = "" ), TEXT( DATE(YEAR(R275), MONTH(R275), DAY(R275) ), "m/d/yy") &amp; " " &amp; HOUR(R275) &amp; ":" &amp; TEXT( MINUTE(R275), "00"), "")</f>
        <v>4/27/19 20:30</v>
      </c>
      <c r="D275" t="str">
        <f t="shared" si="821"/>
        <v>4/27/19 21:30</v>
      </c>
      <c r="E275" t="str">
        <f t="shared" si="3"/>
        <v>Indigenous Peoples</v>
      </c>
      <c r="F275" s="466"/>
      <c r="G275" s="466" t="e">
        <f t="array" ref="G275">INDEX( '2019 Kevin and Rob Export to we'!A:E, MATCH( E275, '2019 Kevin and Rob Export to we'!E:E, 0 ) )</f>
        <v>#N/A</v>
      </c>
      <c r="H275" s="466"/>
      <c r="I275" s="466"/>
      <c r="J275" s="466"/>
      <c r="K275" s="466"/>
      <c r="L275" s="466"/>
      <c r="M275" s="466"/>
      <c r="N275" s="466"/>
      <c r="O275" s="466"/>
      <c r="Q275" s="129" t="s">
        <v>5181</v>
      </c>
      <c r="R275" s="466">
        <f t="shared" ref="R275:S275" si="822">IF( AND( NOT( ISERROR( T275 ) ), NOT( ISBLANK( T275 ) ) ), IF( AND( T275 &gt; 0, T275 &lt; 1 ), IF( T275 &gt; 0.042, IF( $A275 = "Friday", $T$1, $U$1 ) + T275 + 0.5, IF( $A275 = "Friday", $T$1, $U$1 ) + T275 + 1), "" ), "" )</f>
        <v>43582.854166666664</v>
      </c>
      <c r="S275" s="466">
        <f t="shared" si="822"/>
        <v>43582.895833333336</v>
      </c>
      <c r="T275" s="497">
        <f t="shared" ref="T275:U275" si="823">TIMEVALUE(V275)</f>
        <v>0.35416666666666669</v>
      </c>
      <c r="U275" s="497">
        <f t="shared" si="823"/>
        <v>0.39583333333333331</v>
      </c>
      <c r="V275" s="498" t="str">
        <f t="shared" si="6"/>
        <v>8:30</v>
      </c>
      <c r="W275" s="498" t="str">
        <f t="shared" si="7"/>
        <v>9:30</v>
      </c>
    </row>
    <row r="276" spans="1:23" ht="12.75">
      <c r="A276" t="str">
        <f t="shared" si="0"/>
        <v>Saturday</v>
      </c>
      <c r="B276" t="str">
        <f t="shared" si="1"/>
        <v>Fort Collins Museum of Discovery - Otter Box Digital Dome Theater</v>
      </c>
      <c r="C276" t="str">
        <f t="shared" ref="C276:D276" si="824">IF( NOT( R276 = "" ), TEXT( DATE(YEAR(R276), MONTH(R276), DAY(R276) ), "m/d/yy") &amp; " " &amp; HOUR(R276) &amp; ":" &amp; TEXT( MINUTE(R276), "00"), "")</f>
        <v/>
      </c>
      <c r="D276" t="str">
        <f t="shared" si="824"/>
        <v/>
      </c>
      <c r="E276" t="str">
        <f t="shared" si="3"/>
        <v/>
      </c>
      <c r="F276" s="466"/>
      <c r="G276" s="466" t="e">
        <f t="array" ref="G276">INDEX( '2019 Kevin and Rob Export to we'!A:E, MATCH( E276, '2019 Kevin and Rob Export to we'!E:E, 0 ) )</f>
        <v>#N/A</v>
      </c>
      <c r="H276" s="466"/>
      <c r="I276" s="466"/>
      <c r="J276" s="466"/>
      <c r="K276" s="466"/>
      <c r="L276" s="466"/>
      <c r="M276" s="466"/>
      <c r="N276" s="466"/>
      <c r="O276" s="466"/>
      <c r="Q276" s="129" t="s">
        <v>4967</v>
      </c>
      <c r="R276" s="466" t="str">
        <f t="shared" ref="R276:S276" si="825">IF( AND( NOT( ISERROR( T276 ) ), NOT( ISBLANK( T276 ) ) ), IF( AND( T276 &gt; 0, T276 &lt; 1 ), IF( T276 &gt; 0.042, IF( $A276 = "Friday", $T$1, $U$1 ) + T276 + 0.5, IF( $A276 = "Friday", $T$1, $U$1 ) + T276 + 1), "" ), "" )</f>
        <v/>
      </c>
      <c r="S276" s="466" t="str">
        <f t="shared" si="825"/>
        <v/>
      </c>
      <c r="T276" s="497" t="e">
        <f t="shared" ref="T276:U276" si="826">TIMEVALUE(V276)</f>
        <v>#VALUE!</v>
      </c>
      <c r="U276" s="497" t="e">
        <f t="shared" si="826"/>
        <v>#VALUE!</v>
      </c>
      <c r="V276" s="498" t="str">
        <f t="shared" si="6"/>
        <v/>
      </c>
      <c r="W276" s="498" t="str">
        <f t="shared" si="7"/>
        <v/>
      </c>
    </row>
    <row r="277" spans="1:23" ht="12.75">
      <c r="A277" t="str">
        <f t="shared" si="0"/>
        <v>Saturday</v>
      </c>
      <c r="B277" t="str">
        <f t="shared" si="1"/>
        <v>Fort Collins Museum of Discovery - Otter Box Digital Dome Theater</v>
      </c>
      <c r="C277" t="str">
        <f t="shared" ref="C277:D277" si="827">IF( NOT( R277 = "" ), TEXT( DATE(YEAR(R277), MONTH(R277), DAY(R277) ), "m/d/yy") &amp; " " &amp; HOUR(R277) &amp; ":" &amp; TEXT( MINUTE(R277), "00"), "")</f>
        <v>4/27/19 17:30</v>
      </c>
      <c r="D277" t="str">
        <f t="shared" si="827"/>
        <v>4/27/19 18:15</v>
      </c>
      <c r="E277" t="str">
        <f t="shared" si="3"/>
        <v>Justin Roth</v>
      </c>
      <c r="F277" s="466"/>
      <c r="G277" s="466" t="e">
        <f t="array" ref="G277">INDEX( '2019 Kevin and Rob Export to we'!A:E, MATCH( E277, '2019 Kevin and Rob Export to we'!E:E, 0 ) )</f>
        <v>#N/A</v>
      </c>
      <c r="H277" s="466"/>
      <c r="I277" s="466"/>
      <c r="J277" s="466"/>
      <c r="K277" s="466"/>
      <c r="L277" s="466"/>
      <c r="M277" s="466"/>
      <c r="N277" s="466"/>
      <c r="O277" s="466"/>
      <c r="Q277" s="129" t="s">
        <v>5182</v>
      </c>
      <c r="R277" s="466">
        <f t="shared" ref="R277:S277" si="828">IF( AND( NOT( ISERROR( T277 ) ), NOT( ISBLANK( T277 ) ) ), IF( AND( T277 &gt; 0, T277 &lt; 1 ), IF( T277 &gt; 0.042, IF( $A277 = "Friday", $T$1, $U$1 ) + T277 + 0.5, IF( $A277 = "Friday", $T$1, $U$1 ) + T277 + 1), "" ), "" )</f>
        <v>43582.729166666664</v>
      </c>
      <c r="S277" s="466">
        <f t="shared" si="828"/>
        <v>43582.760416666664</v>
      </c>
      <c r="T277" s="497">
        <f t="shared" ref="T277:U277" si="829">TIMEVALUE(V277)</f>
        <v>0.22916666666666666</v>
      </c>
      <c r="U277" s="497">
        <f t="shared" si="829"/>
        <v>0.26041666666666669</v>
      </c>
      <c r="V277" s="498" t="str">
        <f t="shared" si="6"/>
        <v>5:30</v>
      </c>
      <c r="W277" s="498" t="str">
        <f t="shared" si="7"/>
        <v>6:15</v>
      </c>
    </row>
    <row r="278" spans="1:23" ht="12.75">
      <c r="A278" t="str">
        <f t="shared" si="0"/>
        <v>Saturday</v>
      </c>
      <c r="B278" t="str">
        <f t="shared" si="1"/>
        <v>Fort Collins Museum of Discovery - Otter Box Digital Dome Theater</v>
      </c>
      <c r="C278" t="str">
        <f t="shared" ref="C278:D278" si="830">IF( NOT( R278 = "" ), TEXT( DATE(YEAR(R278), MONTH(R278), DAY(R278) ), "m/d/yy") &amp; " " &amp; HOUR(R278) &amp; ":" &amp; TEXT( MINUTE(R278), "00"), "")</f>
        <v>4/27/19 18:30</v>
      </c>
      <c r="D278" t="str">
        <f t="shared" si="830"/>
        <v>4/27/19 19:00</v>
      </c>
      <c r="E278" t="str">
        <f t="shared" si="3"/>
        <v>Ren Short</v>
      </c>
      <c r="F278" s="466"/>
      <c r="G278" s="466" t="e">
        <f t="array" ref="G278">INDEX( '2019 Kevin and Rob Export to we'!A:E, MATCH( E278, '2019 Kevin and Rob Export to we'!E:E, 0 ) )</f>
        <v>#N/A</v>
      </c>
      <c r="H278" s="466"/>
      <c r="I278" s="466"/>
      <c r="J278" s="466"/>
      <c r="K278" s="466"/>
      <c r="L278" s="466"/>
      <c r="M278" s="466"/>
      <c r="N278" s="466"/>
      <c r="O278" s="466"/>
      <c r="Q278" s="129" t="s">
        <v>5183</v>
      </c>
      <c r="R278" s="466">
        <f t="shared" ref="R278:S278" si="831">IF( AND( NOT( ISERROR( T278 ) ), NOT( ISBLANK( T278 ) ) ), IF( AND( T278 &gt; 0, T278 &lt; 1 ), IF( T278 &gt; 0.042, IF( $A278 = "Friday", $T$1, $U$1 ) + T278 + 0.5, IF( $A278 = "Friday", $T$1, $U$1 ) + T278 + 1), "" ), "" )</f>
        <v>43582.770833333336</v>
      </c>
      <c r="S278" s="466">
        <f t="shared" si="831"/>
        <v>43582.791666666664</v>
      </c>
      <c r="T278" s="497">
        <f t="shared" ref="T278:U278" si="832">TIMEVALUE(V278)</f>
        <v>0.27083333333333331</v>
      </c>
      <c r="U278" s="497">
        <f t="shared" si="832"/>
        <v>0.29166666666666669</v>
      </c>
      <c r="V278" s="498" t="str">
        <f t="shared" si="6"/>
        <v>6:30</v>
      </c>
      <c r="W278" s="498" t="str">
        <f t="shared" si="7"/>
        <v>7:00</v>
      </c>
    </row>
    <row r="279" spans="1:23" ht="12.75">
      <c r="A279" t="str">
        <f t="shared" si="0"/>
        <v>Saturday</v>
      </c>
      <c r="B279" t="str">
        <f t="shared" si="1"/>
        <v>Fort Collins Museum of Discovery - Otter Box Digital Dome Theater</v>
      </c>
      <c r="C279" t="str">
        <f t="shared" ref="C279:D279" si="833">IF( NOT( R279 = "" ), TEXT( DATE(YEAR(R279), MONTH(R279), DAY(R279) ), "m/d/yy") &amp; " " &amp; HOUR(R279) &amp; ":" &amp; TEXT( MINUTE(R279), "00"), "")</f>
        <v>4/27/19 19:15</v>
      </c>
      <c r="D279" t="str">
        <f t="shared" si="833"/>
        <v>4/27/19 20:00</v>
      </c>
      <c r="E279" t="str">
        <f t="shared" si="3"/>
        <v>Rubix KUBED</v>
      </c>
      <c r="F279" s="466"/>
      <c r="G279" s="466" t="e">
        <f t="array" ref="G279">INDEX( '2019 Kevin and Rob Export to we'!A:E, MATCH( E279, '2019 Kevin and Rob Export to we'!E:E, 0 ) )</f>
        <v>#N/A</v>
      </c>
      <c r="H279" s="466"/>
      <c r="I279" s="466"/>
      <c r="J279" s="466"/>
      <c r="K279" s="466"/>
      <c r="L279" s="466"/>
      <c r="M279" s="466"/>
      <c r="N279" s="466"/>
      <c r="O279" s="466"/>
      <c r="Q279" s="129" t="s">
        <v>5184</v>
      </c>
      <c r="R279" s="466">
        <f t="shared" ref="R279:S279" si="834">IF( AND( NOT( ISERROR( T279 ) ), NOT( ISBLANK( T279 ) ) ), IF( AND( T279 &gt; 0, T279 &lt; 1 ), IF( T279 &gt; 0.042, IF( $A279 = "Friday", $T$1, $U$1 ) + T279 + 0.5, IF( $A279 = "Friday", $T$1, $U$1 ) + T279 + 1), "" ), "" )</f>
        <v>43582.802083333336</v>
      </c>
      <c r="S279" s="466">
        <f t="shared" si="834"/>
        <v>43582.833333333336</v>
      </c>
      <c r="T279" s="497">
        <f t="shared" ref="T279:U279" si="835">TIMEVALUE(V279)</f>
        <v>0.30208333333333331</v>
      </c>
      <c r="U279" s="497">
        <f t="shared" si="835"/>
        <v>0.33333333333333331</v>
      </c>
      <c r="V279" s="498" t="str">
        <f t="shared" si="6"/>
        <v>7:15</v>
      </c>
      <c r="W279" s="498" t="str">
        <f t="shared" si="7"/>
        <v>8:00</v>
      </c>
    </row>
    <row r="280" spans="1:23" ht="12.75">
      <c r="A280" t="str">
        <f t="shared" si="0"/>
        <v>Saturday</v>
      </c>
      <c r="B280" t="str">
        <f t="shared" si="1"/>
        <v>Fort Collins Museum of Discovery - Otter Box Digital Dome Theater</v>
      </c>
      <c r="C280" t="str">
        <f t="shared" ref="C280:D280" si="836">IF( NOT( R280 = "" ), TEXT( DATE(YEAR(R280), MONTH(R280), DAY(R280) ), "m/d/yy") &amp; " " &amp; HOUR(R280) &amp; ":" &amp; TEXT( MINUTE(R280), "00"), "")</f>
        <v>4/27/19 20:15</v>
      </c>
      <c r="D280" t="str">
        <f t="shared" si="836"/>
        <v>4/27/19 21:00</v>
      </c>
      <c r="E280" t="str">
        <f t="shared" si="3"/>
        <v>Anthony P. McGlaun - Homage to Black Music in America</v>
      </c>
      <c r="F280" s="466"/>
      <c r="G280" s="466" t="e">
        <f t="array" ref="G280">INDEX( '2019 Kevin and Rob Export to we'!A:E, MATCH( E280, '2019 Kevin and Rob Export to we'!E:E, 0 ) )</f>
        <v>#N/A</v>
      </c>
      <c r="H280" s="466"/>
      <c r="I280" s="466"/>
      <c r="J280" s="466"/>
      <c r="K280" s="466"/>
      <c r="L280" s="466"/>
      <c r="M280" s="466"/>
      <c r="N280" s="466"/>
      <c r="O280" s="466"/>
      <c r="Q280" s="129" t="s">
        <v>5185</v>
      </c>
      <c r="R280" s="466">
        <f t="shared" ref="R280:S280" si="837">IF( AND( NOT( ISERROR( T280 ) ), NOT( ISBLANK( T280 ) ) ), IF( AND( T280 &gt; 0, T280 &lt; 1 ), IF( T280 &gt; 0.042, IF( $A280 = "Friday", $T$1, $U$1 ) + T280 + 0.5, IF( $A280 = "Friday", $T$1, $U$1 ) + T280 + 1), "" ), "" )</f>
        <v>43582.84375</v>
      </c>
      <c r="S280" s="466">
        <f t="shared" si="837"/>
        <v>43582.875</v>
      </c>
      <c r="T280" s="497">
        <f t="shared" ref="T280:U280" si="838">TIMEVALUE(V280)</f>
        <v>0.34375</v>
      </c>
      <c r="U280" s="497">
        <f t="shared" si="838"/>
        <v>0.375</v>
      </c>
      <c r="V280" s="498" t="str">
        <f t="shared" si="6"/>
        <v>8:15</v>
      </c>
      <c r="W280" s="498" t="str">
        <f t="shared" si="7"/>
        <v>9:00</v>
      </c>
    </row>
    <row r="281" spans="1:23" ht="12.75">
      <c r="A281" t="str">
        <f t="shared" si="0"/>
        <v>Saturday</v>
      </c>
      <c r="B281" t="str">
        <f t="shared" si="1"/>
        <v>High Point Bar</v>
      </c>
      <c r="C281" t="str">
        <f t="shared" ref="C281:D281" si="839">IF( NOT( R281 = "" ), TEXT( DATE(YEAR(R281), MONTH(R281), DAY(R281) ), "m/d/yy") &amp; " " &amp; HOUR(R281) &amp; ":" &amp; TEXT( MINUTE(R281), "00"), "")</f>
        <v/>
      </c>
      <c r="D281" t="str">
        <f t="shared" si="839"/>
        <v/>
      </c>
      <c r="E281" t="str">
        <f t="shared" si="3"/>
        <v/>
      </c>
      <c r="F281" s="466"/>
      <c r="G281" s="466" t="e">
        <f t="array" ref="G281">INDEX( '2019 Kevin and Rob Export to we'!A:E, MATCH( E281, '2019 Kevin and Rob Export to we'!E:E, 0 ) )</f>
        <v>#N/A</v>
      </c>
      <c r="H281" s="466"/>
      <c r="I281" s="466"/>
      <c r="J281" s="466"/>
      <c r="K281" s="466"/>
      <c r="L281" s="466"/>
      <c r="M281" s="466"/>
      <c r="N281" s="466"/>
      <c r="O281" s="466"/>
      <c r="Q281" s="129" t="s">
        <v>4973</v>
      </c>
      <c r="R281" s="466" t="str">
        <f t="shared" ref="R281:S281" si="840">IF( AND( NOT( ISERROR( T281 ) ), NOT( ISBLANK( T281 ) ) ), IF( AND( T281 &gt; 0, T281 &lt; 1 ), IF( T281 &gt; 0.042, IF( $A281 = "Friday", $T$1, $U$1 ) + T281 + 0.5, IF( $A281 = "Friday", $T$1, $U$1 ) + T281 + 1), "" ), "" )</f>
        <v/>
      </c>
      <c r="S281" s="466" t="str">
        <f t="shared" si="840"/>
        <v/>
      </c>
      <c r="T281" s="497" t="e">
        <f t="shared" ref="T281:U281" si="841">TIMEVALUE(V281)</f>
        <v>#VALUE!</v>
      </c>
      <c r="U281" s="497" t="e">
        <f t="shared" si="841"/>
        <v>#VALUE!</v>
      </c>
      <c r="V281" s="498" t="str">
        <f t="shared" si="6"/>
        <v/>
      </c>
      <c r="W281" s="498" t="str">
        <f t="shared" si="7"/>
        <v/>
      </c>
    </row>
    <row r="282" spans="1:23" ht="12.75">
      <c r="A282" t="str">
        <f t="shared" si="0"/>
        <v>Saturday</v>
      </c>
      <c r="B282" t="str">
        <f t="shared" si="1"/>
        <v>High Point Bar</v>
      </c>
      <c r="C282" t="str">
        <f t="shared" ref="C282:D282" si="842">IF( NOT( R282 = "" ), TEXT( DATE(YEAR(R282), MONTH(R282), DAY(R282) ), "m/d/yy") &amp; " " &amp; HOUR(R282) &amp; ":" &amp; TEXT( MINUTE(R282), "00"), "")</f>
        <v>4/27/19 18:45</v>
      </c>
      <c r="D282" t="str">
        <f t="shared" si="842"/>
        <v>4/27/19 19:30</v>
      </c>
      <c r="E282" t="str">
        <f t="shared" si="3"/>
        <v>WhiteWater Ramble Acoustic Duo</v>
      </c>
      <c r="F282" s="466"/>
      <c r="G282" s="466" t="e">
        <f t="array" ref="G282">INDEX( '2019 Kevin and Rob Export to we'!A:E, MATCH( E282, '2019 Kevin and Rob Export to we'!E:E, 0 ) )</f>
        <v>#N/A</v>
      </c>
      <c r="H282" s="466"/>
      <c r="I282" s="466"/>
      <c r="J282" s="466"/>
      <c r="K282" s="466"/>
      <c r="L282" s="466"/>
      <c r="M282" s="466"/>
      <c r="N282" s="466"/>
      <c r="O282" s="466"/>
      <c r="Q282" s="129" t="s">
        <v>5186</v>
      </c>
      <c r="R282" s="466">
        <f t="shared" ref="R282:S282" si="843">IF( AND( NOT( ISERROR( T282 ) ), NOT( ISBLANK( T282 ) ) ), IF( AND( T282 &gt; 0, T282 &lt; 1 ), IF( T282 &gt; 0.042, IF( $A282 = "Friday", $T$1, $U$1 ) + T282 + 0.5, IF( $A282 = "Friday", $T$1, $U$1 ) + T282 + 1), "" ), "" )</f>
        <v>43582.78125</v>
      </c>
      <c r="S282" s="466">
        <f t="shared" si="843"/>
        <v>43582.8125</v>
      </c>
      <c r="T282" s="497">
        <f t="shared" ref="T282:U282" si="844">TIMEVALUE(V282)</f>
        <v>0.28125</v>
      </c>
      <c r="U282" s="497">
        <f t="shared" si="844"/>
        <v>0.3125</v>
      </c>
      <c r="V282" s="498" t="str">
        <f t="shared" si="6"/>
        <v>6:45</v>
      </c>
      <c r="W282" s="498" t="str">
        <f t="shared" si="7"/>
        <v>7:30</v>
      </c>
    </row>
    <row r="283" spans="1:23" ht="12.75">
      <c r="A283" t="str">
        <f t="shared" si="0"/>
        <v>Saturday</v>
      </c>
      <c r="B283" t="str">
        <f t="shared" si="1"/>
        <v>High Point Bar</v>
      </c>
      <c r="C283" t="str">
        <f t="shared" ref="C283:D283" si="845">IF( NOT( R283 = "" ), TEXT( DATE(YEAR(R283), MONTH(R283), DAY(R283) ), "m/d/yy") &amp; " " &amp; HOUR(R283) &amp; ":" &amp; TEXT( MINUTE(R283), "00"), "")</f>
        <v>4/27/19 20:00</v>
      </c>
      <c r="D283" t="str">
        <f t="shared" si="845"/>
        <v>4/27/19 20:45</v>
      </c>
      <c r="E283" t="str">
        <f t="shared" si="3"/>
        <v>More than Physics</v>
      </c>
      <c r="F283" s="466"/>
      <c r="G283" s="466" t="e">
        <f t="array" ref="G283">INDEX( '2019 Kevin and Rob Export to we'!A:E, MATCH( E283, '2019 Kevin and Rob Export to we'!E:E, 0 ) )</f>
        <v>#N/A</v>
      </c>
      <c r="H283" s="466"/>
      <c r="I283" s="466"/>
      <c r="J283" s="466"/>
      <c r="K283" s="466"/>
      <c r="L283" s="466"/>
      <c r="M283" s="466"/>
      <c r="N283" s="466"/>
      <c r="O283" s="466"/>
      <c r="Q283" s="129" t="s">
        <v>5187</v>
      </c>
      <c r="R283" s="466">
        <f t="shared" ref="R283:S283" si="846">IF( AND( NOT( ISERROR( T283 ) ), NOT( ISBLANK( T283 ) ) ), IF( AND( T283 &gt; 0, T283 &lt; 1 ), IF( T283 &gt; 0.042, IF( $A283 = "Friday", $T$1, $U$1 ) + T283 + 0.5, IF( $A283 = "Friday", $T$1, $U$1 ) + T283 + 1), "" ), "" )</f>
        <v>43582.833333333336</v>
      </c>
      <c r="S283" s="466">
        <f t="shared" si="846"/>
        <v>43582.864583333336</v>
      </c>
      <c r="T283" s="497">
        <f t="shared" ref="T283:U283" si="847">TIMEVALUE(V283)</f>
        <v>0.33333333333333331</v>
      </c>
      <c r="U283" s="497">
        <f t="shared" si="847"/>
        <v>0.36458333333333331</v>
      </c>
      <c r="V283" s="498" t="str">
        <f t="shared" si="6"/>
        <v>8:00</v>
      </c>
      <c r="W283" s="498" t="str">
        <f t="shared" si="7"/>
        <v>8:45</v>
      </c>
    </row>
    <row r="284" spans="1:23" ht="12.75">
      <c r="A284" t="str">
        <f t="shared" si="0"/>
        <v>Saturday</v>
      </c>
      <c r="B284" t="str">
        <f t="shared" si="1"/>
        <v>High Point Bar</v>
      </c>
      <c r="C284" t="str">
        <f t="shared" ref="C284:D284" si="848">IF( NOT( R284 = "" ), TEXT( DATE(YEAR(R284), MONTH(R284), DAY(R284) ), "m/d/yy") &amp; " " &amp; HOUR(R284) &amp; ":" &amp; TEXT( MINUTE(R284), "00"), "")</f>
        <v>4/27/19 21:15</v>
      </c>
      <c r="D284" t="str">
        <f t="shared" si="848"/>
        <v>4/27/19 22:00</v>
      </c>
      <c r="E284" t="str">
        <f t="shared" si="3"/>
        <v>jinnjinni</v>
      </c>
      <c r="F284" s="466"/>
      <c r="G284" s="466" t="e">
        <f t="array" ref="G284">INDEX( '2019 Kevin and Rob Export to we'!A:E, MATCH( E284, '2019 Kevin and Rob Export to we'!E:E, 0 ) )</f>
        <v>#N/A</v>
      </c>
      <c r="H284" s="466"/>
      <c r="I284" s="466"/>
      <c r="J284" s="466"/>
      <c r="K284" s="466"/>
      <c r="L284" s="466"/>
      <c r="M284" s="466"/>
      <c r="N284" s="466"/>
      <c r="O284" s="466"/>
      <c r="Q284" s="129" t="s">
        <v>5189</v>
      </c>
      <c r="R284" s="466">
        <f t="shared" ref="R284:S284" si="849">IF( AND( NOT( ISERROR( T284 ) ), NOT( ISBLANK( T284 ) ) ), IF( AND( T284 &gt; 0, T284 &lt; 1 ), IF( T284 &gt; 0.042, IF( $A284 = "Friday", $T$1, $U$1 ) + T284 + 0.5, IF( $A284 = "Friday", $T$1, $U$1 ) + T284 + 1), "" ), "" )</f>
        <v>43582.885416666664</v>
      </c>
      <c r="S284" s="466">
        <f t="shared" si="849"/>
        <v>43582.916666666664</v>
      </c>
      <c r="T284" s="497">
        <f t="shared" ref="T284:U284" si="850">TIMEVALUE(V284)</f>
        <v>0.38541666666666669</v>
      </c>
      <c r="U284" s="497">
        <f t="shared" si="850"/>
        <v>0.41666666666666669</v>
      </c>
      <c r="V284" s="498" t="str">
        <f t="shared" si="6"/>
        <v>9:15</v>
      </c>
      <c r="W284" s="498" t="str">
        <f t="shared" si="7"/>
        <v>10:00</v>
      </c>
    </row>
    <row r="285" spans="1:23" ht="12.75">
      <c r="A285" t="str">
        <f t="shared" si="0"/>
        <v>Saturday</v>
      </c>
      <c r="B285" t="str">
        <f t="shared" si="1"/>
        <v>High Point Bar</v>
      </c>
      <c r="C285" t="str">
        <f t="shared" ref="C285:D285" si="851">IF( NOT( R285 = "" ), TEXT( DATE(YEAR(R285), MONTH(R285), DAY(R285) ), "m/d/yy") &amp; " " &amp; HOUR(R285) &amp; ":" &amp; TEXT( MINUTE(R285), "00"), "")</f>
        <v>4/27/19 22:30</v>
      </c>
      <c r="D285" t="str">
        <f t="shared" si="851"/>
        <v>4/27/19 23:15</v>
      </c>
      <c r="E285" t="str">
        <f t="shared" si="3"/>
        <v>Hayduke</v>
      </c>
      <c r="F285" s="466"/>
      <c r="G285" s="466" t="e">
        <f t="array" ref="G285">INDEX( '2019 Kevin and Rob Export to we'!A:E, MATCH( E285, '2019 Kevin and Rob Export to we'!E:E, 0 ) )</f>
        <v>#N/A</v>
      </c>
      <c r="H285" s="466"/>
      <c r="I285" s="466"/>
      <c r="J285" s="466"/>
      <c r="K285" s="466"/>
      <c r="L285" s="466"/>
      <c r="M285" s="466"/>
      <c r="N285" s="466"/>
      <c r="O285" s="466"/>
      <c r="Q285" s="129" t="s">
        <v>5191</v>
      </c>
      <c r="R285" s="466">
        <f t="shared" ref="R285:S285" si="852">IF( AND( NOT( ISERROR( T285 ) ), NOT( ISBLANK( T285 ) ) ), IF( AND( T285 &gt; 0, T285 &lt; 1 ), IF( T285 &gt; 0.042, IF( $A285 = "Friday", $T$1, $U$1 ) + T285 + 0.5, IF( $A285 = "Friday", $T$1, $U$1 ) + T285 + 1), "" ), "" )</f>
        <v>43582.9375</v>
      </c>
      <c r="S285" s="466">
        <f t="shared" si="852"/>
        <v>43582.96875</v>
      </c>
      <c r="T285" s="497">
        <f t="shared" ref="T285:U285" si="853">TIMEVALUE(V285)</f>
        <v>0.4375</v>
      </c>
      <c r="U285" s="497">
        <f t="shared" si="853"/>
        <v>0.46875</v>
      </c>
      <c r="V285" s="498" t="str">
        <f t="shared" si="6"/>
        <v>10:30</v>
      </c>
      <c r="W285" s="498" t="str">
        <f t="shared" si="7"/>
        <v>11:15</v>
      </c>
    </row>
    <row r="286" spans="1:23" ht="12.75">
      <c r="A286" t="str">
        <f t="shared" si="0"/>
        <v>Saturday</v>
      </c>
      <c r="B286" t="str">
        <f t="shared" si="1"/>
        <v>High Point Bar</v>
      </c>
      <c r="C286" t="str">
        <f t="shared" ref="C286:D286" si="854">IF( NOT( R286 = "" ), TEXT( DATE(YEAR(R286), MONTH(R286), DAY(R286) ), "m/d/yy") &amp; " " &amp; HOUR(R286) &amp; ":" &amp; TEXT( MINUTE(R286), "00"), "")</f>
        <v>4/27/19 23:45</v>
      </c>
      <c r="D286" t="str">
        <f t="shared" si="854"/>
        <v>4/28/19 0:30</v>
      </c>
      <c r="E286" t="str">
        <f t="shared" si="3"/>
        <v>The Seers</v>
      </c>
      <c r="F286" s="466"/>
      <c r="G286" s="466" t="e">
        <f t="array" ref="G286">INDEX( '2019 Kevin and Rob Export to we'!A:E, MATCH( E286, '2019 Kevin and Rob Export to we'!E:E, 0 ) )</f>
        <v>#N/A</v>
      </c>
      <c r="H286" s="466"/>
      <c r="I286" s="466"/>
      <c r="J286" s="466"/>
      <c r="K286" s="466"/>
      <c r="L286" s="466"/>
      <c r="M286" s="466"/>
      <c r="N286" s="466"/>
      <c r="O286" s="466"/>
      <c r="Q286" s="129" t="s">
        <v>5192</v>
      </c>
      <c r="R286" s="466">
        <f t="shared" ref="R286:S286" si="855">IF( AND( NOT( ISERROR( T286 ) ), NOT( ISBLANK( T286 ) ) ), IF( AND( T286 &gt; 0, T286 &lt; 1 ), IF( T286 &gt; 0.042, IF( $A286 = "Friday", $T$1, $U$1 ) + T286 + 0.5, IF( $A286 = "Friday", $T$1, $U$1 ) + T286 + 1), "" ), "" )</f>
        <v>43582.989583333336</v>
      </c>
      <c r="S286" s="466">
        <f t="shared" si="855"/>
        <v>43583.020833333336</v>
      </c>
      <c r="T286" s="497">
        <f t="shared" ref="T286:U286" si="856">TIMEVALUE(V286)</f>
        <v>0.48958333333333331</v>
      </c>
      <c r="U286" s="497">
        <f t="shared" si="856"/>
        <v>0.52083333333333337</v>
      </c>
      <c r="V286" s="498" t="str">
        <f t="shared" si="6"/>
        <v>11:45</v>
      </c>
      <c r="W286" s="498" t="str">
        <f t="shared" si="7"/>
        <v>12:30</v>
      </c>
    </row>
    <row r="287" spans="1:23" ht="12.75">
      <c r="A287" t="str">
        <f t="shared" si="0"/>
        <v>Saturday</v>
      </c>
      <c r="B287" t="str">
        <f t="shared" si="1"/>
        <v>Hodi's Half Note</v>
      </c>
      <c r="C287" t="str">
        <f t="shared" ref="C287:D287" si="857">IF( NOT( R287 = "" ), TEXT( DATE(YEAR(R287), MONTH(R287), DAY(R287) ), "m/d/yy") &amp; " " &amp; HOUR(R287) &amp; ":" &amp; TEXT( MINUTE(R287), "00"), "")</f>
        <v/>
      </c>
      <c r="D287" t="str">
        <f t="shared" si="857"/>
        <v/>
      </c>
      <c r="E287" t="str">
        <f t="shared" si="3"/>
        <v/>
      </c>
      <c r="F287" s="466"/>
      <c r="G287" s="466" t="e">
        <f t="array" ref="G287">INDEX( '2019 Kevin and Rob Export to we'!A:E, MATCH( E287, '2019 Kevin and Rob Export to we'!E:E, 0 ) )</f>
        <v>#N/A</v>
      </c>
      <c r="H287" s="466"/>
      <c r="I287" s="466"/>
      <c r="J287" s="466"/>
      <c r="K287" s="466"/>
      <c r="L287" s="466"/>
      <c r="M287" s="466"/>
      <c r="N287" s="466"/>
      <c r="O287" s="466"/>
      <c r="Q287" s="129" t="s">
        <v>4979</v>
      </c>
      <c r="R287" s="466" t="str">
        <f t="shared" ref="R287:S287" si="858">IF( AND( NOT( ISERROR( T287 ) ), NOT( ISBLANK( T287 ) ) ), IF( AND( T287 &gt; 0, T287 &lt; 1 ), IF( T287 &gt; 0.042, IF( $A287 = "Friday", $T$1, $U$1 ) + T287 + 0.5, IF( $A287 = "Friday", $T$1, $U$1 ) + T287 + 1), "" ), "" )</f>
        <v/>
      </c>
      <c r="S287" s="466" t="str">
        <f t="shared" si="858"/>
        <v/>
      </c>
      <c r="T287" s="497" t="e">
        <f t="shared" ref="T287:U287" si="859">TIMEVALUE(V287)</f>
        <v>#VALUE!</v>
      </c>
      <c r="U287" s="497" t="e">
        <f t="shared" si="859"/>
        <v>#VALUE!</v>
      </c>
      <c r="V287" s="498" t="str">
        <f t="shared" si="6"/>
        <v/>
      </c>
      <c r="W287" s="498" t="str">
        <f t="shared" si="7"/>
        <v/>
      </c>
    </row>
    <row r="288" spans="1:23" ht="12.75">
      <c r="A288" t="str">
        <f t="shared" si="0"/>
        <v>Saturday</v>
      </c>
      <c r="B288" t="str">
        <f t="shared" si="1"/>
        <v>Hodi's Half Note</v>
      </c>
      <c r="C288" t="str">
        <f t="shared" ref="C288:D288" si="860">IF( NOT( R288 = "" ), TEXT( DATE(YEAR(R288), MONTH(R288), DAY(R288) ), "m/d/yy") &amp; " " &amp; HOUR(R288) &amp; ":" &amp; TEXT( MINUTE(R288), "00"), "")</f>
        <v>4/27/19 18:00</v>
      </c>
      <c r="D288" t="str">
        <f t="shared" si="860"/>
        <v>4/27/19 18:45</v>
      </c>
      <c r="E288" t="str">
        <f t="shared" si="3"/>
        <v>Grace Kuch Band</v>
      </c>
      <c r="F288" s="466"/>
      <c r="G288" s="466" t="e">
        <f t="array" ref="G288">INDEX( '2019 Kevin and Rob Export to we'!A:E, MATCH( E288, '2019 Kevin and Rob Export to we'!E:E, 0 ) )</f>
        <v>#N/A</v>
      </c>
      <c r="H288" s="466"/>
      <c r="I288" s="466"/>
      <c r="J288" s="466"/>
      <c r="K288" s="466"/>
      <c r="L288" s="466"/>
      <c r="M288" s="466"/>
      <c r="N288" s="466"/>
      <c r="O288" s="466"/>
      <c r="Q288" s="129" t="s">
        <v>5193</v>
      </c>
      <c r="R288" s="466">
        <f t="shared" ref="R288:S288" si="861">IF( AND( NOT( ISERROR( T288 ) ), NOT( ISBLANK( T288 ) ) ), IF( AND( T288 &gt; 0, T288 &lt; 1 ), IF( T288 &gt; 0.042, IF( $A288 = "Friday", $T$1, $U$1 ) + T288 + 0.5, IF( $A288 = "Friday", $T$1, $U$1 ) + T288 + 1), "" ), "" )</f>
        <v>43582.75</v>
      </c>
      <c r="S288" s="466">
        <f t="shared" si="861"/>
        <v>43582.78125</v>
      </c>
      <c r="T288" s="497">
        <f t="shared" ref="T288:U288" si="862">TIMEVALUE(V288)</f>
        <v>0.25</v>
      </c>
      <c r="U288" s="497">
        <f t="shared" si="862"/>
        <v>0.28125</v>
      </c>
      <c r="V288" s="498" t="str">
        <f t="shared" si="6"/>
        <v>6:00</v>
      </c>
      <c r="W288" s="498" t="str">
        <f t="shared" si="7"/>
        <v>6:45</v>
      </c>
    </row>
    <row r="289" spans="1:23" ht="12.75">
      <c r="A289" t="str">
        <f t="shared" si="0"/>
        <v>Saturday</v>
      </c>
      <c r="B289" t="str">
        <f t="shared" si="1"/>
        <v>Hodi's Half Note</v>
      </c>
      <c r="C289" t="str">
        <f t="shared" ref="C289:D289" si="863">IF( NOT( R289 = "" ), TEXT( DATE(YEAR(R289), MONTH(R289), DAY(R289) ), "m/d/yy") &amp; " " &amp; HOUR(R289) &amp; ":" &amp; TEXT( MINUTE(R289), "00"), "")</f>
        <v>4/27/19 19:00</v>
      </c>
      <c r="D289" t="str">
        <f t="shared" si="863"/>
        <v>4/27/19 19:45</v>
      </c>
      <c r="E289" t="str">
        <f t="shared" si="3"/>
        <v>Lindsey O'Brien Band</v>
      </c>
      <c r="F289" s="466"/>
      <c r="G289" s="466" t="e">
        <f t="array" ref="G289">INDEX( '2019 Kevin and Rob Export to we'!A:E, MATCH( E289, '2019 Kevin and Rob Export to we'!E:E, 0 ) )</f>
        <v>#N/A</v>
      </c>
      <c r="H289" s="466"/>
      <c r="I289" s="466"/>
      <c r="J289" s="466"/>
      <c r="K289" s="466"/>
      <c r="L289" s="466"/>
      <c r="M289" s="466"/>
      <c r="N289" s="466"/>
      <c r="O289" s="466"/>
      <c r="Q289" s="129" t="s">
        <v>5194</v>
      </c>
      <c r="R289" s="466">
        <f t="shared" ref="R289:S289" si="864">IF( AND( NOT( ISERROR( T289 ) ), NOT( ISBLANK( T289 ) ) ), IF( AND( T289 &gt; 0, T289 &lt; 1 ), IF( T289 &gt; 0.042, IF( $A289 = "Friday", $T$1, $U$1 ) + T289 + 0.5, IF( $A289 = "Friday", $T$1, $U$1 ) + T289 + 1), "" ), "" )</f>
        <v>43582.791666666664</v>
      </c>
      <c r="S289" s="466">
        <f t="shared" si="864"/>
        <v>43582.822916666664</v>
      </c>
      <c r="T289" s="497">
        <f t="shared" ref="T289:U289" si="865">TIMEVALUE(V289)</f>
        <v>0.29166666666666669</v>
      </c>
      <c r="U289" s="497">
        <f t="shared" si="865"/>
        <v>0.32291666666666669</v>
      </c>
      <c r="V289" s="498" t="str">
        <f t="shared" si="6"/>
        <v>7:00</v>
      </c>
      <c r="W289" s="498" t="str">
        <f t="shared" si="7"/>
        <v>7:45</v>
      </c>
    </row>
    <row r="290" spans="1:23" ht="12.75">
      <c r="A290" t="str">
        <f t="shared" si="0"/>
        <v>Saturday</v>
      </c>
      <c r="B290" t="str">
        <f t="shared" si="1"/>
        <v>Hodi's Half Note</v>
      </c>
      <c r="C290" t="str">
        <f t="shared" ref="C290:D290" si="866">IF( NOT( R290 = "" ), TEXT( DATE(YEAR(R290), MONTH(R290), DAY(R290) ), "m/d/yy") &amp; " " &amp; HOUR(R290) &amp; ":" &amp; TEXT( MINUTE(R290), "00"), "")</f>
        <v>4/27/19 20:00</v>
      </c>
      <c r="D290" t="str">
        <f t="shared" si="866"/>
        <v>4/27/19 20:45</v>
      </c>
      <c r="E290" t="str">
        <f t="shared" si="3"/>
        <v>Foxfeather</v>
      </c>
      <c r="F290" s="466"/>
      <c r="G290" s="466" t="e">
        <f t="array" ref="G290">INDEX( '2019 Kevin and Rob Export to we'!A:E, MATCH( E290, '2019 Kevin and Rob Export to we'!E:E, 0 ) )</f>
        <v>#N/A</v>
      </c>
      <c r="H290" s="466"/>
      <c r="I290" s="466"/>
      <c r="J290" s="466"/>
      <c r="K290" s="466"/>
      <c r="L290" s="466"/>
      <c r="M290" s="466"/>
      <c r="N290" s="466"/>
      <c r="O290" s="466"/>
      <c r="Q290" s="129" t="s">
        <v>5195</v>
      </c>
      <c r="R290" s="466">
        <f t="shared" ref="R290:S290" si="867">IF( AND( NOT( ISERROR( T290 ) ), NOT( ISBLANK( T290 ) ) ), IF( AND( T290 &gt; 0, T290 &lt; 1 ), IF( T290 &gt; 0.042, IF( $A290 = "Friday", $T$1, $U$1 ) + T290 + 0.5, IF( $A290 = "Friday", $T$1, $U$1 ) + T290 + 1), "" ), "" )</f>
        <v>43582.833333333336</v>
      </c>
      <c r="S290" s="466">
        <f t="shared" si="867"/>
        <v>43582.864583333336</v>
      </c>
      <c r="T290" s="497">
        <f t="shared" ref="T290:U290" si="868">TIMEVALUE(V290)</f>
        <v>0.33333333333333331</v>
      </c>
      <c r="U290" s="497">
        <f t="shared" si="868"/>
        <v>0.36458333333333331</v>
      </c>
      <c r="V290" s="498" t="str">
        <f t="shared" si="6"/>
        <v>8:00</v>
      </c>
      <c r="W290" s="498" t="str">
        <f t="shared" si="7"/>
        <v>8:45</v>
      </c>
    </row>
    <row r="291" spans="1:23" ht="12.75">
      <c r="A291" t="str">
        <f t="shared" si="0"/>
        <v>Saturday</v>
      </c>
      <c r="B291" t="str">
        <f t="shared" si="1"/>
        <v>Hodi's Half Note</v>
      </c>
      <c r="C291" t="str">
        <f t="shared" ref="C291:D291" si="869">IF( NOT( R291 = "" ), TEXT( DATE(YEAR(R291), MONTH(R291), DAY(R291) ), "m/d/yy") &amp; " " &amp; HOUR(R291) &amp; ":" &amp; TEXT( MINUTE(R291), "00"), "")</f>
        <v>4/27/19 21:00</v>
      </c>
      <c r="D291" t="str">
        <f t="shared" si="869"/>
        <v>4/27/19 21:45</v>
      </c>
      <c r="E291" t="str">
        <f t="shared" si="3"/>
        <v>Señorita Sometimes</v>
      </c>
      <c r="F291" s="466"/>
      <c r="G291" s="466" t="e">
        <f t="array" ref="G291">INDEX( '2019 Kevin and Rob Export to we'!A:E, MATCH( E291, '2019 Kevin and Rob Export to we'!E:E, 0 ) )</f>
        <v>#N/A</v>
      </c>
      <c r="H291" s="466"/>
      <c r="I291" s="466"/>
      <c r="J291" s="466"/>
      <c r="K291" s="466"/>
      <c r="L291" s="466"/>
      <c r="M291" s="466"/>
      <c r="N291" s="466"/>
      <c r="O291" s="466"/>
      <c r="Q291" s="129" t="s">
        <v>5196</v>
      </c>
      <c r="R291" s="466">
        <f t="shared" ref="R291:S291" si="870">IF( AND( NOT( ISERROR( T291 ) ), NOT( ISBLANK( T291 ) ) ), IF( AND( T291 &gt; 0, T291 &lt; 1 ), IF( T291 &gt; 0.042, IF( $A291 = "Friday", $T$1, $U$1 ) + T291 + 0.5, IF( $A291 = "Friday", $T$1, $U$1 ) + T291 + 1), "" ), "" )</f>
        <v>43582.875</v>
      </c>
      <c r="S291" s="466">
        <f t="shared" si="870"/>
        <v>43582.90625</v>
      </c>
      <c r="T291" s="497">
        <f t="shared" ref="T291:U291" si="871">TIMEVALUE(V291)</f>
        <v>0.375</v>
      </c>
      <c r="U291" s="497">
        <f t="shared" si="871"/>
        <v>0.40625</v>
      </c>
      <c r="V291" s="498" t="str">
        <f t="shared" si="6"/>
        <v>9:00</v>
      </c>
      <c r="W291" s="498" t="str">
        <f t="shared" si="7"/>
        <v>9:45</v>
      </c>
    </row>
    <row r="292" spans="1:23" ht="12.75">
      <c r="A292" t="str">
        <f t="shared" si="0"/>
        <v>Saturday</v>
      </c>
      <c r="B292" t="str">
        <f t="shared" si="1"/>
        <v>Hodi's Half Note</v>
      </c>
      <c r="C292" t="str">
        <f t="shared" ref="C292:D292" si="872">IF( NOT( R292 = "" ), TEXT( DATE(YEAR(R292), MONTH(R292), DAY(R292) ), "m/d/yy") &amp; " " &amp; HOUR(R292) &amp; ":" &amp; TEXT( MINUTE(R292), "00"), "")</f>
        <v>4/27/19 22:00</v>
      </c>
      <c r="D292" t="str">
        <f t="shared" si="872"/>
        <v>4/27/19 22:45</v>
      </c>
      <c r="E292" t="str">
        <f t="shared" si="3"/>
        <v>Jen Korte &amp; the Loss</v>
      </c>
      <c r="F292" s="466"/>
      <c r="G292" s="466" t="e">
        <f t="array" ref="G292">INDEX( '2019 Kevin and Rob Export to we'!A:E, MATCH( E292, '2019 Kevin and Rob Export to we'!E:E, 0 ) )</f>
        <v>#N/A</v>
      </c>
      <c r="H292" s="466"/>
      <c r="I292" s="466"/>
      <c r="J292" s="466"/>
      <c r="K292" s="466"/>
      <c r="L292" s="466"/>
      <c r="M292" s="466"/>
      <c r="N292" s="466"/>
      <c r="O292" s="466"/>
      <c r="Q292" s="129" t="s">
        <v>5197</v>
      </c>
      <c r="R292" s="466">
        <f t="shared" ref="R292:S292" si="873">IF( AND( NOT( ISERROR( T292 ) ), NOT( ISBLANK( T292 ) ) ), IF( AND( T292 &gt; 0, T292 &lt; 1 ), IF( T292 &gt; 0.042, IF( $A292 = "Friday", $T$1, $U$1 ) + T292 + 0.5, IF( $A292 = "Friday", $T$1, $U$1 ) + T292 + 1), "" ), "" )</f>
        <v>43582.916666666664</v>
      </c>
      <c r="S292" s="466">
        <f t="shared" si="873"/>
        <v>43582.947916666664</v>
      </c>
      <c r="T292" s="497">
        <f t="shared" ref="T292:U292" si="874">TIMEVALUE(V292)</f>
        <v>0.41666666666666669</v>
      </c>
      <c r="U292" s="497">
        <f t="shared" si="874"/>
        <v>0.44791666666666669</v>
      </c>
      <c r="V292" s="498" t="str">
        <f t="shared" si="6"/>
        <v>10:00</v>
      </c>
      <c r="W292" s="498" t="str">
        <f t="shared" si="7"/>
        <v>10:45</v>
      </c>
    </row>
    <row r="293" spans="1:23" ht="12.75">
      <c r="A293" t="str">
        <f t="shared" si="0"/>
        <v>Saturday</v>
      </c>
      <c r="B293" t="str">
        <f t="shared" si="1"/>
        <v>Hodi's Half Note</v>
      </c>
      <c r="C293" t="str">
        <f t="shared" ref="C293:D293" si="875">IF( NOT( R293 = "" ), TEXT( DATE(YEAR(R293), MONTH(R293), DAY(R293) ), "m/d/yy") &amp; " " &amp; HOUR(R293) &amp; ":" &amp; TEXT( MINUTE(R293), "00"), "")</f>
        <v>4/27/19 23:00</v>
      </c>
      <c r="D293" t="str">
        <f t="shared" si="875"/>
        <v>4/27/19 23:45</v>
      </c>
      <c r="E293" t="str">
        <f t="shared" si="3"/>
        <v>Bevin Luna</v>
      </c>
      <c r="F293" s="466"/>
      <c r="G293" s="466" t="e">
        <f t="array" ref="G293">INDEX( '2019 Kevin and Rob Export to we'!A:E, MATCH( E293, '2019 Kevin and Rob Export to we'!E:E, 0 ) )</f>
        <v>#N/A</v>
      </c>
      <c r="H293" s="466"/>
      <c r="I293" s="466"/>
      <c r="J293" s="466"/>
      <c r="K293" s="466"/>
      <c r="L293" s="466"/>
      <c r="M293" s="466"/>
      <c r="N293" s="466"/>
      <c r="O293" s="466"/>
      <c r="Q293" s="129" t="s">
        <v>5198</v>
      </c>
      <c r="R293" s="466">
        <f t="shared" ref="R293:S293" si="876">IF( AND( NOT( ISERROR( T293 ) ), NOT( ISBLANK( T293 ) ) ), IF( AND( T293 &gt; 0, T293 &lt; 1 ), IF( T293 &gt; 0.042, IF( $A293 = "Friday", $T$1, $U$1 ) + T293 + 0.5, IF( $A293 = "Friday", $T$1, $U$1 ) + T293 + 1), "" ), "" )</f>
        <v>43582.958333333336</v>
      </c>
      <c r="S293" s="466">
        <f t="shared" si="876"/>
        <v>43582.989583333336</v>
      </c>
      <c r="T293" s="497">
        <f t="shared" ref="T293:U293" si="877">TIMEVALUE(V293)</f>
        <v>0.45833333333333331</v>
      </c>
      <c r="U293" s="497">
        <f t="shared" si="877"/>
        <v>0.48958333333333331</v>
      </c>
      <c r="V293" s="498" t="str">
        <f t="shared" si="6"/>
        <v>11:00</v>
      </c>
      <c r="W293" s="498" t="str">
        <f t="shared" si="7"/>
        <v>11:45</v>
      </c>
    </row>
    <row r="294" spans="1:23" ht="12.75">
      <c r="A294" t="str">
        <f t="shared" si="0"/>
        <v>Saturday</v>
      </c>
      <c r="B294" t="str">
        <f t="shared" si="1"/>
        <v>Hodi's Half Note</v>
      </c>
      <c r="C294" t="str">
        <f t="shared" ref="C294:D294" si="878">IF( NOT( R294 = "" ), TEXT( DATE(YEAR(R294), MONTH(R294), DAY(R294) ), "m/d/yy") &amp; " " &amp; HOUR(R294) &amp; ":" &amp; TEXT( MINUTE(R294), "00"), "")</f>
        <v>4/28/19 0:00</v>
      </c>
      <c r="D294" t="str">
        <f t="shared" si="878"/>
        <v>4/28/19 1:00</v>
      </c>
      <c r="E294" t="str">
        <f t="shared" si="3"/>
        <v>The Patti Fiasco</v>
      </c>
      <c r="F294" s="466"/>
      <c r="G294" s="466" t="e">
        <f t="array" ref="G294">INDEX( '2019 Kevin and Rob Export to we'!A:E, MATCH( E294, '2019 Kevin and Rob Export to we'!E:E, 0 ) )</f>
        <v>#N/A</v>
      </c>
      <c r="H294" s="466"/>
      <c r="I294" s="466"/>
      <c r="J294" s="466"/>
      <c r="K294" s="466"/>
      <c r="L294" s="466"/>
      <c r="M294" s="466"/>
      <c r="N294" s="466"/>
      <c r="O294" s="466"/>
      <c r="Q294" s="129" t="s">
        <v>5199</v>
      </c>
      <c r="R294" s="466">
        <f t="shared" ref="R294:S294" si="879">IF( AND( NOT( ISERROR( T294 ) ), NOT( ISBLANK( T294 ) ) ), IF( AND( T294 &gt; 0, T294 &lt; 1 ), IF( T294 &gt; 0.042, IF( $A294 = "Friday", $T$1, $U$1 ) + T294 + 0.5, IF( $A294 = "Friday", $T$1, $U$1 ) + T294 + 1), "" ), "" )</f>
        <v>43583</v>
      </c>
      <c r="S294" s="466">
        <f t="shared" si="879"/>
        <v>43583.041666666664</v>
      </c>
      <c r="T294" s="497">
        <f t="shared" ref="T294:U294" si="880">TIMEVALUE(V294)</f>
        <v>0.5</v>
      </c>
      <c r="U294" s="497">
        <f t="shared" si="880"/>
        <v>4.1666666666666664E-2</v>
      </c>
      <c r="V294" s="498" t="str">
        <f t="shared" si="6"/>
        <v>12:00</v>
      </c>
      <c r="W294" s="498" t="str">
        <f t="shared" si="7"/>
        <v>1:00</v>
      </c>
    </row>
    <row r="295" spans="1:23" ht="12.75">
      <c r="A295" t="str">
        <f t="shared" si="0"/>
        <v>Saturday</v>
      </c>
      <c r="B295" t="str">
        <f t="shared" si="1"/>
        <v>Illegal Pete's</v>
      </c>
      <c r="C295" t="str">
        <f t="shared" ref="C295:D295" si="881">IF( NOT( R295 = "" ), TEXT( DATE(YEAR(R295), MONTH(R295), DAY(R295) ), "m/d/yy") &amp; " " &amp; HOUR(R295) &amp; ":" &amp; TEXT( MINUTE(R295), "00"), "")</f>
        <v/>
      </c>
      <c r="D295" t="str">
        <f t="shared" si="881"/>
        <v/>
      </c>
      <c r="E295" t="str">
        <f t="shared" si="3"/>
        <v/>
      </c>
      <c r="F295" s="466"/>
      <c r="G295" s="466" t="e">
        <f t="array" ref="G295">INDEX( '2019 Kevin and Rob Export to we'!A:E, MATCH( E295, '2019 Kevin and Rob Export to we'!E:E, 0 ) )</f>
        <v>#N/A</v>
      </c>
      <c r="H295" s="466"/>
      <c r="I295" s="466"/>
      <c r="J295" s="466"/>
      <c r="K295" s="466"/>
      <c r="L295" s="466"/>
      <c r="M295" s="466"/>
      <c r="N295" s="466"/>
      <c r="O295" s="466"/>
      <c r="Q295" s="129" t="s">
        <v>4987</v>
      </c>
      <c r="R295" s="466" t="str">
        <f t="shared" ref="R295:S295" si="882">IF( AND( NOT( ISERROR( T295 ) ), NOT( ISBLANK( T295 ) ) ), IF( AND( T295 &gt; 0, T295 &lt; 1 ), IF( T295 &gt; 0.042, IF( $A295 = "Friday", $T$1, $U$1 ) + T295 + 0.5, IF( $A295 = "Friday", $T$1, $U$1 ) + T295 + 1), "" ), "" )</f>
        <v/>
      </c>
      <c r="S295" s="466" t="str">
        <f t="shared" si="882"/>
        <v/>
      </c>
      <c r="T295" s="497" t="e">
        <f t="shared" ref="T295:U295" si="883">TIMEVALUE(V295)</f>
        <v>#VALUE!</v>
      </c>
      <c r="U295" s="497" t="e">
        <f t="shared" si="883"/>
        <v>#VALUE!</v>
      </c>
      <c r="V295" s="498" t="str">
        <f t="shared" si="6"/>
        <v/>
      </c>
      <c r="W295" s="498" t="str">
        <f t="shared" si="7"/>
        <v/>
      </c>
    </row>
    <row r="296" spans="1:23" ht="12.75">
      <c r="A296" t="str">
        <f t="shared" si="0"/>
        <v>Saturday</v>
      </c>
      <c r="B296" t="str">
        <f t="shared" si="1"/>
        <v>Illegal Pete's</v>
      </c>
      <c r="C296" t="str">
        <f t="shared" ref="C296:D296" si="884">IF( NOT( R296 = "" ), TEXT( DATE(YEAR(R296), MONTH(R296), DAY(R296) ), "m/d/yy") &amp; " " &amp; HOUR(R296) &amp; ":" &amp; TEXT( MINUTE(R296), "00"), "")</f>
        <v>4/27/19 14:30</v>
      </c>
      <c r="D296" t="str">
        <f t="shared" si="884"/>
        <v>4/27/19 15:15</v>
      </c>
      <c r="E296" t="str">
        <f t="shared" si="3"/>
        <v>Places Back Home</v>
      </c>
      <c r="F296" s="466"/>
      <c r="G296" s="466" t="e">
        <f t="array" ref="G296">INDEX( '2019 Kevin and Rob Export to we'!A:E, MATCH( E296, '2019 Kevin and Rob Export to we'!E:E, 0 ) )</f>
        <v>#N/A</v>
      </c>
      <c r="H296" s="466"/>
      <c r="I296" s="466"/>
      <c r="J296" s="466"/>
      <c r="K296" s="466"/>
      <c r="L296" s="466"/>
      <c r="M296" s="466"/>
      <c r="N296" s="466"/>
      <c r="O296" s="466"/>
      <c r="Q296" s="129" t="s">
        <v>5200</v>
      </c>
      <c r="R296" s="466">
        <f t="shared" ref="R296:S296" si="885">IF( AND( NOT( ISERROR( T296 ) ), NOT( ISBLANK( T296 ) ) ), IF( AND( T296 &gt; 0, T296 &lt; 1 ), IF( T296 &gt; 0.042, IF( $A296 = "Friday", $T$1, $U$1 ) + T296 + 0.5, IF( $A296 = "Friday", $T$1, $U$1 ) + T296 + 1), "" ), "" )</f>
        <v>43582.604166666664</v>
      </c>
      <c r="S296" s="466">
        <f t="shared" si="885"/>
        <v>43582.635416666664</v>
      </c>
      <c r="T296" s="497">
        <f t="shared" ref="T296:U296" si="886">TIMEVALUE(V296)</f>
        <v>0.10416666666666667</v>
      </c>
      <c r="U296" s="497">
        <f t="shared" si="886"/>
        <v>0.13541666666666666</v>
      </c>
      <c r="V296" s="498" t="str">
        <f t="shared" si="6"/>
        <v>2:30</v>
      </c>
      <c r="W296" s="498" t="str">
        <f t="shared" si="7"/>
        <v>3:15</v>
      </c>
    </row>
    <row r="297" spans="1:23" ht="12.75">
      <c r="A297" t="str">
        <f t="shared" si="0"/>
        <v>Saturday</v>
      </c>
      <c r="B297" t="str">
        <f t="shared" si="1"/>
        <v>Illegal Pete's</v>
      </c>
      <c r="C297" t="str">
        <f t="shared" ref="C297:D297" si="887">IF( NOT( R297 = "" ), TEXT( DATE(YEAR(R297), MONTH(R297), DAY(R297) ), "m/d/yy") &amp; " " &amp; HOUR(R297) &amp; ":" &amp; TEXT( MINUTE(R297), "00"), "")</f>
        <v>4/27/19 15:45</v>
      </c>
      <c r="D297" t="str">
        <f t="shared" si="887"/>
        <v>4/27/19 16:30</v>
      </c>
      <c r="E297" t="str">
        <f t="shared" si="3"/>
        <v>Halleway</v>
      </c>
      <c r="F297" s="466"/>
      <c r="G297" s="466" t="e">
        <f t="array" ref="G297">INDEX( '2019 Kevin and Rob Export to we'!A:E, MATCH( E297, '2019 Kevin and Rob Export to we'!E:E, 0 ) )</f>
        <v>#N/A</v>
      </c>
      <c r="H297" s="466"/>
      <c r="I297" s="466"/>
      <c r="J297" s="466"/>
      <c r="K297" s="466"/>
      <c r="L297" s="466"/>
      <c r="M297" s="466"/>
      <c r="N297" s="466"/>
      <c r="O297" s="466"/>
      <c r="Q297" s="129" t="s">
        <v>5201</v>
      </c>
      <c r="R297" s="466">
        <f t="shared" ref="R297:S297" si="888">IF( AND( NOT( ISERROR( T297 ) ), NOT( ISBLANK( T297 ) ) ), IF( AND( T297 &gt; 0, T297 &lt; 1 ), IF( T297 &gt; 0.042, IF( $A297 = "Friday", $T$1, $U$1 ) + T297 + 0.5, IF( $A297 = "Friday", $T$1, $U$1 ) + T297 + 1), "" ), "" )</f>
        <v>43582.65625</v>
      </c>
      <c r="S297" s="466">
        <f t="shared" si="888"/>
        <v>43582.6875</v>
      </c>
      <c r="T297" s="497">
        <f t="shared" ref="T297:U297" si="889">TIMEVALUE(V297)</f>
        <v>0.15625</v>
      </c>
      <c r="U297" s="497">
        <f t="shared" si="889"/>
        <v>0.1875</v>
      </c>
      <c r="V297" s="498" t="str">
        <f t="shared" si="6"/>
        <v>3:45</v>
      </c>
      <c r="W297" s="498" t="str">
        <f t="shared" si="7"/>
        <v>4:30</v>
      </c>
    </row>
    <row r="298" spans="1:23" ht="12.75">
      <c r="A298" t="str">
        <f t="shared" si="0"/>
        <v>Saturday</v>
      </c>
      <c r="B298" t="str">
        <f t="shared" si="1"/>
        <v>Illegal Pete's</v>
      </c>
      <c r="C298" t="str">
        <f t="shared" ref="C298:D298" si="890">IF( NOT( R298 = "" ), TEXT( DATE(YEAR(R298), MONTH(R298), DAY(R298) ), "m/d/yy") &amp; " " &amp; HOUR(R298) &amp; ":" &amp; TEXT( MINUTE(R298), "00"), "")</f>
        <v>4/27/19 17:00</v>
      </c>
      <c r="D298" t="str">
        <f t="shared" si="890"/>
        <v>4/27/19 17:45</v>
      </c>
      <c r="E298" t="str">
        <f t="shared" si="3"/>
        <v>Montropo</v>
      </c>
      <c r="F298" s="466"/>
      <c r="G298" s="466" t="e">
        <f t="array" ref="G298">INDEX( '2019 Kevin and Rob Export to we'!A:E, MATCH( E298, '2019 Kevin and Rob Export to we'!E:E, 0 ) )</f>
        <v>#N/A</v>
      </c>
      <c r="H298" s="466"/>
      <c r="I298" s="466"/>
      <c r="J298" s="466"/>
      <c r="K298" s="466"/>
      <c r="L298" s="466"/>
      <c r="M298" s="466"/>
      <c r="N298" s="466"/>
      <c r="O298" s="466"/>
      <c r="Q298" s="129" t="s">
        <v>5202</v>
      </c>
      <c r="R298" s="466">
        <f t="shared" ref="R298:S298" si="891">IF( AND( NOT( ISERROR( T298 ) ), NOT( ISBLANK( T298 ) ) ), IF( AND( T298 &gt; 0, T298 &lt; 1 ), IF( T298 &gt; 0.042, IF( $A298 = "Friday", $T$1, $U$1 ) + T298 + 0.5, IF( $A298 = "Friday", $T$1, $U$1 ) + T298 + 1), "" ), "" )</f>
        <v>43582.708333333336</v>
      </c>
      <c r="S298" s="466">
        <f t="shared" si="891"/>
        <v>43582.739583333336</v>
      </c>
      <c r="T298" s="497">
        <f t="shared" ref="T298:U298" si="892">TIMEVALUE(V298)</f>
        <v>0.20833333333333334</v>
      </c>
      <c r="U298" s="497">
        <f t="shared" si="892"/>
        <v>0.23958333333333334</v>
      </c>
      <c r="V298" s="498" t="str">
        <f t="shared" si="6"/>
        <v>5:00</v>
      </c>
      <c r="W298" s="498" t="str">
        <f t="shared" si="7"/>
        <v>5:45</v>
      </c>
    </row>
    <row r="299" spans="1:23" ht="12.75">
      <c r="A299" t="str">
        <f t="shared" si="0"/>
        <v>Saturday</v>
      </c>
      <c r="B299" t="str">
        <f t="shared" si="1"/>
        <v>Illegal Pete's</v>
      </c>
      <c r="C299" t="str">
        <f t="shared" ref="C299:D299" si="893">IF( NOT( R299 = "" ), TEXT( DATE(YEAR(R299), MONTH(R299), DAY(R299) ), "m/d/yy") &amp; " " &amp; HOUR(R299) &amp; ":" &amp; TEXT( MINUTE(R299), "00"), "")</f>
        <v>4/27/19 18:15</v>
      </c>
      <c r="D299" t="str">
        <f t="shared" si="893"/>
        <v>4/27/19 19:00</v>
      </c>
      <c r="E299" t="str">
        <f t="shared" si="3"/>
        <v>Whitacre</v>
      </c>
      <c r="F299" s="466"/>
      <c r="G299" s="466" t="e">
        <f t="array" ref="G299">INDEX( '2019 Kevin and Rob Export to we'!A:E, MATCH( E299, '2019 Kevin and Rob Export to we'!E:E, 0 ) )</f>
        <v>#N/A</v>
      </c>
      <c r="H299" s="466"/>
      <c r="I299" s="466"/>
      <c r="J299" s="466"/>
      <c r="K299" s="466"/>
      <c r="L299" s="466"/>
      <c r="M299" s="466"/>
      <c r="N299" s="466"/>
      <c r="O299" s="466"/>
      <c r="Q299" s="129" t="s">
        <v>5203</v>
      </c>
      <c r="R299" s="466">
        <f t="shared" ref="R299:S299" si="894">IF( AND( NOT( ISERROR( T299 ) ), NOT( ISBLANK( T299 ) ) ), IF( AND( T299 &gt; 0, T299 &lt; 1 ), IF( T299 &gt; 0.042, IF( $A299 = "Friday", $T$1, $U$1 ) + T299 + 0.5, IF( $A299 = "Friday", $T$1, $U$1 ) + T299 + 1), "" ), "" )</f>
        <v>43582.760416666664</v>
      </c>
      <c r="S299" s="466">
        <f t="shared" si="894"/>
        <v>43582.791666666664</v>
      </c>
      <c r="T299" s="497">
        <f t="shared" ref="T299:U299" si="895">TIMEVALUE(V299)</f>
        <v>0.26041666666666669</v>
      </c>
      <c r="U299" s="497">
        <f t="shared" si="895"/>
        <v>0.29166666666666669</v>
      </c>
      <c r="V299" s="498" t="str">
        <f t="shared" si="6"/>
        <v>6:15</v>
      </c>
      <c r="W299" s="498" t="str">
        <f t="shared" si="7"/>
        <v>7:00</v>
      </c>
    </row>
    <row r="300" spans="1:23" ht="12.75">
      <c r="A300" t="str">
        <f t="shared" si="0"/>
        <v>Saturday</v>
      </c>
      <c r="B300" t="str">
        <f t="shared" si="1"/>
        <v>Illegal Pete's</v>
      </c>
      <c r="C300" t="str">
        <f t="shared" ref="C300:D300" si="896">IF( NOT( R300 = "" ), TEXT( DATE(YEAR(R300), MONTH(R300), DAY(R300) ), "m/d/yy") &amp; " " &amp; HOUR(R300) &amp; ":" &amp; TEXT( MINUTE(R300), "00"), "")</f>
        <v>4/27/19 19:30</v>
      </c>
      <c r="D300" t="str">
        <f t="shared" si="896"/>
        <v>4/27/19 20:15</v>
      </c>
      <c r="E300" t="str">
        <f t="shared" si="3"/>
        <v>Sunnydale High</v>
      </c>
      <c r="F300" s="466"/>
      <c r="G300" s="466" t="e">
        <f t="array" ref="G300">INDEX( '2019 Kevin and Rob Export to we'!A:E, MATCH( E300, '2019 Kevin and Rob Export to we'!E:E, 0 ) )</f>
        <v>#N/A</v>
      </c>
      <c r="H300" s="466"/>
      <c r="I300" s="466"/>
      <c r="J300" s="466"/>
      <c r="K300" s="466"/>
      <c r="L300" s="466"/>
      <c r="M300" s="466"/>
      <c r="N300" s="466"/>
      <c r="O300" s="466"/>
      <c r="Q300" s="129" t="s">
        <v>5204</v>
      </c>
      <c r="R300" s="466">
        <f t="shared" ref="R300:S300" si="897">IF( AND( NOT( ISERROR( T300 ) ), NOT( ISBLANK( T300 ) ) ), IF( AND( T300 &gt; 0, T300 &lt; 1 ), IF( T300 &gt; 0.042, IF( $A300 = "Friday", $T$1, $U$1 ) + T300 + 0.5, IF( $A300 = "Friday", $T$1, $U$1 ) + T300 + 1), "" ), "" )</f>
        <v>43582.8125</v>
      </c>
      <c r="S300" s="466">
        <f t="shared" si="897"/>
        <v>43582.84375</v>
      </c>
      <c r="T300" s="497">
        <f t="shared" ref="T300:U300" si="898">TIMEVALUE(V300)</f>
        <v>0.3125</v>
      </c>
      <c r="U300" s="497">
        <f t="shared" si="898"/>
        <v>0.34375</v>
      </c>
      <c r="V300" s="498" t="str">
        <f t="shared" si="6"/>
        <v>7:30</v>
      </c>
      <c r="W300" s="498" t="str">
        <f t="shared" si="7"/>
        <v>8:15</v>
      </c>
    </row>
    <row r="301" spans="1:23" ht="12.75">
      <c r="A301" t="str">
        <f t="shared" si="0"/>
        <v>Saturday</v>
      </c>
      <c r="B301" t="str">
        <f t="shared" si="1"/>
        <v>Illegal Pete's</v>
      </c>
      <c r="C301" t="str">
        <f t="shared" ref="C301:D301" si="899">IF( NOT( R301 = "" ), TEXT( DATE(YEAR(R301), MONTH(R301), DAY(R301) ), "m/d/yy") &amp; " " &amp; HOUR(R301) &amp; ":" &amp; TEXT( MINUTE(R301), "00"), "")</f>
        <v>4/27/19 20:45</v>
      </c>
      <c r="D301" t="str">
        <f t="shared" si="899"/>
        <v>4/27/19 21:30</v>
      </c>
      <c r="E301" t="str">
        <f t="shared" si="3"/>
        <v>Shark Dreams</v>
      </c>
      <c r="F301" s="466"/>
      <c r="G301" s="466" t="e">
        <f t="array" ref="G301">INDEX( '2019 Kevin and Rob Export to we'!A:E, MATCH( E301, '2019 Kevin and Rob Export to we'!E:E, 0 ) )</f>
        <v>#N/A</v>
      </c>
      <c r="H301" s="466"/>
      <c r="I301" s="466"/>
      <c r="J301" s="466"/>
      <c r="K301" s="466"/>
      <c r="L301" s="466"/>
      <c r="M301" s="466"/>
      <c r="N301" s="466"/>
      <c r="O301" s="466"/>
      <c r="Q301" s="129" t="s">
        <v>5205</v>
      </c>
      <c r="R301" s="466">
        <f t="shared" ref="R301:S301" si="900">IF( AND( NOT( ISERROR( T301 ) ), NOT( ISBLANK( T301 ) ) ), IF( AND( T301 &gt; 0, T301 &lt; 1 ), IF( T301 &gt; 0.042, IF( $A301 = "Friday", $T$1, $U$1 ) + T301 + 0.5, IF( $A301 = "Friday", $T$1, $U$1 ) + T301 + 1), "" ), "" )</f>
        <v>43582.864583333336</v>
      </c>
      <c r="S301" s="466">
        <f t="shared" si="900"/>
        <v>43582.895833333336</v>
      </c>
      <c r="T301" s="497">
        <f t="shared" ref="T301:U301" si="901">TIMEVALUE(V301)</f>
        <v>0.36458333333333331</v>
      </c>
      <c r="U301" s="497">
        <f t="shared" si="901"/>
        <v>0.39583333333333331</v>
      </c>
      <c r="V301" s="498" t="str">
        <f t="shared" si="6"/>
        <v>8:45</v>
      </c>
      <c r="W301" s="498" t="str">
        <f t="shared" si="7"/>
        <v>9:30</v>
      </c>
    </row>
    <row r="302" spans="1:23" ht="12.75">
      <c r="A302" t="str">
        <f t="shared" si="0"/>
        <v>Saturday</v>
      </c>
      <c r="B302" t="str">
        <f t="shared" si="1"/>
        <v>Magic Rat</v>
      </c>
      <c r="C302" t="str">
        <f t="shared" ref="C302:D302" si="902">IF( NOT( R302 = "" ), TEXT( DATE(YEAR(R302), MONTH(R302), DAY(R302) ), "m/d/yy") &amp; " " &amp; HOUR(R302) &amp; ":" &amp; TEXT( MINUTE(R302), "00"), "")</f>
        <v/>
      </c>
      <c r="D302" t="str">
        <f t="shared" si="902"/>
        <v/>
      </c>
      <c r="E302" t="str">
        <f t="shared" si="3"/>
        <v/>
      </c>
      <c r="F302" s="466"/>
      <c r="G302" s="466" t="e">
        <f t="array" ref="G302">INDEX( '2019 Kevin and Rob Export to we'!A:E, MATCH( E302, '2019 Kevin and Rob Export to we'!E:E, 0 ) )</f>
        <v>#N/A</v>
      </c>
      <c r="H302" s="466"/>
      <c r="I302" s="466"/>
      <c r="J302" s="466"/>
      <c r="K302" s="466"/>
      <c r="L302" s="466"/>
      <c r="M302" s="466"/>
      <c r="N302" s="466"/>
      <c r="O302" s="466"/>
      <c r="Q302" s="129" t="s">
        <v>4992</v>
      </c>
      <c r="R302" s="466" t="str">
        <f t="shared" ref="R302:S302" si="903">IF( AND( NOT( ISERROR( T302 ) ), NOT( ISBLANK( T302 ) ) ), IF( AND( T302 &gt; 0, T302 &lt; 1 ), IF( T302 &gt; 0.042, IF( $A302 = "Friday", $T$1, $U$1 ) + T302 + 0.5, IF( $A302 = "Friday", $T$1, $U$1 ) + T302 + 1), "" ), "" )</f>
        <v/>
      </c>
      <c r="S302" s="466" t="str">
        <f t="shared" si="903"/>
        <v/>
      </c>
      <c r="T302" s="497" t="e">
        <f t="shared" ref="T302:U302" si="904">TIMEVALUE(V302)</f>
        <v>#VALUE!</v>
      </c>
      <c r="U302" s="497" t="e">
        <f t="shared" si="904"/>
        <v>#VALUE!</v>
      </c>
      <c r="V302" s="498" t="str">
        <f t="shared" si="6"/>
        <v/>
      </c>
      <c r="W302" s="498" t="str">
        <f t="shared" si="7"/>
        <v/>
      </c>
    </row>
    <row r="303" spans="1:23" ht="12.75">
      <c r="A303" t="str">
        <f t="shared" si="0"/>
        <v>Saturday</v>
      </c>
      <c r="B303" t="str">
        <f t="shared" si="1"/>
        <v>Magic Rat</v>
      </c>
      <c r="C303" t="str">
        <f t="shared" ref="C303:D303" si="905">IF( NOT( R303 = "" ), TEXT( DATE(YEAR(R303), MONTH(R303), DAY(R303) ), "m/d/yy") &amp; " " &amp; HOUR(R303) &amp; ":" &amp; TEXT( MINUTE(R303), "00"), "")</f>
        <v>4/27/19 17:00</v>
      </c>
      <c r="D303" t="str">
        <f t="shared" si="905"/>
        <v>4/27/19 18:30</v>
      </c>
      <c r="E303" t="str">
        <f t="shared" si="3"/>
        <v>Songwriters in the Round - Bonnie Sims</v>
      </c>
      <c r="F303" s="466"/>
      <c r="G303" s="466" t="e">
        <f t="array" ref="G303">INDEX( '2019 Kevin and Rob Export to we'!A:E, MATCH( E303, '2019 Kevin and Rob Export to we'!E:E, 0 ) )</f>
        <v>#N/A</v>
      </c>
      <c r="H303" s="466"/>
      <c r="I303" s="466"/>
      <c r="J303" s="466"/>
      <c r="K303" s="466"/>
      <c r="L303" s="466"/>
      <c r="M303" s="466"/>
      <c r="N303" s="466"/>
      <c r="O303" s="466"/>
      <c r="Q303" s="129" t="s">
        <v>5207</v>
      </c>
      <c r="R303" s="466">
        <f t="shared" ref="R303:S303" si="906">IF( AND( NOT( ISERROR( T303 ) ), NOT( ISBLANK( T303 ) ) ), IF( AND( T303 &gt; 0, T303 &lt; 1 ), IF( T303 &gt; 0.042, IF( $A303 = "Friday", $T$1, $U$1 ) + T303 + 0.5, IF( $A303 = "Friday", $T$1, $U$1 ) + T303 + 1), "" ), "" )</f>
        <v>43582.708333333336</v>
      </c>
      <c r="S303" s="466">
        <f t="shared" si="906"/>
        <v>43582.770833333336</v>
      </c>
      <c r="T303" s="497">
        <f t="shared" ref="T303:U303" si="907">TIMEVALUE(V303)</f>
        <v>0.20833333333333334</v>
      </c>
      <c r="U303" s="497">
        <f t="shared" si="907"/>
        <v>0.27083333333333331</v>
      </c>
      <c r="V303" s="498" t="str">
        <f t="shared" si="6"/>
        <v>5:00</v>
      </c>
      <c r="W303" s="498" t="str">
        <f t="shared" si="7"/>
        <v>6:30</v>
      </c>
    </row>
    <row r="304" spans="1:23" ht="12.75">
      <c r="A304" t="str">
        <f t="shared" si="0"/>
        <v>Saturday</v>
      </c>
      <c r="B304" t="str">
        <f t="shared" si="1"/>
        <v>Magic Rat</v>
      </c>
      <c r="C304" t="str">
        <f t="shared" ref="C304:D304" si="908">IF( NOT( R304 = "" ), TEXT( DATE(YEAR(R304), MONTH(R304), DAY(R304) ), "m/d/yy") &amp; " " &amp; HOUR(R304) &amp; ":" &amp; TEXT( MINUTE(R304), "00"), "")</f>
        <v>4/27/19 19:00</v>
      </c>
      <c r="D304" t="str">
        <f t="shared" si="908"/>
        <v>4/27/19 19:45</v>
      </c>
      <c r="E304" t="str">
        <f t="shared" si="3"/>
        <v>Rebecca Folsom</v>
      </c>
      <c r="F304" s="466"/>
      <c r="G304" s="466" t="e">
        <f t="array" ref="G304">INDEX( '2019 Kevin and Rob Export to we'!A:E, MATCH( E304, '2019 Kevin and Rob Export to we'!E:E, 0 ) )</f>
        <v>#N/A</v>
      </c>
      <c r="H304" s="466"/>
      <c r="I304" s="466"/>
      <c r="J304" s="466"/>
      <c r="K304" s="466"/>
      <c r="L304" s="466"/>
      <c r="M304" s="466"/>
      <c r="N304" s="466"/>
      <c r="O304" s="466"/>
      <c r="Q304" s="129" t="s">
        <v>5208</v>
      </c>
      <c r="R304" s="466">
        <f t="shared" ref="R304:S304" si="909">IF( AND( NOT( ISERROR( T304 ) ), NOT( ISBLANK( T304 ) ) ), IF( AND( T304 &gt; 0, T304 &lt; 1 ), IF( T304 &gt; 0.042, IF( $A304 = "Friday", $T$1, $U$1 ) + T304 + 0.5, IF( $A304 = "Friday", $T$1, $U$1 ) + T304 + 1), "" ), "" )</f>
        <v>43582.791666666664</v>
      </c>
      <c r="S304" s="466">
        <f t="shared" si="909"/>
        <v>43582.822916666664</v>
      </c>
      <c r="T304" s="497">
        <f t="shared" ref="T304:U304" si="910">TIMEVALUE(V304)</f>
        <v>0.29166666666666669</v>
      </c>
      <c r="U304" s="497">
        <f t="shared" si="910"/>
        <v>0.32291666666666669</v>
      </c>
      <c r="V304" s="498" t="str">
        <f t="shared" si="6"/>
        <v>7:00</v>
      </c>
      <c r="W304" s="498" t="str">
        <f t="shared" si="7"/>
        <v>7:45</v>
      </c>
    </row>
    <row r="305" spans="1:23" ht="12.75">
      <c r="A305" t="str">
        <f t="shared" si="0"/>
        <v>Saturday</v>
      </c>
      <c r="B305" t="str">
        <f t="shared" si="1"/>
        <v>Magic Rat</v>
      </c>
      <c r="C305" t="str">
        <f t="shared" ref="C305:D305" si="911">IF( NOT( R305 = "" ), TEXT( DATE(YEAR(R305), MONTH(R305), DAY(R305) ), "m/d/yy") &amp; " " &amp; HOUR(R305) &amp; ":" &amp; TEXT( MINUTE(R305), "00"), "")</f>
        <v>4/27/19 21:30</v>
      </c>
      <c r="D305" t="str">
        <f t="shared" si="911"/>
        <v>4/27/19 22:15</v>
      </c>
      <c r="E305" t="str">
        <f t="shared" si="3"/>
        <v>The Gabrielle Louise Band</v>
      </c>
      <c r="F305" s="466"/>
      <c r="G305" s="466" t="e">
        <f t="array" ref="G305">INDEX( '2019 Kevin and Rob Export to we'!A:E, MATCH( E305, '2019 Kevin and Rob Export to we'!E:E, 0 ) )</f>
        <v>#N/A</v>
      </c>
      <c r="H305" s="466"/>
      <c r="I305" s="466"/>
      <c r="J305" s="466"/>
      <c r="K305" s="466"/>
      <c r="L305" s="466"/>
      <c r="M305" s="466"/>
      <c r="N305" s="466"/>
      <c r="O305" s="466"/>
      <c r="Q305" s="129" t="s">
        <v>5209</v>
      </c>
      <c r="R305" s="466">
        <f t="shared" ref="R305:S305" si="912">IF( AND( NOT( ISERROR( T305 ) ), NOT( ISBLANK( T305 ) ) ), IF( AND( T305 &gt; 0, T305 &lt; 1 ), IF( T305 &gt; 0.042, IF( $A305 = "Friday", $T$1, $U$1 ) + T305 + 0.5, IF( $A305 = "Friday", $T$1, $U$1 ) + T305 + 1), "" ), "" )</f>
        <v>43582.895833333336</v>
      </c>
      <c r="S305" s="466">
        <f t="shared" si="912"/>
        <v>43582.927083333336</v>
      </c>
      <c r="T305" s="497">
        <f t="shared" ref="T305:U305" si="913">TIMEVALUE(V305)</f>
        <v>0.39583333333333331</v>
      </c>
      <c r="U305" s="497">
        <f t="shared" si="913"/>
        <v>0.42708333333333331</v>
      </c>
      <c r="V305" s="498" t="str">
        <f t="shared" si="6"/>
        <v>9:30</v>
      </c>
      <c r="W305" s="498" t="str">
        <f t="shared" si="7"/>
        <v>10:15</v>
      </c>
    </row>
    <row r="306" spans="1:23" ht="12.75">
      <c r="A306" t="str">
        <f t="shared" si="0"/>
        <v>Saturday</v>
      </c>
      <c r="B306" t="str">
        <f t="shared" si="1"/>
        <v>Magic Rat</v>
      </c>
      <c r="C306" t="str">
        <f t="shared" ref="C306:D306" si="914">IF( NOT( R306 = "" ), TEXT( DATE(YEAR(R306), MONTH(R306), DAY(R306) ), "m/d/yy") &amp; " " &amp; HOUR(R306) &amp; ":" &amp; TEXT( MINUTE(R306), "00"), "")</f>
        <v>4/27/19 22:45</v>
      </c>
      <c r="D306" t="str">
        <f t="shared" si="914"/>
        <v>4/27/19 23:45</v>
      </c>
      <c r="E306" t="str">
        <f t="shared" si="3"/>
        <v>Shuck Wagon</v>
      </c>
      <c r="F306" s="466"/>
      <c r="G306" s="466" t="e">
        <f t="array" ref="G306">INDEX( '2019 Kevin and Rob Export to we'!A:E, MATCH( E306, '2019 Kevin and Rob Export to we'!E:E, 0 ) )</f>
        <v>#N/A</v>
      </c>
      <c r="H306" s="466"/>
      <c r="I306" s="466"/>
      <c r="J306" s="466"/>
      <c r="K306" s="466"/>
      <c r="L306" s="466"/>
      <c r="M306" s="466"/>
      <c r="N306" s="466"/>
      <c r="O306" s="466"/>
      <c r="Q306" s="129" t="s">
        <v>5210</v>
      </c>
      <c r="R306" s="466">
        <f t="shared" ref="R306:S306" si="915">IF( AND( NOT( ISERROR( T306 ) ), NOT( ISBLANK( T306 ) ) ), IF( AND( T306 &gt; 0, T306 &lt; 1 ), IF( T306 &gt; 0.042, IF( $A306 = "Friday", $T$1, $U$1 ) + T306 + 0.5, IF( $A306 = "Friday", $T$1, $U$1 ) + T306 + 1), "" ), "" )</f>
        <v>43582.947916666664</v>
      </c>
      <c r="S306" s="466">
        <f t="shared" si="915"/>
        <v>43582.989583333336</v>
      </c>
      <c r="T306" s="497">
        <f t="shared" ref="T306:U306" si="916">TIMEVALUE(V306)</f>
        <v>0.44791666666666669</v>
      </c>
      <c r="U306" s="497">
        <f t="shared" si="916"/>
        <v>0.48958333333333331</v>
      </c>
      <c r="V306" s="498" t="str">
        <f t="shared" si="6"/>
        <v>10:45</v>
      </c>
      <c r="W306" s="498" t="str">
        <f t="shared" si="7"/>
        <v>11:45</v>
      </c>
    </row>
    <row r="307" spans="1:23" ht="12.75">
      <c r="A307" t="str">
        <f t="shared" si="0"/>
        <v>Saturday</v>
      </c>
      <c r="B307" t="str">
        <f t="shared" si="1"/>
        <v>The Mayor of Old Town</v>
      </c>
      <c r="C307" t="str">
        <f t="shared" ref="C307:D307" si="917">IF( NOT( R307 = "" ), TEXT( DATE(YEAR(R307), MONTH(R307), DAY(R307) ), "m/d/yy") &amp; " " &amp; HOUR(R307) &amp; ":" &amp; TEXT( MINUTE(R307), "00"), "")</f>
        <v/>
      </c>
      <c r="D307" t="str">
        <f t="shared" si="917"/>
        <v/>
      </c>
      <c r="E307" t="str">
        <f t="shared" si="3"/>
        <v/>
      </c>
      <c r="F307" s="466"/>
      <c r="G307" s="466" t="e">
        <f t="array" ref="G307">INDEX( '2019 Kevin and Rob Export to we'!A:E, MATCH( E307, '2019 Kevin and Rob Export to we'!E:E, 0 ) )</f>
        <v>#N/A</v>
      </c>
      <c r="H307" s="466"/>
      <c r="I307" s="466"/>
      <c r="J307" s="466"/>
      <c r="K307" s="466"/>
      <c r="L307" s="466"/>
      <c r="M307" s="466"/>
      <c r="N307" s="466"/>
      <c r="O307" s="466"/>
      <c r="Q307" s="129" t="s">
        <v>4998</v>
      </c>
      <c r="R307" s="466" t="str">
        <f t="shared" ref="R307:S307" si="918">IF( AND( NOT( ISERROR( T307 ) ), NOT( ISBLANK( T307 ) ) ), IF( AND( T307 &gt; 0, T307 &lt; 1 ), IF( T307 &gt; 0.042, IF( $A307 = "Friday", $T$1, $U$1 ) + T307 + 0.5, IF( $A307 = "Friday", $T$1, $U$1 ) + T307 + 1), "" ), "" )</f>
        <v/>
      </c>
      <c r="S307" s="466" t="str">
        <f t="shared" si="918"/>
        <v/>
      </c>
      <c r="T307" s="497" t="e">
        <f t="shared" ref="T307:U307" si="919">TIMEVALUE(V307)</f>
        <v>#VALUE!</v>
      </c>
      <c r="U307" s="497" t="e">
        <f t="shared" si="919"/>
        <v>#VALUE!</v>
      </c>
      <c r="V307" s="498" t="str">
        <f t="shared" si="6"/>
        <v/>
      </c>
      <c r="W307" s="498" t="str">
        <f t="shared" si="7"/>
        <v/>
      </c>
    </row>
    <row r="308" spans="1:23" ht="12.75">
      <c r="A308" t="str">
        <f t="shared" si="0"/>
        <v>Saturday</v>
      </c>
      <c r="B308" t="str">
        <f t="shared" si="1"/>
        <v>The Mayor of Old Town</v>
      </c>
      <c r="C308" t="str">
        <f t="shared" ref="C308:D308" si="920">IF( NOT( R308 = "" ), TEXT( DATE(YEAR(R308), MONTH(R308), DAY(R308) ), "m/d/yy") &amp; " " &amp; HOUR(R308) &amp; ":" &amp; TEXT( MINUTE(R308), "00"), "")</f>
        <v>4/27/19 14:00</v>
      </c>
      <c r="D308" t="str">
        <f t="shared" si="920"/>
        <v>4/27/19 14:45</v>
      </c>
      <c r="E308" t="str">
        <f t="shared" si="3"/>
        <v>LAPOMPE</v>
      </c>
      <c r="F308" s="466"/>
      <c r="G308" s="466" t="e">
        <f t="array" ref="G308">INDEX( '2019 Kevin and Rob Export to we'!A:E, MATCH( E308, '2019 Kevin and Rob Export to we'!E:E, 0 ) )</f>
        <v>#N/A</v>
      </c>
      <c r="H308" s="466"/>
      <c r="I308" s="466"/>
      <c r="J308" s="466"/>
      <c r="K308" s="466"/>
      <c r="L308" s="466"/>
      <c r="M308" s="466"/>
      <c r="N308" s="466"/>
      <c r="O308" s="466"/>
      <c r="Q308" s="129" t="s">
        <v>5211</v>
      </c>
      <c r="R308" s="466">
        <f t="shared" ref="R308:S308" si="921">IF( AND( NOT( ISERROR( T308 ) ), NOT( ISBLANK( T308 ) ) ), IF( AND( T308 &gt; 0, T308 &lt; 1 ), IF( T308 &gt; 0.042, IF( $A308 = "Friday", $T$1, $U$1 ) + T308 + 0.5, IF( $A308 = "Friday", $T$1, $U$1 ) + T308 + 1), "" ), "" )</f>
        <v>43582.583333333336</v>
      </c>
      <c r="S308" s="466">
        <f t="shared" si="921"/>
        <v>43582.614583333336</v>
      </c>
      <c r="T308" s="497">
        <f t="shared" ref="T308:U308" si="922">TIMEVALUE(V308)</f>
        <v>8.3333333333333329E-2</v>
      </c>
      <c r="U308" s="497">
        <f t="shared" si="922"/>
        <v>0.11458333333333333</v>
      </c>
      <c r="V308" s="498" t="str">
        <f t="shared" si="6"/>
        <v>2:00</v>
      </c>
      <c r="W308" s="498" t="str">
        <f t="shared" si="7"/>
        <v>2:45</v>
      </c>
    </row>
    <row r="309" spans="1:23" ht="12.75">
      <c r="A309" t="str">
        <f t="shared" si="0"/>
        <v>Saturday</v>
      </c>
      <c r="B309" t="str">
        <f t="shared" si="1"/>
        <v>The Mayor of Old Town</v>
      </c>
      <c r="C309" t="str">
        <f t="shared" ref="C309:D309" si="923">IF( NOT( R309 = "" ), TEXT( DATE(YEAR(R309), MONTH(R309), DAY(R309) ), "m/d/yy") &amp; " " &amp; HOUR(R309) &amp; ":" &amp; TEXT( MINUTE(R309), "00"), "")</f>
        <v>4/27/19 15:00</v>
      </c>
      <c r="D309" t="str">
        <f t="shared" si="923"/>
        <v>4/27/19 15:45</v>
      </c>
      <c r="E309" t="str">
        <f t="shared" si="3"/>
        <v>The Monday Night Band</v>
      </c>
      <c r="F309" s="466"/>
      <c r="G309" s="466" t="e">
        <f t="array" ref="G309">INDEX( '2019 Kevin and Rob Export to we'!A:E, MATCH( E309, '2019 Kevin and Rob Export to we'!E:E, 0 ) )</f>
        <v>#N/A</v>
      </c>
      <c r="H309" s="466"/>
      <c r="I309" s="466"/>
      <c r="J309" s="466"/>
      <c r="K309" s="466"/>
      <c r="L309" s="466"/>
      <c r="M309" s="466"/>
      <c r="N309" s="466"/>
      <c r="O309" s="466"/>
      <c r="Q309" s="129" t="s">
        <v>5212</v>
      </c>
      <c r="R309" s="466">
        <f t="shared" ref="R309:S309" si="924">IF( AND( NOT( ISERROR( T309 ) ), NOT( ISBLANK( T309 ) ) ), IF( AND( T309 &gt; 0, T309 &lt; 1 ), IF( T309 &gt; 0.042, IF( $A309 = "Friday", $T$1, $U$1 ) + T309 + 0.5, IF( $A309 = "Friday", $T$1, $U$1 ) + T309 + 1), "" ), "" )</f>
        <v>43582.625</v>
      </c>
      <c r="S309" s="466">
        <f t="shared" si="924"/>
        <v>43582.65625</v>
      </c>
      <c r="T309" s="497">
        <f t="shared" ref="T309:U309" si="925">TIMEVALUE(V309)</f>
        <v>0.125</v>
      </c>
      <c r="U309" s="497">
        <f t="shared" si="925"/>
        <v>0.15625</v>
      </c>
      <c r="V309" s="498" t="str">
        <f t="shared" si="6"/>
        <v>3:00</v>
      </c>
      <c r="W309" s="498" t="str">
        <f t="shared" si="7"/>
        <v>3:45</v>
      </c>
    </row>
    <row r="310" spans="1:23" ht="12.75">
      <c r="A310" t="str">
        <f t="shared" si="0"/>
        <v>Saturday</v>
      </c>
      <c r="B310" t="str">
        <f t="shared" si="1"/>
        <v>The Mayor of Old Town</v>
      </c>
      <c r="C310" t="str">
        <f t="shared" ref="C310:D310" si="926">IF( NOT( R310 = "" ), TEXT( DATE(YEAR(R310), MONTH(R310), DAY(R310) ), "m/d/yy") &amp; " " &amp; HOUR(R310) &amp; ":" &amp; TEXT( MINUTE(R310), "00"), "")</f>
        <v>4/27/19 16:15</v>
      </c>
      <c r="D310" t="str">
        <f t="shared" si="926"/>
        <v>4/27/19 17:00</v>
      </c>
      <c r="E310" t="str">
        <f t="shared" si="3"/>
        <v>Silver and Smoke</v>
      </c>
      <c r="F310" s="466"/>
      <c r="G310" s="466" t="e">
        <f t="array" ref="G310">INDEX( '2019 Kevin and Rob Export to we'!A:E, MATCH( E310, '2019 Kevin and Rob Export to we'!E:E, 0 ) )</f>
        <v>#N/A</v>
      </c>
      <c r="H310" s="466"/>
      <c r="I310" s="466"/>
      <c r="J310" s="466"/>
      <c r="K310" s="466"/>
      <c r="L310" s="466"/>
      <c r="M310" s="466"/>
      <c r="N310" s="466"/>
      <c r="O310" s="466"/>
      <c r="Q310" s="129" t="s">
        <v>5214</v>
      </c>
      <c r="R310" s="466">
        <f t="shared" ref="R310:S310" si="927">IF( AND( NOT( ISERROR( T310 ) ), NOT( ISBLANK( T310 ) ) ), IF( AND( T310 &gt; 0, T310 &lt; 1 ), IF( T310 &gt; 0.042, IF( $A310 = "Friday", $T$1, $U$1 ) + T310 + 0.5, IF( $A310 = "Friday", $T$1, $U$1 ) + T310 + 1), "" ), "" )</f>
        <v>43582.677083333336</v>
      </c>
      <c r="S310" s="466">
        <f t="shared" si="927"/>
        <v>43582.708333333336</v>
      </c>
      <c r="T310" s="497">
        <f t="shared" ref="T310:U310" si="928">TIMEVALUE(V310)</f>
        <v>0.17708333333333334</v>
      </c>
      <c r="U310" s="497">
        <f t="shared" si="928"/>
        <v>0.20833333333333334</v>
      </c>
      <c r="V310" s="498" t="str">
        <f t="shared" si="6"/>
        <v>4:15</v>
      </c>
      <c r="W310" s="498" t="str">
        <f t="shared" si="7"/>
        <v>5:00</v>
      </c>
    </row>
    <row r="311" spans="1:23" ht="12.75">
      <c r="A311" t="str">
        <f t="shared" si="0"/>
        <v>Saturday</v>
      </c>
      <c r="B311" t="str">
        <f t="shared" si="1"/>
        <v>The Mayor of Old Town</v>
      </c>
      <c r="C311" t="str">
        <f t="shared" ref="C311:D311" si="929">IF( NOT( R311 = "" ), TEXT( DATE(YEAR(R311), MONTH(R311), DAY(R311) ), "m/d/yy") &amp; " " &amp; HOUR(R311) &amp; ":" &amp; TEXT( MINUTE(R311), "00"), "")</f>
        <v>4/27/19 17:30</v>
      </c>
      <c r="D311" t="str">
        <f t="shared" si="929"/>
        <v>4/27/19 18:30</v>
      </c>
      <c r="E311" t="str">
        <f t="shared" si="3"/>
        <v>Lois and the Lantern</v>
      </c>
      <c r="F311" s="466"/>
      <c r="G311" s="466" t="e">
        <f t="array" ref="G311">INDEX( '2019 Kevin and Rob Export to we'!A:E, MATCH( E311, '2019 Kevin and Rob Export to we'!E:E, 0 ) )</f>
        <v>#N/A</v>
      </c>
      <c r="H311" s="466"/>
      <c r="I311" s="466"/>
      <c r="J311" s="466"/>
      <c r="K311" s="466"/>
      <c r="L311" s="466"/>
      <c r="M311" s="466"/>
      <c r="N311" s="466"/>
      <c r="O311" s="466"/>
      <c r="Q311" s="129" t="s">
        <v>5215</v>
      </c>
      <c r="R311" s="466">
        <f t="shared" ref="R311:S311" si="930">IF( AND( NOT( ISERROR( T311 ) ), NOT( ISBLANK( T311 ) ) ), IF( AND( T311 &gt; 0, T311 &lt; 1 ), IF( T311 &gt; 0.042, IF( $A311 = "Friday", $T$1, $U$1 ) + T311 + 0.5, IF( $A311 = "Friday", $T$1, $U$1 ) + T311 + 1), "" ), "" )</f>
        <v>43582.729166666664</v>
      </c>
      <c r="S311" s="466">
        <f t="shared" si="930"/>
        <v>43582.770833333336</v>
      </c>
      <c r="T311" s="497">
        <f t="shared" ref="T311:U311" si="931">TIMEVALUE(V311)</f>
        <v>0.22916666666666666</v>
      </c>
      <c r="U311" s="497">
        <f t="shared" si="931"/>
        <v>0.27083333333333331</v>
      </c>
      <c r="V311" s="498" t="str">
        <f t="shared" si="6"/>
        <v>5:30</v>
      </c>
      <c r="W311" s="498" t="str">
        <f t="shared" si="7"/>
        <v>6:30</v>
      </c>
    </row>
    <row r="312" spans="1:23" ht="12.75">
      <c r="A312" t="str">
        <f t="shared" si="0"/>
        <v>Saturday</v>
      </c>
      <c r="B312" t="str">
        <f t="shared" si="1"/>
        <v>The Mayor of Old Town</v>
      </c>
      <c r="C312" t="str">
        <f t="shared" ref="C312:D312" si="932">IF( NOT( R312 = "" ), TEXT( DATE(YEAR(R312), MONTH(R312), DAY(R312) ), "m/d/yy") &amp; " " &amp; HOUR(R312) &amp; ":" &amp; TEXT( MINUTE(R312), "00"), "")</f>
        <v>4/27/19 19:00</v>
      </c>
      <c r="D312" t="str">
        <f t="shared" si="932"/>
        <v>4/27/19 19:45</v>
      </c>
      <c r="E312" t="str">
        <f t="shared" si="3"/>
        <v>Grant Sabin and the Juke Joint Highball</v>
      </c>
      <c r="F312" s="466"/>
      <c r="G312" s="466" t="e">
        <f t="array" ref="G312">INDEX( '2019 Kevin and Rob Export to we'!A:E, MATCH( E312, '2019 Kevin and Rob Export to we'!E:E, 0 ) )</f>
        <v>#N/A</v>
      </c>
      <c r="H312" s="466"/>
      <c r="I312" s="466"/>
      <c r="J312" s="466"/>
      <c r="K312" s="466"/>
      <c r="L312" s="466"/>
      <c r="M312" s="466"/>
      <c r="N312" s="466"/>
      <c r="O312" s="466"/>
      <c r="Q312" s="129" t="s">
        <v>5216</v>
      </c>
      <c r="R312" s="466">
        <f t="shared" ref="R312:S312" si="933">IF( AND( NOT( ISERROR( T312 ) ), NOT( ISBLANK( T312 ) ) ), IF( AND( T312 &gt; 0, T312 &lt; 1 ), IF( T312 &gt; 0.042, IF( $A312 = "Friday", $T$1, $U$1 ) + T312 + 0.5, IF( $A312 = "Friday", $T$1, $U$1 ) + T312 + 1), "" ), "" )</f>
        <v>43582.791666666664</v>
      </c>
      <c r="S312" s="466">
        <f t="shared" si="933"/>
        <v>43582.822916666664</v>
      </c>
      <c r="T312" s="497">
        <f t="shared" ref="T312:U312" si="934">TIMEVALUE(V312)</f>
        <v>0.29166666666666669</v>
      </c>
      <c r="U312" s="497">
        <f t="shared" si="934"/>
        <v>0.32291666666666669</v>
      </c>
      <c r="V312" s="498" t="str">
        <f t="shared" si="6"/>
        <v>7:00</v>
      </c>
      <c r="W312" s="498" t="str">
        <f t="shared" si="7"/>
        <v>7:45</v>
      </c>
    </row>
    <row r="313" spans="1:23" ht="12.75">
      <c r="A313" t="str">
        <f t="shared" si="0"/>
        <v>Saturday</v>
      </c>
      <c r="B313" t="str">
        <f t="shared" si="1"/>
        <v>The Mayor of Old Town</v>
      </c>
      <c r="C313" t="str">
        <f t="shared" ref="C313:D313" si="935">IF( NOT( R313 = "" ), TEXT( DATE(YEAR(R313), MONTH(R313), DAY(R313) ), "m/d/yy") &amp; " " &amp; HOUR(R313) &amp; ":" &amp; TEXT( MINUTE(R313), "00"), "")</f>
        <v>4/27/19 20:15</v>
      </c>
      <c r="D313" t="str">
        <f t="shared" si="935"/>
        <v>4/27/19 21:00</v>
      </c>
      <c r="E313" t="str">
        <f t="shared" si="3"/>
        <v>Many Mountains</v>
      </c>
      <c r="F313" s="466"/>
      <c r="G313" s="466" t="e">
        <f t="array" ref="G313">INDEX( '2019 Kevin and Rob Export to we'!A:E, MATCH( E313, '2019 Kevin and Rob Export to we'!E:E, 0 ) )</f>
        <v>#N/A</v>
      </c>
      <c r="H313" s="466"/>
      <c r="I313" s="466"/>
      <c r="J313" s="466"/>
      <c r="K313" s="466"/>
      <c r="L313" s="466"/>
      <c r="M313" s="466"/>
      <c r="N313" s="466"/>
      <c r="O313" s="466"/>
      <c r="Q313" s="129" t="s">
        <v>5217</v>
      </c>
      <c r="R313" s="466">
        <f t="shared" ref="R313:S313" si="936">IF( AND( NOT( ISERROR( T313 ) ), NOT( ISBLANK( T313 ) ) ), IF( AND( T313 &gt; 0, T313 &lt; 1 ), IF( T313 &gt; 0.042, IF( $A313 = "Friday", $T$1, $U$1 ) + T313 + 0.5, IF( $A313 = "Friday", $T$1, $U$1 ) + T313 + 1), "" ), "" )</f>
        <v>43582.84375</v>
      </c>
      <c r="S313" s="466">
        <f t="shared" si="936"/>
        <v>43582.875</v>
      </c>
      <c r="T313" s="497">
        <f t="shared" ref="T313:U313" si="937">TIMEVALUE(V313)</f>
        <v>0.34375</v>
      </c>
      <c r="U313" s="497">
        <f t="shared" si="937"/>
        <v>0.375</v>
      </c>
      <c r="V313" s="498" t="str">
        <f t="shared" si="6"/>
        <v>8:15</v>
      </c>
      <c r="W313" s="498" t="str">
        <f t="shared" si="7"/>
        <v>9:00</v>
      </c>
    </row>
    <row r="314" spans="1:23" ht="12.75">
      <c r="A314" t="str">
        <f t="shared" si="0"/>
        <v>Saturday</v>
      </c>
      <c r="B314" t="str">
        <f t="shared" si="1"/>
        <v>The Mayor of Old Town</v>
      </c>
      <c r="C314" t="str">
        <f t="shared" ref="C314:D314" si="938">IF( NOT( R314 = "" ), TEXT( DATE(YEAR(R314), MONTH(R314), DAY(R314) ), "m/d/yy") &amp; " " &amp; HOUR(R314) &amp; ":" &amp; TEXT( MINUTE(R314), "00"), "")</f>
        <v>4/27/19 21:30</v>
      </c>
      <c r="D314" t="str">
        <f t="shared" si="938"/>
        <v>4/27/19 22:15</v>
      </c>
      <c r="E314" t="str">
        <f t="shared" si="3"/>
        <v>Matt Mahern and Constitution</v>
      </c>
      <c r="F314" s="466"/>
      <c r="G314" s="466" t="e">
        <f t="array" ref="G314">INDEX( '2019 Kevin and Rob Export to we'!A:E, MATCH( E314, '2019 Kevin and Rob Export to we'!E:E, 0 ) )</f>
        <v>#N/A</v>
      </c>
      <c r="H314" s="466"/>
      <c r="I314" s="466"/>
      <c r="J314" s="466"/>
      <c r="K314" s="466"/>
      <c r="L314" s="466"/>
      <c r="M314" s="466"/>
      <c r="N314" s="466"/>
      <c r="O314" s="466"/>
      <c r="Q314" s="129" t="s">
        <v>5218</v>
      </c>
      <c r="R314" s="466">
        <f t="shared" ref="R314:S314" si="939">IF( AND( NOT( ISERROR( T314 ) ), NOT( ISBLANK( T314 ) ) ), IF( AND( T314 &gt; 0, T314 &lt; 1 ), IF( T314 &gt; 0.042, IF( $A314 = "Friday", $T$1, $U$1 ) + T314 + 0.5, IF( $A314 = "Friday", $T$1, $U$1 ) + T314 + 1), "" ), "" )</f>
        <v>43582.895833333336</v>
      </c>
      <c r="S314" s="466">
        <f t="shared" si="939"/>
        <v>43582.927083333336</v>
      </c>
      <c r="T314" s="497">
        <f t="shared" ref="T314:U314" si="940">TIMEVALUE(V314)</f>
        <v>0.39583333333333331</v>
      </c>
      <c r="U314" s="497">
        <f t="shared" si="940"/>
        <v>0.42708333333333331</v>
      </c>
      <c r="V314" s="498" t="str">
        <f t="shared" si="6"/>
        <v>9:30</v>
      </c>
      <c r="W314" s="498" t="str">
        <f t="shared" si="7"/>
        <v>10:15</v>
      </c>
    </row>
    <row r="315" spans="1:23" ht="12.75">
      <c r="A315" t="str">
        <f t="shared" si="0"/>
        <v>Saturday</v>
      </c>
      <c r="B315" t="str">
        <f t="shared" si="1"/>
        <v>Metro Urban Food &amp; Booze</v>
      </c>
      <c r="C315" t="str">
        <f t="shared" ref="C315:D315" si="941">IF( NOT( R315 = "" ), TEXT( DATE(YEAR(R315), MONTH(R315), DAY(R315) ), "m/d/yy") &amp; " " &amp; HOUR(R315) &amp; ":" &amp; TEXT( MINUTE(R315), "00"), "")</f>
        <v/>
      </c>
      <c r="D315" t="str">
        <f t="shared" si="941"/>
        <v/>
      </c>
      <c r="E315" t="str">
        <f t="shared" si="3"/>
        <v/>
      </c>
      <c r="F315" s="466"/>
      <c r="G315" s="466" t="e">
        <f t="array" ref="G315">INDEX( '2019 Kevin and Rob Export to we'!A:E, MATCH( E315, '2019 Kevin and Rob Export to we'!E:E, 0 ) )</f>
        <v>#N/A</v>
      </c>
      <c r="H315" s="466"/>
      <c r="I315" s="466"/>
      <c r="J315" s="466"/>
      <c r="K315" s="466"/>
      <c r="L315" s="466"/>
      <c r="M315" s="466"/>
      <c r="N315" s="466"/>
      <c r="O315" s="466"/>
      <c r="Q315" s="129" t="s">
        <v>5004</v>
      </c>
      <c r="R315" s="466" t="str">
        <f t="shared" ref="R315:S315" si="942">IF( AND( NOT( ISERROR( T315 ) ), NOT( ISBLANK( T315 ) ) ), IF( AND( T315 &gt; 0, T315 &lt; 1 ), IF( T315 &gt; 0.042, IF( $A315 = "Friday", $T$1, $U$1 ) + T315 + 0.5, IF( $A315 = "Friday", $T$1, $U$1 ) + T315 + 1), "" ), "" )</f>
        <v/>
      </c>
      <c r="S315" s="466" t="str">
        <f t="shared" si="942"/>
        <v/>
      </c>
      <c r="T315" s="497" t="e">
        <f t="shared" ref="T315:U315" si="943">TIMEVALUE(V315)</f>
        <v>#VALUE!</v>
      </c>
      <c r="U315" s="497" t="e">
        <f t="shared" si="943"/>
        <v>#VALUE!</v>
      </c>
      <c r="V315" s="498" t="str">
        <f t="shared" si="6"/>
        <v/>
      </c>
      <c r="W315" s="498" t="str">
        <f t="shared" si="7"/>
        <v/>
      </c>
    </row>
    <row r="316" spans="1:23" ht="12.75">
      <c r="A316" t="str">
        <f t="shared" si="0"/>
        <v>Saturday</v>
      </c>
      <c r="B316" t="str">
        <f t="shared" si="1"/>
        <v>Metro Urban Food &amp; Booze</v>
      </c>
      <c r="C316" t="str">
        <f t="shared" ref="C316:D316" si="944">IF( NOT( R316 = "" ), TEXT( DATE(YEAR(R316), MONTH(R316), DAY(R316) ), "m/d/yy") &amp; " " &amp; HOUR(R316) &amp; ":" &amp; TEXT( MINUTE(R316), "00"), "")</f>
        <v>4/27/19 15:00</v>
      </c>
      <c r="D316" t="str">
        <f t="shared" si="944"/>
        <v>4/27/19 15:45</v>
      </c>
      <c r="E316" t="str">
        <f t="shared" si="3"/>
        <v>Mark Oblinger</v>
      </c>
      <c r="F316" s="466"/>
      <c r="G316" s="466" t="e">
        <f t="array" ref="G316">INDEX( '2019 Kevin and Rob Export to we'!A:E, MATCH( E316, '2019 Kevin and Rob Export to we'!E:E, 0 ) )</f>
        <v>#N/A</v>
      </c>
      <c r="H316" s="466"/>
      <c r="I316" s="466"/>
      <c r="J316" s="466"/>
      <c r="K316" s="466"/>
      <c r="L316" s="466"/>
      <c r="M316" s="466"/>
      <c r="N316" s="466"/>
      <c r="O316" s="466"/>
      <c r="Q316" s="129" t="s">
        <v>5220</v>
      </c>
      <c r="R316" s="466">
        <f t="shared" ref="R316:S316" si="945">IF( AND( NOT( ISERROR( T316 ) ), NOT( ISBLANK( T316 ) ) ), IF( AND( T316 &gt; 0, T316 &lt; 1 ), IF( T316 &gt; 0.042, IF( $A316 = "Friday", $T$1, $U$1 ) + T316 + 0.5, IF( $A316 = "Friday", $T$1, $U$1 ) + T316 + 1), "" ), "" )</f>
        <v>43582.625</v>
      </c>
      <c r="S316" s="466">
        <f t="shared" si="945"/>
        <v>43582.65625</v>
      </c>
      <c r="T316" s="497">
        <f t="shared" ref="T316:U316" si="946">TIMEVALUE(V316)</f>
        <v>0.125</v>
      </c>
      <c r="U316" s="497">
        <f t="shared" si="946"/>
        <v>0.15625</v>
      </c>
      <c r="V316" s="498" t="str">
        <f t="shared" si="6"/>
        <v>3:00</v>
      </c>
      <c r="W316" s="498" t="str">
        <f t="shared" si="7"/>
        <v>3:45</v>
      </c>
    </row>
    <row r="317" spans="1:23" ht="12.75">
      <c r="A317" t="str">
        <f t="shared" si="0"/>
        <v>Saturday</v>
      </c>
      <c r="B317" t="str">
        <f t="shared" si="1"/>
        <v>Metro Urban Food &amp; Booze</v>
      </c>
      <c r="C317" t="str">
        <f t="shared" ref="C317:D317" si="947">IF( NOT( R317 = "" ), TEXT( DATE(YEAR(R317), MONTH(R317), DAY(R317) ), "m/d/yy") &amp; " " &amp; HOUR(R317) &amp; ":" &amp; TEXT( MINUTE(R317), "00"), "")</f>
        <v>4/27/19 16:15</v>
      </c>
      <c r="D317" t="str">
        <f t="shared" si="947"/>
        <v>4/27/19 17:00</v>
      </c>
      <c r="E317" t="str">
        <f t="shared" si="3"/>
        <v>Chris Hewitt Group</v>
      </c>
      <c r="F317" s="466"/>
      <c r="G317" s="466" t="e">
        <f t="array" ref="G317">INDEX( '2019 Kevin and Rob Export to we'!A:E, MATCH( E317, '2019 Kevin and Rob Export to we'!E:E, 0 ) )</f>
        <v>#N/A</v>
      </c>
      <c r="H317" s="466"/>
      <c r="I317" s="466"/>
      <c r="J317" s="466"/>
      <c r="K317" s="466"/>
      <c r="L317" s="466"/>
      <c r="M317" s="466"/>
      <c r="N317" s="466"/>
      <c r="O317" s="466"/>
      <c r="Q317" s="129" t="s">
        <v>5221</v>
      </c>
      <c r="R317" s="466">
        <f t="shared" ref="R317:S317" si="948">IF( AND( NOT( ISERROR( T317 ) ), NOT( ISBLANK( T317 ) ) ), IF( AND( T317 &gt; 0, T317 &lt; 1 ), IF( T317 &gt; 0.042, IF( $A317 = "Friday", $T$1, $U$1 ) + T317 + 0.5, IF( $A317 = "Friday", $T$1, $U$1 ) + T317 + 1), "" ), "" )</f>
        <v>43582.677083333336</v>
      </c>
      <c r="S317" s="466">
        <f t="shared" si="948"/>
        <v>43582.708333333336</v>
      </c>
      <c r="T317" s="497">
        <f t="shared" ref="T317:U317" si="949">TIMEVALUE(V317)</f>
        <v>0.17708333333333334</v>
      </c>
      <c r="U317" s="497">
        <f t="shared" si="949"/>
        <v>0.20833333333333334</v>
      </c>
      <c r="V317" s="498" t="str">
        <f t="shared" si="6"/>
        <v>4:15</v>
      </c>
      <c r="W317" s="498" t="str">
        <f t="shared" si="7"/>
        <v>5:00</v>
      </c>
    </row>
    <row r="318" spans="1:23" ht="12.75">
      <c r="A318" t="str">
        <f t="shared" si="0"/>
        <v>Saturday</v>
      </c>
      <c r="B318" t="str">
        <f t="shared" si="1"/>
        <v>Metro Urban Food &amp; Booze</v>
      </c>
      <c r="C318" t="str">
        <f t="shared" ref="C318:D318" si="950">IF( NOT( R318 = "" ), TEXT( DATE(YEAR(R318), MONTH(R318), DAY(R318) ), "m/d/yy") &amp; " " &amp; HOUR(R318) &amp; ":" &amp; TEXT( MINUTE(R318), "00"), "")</f>
        <v>4/27/19 17:30</v>
      </c>
      <c r="D318" t="str">
        <f t="shared" si="950"/>
        <v>4/27/19 18:15</v>
      </c>
      <c r="E318" t="str">
        <f t="shared" si="3"/>
        <v>Teague Bechtel Trio</v>
      </c>
      <c r="F318" s="466"/>
      <c r="G318" s="466" t="e">
        <f t="array" ref="G318">INDEX( '2019 Kevin and Rob Export to we'!A:E, MATCH( E318, '2019 Kevin and Rob Export to we'!E:E, 0 ) )</f>
        <v>#N/A</v>
      </c>
      <c r="H318" s="466"/>
      <c r="I318" s="466"/>
      <c r="J318" s="466"/>
      <c r="K318" s="466"/>
      <c r="L318" s="466"/>
      <c r="M318" s="466"/>
      <c r="N318" s="466"/>
      <c r="O318" s="466"/>
      <c r="Q318" s="129" t="s">
        <v>5222</v>
      </c>
      <c r="R318" s="466">
        <f t="shared" ref="R318:S318" si="951">IF( AND( NOT( ISERROR( T318 ) ), NOT( ISBLANK( T318 ) ) ), IF( AND( T318 &gt; 0, T318 &lt; 1 ), IF( T318 &gt; 0.042, IF( $A318 = "Friday", $T$1, $U$1 ) + T318 + 0.5, IF( $A318 = "Friday", $T$1, $U$1 ) + T318 + 1), "" ), "" )</f>
        <v>43582.729166666664</v>
      </c>
      <c r="S318" s="466">
        <f t="shared" si="951"/>
        <v>43582.760416666664</v>
      </c>
      <c r="T318" s="497">
        <f t="shared" ref="T318:U318" si="952">TIMEVALUE(V318)</f>
        <v>0.22916666666666666</v>
      </c>
      <c r="U318" s="497">
        <f t="shared" si="952"/>
        <v>0.26041666666666669</v>
      </c>
      <c r="V318" s="498" t="str">
        <f t="shared" si="6"/>
        <v>5:30</v>
      </c>
      <c r="W318" s="498" t="str">
        <f t="shared" si="7"/>
        <v>6:15</v>
      </c>
    </row>
    <row r="319" spans="1:23" ht="12.75">
      <c r="A319" t="str">
        <f t="shared" si="0"/>
        <v>Saturday</v>
      </c>
      <c r="B319" t="str">
        <f t="shared" si="1"/>
        <v>Metro Urban Food &amp; Booze</v>
      </c>
      <c r="C319" t="str">
        <f t="shared" ref="C319:D319" si="953">IF( NOT( R319 = "" ), TEXT( DATE(YEAR(R319), MONTH(R319), DAY(R319) ), "m/d/yy") &amp; " " &amp; HOUR(R319) &amp; ":" &amp; TEXT( MINUTE(R319), "00"), "")</f>
        <v>4/27/19 18:45</v>
      </c>
      <c r="D319" t="str">
        <f t="shared" si="953"/>
        <v>4/27/19 19:30</v>
      </c>
      <c r="E319" t="str">
        <f t="shared" si="3"/>
        <v>Big Brooklyn</v>
      </c>
      <c r="F319" s="466"/>
      <c r="G319" s="466" t="e">
        <f t="array" ref="G319">INDEX( '2019 Kevin and Rob Export to we'!A:E, MATCH( E319, '2019 Kevin and Rob Export to we'!E:E, 0 ) )</f>
        <v>#N/A</v>
      </c>
      <c r="H319" s="466"/>
      <c r="I319" s="466"/>
      <c r="J319" s="466"/>
      <c r="K319" s="466"/>
      <c r="L319" s="466"/>
      <c r="M319" s="466"/>
      <c r="N319" s="466"/>
      <c r="O319" s="466"/>
      <c r="Q319" s="129" t="s">
        <v>5223</v>
      </c>
      <c r="R319" s="466">
        <f t="shared" ref="R319:S319" si="954">IF( AND( NOT( ISERROR( T319 ) ), NOT( ISBLANK( T319 ) ) ), IF( AND( T319 &gt; 0, T319 &lt; 1 ), IF( T319 &gt; 0.042, IF( $A319 = "Friday", $T$1, $U$1 ) + T319 + 0.5, IF( $A319 = "Friday", $T$1, $U$1 ) + T319 + 1), "" ), "" )</f>
        <v>43582.78125</v>
      </c>
      <c r="S319" s="466">
        <f t="shared" si="954"/>
        <v>43582.8125</v>
      </c>
      <c r="T319" s="497">
        <f t="shared" ref="T319:U319" si="955">TIMEVALUE(V319)</f>
        <v>0.28125</v>
      </c>
      <c r="U319" s="497">
        <f t="shared" si="955"/>
        <v>0.3125</v>
      </c>
      <c r="V319" s="498" t="str">
        <f t="shared" si="6"/>
        <v>6:45</v>
      </c>
      <c r="W319" s="498" t="str">
        <f t="shared" si="7"/>
        <v>7:30</v>
      </c>
    </row>
    <row r="320" spans="1:23" ht="12.75">
      <c r="A320" t="str">
        <f t="shared" si="0"/>
        <v>Saturday</v>
      </c>
      <c r="B320" t="str">
        <f t="shared" si="1"/>
        <v>Metro Urban Food &amp; Booze</v>
      </c>
      <c r="C320" t="str">
        <f t="shared" ref="C320:D320" si="956">IF( NOT( R320 = "" ), TEXT( DATE(YEAR(R320), MONTH(R320), DAY(R320) ), "m/d/yy") &amp; " " &amp; HOUR(R320) &amp; ":" &amp; TEXT( MINUTE(R320), "00"), "")</f>
        <v>4/27/19 20:00</v>
      </c>
      <c r="D320" t="str">
        <f t="shared" si="956"/>
        <v>4/27/19 20:45</v>
      </c>
      <c r="E320" t="str">
        <f t="shared" si="3"/>
        <v>Twirling Zucchinis</v>
      </c>
      <c r="F320" s="466"/>
      <c r="G320" s="466" t="e">
        <f t="array" ref="G320">INDEX( '2019 Kevin and Rob Export to we'!A:E, MATCH( E320, '2019 Kevin and Rob Export to we'!E:E, 0 ) )</f>
        <v>#N/A</v>
      </c>
      <c r="H320" s="466"/>
      <c r="I320" s="466"/>
      <c r="J320" s="466"/>
      <c r="K320" s="466"/>
      <c r="L320" s="466"/>
      <c r="M320" s="466"/>
      <c r="N320" s="466"/>
      <c r="O320" s="466"/>
      <c r="Q320" s="129" t="s">
        <v>5224</v>
      </c>
      <c r="R320" s="466">
        <f t="shared" ref="R320:S320" si="957">IF( AND( NOT( ISERROR( T320 ) ), NOT( ISBLANK( T320 ) ) ), IF( AND( T320 &gt; 0, T320 &lt; 1 ), IF( T320 &gt; 0.042, IF( $A320 = "Friday", $T$1, $U$1 ) + T320 + 0.5, IF( $A320 = "Friday", $T$1, $U$1 ) + T320 + 1), "" ), "" )</f>
        <v>43582.833333333336</v>
      </c>
      <c r="S320" s="466">
        <f t="shared" si="957"/>
        <v>43582.864583333336</v>
      </c>
      <c r="T320" s="497">
        <f t="shared" ref="T320:U320" si="958">TIMEVALUE(V320)</f>
        <v>0.33333333333333331</v>
      </c>
      <c r="U320" s="497">
        <f t="shared" si="958"/>
        <v>0.36458333333333331</v>
      </c>
      <c r="V320" s="498" t="str">
        <f t="shared" si="6"/>
        <v>8:00</v>
      </c>
      <c r="W320" s="498" t="str">
        <f t="shared" si="7"/>
        <v>8:45</v>
      </c>
    </row>
    <row r="321" spans="1:23" ht="12.75">
      <c r="A321" t="str">
        <f t="shared" si="0"/>
        <v>Saturday</v>
      </c>
      <c r="B321" t="str">
        <f t="shared" si="1"/>
        <v>Metro Urban Food &amp; Booze</v>
      </c>
      <c r="C321" t="str">
        <f t="shared" ref="C321:D321" si="959">IF( NOT( R321 = "" ), TEXT( DATE(YEAR(R321), MONTH(R321), DAY(R321) ), "m/d/yy") &amp; " " &amp; HOUR(R321) &amp; ":" &amp; TEXT( MINUTE(R321), "00"), "")</f>
        <v>4/27/19 21:15</v>
      </c>
      <c r="D321" t="str">
        <f t="shared" si="959"/>
        <v>4/27/19 22:00</v>
      </c>
      <c r="E321" t="str">
        <f t="shared" si="3"/>
        <v>Lewis Crews and the Swing Nuts</v>
      </c>
      <c r="F321" s="466"/>
      <c r="G321" s="466" t="e">
        <f t="array" ref="G321">INDEX( '2019 Kevin and Rob Export to we'!A:E, MATCH( E321, '2019 Kevin and Rob Export to we'!E:E, 0 ) )</f>
        <v>#N/A</v>
      </c>
      <c r="H321" s="466"/>
      <c r="I321" s="466"/>
      <c r="J321" s="466"/>
      <c r="K321" s="466"/>
      <c r="L321" s="466"/>
      <c r="M321" s="466"/>
      <c r="N321" s="466"/>
      <c r="O321" s="466"/>
      <c r="Q321" s="129" t="s">
        <v>5225</v>
      </c>
      <c r="R321" s="466">
        <f t="shared" ref="R321:S321" si="960">IF( AND( NOT( ISERROR( T321 ) ), NOT( ISBLANK( T321 ) ) ), IF( AND( T321 &gt; 0, T321 &lt; 1 ), IF( T321 &gt; 0.042, IF( $A321 = "Friday", $T$1, $U$1 ) + T321 + 0.5, IF( $A321 = "Friday", $T$1, $U$1 ) + T321 + 1), "" ), "" )</f>
        <v>43582.885416666664</v>
      </c>
      <c r="S321" s="466">
        <f t="shared" si="960"/>
        <v>43582.916666666664</v>
      </c>
      <c r="T321" s="497">
        <f t="shared" ref="T321:U321" si="961">TIMEVALUE(V321)</f>
        <v>0.38541666666666669</v>
      </c>
      <c r="U321" s="497">
        <f t="shared" si="961"/>
        <v>0.41666666666666669</v>
      </c>
      <c r="V321" s="498" t="str">
        <f t="shared" si="6"/>
        <v>9:15</v>
      </c>
      <c r="W321" s="498" t="str">
        <f t="shared" si="7"/>
        <v>10:00</v>
      </c>
    </row>
    <row r="322" spans="1:23" ht="12.75">
      <c r="A322" t="str">
        <f t="shared" si="0"/>
        <v>Saturday</v>
      </c>
      <c r="B322" t="str">
        <f t="shared" si="1"/>
        <v>Moe's Original Bar B Que</v>
      </c>
      <c r="C322" t="str">
        <f t="shared" ref="C322:D322" si="962">IF( NOT( R322 = "" ), TEXT( DATE(YEAR(R322), MONTH(R322), DAY(R322) ), "m/d/yy") &amp; " " &amp; HOUR(R322) &amp; ":" &amp; TEXT( MINUTE(R322), "00"), "")</f>
        <v/>
      </c>
      <c r="D322" t="str">
        <f t="shared" si="962"/>
        <v/>
      </c>
      <c r="E322" t="str">
        <f t="shared" si="3"/>
        <v/>
      </c>
      <c r="F322" s="466"/>
      <c r="G322" s="466" t="e">
        <f t="array" ref="G322">INDEX( '2019 Kevin and Rob Export to we'!A:E, MATCH( E322, '2019 Kevin and Rob Export to we'!E:E, 0 ) )</f>
        <v>#N/A</v>
      </c>
      <c r="H322" s="466"/>
      <c r="I322" s="466"/>
      <c r="J322" s="466"/>
      <c r="K322" s="466"/>
      <c r="L322" s="466"/>
      <c r="M322" s="466"/>
      <c r="N322" s="466"/>
      <c r="O322" s="466"/>
      <c r="Q322" s="129" t="s">
        <v>5010</v>
      </c>
      <c r="R322" s="466" t="str">
        <f t="shared" ref="R322:S322" si="963">IF( AND( NOT( ISERROR( T322 ) ), NOT( ISBLANK( T322 ) ) ), IF( AND( T322 &gt; 0, T322 &lt; 1 ), IF( T322 &gt; 0.042, IF( $A322 = "Friday", $T$1, $U$1 ) + T322 + 0.5, IF( $A322 = "Friday", $T$1, $U$1 ) + T322 + 1), "" ), "" )</f>
        <v/>
      </c>
      <c r="S322" s="466" t="str">
        <f t="shared" si="963"/>
        <v/>
      </c>
      <c r="T322" s="497" t="e">
        <f t="shared" ref="T322:U322" si="964">TIMEVALUE(V322)</f>
        <v>#VALUE!</v>
      </c>
      <c r="U322" s="497" t="e">
        <f t="shared" si="964"/>
        <v>#VALUE!</v>
      </c>
      <c r="V322" s="498" t="str">
        <f t="shared" si="6"/>
        <v/>
      </c>
      <c r="W322" s="498" t="str">
        <f t="shared" si="7"/>
        <v/>
      </c>
    </row>
    <row r="323" spans="1:23" ht="12.75">
      <c r="A323" t="str">
        <f t="shared" si="0"/>
        <v>Saturday</v>
      </c>
      <c r="B323" t="str">
        <f t="shared" si="1"/>
        <v>Moe's Original Bar B Que</v>
      </c>
      <c r="C323" t="str">
        <f t="shared" ref="C323:D323" si="965">IF( NOT( R323 = "" ), TEXT( DATE(YEAR(R323), MONTH(R323), DAY(R323) ), "m/d/yy") &amp; " " &amp; HOUR(R323) &amp; ":" &amp; TEXT( MINUTE(R323), "00"), "")</f>
        <v>4/27/19 20:00</v>
      </c>
      <c r="D323" t="str">
        <f t="shared" si="965"/>
        <v>4/27/19 20:45</v>
      </c>
      <c r="E323" t="str">
        <f t="shared" si="3"/>
        <v>Sarah Slaton</v>
      </c>
      <c r="F323" s="466"/>
      <c r="G323" s="466" t="e">
        <f t="array" ref="G323">INDEX( '2019 Kevin and Rob Export to we'!A:E, MATCH( E323, '2019 Kevin and Rob Export to we'!E:E, 0 ) )</f>
        <v>#N/A</v>
      </c>
      <c r="H323" s="466"/>
      <c r="I323" s="466"/>
      <c r="J323" s="466"/>
      <c r="K323" s="466"/>
      <c r="L323" s="466"/>
      <c r="M323" s="466"/>
      <c r="N323" s="466"/>
      <c r="O323" s="466"/>
      <c r="Q323" s="129" t="s">
        <v>5226</v>
      </c>
      <c r="R323" s="466">
        <f t="shared" ref="R323:S323" si="966">IF( AND( NOT( ISERROR( T323 ) ), NOT( ISBLANK( T323 ) ) ), IF( AND( T323 &gt; 0, T323 &lt; 1 ), IF( T323 &gt; 0.042, IF( $A323 = "Friday", $T$1, $U$1 ) + T323 + 0.5, IF( $A323 = "Friday", $T$1, $U$1 ) + T323 + 1), "" ), "" )</f>
        <v>43582.833333333336</v>
      </c>
      <c r="S323" s="466">
        <f t="shared" si="966"/>
        <v>43582.864583333336</v>
      </c>
      <c r="T323" s="497">
        <f t="shared" ref="T323:U323" si="967">TIMEVALUE(V323)</f>
        <v>0.33333333333333331</v>
      </c>
      <c r="U323" s="497">
        <f t="shared" si="967"/>
        <v>0.36458333333333331</v>
      </c>
      <c r="V323" s="498" t="str">
        <f t="shared" si="6"/>
        <v>8:00</v>
      </c>
      <c r="W323" s="498" t="str">
        <f t="shared" si="7"/>
        <v>8:45</v>
      </c>
    </row>
    <row r="324" spans="1:23" ht="12.75">
      <c r="A324" t="str">
        <f t="shared" si="0"/>
        <v>Saturday</v>
      </c>
      <c r="B324" t="str">
        <f t="shared" si="1"/>
        <v>Moe's Original Bar B Que</v>
      </c>
      <c r="C324" t="str">
        <f t="shared" ref="C324:D324" si="968">IF( NOT( R324 = "" ), TEXT( DATE(YEAR(R324), MONTH(R324), DAY(R324) ), "m/d/yy") &amp; " " &amp; HOUR(R324) &amp; ":" &amp; TEXT( MINUTE(R324), "00"), "")</f>
        <v>4/27/19 21:15</v>
      </c>
      <c r="D324" t="str">
        <f t="shared" si="968"/>
        <v>4/27/19 22:00</v>
      </c>
      <c r="E324" t="str">
        <f t="shared" si="3"/>
        <v>Sweet Virginia</v>
      </c>
      <c r="F324" s="466"/>
      <c r="G324" s="466" t="e">
        <f t="array" ref="G324">INDEX( '2019 Kevin and Rob Export to we'!A:E, MATCH( E324, '2019 Kevin and Rob Export to we'!E:E, 0 ) )</f>
        <v>#N/A</v>
      </c>
      <c r="H324" s="466"/>
      <c r="I324" s="466"/>
      <c r="J324" s="466"/>
      <c r="K324" s="466"/>
      <c r="L324" s="466"/>
      <c r="M324" s="466"/>
      <c r="N324" s="466"/>
      <c r="O324" s="466"/>
      <c r="Q324" s="129" t="s">
        <v>5227</v>
      </c>
      <c r="R324" s="466">
        <f t="shared" ref="R324:S324" si="969">IF( AND( NOT( ISERROR( T324 ) ), NOT( ISBLANK( T324 ) ) ), IF( AND( T324 &gt; 0, T324 &lt; 1 ), IF( T324 &gt; 0.042, IF( $A324 = "Friday", $T$1, $U$1 ) + T324 + 0.5, IF( $A324 = "Friday", $T$1, $U$1 ) + T324 + 1), "" ), "" )</f>
        <v>43582.885416666664</v>
      </c>
      <c r="S324" s="466">
        <f t="shared" si="969"/>
        <v>43582.916666666664</v>
      </c>
      <c r="T324" s="497">
        <f t="shared" ref="T324:U324" si="970">TIMEVALUE(V324)</f>
        <v>0.38541666666666669</v>
      </c>
      <c r="U324" s="497">
        <f t="shared" si="970"/>
        <v>0.41666666666666669</v>
      </c>
      <c r="V324" s="498" t="str">
        <f t="shared" si="6"/>
        <v>9:15</v>
      </c>
      <c r="W324" s="498" t="str">
        <f t="shared" si="7"/>
        <v>10:00</v>
      </c>
    </row>
    <row r="325" spans="1:23" ht="12.75">
      <c r="A325" t="str">
        <f t="shared" si="0"/>
        <v>Saturday</v>
      </c>
      <c r="B325" t="str">
        <f t="shared" si="1"/>
        <v>Moe's Original Bar B Que</v>
      </c>
      <c r="C325" t="str">
        <f t="shared" ref="C325:D325" si="971">IF( NOT( R325 = "" ), TEXT( DATE(YEAR(R325), MONTH(R325), DAY(R325) ), "m/d/yy") &amp; " " &amp; HOUR(R325) &amp; ":" &amp; TEXT( MINUTE(R325), "00"), "")</f>
        <v>4/27/19 22:30</v>
      </c>
      <c r="D325" t="str">
        <f t="shared" si="971"/>
        <v>4/27/19 23:15</v>
      </c>
      <c r="E325" t="str">
        <f t="shared" si="3"/>
        <v>Josh and the Long Haul</v>
      </c>
      <c r="F325" s="466"/>
      <c r="G325" s="466" t="e">
        <f t="array" ref="G325">INDEX( '2019 Kevin and Rob Export to we'!A:E, MATCH( E325, '2019 Kevin and Rob Export to we'!E:E, 0 ) )</f>
        <v>#N/A</v>
      </c>
      <c r="H325" s="466"/>
      <c r="I325" s="466"/>
      <c r="J325" s="466"/>
      <c r="K325" s="466"/>
      <c r="L325" s="466"/>
      <c r="M325" s="466"/>
      <c r="N325" s="466"/>
      <c r="O325" s="466"/>
      <c r="Q325" s="129" t="s">
        <v>5228</v>
      </c>
      <c r="R325" s="466">
        <f t="shared" ref="R325:S325" si="972">IF( AND( NOT( ISERROR( T325 ) ), NOT( ISBLANK( T325 ) ) ), IF( AND( T325 &gt; 0, T325 &lt; 1 ), IF( T325 &gt; 0.042, IF( $A325 = "Friday", $T$1, $U$1 ) + T325 + 0.5, IF( $A325 = "Friday", $T$1, $U$1 ) + T325 + 1), "" ), "" )</f>
        <v>43582.9375</v>
      </c>
      <c r="S325" s="466">
        <f t="shared" si="972"/>
        <v>43582.96875</v>
      </c>
      <c r="T325" s="497">
        <f t="shared" ref="T325:U325" si="973">TIMEVALUE(V325)</f>
        <v>0.4375</v>
      </c>
      <c r="U325" s="497">
        <f t="shared" si="973"/>
        <v>0.46875</v>
      </c>
      <c r="V325" s="498" t="str">
        <f t="shared" si="6"/>
        <v>10:30</v>
      </c>
      <c r="W325" s="498" t="str">
        <f t="shared" si="7"/>
        <v>11:15</v>
      </c>
    </row>
    <row r="326" spans="1:23" ht="12.75">
      <c r="A326" t="str">
        <f t="shared" si="0"/>
        <v>Saturday</v>
      </c>
      <c r="B326" t="str">
        <f t="shared" si="1"/>
        <v>Moe's Original Bar B Que</v>
      </c>
      <c r="C326" t="str">
        <f t="shared" ref="C326:D326" si="974">IF( NOT( R326 = "" ), TEXT( DATE(YEAR(R326), MONTH(R326), DAY(R326) ), "m/d/yy") &amp; " " &amp; HOUR(R326) &amp; ":" &amp; TEXT( MINUTE(R326), "00"), "")</f>
        <v>4/27/19 23:45</v>
      </c>
      <c r="D326" t="str">
        <f t="shared" si="974"/>
        <v>4/28/19 0:30</v>
      </c>
      <c r="E326" t="str">
        <f t="shared" si="3"/>
        <v>Pappy Longlegs</v>
      </c>
      <c r="F326" s="466"/>
      <c r="G326" s="466" t="e">
        <f t="array" ref="G326">INDEX( '2019 Kevin and Rob Export to we'!A:E, MATCH( E326, '2019 Kevin and Rob Export to we'!E:E, 0 ) )</f>
        <v>#N/A</v>
      </c>
      <c r="H326" s="466"/>
      <c r="I326" s="466"/>
      <c r="J326" s="466"/>
      <c r="K326" s="466"/>
      <c r="L326" s="466"/>
      <c r="M326" s="466"/>
      <c r="N326" s="466"/>
      <c r="O326" s="466"/>
      <c r="Q326" s="129" t="s">
        <v>5229</v>
      </c>
      <c r="R326" s="466">
        <f t="shared" ref="R326:S326" si="975">IF( AND( NOT( ISERROR( T326 ) ), NOT( ISBLANK( T326 ) ) ), IF( AND( T326 &gt; 0, T326 &lt; 1 ), IF( T326 &gt; 0.042, IF( $A326 = "Friday", $T$1, $U$1 ) + T326 + 0.5, IF( $A326 = "Friday", $T$1, $U$1 ) + T326 + 1), "" ), "" )</f>
        <v>43582.989583333336</v>
      </c>
      <c r="S326" s="466">
        <f t="shared" si="975"/>
        <v>43583.020833333336</v>
      </c>
      <c r="T326" s="497">
        <f t="shared" ref="T326:U326" si="976">TIMEVALUE(V326)</f>
        <v>0.48958333333333331</v>
      </c>
      <c r="U326" s="497">
        <f t="shared" si="976"/>
        <v>0.52083333333333337</v>
      </c>
      <c r="V326" s="498" t="str">
        <f t="shared" si="6"/>
        <v>11:45</v>
      </c>
      <c r="W326" s="498" t="str">
        <f t="shared" si="7"/>
        <v>12:30</v>
      </c>
    </row>
    <row r="327" spans="1:23" ht="12.75">
      <c r="A327" t="str">
        <f t="shared" si="0"/>
        <v>Saturday</v>
      </c>
      <c r="B327" t="str">
        <f t="shared" si="1"/>
        <v>New Belgium Brewing Co. - Outside</v>
      </c>
      <c r="C327" t="str">
        <f t="shared" ref="C327:D327" si="977">IF( NOT( R327 = "" ), TEXT( DATE(YEAR(R327), MONTH(R327), DAY(R327) ), "m/d/yy") &amp; " " &amp; HOUR(R327) &amp; ":" &amp; TEXT( MINUTE(R327), "00"), "")</f>
        <v/>
      </c>
      <c r="D327" t="str">
        <f t="shared" si="977"/>
        <v/>
      </c>
      <c r="E327" t="str">
        <f t="shared" si="3"/>
        <v/>
      </c>
      <c r="F327" s="466"/>
      <c r="G327" s="466" t="e">
        <f t="array" ref="G327">INDEX( '2019 Kevin and Rob Export to we'!A:E, MATCH( E327, '2019 Kevin and Rob Export to we'!E:E, 0 ) )</f>
        <v>#N/A</v>
      </c>
      <c r="H327" s="466"/>
      <c r="I327" s="466"/>
      <c r="J327" s="466"/>
      <c r="K327" s="466"/>
      <c r="L327" s="466"/>
      <c r="M327" s="466"/>
      <c r="N327" s="466"/>
      <c r="O327" s="466"/>
      <c r="Q327" s="129" t="s">
        <v>5017</v>
      </c>
      <c r="R327" s="466" t="str">
        <f t="shared" ref="R327:S327" si="978">IF( AND( NOT( ISERROR( T327 ) ), NOT( ISBLANK( T327 ) ) ), IF( AND( T327 &gt; 0, T327 &lt; 1 ), IF( T327 &gt; 0.042, IF( $A327 = "Friday", $T$1, $U$1 ) + T327 + 0.5, IF( $A327 = "Friday", $T$1, $U$1 ) + T327 + 1), "" ), "" )</f>
        <v/>
      </c>
      <c r="S327" s="466" t="str">
        <f t="shared" si="978"/>
        <v/>
      </c>
      <c r="T327" s="497" t="e">
        <f t="shared" ref="T327:U327" si="979">TIMEVALUE(V327)</f>
        <v>#VALUE!</v>
      </c>
      <c r="U327" s="497" t="e">
        <f t="shared" si="979"/>
        <v>#VALUE!</v>
      </c>
      <c r="V327" s="498" t="str">
        <f t="shared" si="6"/>
        <v/>
      </c>
      <c r="W327" s="498" t="str">
        <f t="shared" si="7"/>
        <v/>
      </c>
    </row>
    <row r="328" spans="1:23" ht="12.75">
      <c r="A328" t="str">
        <f t="shared" si="0"/>
        <v>Saturday</v>
      </c>
      <c r="B328" t="str">
        <f t="shared" si="1"/>
        <v>New Belgium Brewing Co. - Outside</v>
      </c>
      <c r="C328" t="str">
        <f t="shared" ref="C328:D328" si="980">IF( NOT( R328 = "" ), TEXT( DATE(YEAR(R328), MONTH(R328), DAY(R328) ), "m/d/yy") &amp; " " &amp; HOUR(R328) &amp; ":" &amp; TEXT( MINUTE(R328), "00"), "")</f>
        <v>4/27/19 14:00</v>
      </c>
      <c r="D328" t="str">
        <f t="shared" si="980"/>
        <v>4/27/19 15:00</v>
      </c>
      <c r="E328" t="str">
        <f t="shared" si="3"/>
        <v>New Ben Franklins</v>
      </c>
      <c r="F328" s="466"/>
      <c r="G328" s="466" t="e">
        <f t="array" ref="G328">INDEX( '2019 Kevin and Rob Export to we'!A:E, MATCH( E328, '2019 Kevin and Rob Export to we'!E:E, 0 ) )</f>
        <v>#N/A</v>
      </c>
      <c r="H328" s="466"/>
      <c r="I328" s="466"/>
      <c r="J328" s="466"/>
      <c r="K328" s="466"/>
      <c r="L328" s="466"/>
      <c r="M328" s="466"/>
      <c r="N328" s="466"/>
      <c r="O328" s="466"/>
      <c r="Q328" s="129" t="s">
        <v>5230</v>
      </c>
      <c r="R328" s="466">
        <f t="shared" ref="R328:S328" si="981">IF( AND( NOT( ISERROR( T328 ) ), NOT( ISBLANK( T328 ) ) ), IF( AND( T328 &gt; 0, T328 &lt; 1 ), IF( T328 &gt; 0.042, IF( $A328 = "Friday", $T$1, $U$1 ) + T328 + 0.5, IF( $A328 = "Friday", $T$1, $U$1 ) + T328 + 1), "" ), "" )</f>
        <v>43582.583333333336</v>
      </c>
      <c r="S328" s="466">
        <f t="shared" si="981"/>
        <v>43582.625</v>
      </c>
      <c r="T328" s="497">
        <f t="shared" ref="T328:U328" si="982">TIMEVALUE(V328)</f>
        <v>8.3333333333333329E-2</v>
      </c>
      <c r="U328" s="497">
        <f t="shared" si="982"/>
        <v>0.125</v>
      </c>
      <c r="V328" s="498" t="str">
        <f t="shared" si="6"/>
        <v>2:00</v>
      </c>
      <c r="W328" s="498" t="str">
        <f t="shared" si="7"/>
        <v>3:00</v>
      </c>
    </row>
    <row r="329" spans="1:23" ht="12.75">
      <c r="A329" t="str">
        <f t="shared" si="0"/>
        <v>Saturday</v>
      </c>
      <c r="B329" t="str">
        <f t="shared" si="1"/>
        <v>New Belgium Brewing Co. - Outside</v>
      </c>
      <c r="C329" t="str">
        <f t="shared" ref="C329:D329" si="983">IF( NOT( R329 = "" ), TEXT( DATE(YEAR(R329), MONTH(R329), DAY(R329) ), "m/d/yy") &amp; " " &amp; HOUR(R329) &amp; ":" &amp; TEXT( MINUTE(R329), "00"), "")</f>
        <v>4/27/19 15:30</v>
      </c>
      <c r="D329" t="str">
        <f t="shared" si="983"/>
        <v>4/27/19 16:30</v>
      </c>
      <c r="E329" t="str">
        <f t="shared" si="3"/>
        <v>J Shogren Shanghai'd</v>
      </c>
      <c r="F329" s="466"/>
      <c r="G329" s="466" t="e">
        <f t="array" ref="G329">INDEX( '2019 Kevin and Rob Export to we'!A:E, MATCH( E329, '2019 Kevin and Rob Export to we'!E:E, 0 ) )</f>
        <v>#N/A</v>
      </c>
      <c r="H329" s="466"/>
      <c r="I329" s="466"/>
      <c r="J329" s="466"/>
      <c r="K329" s="466"/>
      <c r="L329" s="466"/>
      <c r="M329" s="466"/>
      <c r="N329" s="466"/>
      <c r="O329" s="466"/>
      <c r="Q329" s="129" t="s">
        <v>5232</v>
      </c>
      <c r="R329" s="466">
        <f t="shared" ref="R329:S329" si="984">IF( AND( NOT( ISERROR( T329 ) ), NOT( ISBLANK( T329 ) ) ), IF( AND( T329 &gt; 0, T329 &lt; 1 ), IF( T329 &gt; 0.042, IF( $A329 = "Friday", $T$1, $U$1 ) + T329 + 0.5, IF( $A329 = "Friday", $T$1, $U$1 ) + T329 + 1), "" ), "" )</f>
        <v>43582.645833333336</v>
      </c>
      <c r="S329" s="466">
        <f t="shared" si="984"/>
        <v>43582.6875</v>
      </c>
      <c r="T329" s="497">
        <f t="shared" ref="T329:U329" si="985">TIMEVALUE(V329)</f>
        <v>0.14583333333333334</v>
      </c>
      <c r="U329" s="497">
        <f t="shared" si="985"/>
        <v>0.1875</v>
      </c>
      <c r="V329" s="498" t="str">
        <f t="shared" si="6"/>
        <v>3:30</v>
      </c>
      <c r="W329" s="498" t="str">
        <f t="shared" si="7"/>
        <v>4:30</v>
      </c>
    </row>
    <row r="330" spans="1:23" ht="12.75">
      <c r="A330" t="str">
        <f t="shared" si="0"/>
        <v>Saturday</v>
      </c>
      <c r="B330" t="str">
        <f t="shared" si="1"/>
        <v>New Belgium Brewing Co. - Outside</v>
      </c>
      <c r="C330" t="str">
        <f t="shared" ref="C330:D330" si="986">IF( NOT( R330 = "" ), TEXT( DATE(YEAR(R330), MONTH(R330), DAY(R330) ), "m/d/yy") &amp; " " &amp; HOUR(R330) &amp; ":" &amp; TEXT( MINUTE(R330), "00"), "")</f>
        <v>4/27/19 17:00</v>
      </c>
      <c r="D330" t="str">
        <f t="shared" si="986"/>
        <v>4/27/19 18:00</v>
      </c>
      <c r="E330" t="str">
        <f t="shared" si="3"/>
        <v>10 cent Stranger</v>
      </c>
      <c r="F330" s="466"/>
      <c r="G330" s="466" t="e">
        <f t="array" ref="G330">INDEX( '2019 Kevin and Rob Export to we'!A:E, MATCH( E330, '2019 Kevin and Rob Export to we'!E:E, 0 ) )</f>
        <v>#N/A</v>
      </c>
      <c r="H330" s="466"/>
      <c r="I330" s="466"/>
      <c r="J330" s="466"/>
      <c r="K330" s="466"/>
      <c r="L330" s="466"/>
      <c r="M330" s="466"/>
      <c r="N330" s="466"/>
      <c r="O330" s="466"/>
      <c r="Q330" s="129" t="s">
        <v>5233</v>
      </c>
      <c r="R330" s="466">
        <f t="shared" ref="R330:S330" si="987">IF( AND( NOT( ISERROR( T330 ) ), NOT( ISBLANK( T330 ) ) ), IF( AND( T330 &gt; 0, T330 &lt; 1 ), IF( T330 &gt; 0.042, IF( $A330 = "Friday", $T$1, $U$1 ) + T330 + 0.5, IF( $A330 = "Friday", $T$1, $U$1 ) + T330 + 1), "" ), "" )</f>
        <v>43582.708333333336</v>
      </c>
      <c r="S330" s="466">
        <f t="shared" si="987"/>
        <v>43582.75</v>
      </c>
      <c r="T330" s="497">
        <f t="shared" ref="T330:U330" si="988">TIMEVALUE(V330)</f>
        <v>0.20833333333333334</v>
      </c>
      <c r="U330" s="497">
        <f t="shared" si="988"/>
        <v>0.25</v>
      </c>
      <c r="V330" s="498" t="str">
        <f t="shared" si="6"/>
        <v>5:00</v>
      </c>
      <c r="W330" s="498" t="str">
        <f t="shared" si="7"/>
        <v>6:00</v>
      </c>
    </row>
    <row r="331" spans="1:23" ht="12.75">
      <c r="A331" t="str">
        <f t="shared" si="0"/>
        <v>Saturday</v>
      </c>
      <c r="B331" t="str">
        <f t="shared" si="1"/>
        <v>New Belgium Brewing Co. - Outside</v>
      </c>
      <c r="C331" t="str">
        <f t="shared" ref="C331:D331" si="989">IF( NOT( R331 = "" ), TEXT( DATE(YEAR(R331), MONTH(R331), DAY(R331) ), "m/d/yy") &amp; " " &amp; HOUR(R331) &amp; ":" &amp; TEXT( MINUTE(R331), "00"), "")</f>
        <v>4/27/19 18:30</v>
      </c>
      <c r="D331" t="str">
        <f t="shared" si="989"/>
        <v>4/27/19 19:30</v>
      </c>
      <c r="E331" t="str">
        <f t="shared" si="3"/>
        <v>The Wendy Woo Band</v>
      </c>
      <c r="F331" s="466"/>
      <c r="G331" s="466" t="e">
        <f t="array" ref="G331">INDEX( '2019 Kevin and Rob Export to we'!A:E, MATCH( E331, '2019 Kevin and Rob Export to we'!E:E, 0 ) )</f>
        <v>#N/A</v>
      </c>
      <c r="H331" s="466"/>
      <c r="I331" s="466"/>
      <c r="J331" s="466"/>
      <c r="K331" s="466"/>
      <c r="L331" s="466"/>
      <c r="M331" s="466"/>
      <c r="N331" s="466"/>
      <c r="O331" s="466"/>
      <c r="Q331" s="129" t="s">
        <v>5234</v>
      </c>
      <c r="R331" s="466">
        <f t="shared" ref="R331:S331" si="990">IF( AND( NOT( ISERROR( T331 ) ), NOT( ISBLANK( T331 ) ) ), IF( AND( T331 &gt; 0, T331 &lt; 1 ), IF( T331 &gt; 0.042, IF( $A331 = "Friday", $T$1, $U$1 ) + T331 + 0.5, IF( $A331 = "Friday", $T$1, $U$1 ) + T331 + 1), "" ), "" )</f>
        <v>43582.770833333336</v>
      </c>
      <c r="S331" s="466">
        <f t="shared" si="990"/>
        <v>43582.8125</v>
      </c>
      <c r="T331" s="497">
        <f t="shared" ref="T331:U331" si="991">TIMEVALUE(V331)</f>
        <v>0.27083333333333331</v>
      </c>
      <c r="U331" s="497">
        <f t="shared" si="991"/>
        <v>0.3125</v>
      </c>
      <c r="V331" s="498" t="str">
        <f t="shared" si="6"/>
        <v>6:30</v>
      </c>
      <c r="W331" s="498" t="str">
        <f t="shared" si="7"/>
        <v>7:30</v>
      </c>
    </row>
    <row r="332" spans="1:23" ht="12.75">
      <c r="A332" t="str">
        <f t="shared" si="0"/>
        <v>Saturday</v>
      </c>
      <c r="B332" t="str">
        <f t="shared" si="1"/>
        <v>New Belgium Brewing Co. - Tasting Room</v>
      </c>
      <c r="C332" t="str">
        <f t="shared" ref="C332:D332" si="992">IF( NOT( R332 = "" ), TEXT( DATE(YEAR(R332), MONTH(R332), DAY(R332) ), "m/d/yy") &amp; " " &amp; HOUR(R332) &amp; ":" &amp; TEXT( MINUTE(R332), "00"), "")</f>
        <v/>
      </c>
      <c r="D332" t="str">
        <f t="shared" si="992"/>
        <v/>
      </c>
      <c r="E332" t="str">
        <f t="shared" si="3"/>
        <v/>
      </c>
      <c r="F332" s="466"/>
      <c r="G332" s="466" t="e">
        <f t="array" ref="G332">INDEX( '2019 Kevin and Rob Export to we'!A:E, MATCH( E332, '2019 Kevin and Rob Export to we'!E:E, 0 ) )</f>
        <v>#N/A</v>
      </c>
      <c r="H332" s="466"/>
      <c r="I332" s="466"/>
      <c r="J332" s="466"/>
      <c r="K332" s="466"/>
      <c r="L332" s="466"/>
      <c r="M332" s="466"/>
      <c r="N332" s="466"/>
      <c r="O332" s="466"/>
      <c r="Q332" s="129" t="s">
        <v>5021</v>
      </c>
      <c r="R332" s="466" t="str">
        <f t="shared" ref="R332:S332" si="993">IF( AND( NOT( ISERROR( T332 ) ), NOT( ISBLANK( T332 ) ) ), IF( AND( T332 &gt; 0, T332 &lt; 1 ), IF( T332 &gt; 0.042, IF( $A332 = "Friday", $T$1, $U$1 ) + T332 + 0.5, IF( $A332 = "Friday", $T$1, $U$1 ) + T332 + 1), "" ), "" )</f>
        <v/>
      </c>
      <c r="S332" s="466" t="str">
        <f t="shared" si="993"/>
        <v/>
      </c>
      <c r="T332" s="497" t="e">
        <f t="shared" ref="T332:U332" si="994">TIMEVALUE(V332)</f>
        <v>#VALUE!</v>
      </c>
      <c r="U332" s="497" t="e">
        <f t="shared" si="994"/>
        <v>#VALUE!</v>
      </c>
      <c r="V332" s="498" t="str">
        <f t="shared" si="6"/>
        <v/>
      </c>
      <c r="W332" s="498" t="str">
        <f t="shared" si="7"/>
        <v/>
      </c>
    </row>
    <row r="333" spans="1:23" ht="12.75">
      <c r="A333" t="str">
        <f t="shared" si="0"/>
        <v>Saturday</v>
      </c>
      <c r="B333" t="str">
        <f t="shared" si="1"/>
        <v>New Belgium Brewing Co. - Tasting Room</v>
      </c>
      <c r="C333" t="str">
        <f t="shared" ref="C333:D333" si="995">IF( NOT( R333 = "" ), TEXT( DATE(YEAR(R333), MONTH(R333), DAY(R333) ), "m/d/yy") &amp; " " &amp; HOUR(R333) &amp; ":" &amp; TEXT( MINUTE(R333), "00"), "")</f>
        <v>4/27/19 14:15</v>
      </c>
      <c r="D333" t="str">
        <f t="shared" si="995"/>
        <v>4/27/19 15:15</v>
      </c>
      <c r="E333" t="str">
        <f t="shared" si="3"/>
        <v>Levi Bronson</v>
      </c>
      <c r="F333" s="466"/>
      <c r="G333" s="466" t="e">
        <f t="array" ref="G333">INDEX( '2019 Kevin and Rob Export to we'!A:E, MATCH( E333, '2019 Kevin and Rob Export to we'!E:E, 0 ) )</f>
        <v>#N/A</v>
      </c>
      <c r="H333" s="466"/>
      <c r="I333" s="466"/>
      <c r="J333" s="466"/>
      <c r="K333" s="466"/>
      <c r="L333" s="466"/>
      <c r="M333" s="466"/>
      <c r="N333" s="466"/>
      <c r="O333" s="466"/>
      <c r="Q333" s="129" t="s">
        <v>5235</v>
      </c>
      <c r="R333" s="466">
        <f t="shared" ref="R333:S333" si="996">IF( AND( NOT( ISERROR( T333 ) ), NOT( ISBLANK( T333 ) ) ), IF( AND( T333 &gt; 0, T333 &lt; 1 ), IF( T333 &gt; 0.042, IF( $A333 = "Friday", $T$1, $U$1 ) + T333 + 0.5, IF( $A333 = "Friday", $T$1, $U$1 ) + T333 + 1), "" ), "" )</f>
        <v>43582.59375</v>
      </c>
      <c r="S333" s="466">
        <f t="shared" si="996"/>
        <v>43582.635416666664</v>
      </c>
      <c r="T333" s="497">
        <f t="shared" ref="T333:U333" si="997">TIMEVALUE(V333)</f>
        <v>9.375E-2</v>
      </c>
      <c r="U333" s="497">
        <f t="shared" si="997"/>
        <v>0.13541666666666666</v>
      </c>
      <c r="V333" s="498" t="str">
        <f t="shared" si="6"/>
        <v>2:15</v>
      </c>
      <c r="W333" s="498" t="str">
        <f t="shared" si="7"/>
        <v>3:15</v>
      </c>
    </row>
    <row r="334" spans="1:23" ht="12.75">
      <c r="A334" t="str">
        <f t="shared" si="0"/>
        <v>Saturday</v>
      </c>
      <c r="B334" t="str">
        <f t="shared" si="1"/>
        <v>New Belgium Brewing Co. - Tasting Room</v>
      </c>
      <c r="C334" t="str">
        <f t="shared" ref="C334:D334" si="998">IF( NOT( R334 = "" ), TEXT( DATE(YEAR(R334), MONTH(R334), DAY(R334) ), "m/d/yy") &amp; " " &amp; HOUR(R334) &amp; ":" &amp; TEXT( MINUTE(R334), "00"), "")</f>
        <v>4/27/19 15:45</v>
      </c>
      <c r="D334" t="str">
        <f t="shared" si="998"/>
        <v>4/27/19 16:45</v>
      </c>
      <c r="E334" t="str">
        <f t="shared" si="3"/>
        <v>Carolyn Hunter</v>
      </c>
      <c r="F334" s="466"/>
      <c r="G334" s="466" t="e">
        <f t="array" ref="G334">INDEX( '2019 Kevin and Rob Export to we'!A:E, MATCH( E334, '2019 Kevin and Rob Export to we'!E:E, 0 ) )</f>
        <v>#N/A</v>
      </c>
      <c r="H334" s="466"/>
      <c r="I334" s="466"/>
      <c r="J334" s="466"/>
      <c r="K334" s="466"/>
      <c r="L334" s="466"/>
      <c r="M334" s="466"/>
      <c r="N334" s="466"/>
      <c r="O334" s="466"/>
      <c r="Q334" s="129" t="s">
        <v>5236</v>
      </c>
      <c r="R334" s="466">
        <f t="shared" ref="R334:S334" si="999">IF( AND( NOT( ISERROR( T334 ) ), NOT( ISBLANK( T334 ) ) ), IF( AND( T334 &gt; 0, T334 &lt; 1 ), IF( T334 &gt; 0.042, IF( $A334 = "Friday", $T$1, $U$1 ) + T334 + 0.5, IF( $A334 = "Friday", $T$1, $U$1 ) + T334 + 1), "" ), "" )</f>
        <v>43582.65625</v>
      </c>
      <c r="S334" s="466">
        <f t="shared" si="999"/>
        <v>43582.697916666664</v>
      </c>
      <c r="T334" s="497">
        <f t="shared" ref="T334:U334" si="1000">TIMEVALUE(V334)</f>
        <v>0.15625</v>
      </c>
      <c r="U334" s="497">
        <f t="shared" si="1000"/>
        <v>0.19791666666666666</v>
      </c>
      <c r="V334" s="498" t="str">
        <f t="shared" si="6"/>
        <v>3:45</v>
      </c>
      <c r="W334" s="498" t="str">
        <f t="shared" si="7"/>
        <v>4:45</v>
      </c>
    </row>
    <row r="335" spans="1:23" ht="12.75">
      <c r="A335" t="str">
        <f t="shared" si="0"/>
        <v>Saturday</v>
      </c>
      <c r="B335" t="str">
        <f t="shared" si="1"/>
        <v>New Belgium Brewing Co. - Tasting Room</v>
      </c>
      <c r="C335" t="str">
        <f t="shared" ref="C335:D335" si="1001">IF( NOT( R335 = "" ), TEXT( DATE(YEAR(R335), MONTH(R335), DAY(R335) ), "m/d/yy") &amp; " " &amp; HOUR(R335) &amp; ":" &amp; TEXT( MINUTE(R335), "00"), "")</f>
        <v>4/27/19 17:15</v>
      </c>
      <c r="D335" t="str">
        <f t="shared" si="1001"/>
        <v>4/27/19 18:15</v>
      </c>
      <c r="E335" t="str">
        <f t="shared" si="3"/>
        <v>Lady Gang</v>
      </c>
      <c r="F335" s="466"/>
      <c r="G335" s="466" t="e">
        <f t="array" ref="G335">INDEX( '2019 Kevin and Rob Export to we'!A:E, MATCH( E335, '2019 Kevin and Rob Export to we'!E:E, 0 ) )</f>
        <v>#N/A</v>
      </c>
      <c r="H335" s="466"/>
      <c r="I335" s="466"/>
      <c r="J335" s="466"/>
      <c r="K335" s="466"/>
      <c r="L335" s="466"/>
      <c r="M335" s="466"/>
      <c r="N335" s="466"/>
      <c r="O335" s="466"/>
      <c r="Q335" s="129" t="s">
        <v>5237</v>
      </c>
      <c r="R335" s="466">
        <f t="shared" ref="R335:S335" si="1002">IF( AND( NOT( ISERROR( T335 ) ), NOT( ISBLANK( T335 ) ) ), IF( AND( T335 &gt; 0, T335 &lt; 1 ), IF( T335 &gt; 0.042, IF( $A335 = "Friday", $T$1, $U$1 ) + T335 + 0.5, IF( $A335 = "Friday", $T$1, $U$1 ) + T335 + 1), "" ), "" )</f>
        <v>43582.71875</v>
      </c>
      <c r="S335" s="466">
        <f t="shared" si="1002"/>
        <v>43582.760416666664</v>
      </c>
      <c r="T335" s="497">
        <f t="shared" ref="T335:U335" si="1003">TIMEVALUE(V335)</f>
        <v>0.21875</v>
      </c>
      <c r="U335" s="497">
        <f t="shared" si="1003"/>
        <v>0.26041666666666669</v>
      </c>
      <c r="V335" s="498" t="str">
        <f t="shared" si="6"/>
        <v>5:15</v>
      </c>
      <c r="W335" s="498" t="str">
        <f t="shared" si="7"/>
        <v>6:15</v>
      </c>
    </row>
    <row r="336" spans="1:23" ht="12.75">
      <c r="A336" t="str">
        <f t="shared" si="0"/>
        <v>Saturday</v>
      </c>
      <c r="B336" t="str">
        <f t="shared" si="1"/>
        <v>Odell Brewing Co.</v>
      </c>
      <c r="C336" t="str">
        <f t="shared" ref="C336:D336" si="1004">IF( NOT( R336 = "" ), TEXT( DATE(YEAR(R336), MONTH(R336), DAY(R336) ), "m/d/yy") &amp; " " &amp; HOUR(R336) &amp; ":" &amp; TEXT( MINUTE(R336), "00"), "")</f>
        <v/>
      </c>
      <c r="D336" t="str">
        <f t="shared" si="1004"/>
        <v/>
      </c>
      <c r="E336" t="str">
        <f t="shared" si="3"/>
        <v/>
      </c>
      <c r="F336" s="466"/>
      <c r="G336" s="466" t="e">
        <f t="array" ref="G336">INDEX( '2019 Kevin and Rob Export to we'!A:E, MATCH( E336, '2019 Kevin and Rob Export to we'!E:E, 0 ) )</f>
        <v>#N/A</v>
      </c>
      <c r="H336" s="466"/>
      <c r="I336" s="466"/>
      <c r="J336" s="466"/>
      <c r="K336" s="466"/>
      <c r="L336" s="466"/>
      <c r="M336" s="466"/>
      <c r="N336" s="466"/>
      <c r="O336" s="466"/>
      <c r="Q336" s="129" t="s">
        <v>5024</v>
      </c>
      <c r="R336" s="466" t="str">
        <f t="shared" ref="R336:S336" si="1005">IF( AND( NOT( ISERROR( T336 ) ), NOT( ISBLANK( T336 ) ) ), IF( AND( T336 &gt; 0, T336 &lt; 1 ), IF( T336 &gt; 0.042, IF( $A336 = "Friday", $T$1, $U$1 ) + T336 + 0.5, IF( $A336 = "Friday", $T$1, $U$1 ) + T336 + 1), "" ), "" )</f>
        <v/>
      </c>
      <c r="S336" s="466" t="str">
        <f t="shared" si="1005"/>
        <v/>
      </c>
      <c r="T336" s="497" t="e">
        <f t="shared" ref="T336:U336" si="1006">TIMEVALUE(V336)</f>
        <v>#VALUE!</v>
      </c>
      <c r="U336" s="497" t="e">
        <f t="shared" si="1006"/>
        <v>#VALUE!</v>
      </c>
      <c r="V336" s="498" t="str">
        <f t="shared" si="6"/>
        <v/>
      </c>
      <c r="W336" s="498" t="str">
        <f t="shared" si="7"/>
        <v/>
      </c>
    </row>
    <row r="337" spans="1:23" ht="12.75">
      <c r="A337" t="str">
        <f t="shared" si="0"/>
        <v>Saturday</v>
      </c>
      <c r="B337" t="str">
        <f t="shared" si="1"/>
        <v>Odell Brewing Co.</v>
      </c>
      <c r="C337" t="str">
        <f t="shared" ref="C337:D337" si="1007">IF( NOT( R337 = "" ), TEXT( DATE(YEAR(R337), MONTH(R337), DAY(R337) ), "m/d/yy") &amp; " " &amp; HOUR(R337) &amp; ":" &amp; TEXT( MINUTE(R337), "00"), "")</f>
        <v>4/27/19 14:00</v>
      </c>
      <c r="D337" t="str">
        <f t="shared" si="1007"/>
        <v>4/27/19 15:00</v>
      </c>
      <c r="E337" t="str">
        <f t="shared" si="3"/>
        <v>Brian James Kittrell and His Cloud Shaped Band</v>
      </c>
      <c r="F337" s="466"/>
      <c r="G337" s="466" t="e">
        <f t="array" ref="G337">INDEX( '2019 Kevin and Rob Export to we'!A:E, MATCH( E337, '2019 Kevin and Rob Export to we'!E:E, 0 ) )</f>
        <v>#N/A</v>
      </c>
      <c r="H337" s="466"/>
      <c r="I337" s="466"/>
      <c r="J337" s="466"/>
      <c r="K337" s="466"/>
      <c r="L337" s="466"/>
      <c r="M337" s="466"/>
      <c r="N337" s="466"/>
      <c r="O337" s="466"/>
      <c r="Q337" s="129" t="s">
        <v>5238</v>
      </c>
      <c r="R337" s="466">
        <f t="shared" ref="R337:S337" si="1008">IF( AND( NOT( ISERROR( T337 ) ), NOT( ISBLANK( T337 ) ) ), IF( AND( T337 &gt; 0, T337 &lt; 1 ), IF( T337 &gt; 0.042, IF( $A337 = "Friday", $T$1, $U$1 ) + T337 + 0.5, IF( $A337 = "Friday", $T$1, $U$1 ) + T337 + 1), "" ), "" )</f>
        <v>43582.583333333336</v>
      </c>
      <c r="S337" s="466">
        <f t="shared" si="1008"/>
        <v>43582.625</v>
      </c>
      <c r="T337" s="497">
        <f t="shared" ref="T337:U337" si="1009">TIMEVALUE(V337)</f>
        <v>8.3333333333333329E-2</v>
      </c>
      <c r="U337" s="497">
        <f t="shared" si="1009"/>
        <v>0.125</v>
      </c>
      <c r="V337" s="498" t="str">
        <f t="shared" si="6"/>
        <v>2:00</v>
      </c>
      <c r="W337" s="498" t="str">
        <f t="shared" si="7"/>
        <v>3:00</v>
      </c>
    </row>
    <row r="338" spans="1:23" ht="12.75">
      <c r="A338" t="str">
        <f t="shared" si="0"/>
        <v>Saturday</v>
      </c>
      <c r="B338" t="str">
        <f t="shared" si="1"/>
        <v>Odell Brewing Co.</v>
      </c>
      <c r="C338" t="str">
        <f t="shared" ref="C338:D338" si="1010">IF( NOT( R338 = "" ), TEXT( DATE(YEAR(R338), MONTH(R338), DAY(R338) ), "m/d/yy") &amp; " " &amp; HOUR(R338) &amp; ":" &amp; TEXT( MINUTE(R338), "00"), "")</f>
        <v>4/27/19 15:30</v>
      </c>
      <c r="D338" t="str">
        <f t="shared" si="1010"/>
        <v>4/27/19 16:30</v>
      </c>
      <c r="E338" t="str">
        <f t="shared" si="3"/>
        <v>The Lollygags</v>
      </c>
      <c r="F338" s="466"/>
      <c r="G338" s="466" t="e">
        <f t="array" ref="G338">INDEX( '2019 Kevin and Rob Export to we'!A:E, MATCH( E338, '2019 Kevin and Rob Export to we'!E:E, 0 ) )</f>
        <v>#N/A</v>
      </c>
      <c r="H338" s="466"/>
      <c r="I338" s="466"/>
      <c r="J338" s="466"/>
      <c r="K338" s="466"/>
      <c r="L338" s="466"/>
      <c r="M338" s="466"/>
      <c r="N338" s="466"/>
      <c r="O338" s="466"/>
      <c r="Q338" s="129" t="s">
        <v>5239</v>
      </c>
      <c r="R338" s="466">
        <f t="shared" ref="R338:S338" si="1011">IF( AND( NOT( ISERROR( T338 ) ), NOT( ISBLANK( T338 ) ) ), IF( AND( T338 &gt; 0, T338 &lt; 1 ), IF( T338 &gt; 0.042, IF( $A338 = "Friday", $T$1, $U$1 ) + T338 + 0.5, IF( $A338 = "Friday", $T$1, $U$1 ) + T338 + 1), "" ), "" )</f>
        <v>43582.645833333336</v>
      </c>
      <c r="S338" s="466">
        <f t="shared" si="1011"/>
        <v>43582.6875</v>
      </c>
      <c r="T338" s="497">
        <f t="shared" ref="T338:U338" si="1012">TIMEVALUE(V338)</f>
        <v>0.14583333333333334</v>
      </c>
      <c r="U338" s="497">
        <f t="shared" si="1012"/>
        <v>0.1875</v>
      </c>
      <c r="V338" s="498" t="str">
        <f t="shared" si="6"/>
        <v>3:30</v>
      </c>
      <c r="W338" s="498" t="str">
        <f t="shared" si="7"/>
        <v>4:30</v>
      </c>
    </row>
    <row r="339" spans="1:23" ht="12.75">
      <c r="A339" t="str">
        <f t="shared" si="0"/>
        <v>Saturday</v>
      </c>
      <c r="B339" t="str">
        <f t="shared" si="1"/>
        <v>Odell Brewing Co.</v>
      </c>
      <c r="C339" t="str">
        <f t="shared" ref="C339:D339" si="1013">IF( NOT( R339 = "" ), TEXT( DATE(YEAR(R339), MONTH(R339), DAY(R339) ), "m/d/yy") &amp; " " &amp; HOUR(R339) &amp; ":" &amp; TEXT( MINUTE(R339), "00"), "")</f>
        <v>4/27/19 17:00</v>
      </c>
      <c r="D339" t="str">
        <f t="shared" si="1013"/>
        <v>4/27/19 18:00</v>
      </c>
      <c r="E339" t="str">
        <f t="shared" si="3"/>
        <v>12 Cents for Marvin</v>
      </c>
      <c r="F339" s="466"/>
      <c r="G339" s="466" t="e">
        <f t="array" ref="G339">INDEX( '2019 Kevin and Rob Export to we'!A:E, MATCH( E339, '2019 Kevin and Rob Export to we'!E:E, 0 ) )</f>
        <v>#N/A</v>
      </c>
      <c r="H339" s="466"/>
      <c r="I339" s="466"/>
      <c r="J339" s="466"/>
      <c r="K339" s="466"/>
      <c r="L339" s="466"/>
      <c r="M339" s="466"/>
      <c r="N339" s="466"/>
      <c r="O339" s="466"/>
      <c r="Q339" s="129" t="s">
        <v>5240</v>
      </c>
      <c r="R339" s="466">
        <f t="shared" ref="R339:S339" si="1014">IF( AND( NOT( ISERROR( T339 ) ), NOT( ISBLANK( T339 ) ) ), IF( AND( T339 &gt; 0, T339 &lt; 1 ), IF( T339 &gt; 0.042, IF( $A339 = "Friday", $T$1, $U$1 ) + T339 + 0.5, IF( $A339 = "Friday", $T$1, $U$1 ) + T339 + 1), "" ), "" )</f>
        <v>43582.708333333336</v>
      </c>
      <c r="S339" s="466">
        <f t="shared" si="1014"/>
        <v>43582.75</v>
      </c>
      <c r="T339" s="497">
        <f t="shared" ref="T339:U339" si="1015">TIMEVALUE(V339)</f>
        <v>0.20833333333333334</v>
      </c>
      <c r="U339" s="497">
        <f t="shared" si="1015"/>
        <v>0.25</v>
      </c>
      <c r="V339" s="498" t="str">
        <f t="shared" si="6"/>
        <v>5:00</v>
      </c>
      <c r="W339" s="498" t="str">
        <f t="shared" si="7"/>
        <v>6:00</v>
      </c>
    </row>
    <row r="340" spans="1:23" ht="12.75">
      <c r="A340" t="str">
        <f t="shared" si="0"/>
        <v>Saturday</v>
      </c>
      <c r="B340" t="str">
        <f t="shared" si="1"/>
        <v>The Pizza Press</v>
      </c>
      <c r="C340" t="str">
        <f t="shared" ref="C340:D340" si="1016">IF( NOT( R340 = "" ), TEXT( DATE(YEAR(R340), MONTH(R340), DAY(R340) ), "m/d/yy") &amp; " " &amp; HOUR(R340) &amp; ":" &amp; TEXT( MINUTE(R340), "00"), "")</f>
        <v/>
      </c>
      <c r="D340" t="str">
        <f t="shared" si="1016"/>
        <v/>
      </c>
      <c r="E340" t="str">
        <f t="shared" si="3"/>
        <v/>
      </c>
      <c r="F340" s="466"/>
      <c r="G340" s="466" t="e">
        <f t="array" ref="G340">INDEX( '2019 Kevin and Rob Export to we'!A:E, MATCH( E340, '2019 Kevin and Rob Export to we'!E:E, 0 ) )</f>
        <v>#N/A</v>
      </c>
      <c r="H340" s="466"/>
      <c r="I340" s="466"/>
      <c r="J340" s="466"/>
      <c r="K340" s="466"/>
      <c r="L340" s="466"/>
      <c r="M340" s="466"/>
      <c r="N340" s="466"/>
      <c r="O340" s="466"/>
      <c r="Q340" s="129" t="s">
        <v>5027</v>
      </c>
      <c r="R340" s="466" t="str">
        <f t="shared" ref="R340:S340" si="1017">IF( AND( NOT( ISERROR( T340 ) ), NOT( ISBLANK( T340 ) ) ), IF( AND( T340 &gt; 0, T340 &lt; 1 ), IF( T340 &gt; 0.042, IF( $A340 = "Friday", $T$1, $U$1 ) + T340 + 0.5, IF( $A340 = "Friday", $T$1, $U$1 ) + T340 + 1), "" ), "" )</f>
        <v/>
      </c>
      <c r="S340" s="466" t="str">
        <f t="shared" si="1017"/>
        <v/>
      </c>
      <c r="T340" s="497" t="e">
        <f t="shared" ref="T340:U340" si="1018">TIMEVALUE(V340)</f>
        <v>#VALUE!</v>
      </c>
      <c r="U340" s="497" t="e">
        <f t="shared" si="1018"/>
        <v>#VALUE!</v>
      </c>
      <c r="V340" s="498" t="str">
        <f t="shared" si="6"/>
        <v/>
      </c>
      <c r="W340" s="498" t="str">
        <f t="shared" si="7"/>
        <v/>
      </c>
    </row>
    <row r="341" spans="1:23" ht="12.75">
      <c r="A341" t="str">
        <f t="shared" si="0"/>
        <v>Saturday</v>
      </c>
      <c r="B341" t="str">
        <f t="shared" si="1"/>
        <v>The Pizza Press</v>
      </c>
      <c r="C341" t="str">
        <f t="shared" ref="C341:D341" si="1019">IF( NOT( R341 = "" ), TEXT( DATE(YEAR(R341), MONTH(R341), DAY(R341) ), "m/d/yy") &amp; " " &amp; HOUR(R341) &amp; ":" &amp; TEXT( MINUTE(R341), "00"), "")</f>
        <v>4/27/19 17:00</v>
      </c>
      <c r="D341" t="str">
        <f t="shared" si="1019"/>
        <v>4/27/19 17:30</v>
      </c>
      <c r="E341" t="str">
        <f t="shared" si="3"/>
        <v>We Talk More on Whensdays</v>
      </c>
      <c r="F341" s="466"/>
      <c r="G341" s="466" t="e">
        <f t="array" ref="G341">INDEX( '2019 Kevin and Rob Export to we'!A:E, MATCH( E341, '2019 Kevin and Rob Export to we'!E:E, 0 ) )</f>
        <v>#N/A</v>
      </c>
      <c r="H341" s="466"/>
      <c r="I341" s="466"/>
      <c r="J341" s="466"/>
      <c r="K341" s="466"/>
      <c r="L341" s="466"/>
      <c r="M341" s="466"/>
      <c r="N341" s="466"/>
      <c r="O341" s="466"/>
      <c r="Q341" s="129" t="s">
        <v>5241</v>
      </c>
      <c r="R341" s="466">
        <f t="shared" ref="R341:S341" si="1020">IF( AND( NOT( ISERROR( T341 ) ), NOT( ISBLANK( T341 ) ) ), IF( AND( T341 &gt; 0, T341 &lt; 1 ), IF( T341 &gt; 0.042, IF( $A341 = "Friday", $T$1, $U$1 ) + T341 + 0.5, IF( $A341 = "Friday", $T$1, $U$1 ) + T341 + 1), "" ), "" )</f>
        <v>43582.708333333336</v>
      </c>
      <c r="S341" s="466">
        <f t="shared" si="1020"/>
        <v>43582.729166666664</v>
      </c>
      <c r="T341" s="497">
        <f t="shared" ref="T341:U341" si="1021">TIMEVALUE(V341)</f>
        <v>0.20833333333333334</v>
      </c>
      <c r="U341" s="497">
        <f t="shared" si="1021"/>
        <v>0.22916666666666666</v>
      </c>
      <c r="V341" s="498" t="str">
        <f t="shared" si="6"/>
        <v>5:00</v>
      </c>
      <c r="W341" s="498" t="str">
        <f t="shared" si="7"/>
        <v>5:30</v>
      </c>
    </row>
    <row r="342" spans="1:23" ht="12.75">
      <c r="A342" t="str">
        <f t="shared" si="0"/>
        <v>Saturday</v>
      </c>
      <c r="B342" t="str">
        <f t="shared" si="1"/>
        <v>The Pizza Press</v>
      </c>
      <c r="C342" t="str">
        <f t="shared" ref="C342:D342" si="1022">IF( NOT( R342 = "" ), TEXT( DATE(YEAR(R342), MONTH(R342), DAY(R342) ), "m/d/yy") &amp; " " &amp; HOUR(R342) &amp; ":" &amp; TEXT( MINUTE(R342), "00"), "")</f>
        <v>4/27/19 18:00</v>
      </c>
      <c r="D342" t="str">
        <f t="shared" si="1022"/>
        <v>4/27/19 18:30</v>
      </c>
      <c r="E342" t="str">
        <f t="shared" si="3"/>
        <v>Needle and Thread</v>
      </c>
      <c r="F342" s="466"/>
      <c r="G342" s="466" t="e">
        <f t="array" ref="G342">INDEX( '2019 Kevin and Rob Export to we'!A:E, MATCH( E342, '2019 Kevin and Rob Export to we'!E:E, 0 ) )</f>
        <v>#N/A</v>
      </c>
      <c r="H342" s="466"/>
      <c r="I342" s="466"/>
      <c r="J342" s="466"/>
      <c r="K342" s="466"/>
      <c r="L342" s="466"/>
      <c r="M342" s="466"/>
      <c r="N342" s="466"/>
      <c r="O342" s="466"/>
      <c r="Q342" s="129" t="s">
        <v>5243</v>
      </c>
      <c r="R342" s="466">
        <f t="shared" ref="R342:S342" si="1023">IF( AND( NOT( ISERROR( T342 ) ), NOT( ISBLANK( T342 ) ) ), IF( AND( T342 &gt; 0, T342 &lt; 1 ), IF( T342 &gt; 0.042, IF( $A342 = "Friday", $T$1, $U$1 ) + T342 + 0.5, IF( $A342 = "Friday", $T$1, $U$1 ) + T342 + 1), "" ), "" )</f>
        <v>43582.75</v>
      </c>
      <c r="S342" s="466">
        <f t="shared" si="1023"/>
        <v>43582.770833333336</v>
      </c>
      <c r="T342" s="497">
        <f t="shared" ref="T342:U342" si="1024">TIMEVALUE(V342)</f>
        <v>0.25</v>
      </c>
      <c r="U342" s="497">
        <f t="shared" si="1024"/>
        <v>0.27083333333333331</v>
      </c>
      <c r="V342" s="498" t="str">
        <f t="shared" si="6"/>
        <v>6:00</v>
      </c>
      <c r="W342" s="498" t="str">
        <f t="shared" si="7"/>
        <v>6:30</v>
      </c>
    </row>
    <row r="343" spans="1:23" ht="12.75">
      <c r="A343" t="str">
        <f t="shared" si="0"/>
        <v>Saturday</v>
      </c>
      <c r="B343" t="str">
        <f t="shared" si="1"/>
        <v>The Pizza Press</v>
      </c>
      <c r="C343" t="str">
        <f t="shared" ref="C343:D343" si="1025">IF( NOT( R343 = "" ), TEXT( DATE(YEAR(R343), MONTH(R343), DAY(R343) ), "m/d/yy") &amp; " " &amp; HOUR(R343) &amp; ":" &amp; TEXT( MINUTE(R343), "00"), "")</f>
        <v>4/27/19 19:00</v>
      </c>
      <c r="D343" t="str">
        <f t="shared" si="1025"/>
        <v>4/27/19 19:30</v>
      </c>
      <c r="E343" t="str">
        <f t="shared" si="3"/>
        <v>Kid Carry</v>
      </c>
      <c r="F343" s="466"/>
      <c r="G343" s="466" t="e">
        <f t="array" ref="G343">INDEX( '2019 Kevin and Rob Export to we'!A:E, MATCH( E343, '2019 Kevin and Rob Export to we'!E:E, 0 ) )</f>
        <v>#N/A</v>
      </c>
      <c r="H343" s="466"/>
      <c r="I343" s="466"/>
      <c r="J343" s="466"/>
      <c r="K343" s="466"/>
      <c r="L343" s="466"/>
      <c r="M343" s="466"/>
      <c r="N343" s="466"/>
      <c r="O343" s="466"/>
      <c r="Q343" s="129" t="s">
        <v>5244</v>
      </c>
      <c r="R343" s="466">
        <f t="shared" ref="R343:S343" si="1026">IF( AND( NOT( ISERROR( T343 ) ), NOT( ISBLANK( T343 ) ) ), IF( AND( T343 &gt; 0, T343 &lt; 1 ), IF( T343 &gt; 0.042, IF( $A343 = "Friday", $T$1, $U$1 ) + T343 + 0.5, IF( $A343 = "Friday", $T$1, $U$1 ) + T343 + 1), "" ), "" )</f>
        <v>43582.791666666664</v>
      </c>
      <c r="S343" s="466">
        <f t="shared" si="1026"/>
        <v>43582.8125</v>
      </c>
      <c r="T343" s="497">
        <f t="shared" ref="T343:U343" si="1027">TIMEVALUE(V343)</f>
        <v>0.29166666666666669</v>
      </c>
      <c r="U343" s="497">
        <f t="shared" si="1027"/>
        <v>0.3125</v>
      </c>
      <c r="V343" s="498" t="str">
        <f t="shared" si="6"/>
        <v>7:00</v>
      </c>
      <c r="W343" s="498" t="str">
        <f t="shared" si="7"/>
        <v>7:30</v>
      </c>
    </row>
    <row r="344" spans="1:23" ht="12.75">
      <c r="A344" t="str">
        <f t="shared" si="0"/>
        <v>Saturday</v>
      </c>
      <c r="B344" t="str">
        <f t="shared" si="1"/>
        <v>The Pizza Press</v>
      </c>
      <c r="C344" t="str">
        <f t="shared" ref="C344:D344" si="1028">IF( NOT( R344 = "" ), TEXT( DATE(YEAR(R344), MONTH(R344), DAY(R344) ), "m/d/yy") &amp; " " &amp; HOUR(R344) &amp; ":" &amp; TEXT( MINUTE(R344), "00"), "")</f>
        <v>4/27/19 20:00</v>
      </c>
      <c r="D344" t="str">
        <f t="shared" si="1028"/>
        <v>4/27/19 20:30</v>
      </c>
      <c r="E344" t="str">
        <f t="shared" si="3"/>
        <v>Jaanvi Gurung</v>
      </c>
      <c r="F344" s="466"/>
      <c r="G344" s="466" t="e">
        <f t="array" ref="G344">INDEX( '2019 Kevin and Rob Export to we'!A:E, MATCH( E344, '2019 Kevin and Rob Export to we'!E:E, 0 ) )</f>
        <v>#N/A</v>
      </c>
      <c r="H344" s="466"/>
      <c r="I344" s="466"/>
      <c r="J344" s="466"/>
      <c r="K344" s="466"/>
      <c r="L344" s="466"/>
      <c r="M344" s="466"/>
      <c r="N344" s="466"/>
      <c r="O344" s="466"/>
      <c r="Q344" s="129" t="s">
        <v>5245</v>
      </c>
      <c r="R344" s="466">
        <f t="shared" ref="R344:S344" si="1029">IF( AND( NOT( ISERROR( T344 ) ), NOT( ISBLANK( T344 ) ) ), IF( AND( T344 &gt; 0, T344 &lt; 1 ), IF( T344 &gt; 0.042, IF( $A344 = "Friday", $T$1, $U$1 ) + T344 + 0.5, IF( $A344 = "Friday", $T$1, $U$1 ) + T344 + 1), "" ), "" )</f>
        <v>43582.833333333336</v>
      </c>
      <c r="S344" s="466">
        <f t="shared" si="1029"/>
        <v>43582.854166666664</v>
      </c>
      <c r="T344" s="497">
        <f t="shared" ref="T344:U344" si="1030">TIMEVALUE(V344)</f>
        <v>0.33333333333333331</v>
      </c>
      <c r="U344" s="497">
        <f t="shared" si="1030"/>
        <v>0.35416666666666669</v>
      </c>
      <c r="V344" s="498" t="str">
        <f t="shared" si="6"/>
        <v>8:00</v>
      </c>
      <c r="W344" s="498" t="str">
        <f t="shared" si="7"/>
        <v>8:30</v>
      </c>
    </row>
    <row r="345" spans="1:23" ht="12.75">
      <c r="A345" t="str">
        <f t="shared" si="0"/>
        <v>Saturday</v>
      </c>
      <c r="B345" t="str">
        <f t="shared" si="1"/>
        <v>The Pizza Press</v>
      </c>
      <c r="C345" t="str">
        <f t="shared" ref="C345:D345" si="1031">IF( NOT( R345 = "" ), TEXT( DATE(YEAR(R345), MONTH(R345), DAY(R345) ), "m/d/yy") &amp; " " &amp; HOUR(R345) &amp; ":" &amp; TEXT( MINUTE(R345), "00"), "")</f>
        <v>4/27/19 21:00</v>
      </c>
      <c r="D345" t="str">
        <f t="shared" si="1031"/>
        <v>4/27/19 21:30</v>
      </c>
      <c r="E345" t="str">
        <f t="shared" si="3"/>
        <v>Julia Kirkwood</v>
      </c>
      <c r="F345" s="466"/>
      <c r="G345" s="466" t="e">
        <f t="array" ref="G345">INDEX( '2019 Kevin and Rob Export to we'!A:E, MATCH( E345, '2019 Kevin and Rob Export to we'!E:E, 0 ) )</f>
        <v>#N/A</v>
      </c>
      <c r="H345" s="466"/>
      <c r="I345" s="466"/>
      <c r="J345" s="466"/>
      <c r="K345" s="466"/>
      <c r="L345" s="466"/>
      <c r="M345" s="466"/>
      <c r="N345" s="466"/>
      <c r="O345" s="466"/>
      <c r="Q345" s="129" t="s">
        <v>5246</v>
      </c>
      <c r="R345" s="466">
        <f t="shared" ref="R345:S345" si="1032">IF( AND( NOT( ISERROR( T345 ) ), NOT( ISBLANK( T345 ) ) ), IF( AND( T345 &gt; 0, T345 &lt; 1 ), IF( T345 &gt; 0.042, IF( $A345 = "Friday", $T$1, $U$1 ) + T345 + 0.5, IF( $A345 = "Friday", $T$1, $U$1 ) + T345 + 1), "" ), "" )</f>
        <v>43582.875</v>
      </c>
      <c r="S345" s="466">
        <f t="shared" si="1032"/>
        <v>43582.895833333336</v>
      </c>
      <c r="T345" s="497">
        <f t="shared" ref="T345:U345" si="1033">TIMEVALUE(V345)</f>
        <v>0.375</v>
      </c>
      <c r="U345" s="497">
        <f t="shared" si="1033"/>
        <v>0.39583333333333331</v>
      </c>
      <c r="V345" s="498" t="str">
        <f t="shared" si="6"/>
        <v>9:00</v>
      </c>
      <c r="W345" s="498" t="str">
        <f t="shared" si="7"/>
        <v>9:30</v>
      </c>
    </row>
    <row r="346" spans="1:23" ht="12.75">
      <c r="A346" t="str">
        <f t="shared" si="0"/>
        <v>Saturday</v>
      </c>
      <c r="B346" t="str">
        <f t="shared" si="1"/>
        <v>The Pizza Press</v>
      </c>
      <c r="C346" t="str">
        <f t="shared" ref="C346:D346" si="1034">IF( NOT( R346 = "" ), TEXT( DATE(YEAR(R346), MONTH(R346), DAY(R346) ), "m/d/yy") &amp; " " &amp; HOUR(R346) &amp; ":" &amp; TEXT( MINUTE(R346), "00"), "")</f>
        <v>4/27/19 22:15</v>
      </c>
      <c r="D346" t="str">
        <f t="shared" si="1034"/>
        <v>4/27/19 23:00</v>
      </c>
      <c r="E346" t="str">
        <f t="shared" si="3"/>
        <v>People in General</v>
      </c>
      <c r="F346" s="466"/>
      <c r="G346" s="466" t="e">
        <f t="array" ref="G346">INDEX( '2019 Kevin and Rob Export to we'!A:E, MATCH( E346, '2019 Kevin and Rob Export to we'!E:E, 0 ) )</f>
        <v>#N/A</v>
      </c>
      <c r="H346" s="466"/>
      <c r="I346" s="466"/>
      <c r="J346" s="466"/>
      <c r="K346" s="466"/>
      <c r="L346" s="466"/>
      <c r="M346" s="466"/>
      <c r="N346" s="466"/>
      <c r="O346" s="466"/>
      <c r="Q346" s="129" t="s">
        <v>5247</v>
      </c>
      <c r="R346" s="466">
        <f t="shared" ref="R346:S346" si="1035">IF( AND( NOT( ISERROR( T346 ) ), NOT( ISBLANK( T346 ) ) ), IF( AND( T346 &gt; 0, T346 &lt; 1 ), IF( T346 &gt; 0.042, IF( $A346 = "Friday", $T$1, $U$1 ) + T346 + 0.5, IF( $A346 = "Friday", $T$1, $U$1 ) + T346 + 1), "" ), "" )</f>
        <v>43582.927083333336</v>
      </c>
      <c r="S346" s="466">
        <f t="shared" si="1035"/>
        <v>43582.958333333336</v>
      </c>
      <c r="T346" s="497">
        <f t="shared" ref="T346:U346" si="1036">TIMEVALUE(V346)</f>
        <v>0.42708333333333331</v>
      </c>
      <c r="U346" s="497">
        <f t="shared" si="1036"/>
        <v>0.45833333333333331</v>
      </c>
      <c r="V346" s="498" t="str">
        <f t="shared" si="6"/>
        <v>10:15</v>
      </c>
      <c r="W346" s="498" t="str">
        <f t="shared" si="7"/>
        <v>11:00</v>
      </c>
    </row>
    <row r="347" spans="1:23" ht="12.75">
      <c r="A347" t="str">
        <f t="shared" si="0"/>
        <v>Saturday</v>
      </c>
      <c r="B347" t="str">
        <f t="shared" si="1"/>
        <v>Pour Brothers Community Tavern</v>
      </c>
      <c r="C347" t="str">
        <f t="shared" ref="C347:D347" si="1037">IF( NOT( R347 = "" ), TEXT( DATE(YEAR(R347), MONTH(R347), DAY(R347) ), "m/d/yy") &amp; " " &amp; HOUR(R347) &amp; ":" &amp; TEXT( MINUTE(R347), "00"), "")</f>
        <v/>
      </c>
      <c r="D347" t="str">
        <f t="shared" si="1037"/>
        <v/>
      </c>
      <c r="E347" t="str">
        <f t="shared" si="3"/>
        <v/>
      </c>
      <c r="F347" s="466"/>
      <c r="G347" s="466" t="e">
        <f t="array" ref="G347">INDEX( '2019 Kevin and Rob Export to we'!A:E, MATCH( E347, '2019 Kevin and Rob Export to we'!E:E, 0 ) )</f>
        <v>#N/A</v>
      </c>
      <c r="H347" s="466"/>
      <c r="I347" s="466"/>
      <c r="J347" s="466"/>
      <c r="K347" s="466"/>
      <c r="L347" s="466"/>
      <c r="M347" s="466"/>
      <c r="N347" s="466"/>
      <c r="O347" s="466"/>
      <c r="Q347" s="129" t="s">
        <v>5036</v>
      </c>
      <c r="R347" s="466" t="str">
        <f t="shared" ref="R347:S347" si="1038">IF( AND( NOT( ISERROR( T347 ) ), NOT( ISBLANK( T347 ) ) ), IF( AND( T347 &gt; 0, T347 &lt; 1 ), IF( T347 &gt; 0.042, IF( $A347 = "Friday", $T$1, $U$1 ) + T347 + 0.5, IF( $A347 = "Friday", $T$1, $U$1 ) + T347 + 1), "" ), "" )</f>
        <v/>
      </c>
      <c r="S347" s="466" t="str">
        <f t="shared" si="1038"/>
        <v/>
      </c>
      <c r="T347" s="497" t="e">
        <f t="shared" ref="T347:U347" si="1039">TIMEVALUE(V347)</f>
        <v>#VALUE!</v>
      </c>
      <c r="U347" s="497" t="e">
        <f t="shared" si="1039"/>
        <v>#VALUE!</v>
      </c>
      <c r="V347" s="498" t="str">
        <f t="shared" si="6"/>
        <v/>
      </c>
      <c r="W347" s="498" t="str">
        <f t="shared" si="7"/>
        <v/>
      </c>
    </row>
    <row r="348" spans="1:23" ht="12.75">
      <c r="A348" t="str">
        <f t="shared" si="0"/>
        <v>Saturday</v>
      </c>
      <c r="B348" t="str">
        <f t="shared" si="1"/>
        <v>Pour Brothers Community Tavern</v>
      </c>
      <c r="C348" t="str">
        <f t="shared" ref="C348:D348" si="1040">IF( NOT( R348 = "" ), TEXT( DATE(YEAR(R348), MONTH(R348), DAY(R348) ), "m/d/yy") &amp; " " &amp; HOUR(R348) &amp; ":" &amp; TEXT( MINUTE(R348), "00"), "")</f>
        <v>4/27/19 17:30</v>
      </c>
      <c r="D348" t="str">
        <f t="shared" si="1040"/>
        <v>4/27/19 18:15</v>
      </c>
      <c r="E348" t="str">
        <f t="shared" si="3"/>
        <v>Elyse Miller</v>
      </c>
      <c r="F348" s="466"/>
      <c r="G348" s="466" t="e">
        <f t="array" ref="G348">INDEX( '2019 Kevin and Rob Export to we'!A:E, MATCH( E348, '2019 Kevin and Rob Export to we'!E:E, 0 ) )</f>
        <v>#N/A</v>
      </c>
      <c r="H348" s="466"/>
      <c r="I348" s="466"/>
      <c r="J348" s="466"/>
      <c r="K348" s="466"/>
      <c r="L348" s="466"/>
      <c r="M348" s="466"/>
      <c r="N348" s="466"/>
      <c r="O348" s="466"/>
      <c r="Q348" s="129" t="s">
        <v>5248</v>
      </c>
      <c r="R348" s="466">
        <f t="shared" ref="R348:S348" si="1041">IF( AND( NOT( ISERROR( T348 ) ), NOT( ISBLANK( T348 ) ) ), IF( AND( T348 &gt; 0, T348 &lt; 1 ), IF( T348 &gt; 0.042, IF( $A348 = "Friday", $T$1, $U$1 ) + T348 + 0.5, IF( $A348 = "Friday", $T$1, $U$1 ) + T348 + 1), "" ), "" )</f>
        <v>43582.729166666664</v>
      </c>
      <c r="S348" s="466">
        <f t="shared" si="1041"/>
        <v>43582.760416666664</v>
      </c>
      <c r="T348" s="497">
        <f t="shared" ref="T348:U348" si="1042">TIMEVALUE(V348)</f>
        <v>0.22916666666666666</v>
      </c>
      <c r="U348" s="497">
        <f t="shared" si="1042"/>
        <v>0.26041666666666669</v>
      </c>
      <c r="V348" s="498" t="str">
        <f t="shared" si="6"/>
        <v>5:30</v>
      </c>
      <c r="W348" s="498" t="str">
        <f t="shared" si="7"/>
        <v>6:15</v>
      </c>
    </row>
    <row r="349" spans="1:23" ht="12.75">
      <c r="A349" t="str">
        <f t="shared" si="0"/>
        <v>Saturday</v>
      </c>
      <c r="B349" t="str">
        <f t="shared" si="1"/>
        <v>Pour Brothers Community Tavern</v>
      </c>
      <c r="C349" t="str">
        <f t="shared" ref="C349:D349" si="1043">IF( NOT( R349 = "" ), TEXT( DATE(YEAR(R349), MONTH(R349), DAY(R349) ), "m/d/yy") &amp; " " &amp; HOUR(R349) &amp; ":" &amp; TEXT( MINUTE(R349), "00"), "")</f>
        <v>4/27/19 18:45</v>
      </c>
      <c r="D349" t="str">
        <f t="shared" si="1043"/>
        <v>4/27/19 19:30</v>
      </c>
      <c r="E349" t="str">
        <f t="shared" si="3"/>
        <v>vee device</v>
      </c>
      <c r="F349" s="466"/>
      <c r="G349" s="466" t="e">
        <f t="array" ref="G349">INDEX( '2019 Kevin and Rob Export to we'!A:E, MATCH( E349, '2019 Kevin and Rob Export to we'!E:E, 0 ) )</f>
        <v>#N/A</v>
      </c>
      <c r="H349" s="466"/>
      <c r="I349" s="466"/>
      <c r="J349" s="466"/>
      <c r="K349" s="466"/>
      <c r="L349" s="466"/>
      <c r="M349" s="466"/>
      <c r="N349" s="466"/>
      <c r="O349" s="466"/>
      <c r="Q349" s="129" t="s">
        <v>5249</v>
      </c>
      <c r="R349" s="466">
        <f t="shared" ref="R349:S349" si="1044">IF( AND( NOT( ISERROR( T349 ) ), NOT( ISBLANK( T349 ) ) ), IF( AND( T349 &gt; 0, T349 &lt; 1 ), IF( T349 &gt; 0.042, IF( $A349 = "Friday", $T$1, $U$1 ) + T349 + 0.5, IF( $A349 = "Friday", $T$1, $U$1 ) + T349 + 1), "" ), "" )</f>
        <v>43582.78125</v>
      </c>
      <c r="S349" s="466">
        <f t="shared" si="1044"/>
        <v>43582.8125</v>
      </c>
      <c r="T349" s="497">
        <f t="shared" ref="T349:U349" si="1045">TIMEVALUE(V349)</f>
        <v>0.28125</v>
      </c>
      <c r="U349" s="497">
        <f t="shared" si="1045"/>
        <v>0.3125</v>
      </c>
      <c r="V349" s="498" t="str">
        <f t="shared" si="6"/>
        <v>6:45</v>
      </c>
      <c r="W349" s="498" t="str">
        <f t="shared" si="7"/>
        <v>7:30</v>
      </c>
    </row>
    <row r="350" spans="1:23" ht="12.75">
      <c r="A350" t="str">
        <f t="shared" si="0"/>
        <v>Saturday</v>
      </c>
      <c r="B350" t="str">
        <f t="shared" si="1"/>
        <v>Pour Brothers Community Tavern</v>
      </c>
      <c r="C350" t="str">
        <f t="shared" ref="C350:D350" si="1046">IF( NOT( R350 = "" ), TEXT( DATE(YEAR(R350), MONTH(R350), DAY(R350) ), "m/d/yy") &amp; " " &amp; HOUR(R350) &amp; ":" &amp; TEXT( MINUTE(R350), "00"), "")</f>
        <v>4/27/19 20:00</v>
      </c>
      <c r="D350" t="str">
        <f t="shared" si="1046"/>
        <v>4/27/19 20:45</v>
      </c>
      <c r="E350" t="str">
        <f t="shared" si="3"/>
        <v>Russick Smith</v>
      </c>
      <c r="F350" s="466"/>
      <c r="G350" s="466" t="e">
        <f t="array" ref="G350">INDEX( '2019 Kevin and Rob Export to we'!A:E, MATCH( E350, '2019 Kevin and Rob Export to we'!E:E, 0 ) )</f>
        <v>#N/A</v>
      </c>
      <c r="H350" s="466"/>
      <c r="I350" s="466"/>
      <c r="J350" s="466"/>
      <c r="K350" s="466"/>
      <c r="L350" s="466"/>
      <c r="M350" s="466"/>
      <c r="N350" s="466"/>
      <c r="O350" s="466"/>
      <c r="Q350" s="129" t="s">
        <v>5250</v>
      </c>
      <c r="R350" s="466">
        <f t="shared" ref="R350:S350" si="1047">IF( AND( NOT( ISERROR( T350 ) ), NOT( ISBLANK( T350 ) ) ), IF( AND( T350 &gt; 0, T350 &lt; 1 ), IF( T350 &gt; 0.042, IF( $A350 = "Friday", $T$1, $U$1 ) + T350 + 0.5, IF( $A350 = "Friday", $T$1, $U$1 ) + T350 + 1), "" ), "" )</f>
        <v>43582.833333333336</v>
      </c>
      <c r="S350" s="466">
        <f t="shared" si="1047"/>
        <v>43582.864583333336</v>
      </c>
      <c r="T350" s="497">
        <f t="shared" ref="T350:U350" si="1048">TIMEVALUE(V350)</f>
        <v>0.33333333333333331</v>
      </c>
      <c r="U350" s="497">
        <f t="shared" si="1048"/>
        <v>0.36458333333333331</v>
      </c>
      <c r="V350" s="498" t="str">
        <f t="shared" si="6"/>
        <v>8:00</v>
      </c>
      <c r="W350" s="498" t="str">
        <f t="shared" si="7"/>
        <v>8:45</v>
      </c>
    </row>
    <row r="351" spans="1:23" ht="12.75">
      <c r="A351" t="str">
        <f t="shared" si="0"/>
        <v>Saturday</v>
      </c>
      <c r="B351" t="str">
        <f t="shared" si="1"/>
        <v>Pour Brothers Community Tavern</v>
      </c>
      <c r="C351" t="str">
        <f t="shared" ref="C351:D351" si="1049">IF( NOT( R351 = "" ), TEXT( DATE(YEAR(R351), MONTH(R351), DAY(R351) ), "m/d/yy") &amp; " " &amp; HOUR(R351) &amp; ":" &amp; TEXT( MINUTE(R351), "00"), "")</f>
        <v>4/27/19 21:15</v>
      </c>
      <c r="D351" t="str">
        <f t="shared" si="1049"/>
        <v>4/27/19 22:00</v>
      </c>
      <c r="E351" t="str">
        <f t="shared" si="3"/>
        <v>Sugar Britches</v>
      </c>
      <c r="F351" s="466"/>
      <c r="G351" s="466" t="e">
        <f t="array" ref="G351">INDEX( '2019 Kevin and Rob Export to we'!A:E, MATCH( E351, '2019 Kevin and Rob Export to we'!E:E, 0 ) )</f>
        <v>#N/A</v>
      </c>
      <c r="H351" s="466"/>
      <c r="I351" s="466"/>
      <c r="J351" s="466"/>
      <c r="K351" s="466"/>
      <c r="L351" s="466"/>
      <c r="M351" s="466"/>
      <c r="N351" s="466"/>
      <c r="O351" s="466"/>
      <c r="Q351" s="129" t="s">
        <v>5251</v>
      </c>
      <c r="R351" s="466">
        <f t="shared" ref="R351:S351" si="1050">IF( AND( NOT( ISERROR( T351 ) ), NOT( ISBLANK( T351 ) ) ), IF( AND( T351 &gt; 0, T351 &lt; 1 ), IF( T351 &gt; 0.042, IF( $A351 = "Friday", $T$1, $U$1 ) + T351 + 0.5, IF( $A351 = "Friday", $T$1, $U$1 ) + T351 + 1), "" ), "" )</f>
        <v>43582.885416666664</v>
      </c>
      <c r="S351" s="466">
        <f t="shared" si="1050"/>
        <v>43582.916666666664</v>
      </c>
      <c r="T351" s="497">
        <f t="shared" ref="T351:U351" si="1051">TIMEVALUE(V351)</f>
        <v>0.38541666666666669</v>
      </c>
      <c r="U351" s="497">
        <f t="shared" si="1051"/>
        <v>0.41666666666666669</v>
      </c>
      <c r="V351" s="498" t="str">
        <f t="shared" si="6"/>
        <v>9:15</v>
      </c>
      <c r="W351" s="498" t="str">
        <f t="shared" si="7"/>
        <v>10:00</v>
      </c>
    </row>
    <row r="352" spans="1:23" ht="12.75">
      <c r="A352" t="str">
        <f t="shared" si="0"/>
        <v>Saturday</v>
      </c>
      <c r="B352" t="str">
        <f t="shared" si="1"/>
        <v>Pour Brothers Community Tavern</v>
      </c>
      <c r="C352" t="str">
        <f t="shared" ref="C352:D352" si="1052">IF( NOT( R352 = "" ), TEXT( DATE(YEAR(R352), MONTH(R352), DAY(R352) ), "m/d/yy") &amp; " " &amp; HOUR(R352) &amp; ":" &amp; TEXT( MINUTE(R352), "00"), "")</f>
        <v>4/27/19 22:30</v>
      </c>
      <c r="D352" t="str">
        <f t="shared" si="1052"/>
        <v>4/27/19 23:15</v>
      </c>
      <c r="E352" t="str">
        <f t="shared" si="3"/>
        <v>Professor Fox Band</v>
      </c>
      <c r="F352" s="466"/>
      <c r="G352" s="466" t="e">
        <f t="array" ref="G352">INDEX( '2019 Kevin and Rob Export to we'!A:E, MATCH( E352, '2019 Kevin and Rob Export to we'!E:E, 0 ) )</f>
        <v>#N/A</v>
      </c>
      <c r="H352" s="466"/>
      <c r="I352" s="466"/>
      <c r="J352" s="466"/>
      <c r="K352" s="466"/>
      <c r="L352" s="466"/>
      <c r="M352" s="466"/>
      <c r="N352" s="466"/>
      <c r="O352" s="466"/>
      <c r="Q352" s="129" t="s">
        <v>5252</v>
      </c>
      <c r="R352" s="466">
        <f t="shared" ref="R352:S352" si="1053">IF( AND( NOT( ISERROR( T352 ) ), NOT( ISBLANK( T352 ) ) ), IF( AND( T352 &gt; 0, T352 &lt; 1 ), IF( T352 &gt; 0.042, IF( $A352 = "Friday", $T$1, $U$1 ) + T352 + 0.5, IF( $A352 = "Friday", $T$1, $U$1 ) + T352 + 1), "" ), "" )</f>
        <v>43582.9375</v>
      </c>
      <c r="S352" s="466">
        <f t="shared" si="1053"/>
        <v>43582.96875</v>
      </c>
      <c r="T352" s="497">
        <f t="shared" ref="T352:U352" si="1054">TIMEVALUE(V352)</f>
        <v>0.4375</v>
      </c>
      <c r="U352" s="497">
        <f t="shared" si="1054"/>
        <v>0.46875</v>
      </c>
      <c r="V352" s="498" t="str">
        <f t="shared" si="6"/>
        <v>10:30</v>
      </c>
      <c r="W352" s="498" t="str">
        <f t="shared" si="7"/>
        <v>11:15</v>
      </c>
    </row>
    <row r="353" spans="1:23" ht="12.75">
      <c r="A353" t="str">
        <f t="shared" si="0"/>
        <v>Saturday</v>
      </c>
      <c r="B353" t="str">
        <f t="shared" si="1"/>
        <v>Prost Brewing Co. &amp; Biergarten</v>
      </c>
      <c r="C353" t="str">
        <f t="shared" ref="C353:D353" si="1055">IF( NOT( R353 = "" ), TEXT( DATE(YEAR(R353), MONTH(R353), DAY(R353) ), "m/d/yy") &amp; " " &amp; HOUR(R353) &amp; ":" &amp; TEXT( MINUTE(R353), "00"), "")</f>
        <v/>
      </c>
      <c r="D353" t="str">
        <f t="shared" si="1055"/>
        <v/>
      </c>
      <c r="E353" t="str">
        <f t="shared" si="3"/>
        <v/>
      </c>
      <c r="F353" s="466"/>
      <c r="G353" s="466" t="e">
        <f t="array" ref="G353">INDEX( '2019 Kevin and Rob Export to we'!A:E, MATCH( E353, '2019 Kevin and Rob Export to we'!E:E, 0 ) )</f>
        <v>#N/A</v>
      </c>
      <c r="H353" s="466"/>
      <c r="I353" s="466"/>
      <c r="J353" s="466"/>
      <c r="K353" s="466"/>
      <c r="L353" s="466"/>
      <c r="M353" s="466"/>
      <c r="N353" s="466"/>
      <c r="O353" s="466"/>
      <c r="Q353" s="129" t="s">
        <v>5041</v>
      </c>
      <c r="R353" s="466" t="str">
        <f t="shared" ref="R353:S353" si="1056">IF( AND( NOT( ISERROR( T353 ) ), NOT( ISBLANK( T353 ) ) ), IF( AND( T353 &gt; 0, T353 &lt; 1 ), IF( T353 &gt; 0.042, IF( $A353 = "Friday", $T$1, $U$1 ) + T353 + 0.5, IF( $A353 = "Friday", $T$1, $U$1 ) + T353 + 1), "" ), "" )</f>
        <v/>
      </c>
      <c r="S353" s="466" t="str">
        <f t="shared" si="1056"/>
        <v/>
      </c>
      <c r="T353" s="497" t="e">
        <f t="shared" ref="T353:U353" si="1057">TIMEVALUE(V353)</f>
        <v>#VALUE!</v>
      </c>
      <c r="U353" s="497" t="e">
        <f t="shared" si="1057"/>
        <v>#VALUE!</v>
      </c>
      <c r="V353" s="498" t="str">
        <f t="shared" si="6"/>
        <v/>
      </c>
      <c r="W353" s="498" t="str">
        <f t="shared" si="7"/>
        <v/>
      </c>
    </row>
    <row r="354" spans="1:23" ht="12.75">
      <c r="A354" t="str">
        <f t="shared" si="0"/>
        <v>Saturday</v>
      </c>
      <c r="B354" t="str">
        <f t="shared" si="1"/>
        <v>Prost Brewing Co. &amp; Biergarten</v>
      </c>
      <c r="C354" t="str">
        <f t="shared" ref="C354:D354" si="1058">IF( NOT( R354 = "" ), TEXT( DATE(YEAR(R354), MONTH(R354), DAY(R354) ), "m/d/yy") &amp; " " &amp; HOUR(R354) &amp; ":" &amp; TEXT( MINUTE(R354), "00"), "")</f>
        <v>4/27/19 13:45</v>
      </c>
      <c r="D354" t="str">
        <f t="shared" si="1058"/>
        <v>4/27/19 14:30</v>
      </c>
      <c r="E354" t="str">
        <f t="shared" si="3"/>
        <v>Cowboys Dead</v>
      </c>
      <c r="F354" s="466"/>
      <c r="G354" s="466" t="e">
        <f t="array" ref="G354">INDEX( '2019 Kevin and Rob Export to we'!A:E, MATCH( E354, '2019 Kevin and Rob Export to we'!E:E, 0 ) )</f>
        <v>#N/A</v>
      </c>
      <c r="H354" s="466"/>
      <c r="I354" s="466"/>
      <c r="J354" s="466"/>
      <c r="K354" s="466"/>
      <c r="L354" s="466"/>
      <c r="M354" s="466"/>
      <c r="N354" s="466"/>
      <c r="O354" s="466"/>
      <c r="Q354" s="129" t="s">
        <v>5254</v>
      </c>
      <c r="R354" s="466">
        <f t="shared" ref="R354:S354" si="1059">IF( AND( NOT( ISERROR( T354 ) ), NOT( ISBLANK( T354 ) ) ), IF( AND( T354 &gt; 0, T354 &lt; 1 ), IF( T354 &gt; 0.042, IF( $A354 = "Friday", $T$1, $U$1 ) + T354 + 0.5, IF( $A354 = "Friday", $T$1, $U$1 ) + T354 + 1), "" ), "" )</f>
        <v>43582.572916666664</v>
      </c>
      <c r="S354" s="466">
        <f t="shared" si="1059"/>
        <v>43582.604166666664</v>
      </c>
      <c r="T354" s="497">
        <f t="shared" ref="T354:U354" si="1060">TIMEVALUE(V354)</f>
        <v>7.2916666666666671E-2</v>
      </c>
      <c r="U354" s="497">
        <f t="shared" si="1060"/>
        <v>0.10416666666666667</v>
      </c>
      <c r="V354" s="498" t="str">
        <f t="shared" si="6"/>
        <v>1:45</v>
      </c>
      <c r="W354" s="498" t="str">
        <f t="shared" si="7"/>
        <v>2:30</v>
      </c>
    </row>
    <row r="355" spans="1:23" ht="12.75">
      <c r="A355" t="str">
        <f t="shared" si="0"/>
        <v>Saturday</v>
      </c>
      <c r="B355" t="str">
        <f t="shared" si="1"/>
        <v>Prost Brewing Co. &amp; Biergarten</v>
      </c>
      <c r="C355" t="str">
        <f t="shared" ref="C355:D355" si="1061">IF( NOT( R355 = "" ), TEXT( DATE(YEAR(R355), MONTH(R355), DAY(R355) ), "m/d/yy") &amp; " " &amp; HOUR(R355) &amp; ":" &amp; TEXT( MINUTE(R355), "00"), "")</f>
        <v>4/27/19 15:00</v>
      </c>
      <c r="D355" t="str">
        <f t="shared" si="1061"/>
        <v>4/27/19 15:45</v>
      </c>
      <c r="E355" t="str">
        <f t="shared" si="3"/>
        <v>Crispy Watkins and the Crack Willows</v>
      </c>
      <c r="F355" s="466"/>
      <c r="G355" s="466" t="e">
        <f t="array" ref="G355">INDEX( '2019 Kevin and Rob Export to we'!A:E, MATCH( E355, '2019 Kevin and Rob Export to we'!E:E, 0 ) )</f>
        <v>#N/A</v>
      </c>
      <c r="H355" s="466"/>
      <c r="I355" s="466"/>
      <c r="J355" s="466"/>
      <c r="K355" s="466"/>
      <c r="L355" s="466"/>
      <c r="M355" s="466"/>
      <c r="N355" s="466"/>
      <c r="O355" s="466"/>
      <c r="Q355" s="129" t="s">
        <v>5255</v>
      </c>
      <c r="R355" s="466">
        <f t="shared" ref="R355:S355" si="1062">IF( AND( NOT( ISERROR( T355 ) ), NOT( ISBLANK( T355 ) ) ), IF( AND( T355 &gt; 0, T355 &lt; 1 ), IF( T355 &gt; 0.042, IF( $A355 = "Friday", $T$1, $U$1 ) + T355 + 0.5, IF( $A355 = "Friday", $T$1, $U$1 ) + T355 + 1), "" ), "" )</f>
        <v>43582.625</v>
      </c>
      <c r="S355" s="466">
        <f t="shared" si="1062"/>
        <v>43582.65625</v>
      </c>
      <c r="T355" s="497">
        <f t="shared" ref="T355:U355" si="1063">TIMEVALUE(V355)</f>
        <v>0.125</v>
      </c>
      <c r="U355" s="497">
        <f t="shared" si="1063"/>
        <v>0.15625</v>
      </c>
      <c r="V355" s="498" t="str">
        <f t="shared" si="6"/>
        <v>3:00</v>
      </c>
      <c r="W355" s="498" t="str">
        <f t="shared" si="7"/>
        <v>3:45</v>
      </c>
    </row>
    <row r="356" spans="1:23" ht="12.75">
      <c r="A356" t="str">
        <f t="shared" si="0"/>
        <v>Saturday</v>
      </c>
      <c r="B356" t="str">
        <f t="shared" si="1"/>
        <v>Prost Brewing Co. &amp; Biergarten</v>
      </c>
      <c r="C356" t="str">
        <f t="shared" ref="C356:D356" si="1064">IF( NOT( R356 = "" ), TEXT( DATE(YEAR(R356), MONTH(R356), DAY(R356) ), "m/d/yy") &amp; " " &amp; HOUR(R356) &amp; ":" &amp; TEXT( MINUTE(R356), "00"), "")</f>
        <v>4/27/19 16:15</v>
      </c>
      <c r="D356" t="str">
        <f t="shared" si="1064"/>
        <v>4/27/19 17:00</v>
      </c>
      <c r="E356" t="str">
        <f t="shared" si="3"/>
        <v>Taarka</v>
      </c>
      <c r="F356" s="466"/>
      <c r="G356" s="466" t="e">
        <f t="array" ref="G356">INDEX( '2019 Kevin and Rob Export to we'!A:E, MATCH( E356, '2019 Kevin and Rob Export to we'!E:E, 0 ) )</f>
        <v>#N/A</v>
      </c>
      <c r="H356" s="466"/>
      <c r="I356" s="466"/>
      <c r="J356" s="466"/>
      <c r="K356" s="466"/>
      <c r="L356" s="466"/>
      <c r="M356" s="466"/>
      <c r="N356" s="466"/>
      <c r="O356" s="466"/>
      <c r="Q356" s="129" t="s">
        <v>5256</v>
      </c>
      <c r="R356" s="466">
        <f t="shared" ref="R356:S356" si="1065">IF( AND( NOT( ISERROR( T356 ) ), NOT( ISBLANK( T356 ) ) ), IF( AND( T356 &gt; 0, T356 &lt; 1 ), IF( T356 &gt; 0.042, IF( $A356 = "Friday", $T$1, $U$1 ) + T356 + 0.5, IF( $A356 = "Friday", $T$1, $U$1 ) + T356 + 1), "" ), "" )</f>
        <v>43582.677083333336</v>
      </c>
      <c r="S356" s="466">
        <f t="shared" si="1065"/>
        <v>43582.708333333336</v>
      </c>
      <c r="T356" s="497">
        <f t="shared" ref="T356:U356" si="1066">TIMEVALUE(V356)</f>
        <v>0.17708333333333334</v>
      </c>
      <c r="U356" s="497">
        <f t="shared" si="1066"/>
        <v>0.20833333333333334</v>
      </c>
      <c r="V356" s="498" t="str">
        <f t="shared" si="6"/>
        <v>4:15</v>
      </c>
      <c r="W356" s="498" t="str">
        <f t="shared" si="7"/>
        <v>5:00</v>
      </c>
    </row>
    <row r="357" spans="1:23" ht="12.75">
      <c r="A357" t="str">
        <f t="shared" si="0"/>
        <v>Saturday</v>
      </c>
      <c r="B357" t="str">
        <f t="shared" si="1"/>
        <v>Prost Brewing Co. &amp; Biergarten</v>
      </c>
      <c r="C357" t="str">
        <f t="shared" ref="C357:D357" si="1067">IF( NOT( R357 = "" ), TEXT( DATE(YEAR(R357), MONTH(R357), DAY(R357) ), "m/d/yy") &amp; " " &amp; HOUR(R357) &amp; ":" &amp; TEXT( MINUTE(R357), "00"), "")</f>
        <v>4/27/19 17:30</v>
      </c>
      <c r="D357" t="str">
        <f t="shared" si="1067"/>
        <v>4/27/19 18:15</v>
      </c>
      <c r="E357" t="str">
        <f t="shared" si="3"/>
        <v>Choice City Skillet Lickers</v>
      </c>
      <c r="F357" s="466"/>
      <c r="G357" s="466" t="e">
        <f t="array" ref="G357">INDEX( '2019 Kevin and Rob Export to we'!A:E, MATCH( E357, '2019 Kevin and Rob Export to we'!E:E, 0 ) )</f>
        <v>#N/A</v>
      </c>
      <c r="H357" s="466"/>
      <c r="I357" s="466"/>
      <c r="J357" s="466"/>
      <c r="K357" s="466"/>
      <c r="L357" s="466"/>
      <c r="M357" s="466"/>
      <c r="N357" s="466"/>
      <c r="O357" s="466"/>
      <c r="Q357" s="129" t="s">
        <v>5257</v>
      </c>
      <c r="R357" s="466">
        <f t="shared" ref="R357:S357" si="1068">IF( AND( NOT( ISERROR( T357 ) ), NOT( ISBLANK( T357 ) ) ), IF( AND( T357 &gt; 0, T357 &lt; 1 ), IF( T357 &gt; 0.042, IF( $A357 = "Friday", $T$1, $U$1 ) + T357 + 0.5, IF( $A357 = "Friday", $T$1, $U$1 ) + T357 + 1), "" ), "" )</f>
        <v>43582.729166666664</v>
      </c>
      <c r="S357" s="466">
        <f t="shared" si="1068"/>
        <v>43582.760416666664</v>
      </c>
      <c r="T357" s="497">
        <f t="shared" ref="T357:U357" si="1069">TIMEVALUE(V357)</f>
        <v>0.22916666666666666</v>
      </c>
      <c r="U357" s="497">
        <f t="shared" si="1069"/>
        <v>0.26041666666666669</v>
      </c>
      <c r="V357" s="498" t="str">
        <f t="shared" si="6"/>
        <v>5:30</v>
      </c>
      <c r="W357" s="498" t="str">
        <f t="shared" si="7"/>
        <v>6:15</v>
      </c>
    </row>
    <row r="358" spans="1:23" ht="12.75">
      <c r="A358" t="str">
        <f t="shared" si="0"/>
        <v>Saturday</v>
      </c>
      <c r="B358" t="str">
        <f t="shared" si="1"/>
        <v>Prost Brewing Co. &amp; Biergarten</v>
      </c>
      <c r="C358" t="str">
        <f t="shared" ref="C358:D358" si="1070">IF( NOT( R358 = "" ), TEXT( DATE(YEAR(R358), MONTH(R358), DAY(R358) ), "m/d/yy") &amp; " " &amp; HOUR(R358) &amp; ":" &amp; TEXT( MINUTE(R358), "00"), "")</f>
        <v>4/27/19 18:45</v>
      </c>
      <c r="D358" t="str">
        <f t="shared" si="1070"/>
        <v>4/27/19 19:30</v>
      </c>
      <c r="E358" t="str">
        <f t="shared" si="3"/>
        <v>The Sugarbirds</v>
      </c>
      <c r="F358" s="466"/>
      <c r="G358" s="466" t="e">
        <f t="array" ref="G358">INDEX( '2019 Kevin and Rob Export to we'!A:E, MATCH( E358, '2019 Kevin and Rob Export to we'!E:E, 0 ) )</f>
        <v>#N/A</v>
      </c>
      <c r="H358" s="466"/>
      <c r="I358" s="466"/>
      <c r="J358" s="466"/>
      <c r="K358" s="466"/>
      <c r="L358" s="466"/>
      <c r="M358" s="466"/>
      <c r="N358" s="466"/>
      <c r="O358" s="466"/>
      <c r="Q358" s="129" t="s">
        <v>5258</v>
      </c>
      <c r="R358" s="466">
        <f t="shared" ref="R358:S358" si="1071">IF( AND( NOT( ISERROR( T358 ) ), NOT( ISBLANK( T358 ) ) ), IF( AND( T358 &gt; 0, T358 &lt; 1 ), IF( T358 &gt; 0.042, IF( $A358 = "Friday", $T$1, $U$1 ) + T358 + 0.5, IF( $A358 = "Friday", $T$1, $U$1 ) + T358 + 1), "" ), "" )</f>
        <v>43582.78125</v>
      </c>
      <c r="S358" s="466">
        <f t="shared" si="1071"/>
        <v>43582.8125</v>
      </c>
      <c r="T358" s="497">
        <f t="shared" ref="T358:U358" si="1072">TIMEVALUE(V358)</f>
        <v>0.28125</v>
      </c>
      <c r="U358" s="497">
        <f t="shared" si="1072"/>
        <v>0.3125</v>
      </c>
      <c r="V358" s="498" t="str">
        <f t="shared" si="6"/>
        <v>6:45</v>
      </c>
      <c r="W358" s="498" t="str">
        <f t="shared" si="7"/>
        <v>7:30</v>
      </c>
    </row>
    <row r="359" spans="1:23" ht="12.75">
      <c r="A359" t="str">
        <f t="shared" si="0"/>
        <v>Saturday</v>
      </c>
      <c r="B359" t="str">
        <f t="shared" si="1"/>
        <v>Prost Brewing Co. &amp; Biergarten</v>
      </c>
      <c r="C359" t="str">
        <f t="shared" ref="C359:D359" si="1073">IF( NOT( R359 = "" ), TEXT( DATE(YEAR(R359), MONTH(R359), DAY(R359) ), "m/d/yy") &amp; " " &amp; HOUR(R359) &amp; ":" &amp; TEXT( MINUTE(R359), "00"), "")</f>
        <v>4/27/19 20:00</v>
      </c>
      <c r="D359" t="str">
        <f t="shared" si="1073"/>
        <v>4/27/19 20:45</v>
      </c>
      <c r="E359" t="str">
        <f t="shared" si="3"/>
        <v>Tyler T. and the Common Clay</v>
      </c>
      <c r="F359" s="466"/>
      <c r="G359" s="466" t="e">
        <f t="array" ref="G359">INDEX( '2019 Kevin and Rob Export to we'!A:E, MATCH( E359, '2019 Kevin and Rob Export to we'!E:E, 0 ) )</f>
        <v>#N/A</v>
      </c>
      <c r="H359" s="466"/>
      <c r="I359" s="466"/>
      <c r="J359" s="466"/>
      <c r="K359" s="466"/>
      <c r="L359" s="466"/>
      <c r="M359" s="466"/>
      <c r="N359" s="466"/>
      <c r="O359" s="466"/>
      <c r="Q359" s="129" t="s">
        <v>5259</v>
      </c>
      <c r="R359" s="466">
        <f t="shared" ref="R359:S359" si="1074">IF( AND( NOT( ISERROR( T359 ) ), NOT( ISBLANK( T359 ) ) ), IF( AND( T359 &gt; 0, T359 &lt; 1 ), IF( T359 &gt; 0.042, IF( $A359 = "Friday", $T$1, $U$1 ) + T359 + 0.5, IF( $A359 = "Friday", $T$1, $U$1 ) + T359 + 1), "" ), "" )</f>
        <v>43582.833333333336</v>
      </c>
      <c r="S359" s="466">
        <f t="shared" si="1074"/>
        <v>43582.864583333336</v>
      </c>
      <c r="T359" s="497">
        <f t="shared" ref="T359:U359" si="1075">TIMEVALUE(V359)</f>
        <v>0.33333333333333331</v>
      </c>
      <c r="U359" s="497">
        <f t="shared" si="1075"/>
        <v>0.36458333333333331</v>
      </c>
      <c r="V359" s="498" t="str">
        <f t="shared" si="6"/>
        <v>8:00</v>
      </c>
      <c r="W359" s="498" t="str">
        <f t="shared" si="7"/>
        <v>8:45</v>
      </c>
    </row>
    <row r="360" spans="1:23" ht="12.75">
      <c r="A360" t="str">
        <f t="shared" si="0"/>
        <v>Saturday</v>
      </c>
      <c r="B360" t="str">
        <f t="shared" si="1"/>
        <v>Prost Brewing Co. &amp; Biergarten</v>
      </c>
      <c r="C360" t="str">
        <f t="shared" ref="C360:D360" si="1076">IF( NOT( R360 = "" ), TEXT( DATE(YEAR(R360), MONTH(R360), DAY(R360) ), "m/d/yy") &amp; " " &amp; HOUR(R360) &amp; ":" &amp; TEXT( MINUTE(R360), "00"), "")</f>
        <v>4/27/19 21:15</v>
      </c>
      <c r="D360" t="str">
        <f t="shared" si="1076"/>
        <v>4/27/19 22:00</v>
      </c>
      <c r="E360" t="str">
        <f t="shared" si="3"/>
        <v>Graham Good &amp; The Painters</v>
      </c>
      <c r="F360" s="466"/>
      <c r="G360" s="466" t="e">
        <f t="array" ref="G360">INDEX( '2019 Kevin and Rob Export to we'!A:E, MATCH( E360, '2019 Kevin and Rob Export to we'!E:E, 0 ) )</f>
        <v>#N/A</v>
      </c>
      <c r="H360" s="466"/>
      <c r="I360" s="466"/>
      <c r="J360" s="466"/>
      <c r="K360" s="466"/>
      <c r="L360" s="466"/>
      <c r="M360" s="466"/>
      <c r="N360" s="466"/>
      <c r="O360" s="466"/>
      <c r="Q360" s="129" t="s">
        <v>5260</v>
      </c>
      <c r="R360" s="466">
        <f t="shared" ref="R360:S360" si="1077">IF( AND( NOT( ISERROR( T360 ) ), NOT( ISBLANK( T360 ) ) ), IF( AND( T360 &gt; 0, T360 &lt; 1 ), IF( T360 &gt; 0.042, IF( $A360 = "Friday", $T$1, $U$1 ) + T360 + 0.5, IF( $A360 = "Friday", $T$1, $U$1 ) + T360 + 1), "" ), "" )</f>
        <v>43582.885416666664</v>
      </c>
      <c r="S360" s="466">
        <f t="shared" si="1077"/>
        <v>43582.916666666664</v>
      </c>
      <c r="T360" s="497">
        <f t="shared" ref="T360:U360" si="1078">TIMEVALUE(V360)</f>
        <v>0.38541666666666669</v>
      </c>
      <c r="U360" s="497">
        <f t="shared" si="1078"/>
        <v>0.41666666666666669</v>
      </c>
      <c r="V360" s="498" t="str">
        <f t="shared" si="6"/>
        <v>9:15</v>
      </c>
      <c r="W360" s="498" t="str">
        <f t="shared" si="7"/>
        <v>10:00</v>
      </c>
    </row>
    <row r="361" spans="1:23" ht="12.75">
      <c r="A361" t="str">
        <f t="shared" si="0"/>
        <v>Saturday</v>
      </c>
      <c r="B361" t="str">
        <f t="shared" si="1"/>
        <v>R Bar and Lounge</v>
      </c>
      <c r="C361" t="str">
        <f t="shared" ref="C361:D361" si="1079">IF( NOT( R361 = "" ), TEXT( DATE(YEAR(R361), MONTH(R361), DAY(R361) ), "m/d/yy") &amp; " " &amp; HOUR(R361) &amp; ":" &amp; TEXT( MINUTE(R361), "00"), "")</f>
        <v/>
      </c>
      <c r="D361" t="str">
        <f t="shared" si="1079"/>
        <v/>
      </c>
      <c r="E361" t="str">
        <f t="shared" si="3"/>
        <v/>
      </c>
      <c r="F361" s="466"/>
      <c r="G361" s="466" t="e">
        <f t="array" ref="G361">INDEX( '2019 Kevin and Rob Export to we'!A:E, MATCH( E361, '2019 Kevin and Rob Export to we'!E:E, 0 ) )</f>
        <v>#N/A</v>
      </c>
      <c r="H361" s="466"/>
      <c r="I361" s="466"/>
      <c r="J361" s="466"/>
      <c r="K361" s="466"/>
      <c r="L361" s="466"/>
      <c r="M361" s="466"/>
      <c r="N361" s="466"/>
      <c r="O361" s="466"/>
      <c r="Q361" s="129" t="s">
        <v>5047</v>
      </c>
      <c r="R361" s="466" t="str">
        <f t="shared" ref="R361:S361" si="1080">IF( AND( NOT( ISERROR( T361 ) ), NOT( ISBLANK( T361 ) ) ), IF( AND( T361 &gt; 0, T361 &lt; 1 ), IF( T361 &gt; 0.042, IF( $A361 = "Friday", $T$1, $U$1 ) + T361 + 0.5, IF( $A361 = "Friday", $T$1, $U$1 ) + T361 + 1), "" ), "" )</f>
        <v/>
      </c>
      <c r="S361" s="466" t="str">
        <f t="shared" si="1080"/>
        <v/>
      </c>
      <c r="T361" s="497" t="e">
        <f t="shared" ref="T361:U361" si="1081">TIMEVALUE(V361)</f>
        <v>#VALUE!</v>
      </c>
      <c r="U361" s="497" t="e">
        <f t="shared" si="1081"/>
        <v>#VALUE!</v>
      </c>
      <c r="V361" s="498" t="str">
        <f t="shared" si="6"/>
        <v/>
      </c>
      <c r="W361" s="498" t="str">
        <f t="shared" si="7"/>
        <v/>
      </c>
    </row>
    <row r="362" spans="1:23" ht="12.75">
      <c r="A362" t="str">
        <f t="shared" si="0"/>
        <v>Saturday</v>
      </c>
      <c r="B362" t="str">
        <f t="shared" si="1"/>
        <v>R Bar and Lounge</v>
      </c>
      <c r="C362" t="str">
        <f t="shared" ref="C362:D362" si="1082">IF( NOT( R362 = "" ), TEXT( DATE(YEAR(R362), MONTH(R362), DAY(R362) ), "m/d/yy") &amp; " " &amp; HOUR(R362) &amp; ":" &amp; TEXT( MINUTE(R362), "00"), "")</f>
        <v>4/27/19 18:45</v>
      </c>
      <c r="D362" t="str">
        <f t="shared" si="1082"/>
        <v>4/27/19 19:30</v>
      </c>
      <c r="E362" t="str">
        <f t="shared" si="3"/>
        <v>Pictures of Moss</v>
      </c>
      <c r="F362" s="466"/>
      <c r="G362" s="466" t="e">
        <f t="array" ref="G362">INDEX( '2019 Kevin and Rob Export to we'!A:E, MATCH( E362, '2019 Kevin and Rob Export to we'!E:E, 0 ) )</f>
        <v>#N/A</v>
      </c>
      <c r="H362" s="466"/>
      <c r="I362" s="466"/>
      <c r="J362" s="466"/>
      <c r="K362" s="466"/>
      <c r="L362" s="466"/>
      <c r="M362" s="466"/>
      <c r="N362" s="466"/>
      <c r="O362" s="466"/>
      <c r="Q362" s="129" t="s">
        <v>5261</v>
      </c>
      <c r="R362" s="466">
        <f t="shared" ref="R362:S362" si="1083">IF( AND( NOT( ISERROR( T362 ) ), NOT( ISBLANK( T362 ) ) ), IF( AND( T362 &gt; 0, T362 &lt; 1 ), IF( T362 &gt; 0.042, IF( $A362 = "Friday", $T$1, $U$1 ) + T362 + 0.5, IF( $A362 = "Friday", $T$1, $U$1 ) + T362 + 1), "" ), "" )</f>
        <v>43582.78125</v>
      </c>
      <c r="S362" s="466">
        <f t="shared" si="1083"/>
        <v>43582.8125</v>
      </c>
      <c r="T362" s="497">
        <f t="shared" ref="T362:U362" si="1084">TIMEVALUE(V362)</f>
        <v>0.28125</v>
      </c>
      <c r="U362" s="497">
        <f t="shared" si="1084"/>
        <v>0.3125</v>
      </c>
      <c r="V362" s="498" t="str">
        <f t="shared" si="6"/>
        <v>6:45</v>
      </c>
      <c r="W362" s="498" t="str">
        <f t="shared" si="7"/>
        <v>7:30</v>
      </c>
    </row>
    <row r="363" spans="1:23" ht="12.75">
      <c r="A363" t="str">
        <f t="shared" si="0"/>
        <v>Saturday</v>
      </c>
      <c r="B363" t="str">
        <f t="shared" si="1"/>
        <v>R Bar and Lounge</v>
      </c>
      <c r="C363" t="str">
        <f t="shared" ref="C363:D363" si="1085">IF( NOT( R363 = "" ), TEXT( DATE(YEAR(R363), MONTH(R363), DAY(R363) ), "m/d/yy") &amp; " " &amp; HOUR(R363) &amp; ":" &amp; TEXT( MINUTE(R363), "00"), "")</f>
        <v>4/27/19 20:00</v>
      </c>
      <c r="D363" t="str">
        <f t="shared" si="1085"/>
        <v>4/27/19 20:45</v>
      </c>
      <c r="E363" t="str">
        <f t="shared" si="3"/>
        <v>Mike Yob</v>
      </c>
      <c r="F363" s="466"/>
      <c r="G363" s="466" t="e">
        <f t="array" ref="G363">INDEX( '2019 Kevin and Rob Export to we'!A:E, MATCH( E363, '2019 Kevin and Rob Export to we'!E:E, 0 ) )</f>
        <v>#N/A</v>
      </c>
      <c r="H363" s="466"/>
      <c r="I363" s="466"/>
      <c r="J363" s="466"/>
      <c r="K363" s="466"/>
      <c r="L363" s="466"/>
      <c r="M363" s="466"/>
      <c r="N363" s="466"/>
      <c r="O363" s="466"/>
      <c r="Q363" s="129" t="s">
        <v>5262</v>
      </c>
      <c r="R363" s="466">
        <f t="shared" ref="R363:S363" si="1086">IF( AND( NOT( ISERROR( T363 ) ), NOT( ISBLANK( T363 ) ) ), IF( AND( T363 &gt; 0, T363 &lt; 1 ), IF( T363 &gt; 0.042, IF( $A363 = "Friday", $T$1, $U$1 ) + T363 + 0.5, IF( $A363 = "Friday", $T$1, $U$1 ) + T363 + 1), "" ), "" )</f>
        <v>43582.833333333336</v>
      </c>
      <c r="S363" s="466">
        <f t="shared" si="1086"/>
        <v>43582.864583333336</v>
      </c>
      <c r="T363" s="497">
        <f t="shared" ref="T363:U363" si="1087">TIMEVALUE(V363)</f>
        <v>0.33333333333333331</v>
      </c>
      <c r="U363" s="497">
        <f t="shared" si="1087"/>
        <v>0.36458333333333331</v>
      </c>
      <c r="V363" s="498" t="str">
        <f t="shared" si="6"/>
        <v>8:00</v>
      </c>
      <c r="W363" s="498" t="str">
        <f t="shared" si="7"/>
        <v>8:45</v>
      </c>
    </row>
    <row r="364" spans="1:23" ht="12.75">
      <c r="A364" t="str">
        <f t="shared" si="0"/>
        <v>Saturday</v>
      </c>
      <c r="B364" t="str">
        <f t="shared" si="1"/>
        <v>R Bar and Lounge</v>
      </c>
      <c r="C364" t="str">
        <f t="shared" ref="C364:D364" si="1088">IF( NOT( R364 = "" ), TEXT( DATE(YEAR(R364), MONTH(R364), DAY(R364) ), "m/d/yy") &amp; " " &amp; HOUR(R364) &amp; ":" &amp; TEXT( MINUTE(R364), "00"), "")</f>
        <v>4/27/19 21:00</v>
      </c>
      <c r="D364" t="str">
        <f t="shared" si="1088"/>
        <v>4/27/19 22:00</v>
      </c>
      <c r="E364" t="str">
        <f t="shared" si="3"/>
        <v>Comedy Show 5</v>
      </c>
      <c r="F364" s="466"/>
      <c r="G364" s="466" t="e">
        <f t="array" ref="G364">INDEX( '2019 Kevin and Rob Export to we'!A:E, MATCH( E364, '2019 Kevin and Rob Export to we'!E:E, 0 ) )</f>
        <v>#N/A</v>
      </c>
      <c r="H364" s="466"/>
      <c r="I364" s="466"/>
      <c r="J364" s="466"/>
      <c r="K364" s="466"/>
      <c r="L364" s="466"/>
      <c r="M364" s="466"/>
      <c r="N364" s="466"/>
      <c r="O364" s="466"/>
      <c r="Q364" s="129" t="s">
        <v>5263</v>
      </c>
      <c r="R364" s="466">
        <f t="shared" ref="R364:S364" si="1089">IF( AND( NOT( ISERROR( T364 ) ), NOT( ISBLANK( T364 ) ) ), IF( AND( T364 &gt; 0, T364 &lt; 1 ), IF( T364 &gt; 0.042, IF( $A364 = "Friday", $T$1, $U$1 ) + T364 + 0.5, IF( $A364 = "Friday", $T$1, $U$1 ) + T364 + 1), "" ), "" )</f>
        <v>43582.875</v>
      </c>
      <c r="S364" s="466">
        <f t="shared" si="1089"/>
        <v>43582.916666666664</v>
      </c>
      <c r="T364" s="497">
        <f t="shared" ref="T364:U364" si="1090">TIMEVALUE(V364)</f>
        <v>0.375</v>
      </c>
      <c r="U364" s="497">
        <f t="shared" si="1090"/>
        <v>0.41666666666666669</v>
      </c>
      <c r="V364" s="498" t="str">
        <f t="shared" si="6"/>
        <v>9:00</v>
      </c>
      <c r="W364" s="498" t="str">
        <f t="shared" si="7"/>
        <v>10:00</v>
      </c>
    </row>
    <row r="365" spans="1:23" ht="12.75">
      <c r="A365" t="str">
        <f t="shared" si="0"/>
        <v>Saturday</v>
      </c>
      <c r="B365" t="str">
        <f t="shared" si="1"/>
        <v>R Bar and Lounge</v>
      </c>
      <c r="C365" t="str">
        <f t="shared" ref="C365:D365" si="1091">IF( NOT( R365 = "" ), TEXT( DATE(YEAR(R365), MONTH(R365), DAY(R365) ), "m/d/yy") &amp; " " &amp; HOUR(R365) &amp; ":" &amp; TEXT( MINUTE(R365), "00"), "")</f>
        <v>4/27/19 23:45</v>
      </c>
      <c r="D365" t="str">
        <f t="shared" si="1091"/>
        <v>4/28/19 0:30</v>
      </c>
      <c r="E365" t="str">
        <f t="shared" si="3"/>
        <v>Ben Prytherch and the Guardians of Earthly Delight</v>
      </c>
      <c r="F365" s="466"/>
      <c r="G365" s="466" t="e">
        <f t="array" ref="G365">INDEX( '2019 Kevin and Rob Export to we'!A:E, MATCH( E365, '2019 Kevin and Rob Export to we'!E:E, 0 ) )</f>
        <v>#N/A</v>
      </c>
      <c r="H365" s="466"/>
      <c r="I365" s="466"/>
      <c r="J365" s="466"/>
      <c r="K365" s="466"/>
      <c r="L365" s="466"/>
      <c r="M365" s="466"/>
      <c r="N365" s="466"/>
      <c r="O365" s="466"/>
      <c r="Q365" s="129" t="s">
        <v>5264</v>
      </c>
      <c r="R365" s="466">
        <f t="shared" ref="R365:S365" si="1092">IF( AND( NOT( ISERROR( T365 ) ), NOT( ISBLANK( T365 ) ) ), IF( AND( T365 &gt; 0, T365 &lt; 1 ), IF( T365 &gt; 0.042, IF( $A365 = "Friday", $T$1, $U$1 ) + T365 + 0.5, IF( $A365 = "Friday", $T$1, $U$1 ) + T365 + 1), "" ), "" )</f>
        <v>43582.989583333336</v>
      </c>
      <c r="S365" s="466">
        <f t="shared" si="1092"/>
        <v>43583.020833333336</v>
      </c>
      <c r="T365" s="497">
        <f t="shared" ref="T365:U365" si="1093">TIMEVALUE(V365)</f>
        <v>0.48958333333333331</v>
      </c>
      <c r="U365" s="497">
        <f t="shared" si="1093"/>
        <v>0.52083333333333337</v>
      </c>
      <c r="V365" s="498" t="str">
        <f t="shared" si="6"/>
        <v>11:45</v>
      </c>
      <c r="W365" s="498" t="str">
        <f t="shared" si="7"/>
        <v>12:30</v>
      </c>
    </row>
    <row r="366" spans="1:23" ht="12.75">
      <c r="A366" t="str">
        <f t="shared" si="0"/>
        <v>Saturday</v>
      </c>
      <c r="B366" t="str">
        <f t="shared" si="1"/>
        <v>The Rec Room</v>
      </c>
      <c r="C366" t="str">
        <f t="shared" ref="C366:D366" si="1094">IF( NOT( R366 = "" ), TEXT( DATE(YEAR(R366), MONTH(R366), DAY(R366) ), "m/d/yy") &amp; " " &amp; HOUR(R366) &amp; ":" &amp; TEXT( MINUTE(R366), "00"), "")</f>
        <v/>
      </c>
      <c r="D366" t="str">
        <f t="shared" si="1094"/>
        <v/>
      </c>
      <c r="E366" t="str">
        <f t="shared" si="3"/>
        <v/>
      </c>
      <c r="F366" s="466"/>
      <c r="G366" s="466" t="e">
        <f t="array" ref="G366">INDEX( '2019 Kevin and Rob Export to we'!A:E, MATCH( E366, '2019 Kevin and Rob Export to we'!E:E, 0 ) )</f>
        <v>#N/A</v>
      </c>
      <c r="H366" s="466"/>
      <c r="I366" s="466"/>
      <c r="J366" s="466"/>
      <c r="K366" s="466"/>
      <c r="L366" s="466"/>
      <c r="M366" s="466"/>
      <c r="N366" s="466"/>
      <c r="O366" s="466"/>
      <c r="Q366" s="129" t="s">
        <v>5053</v>
      </c>
      <c r="R366" s="466" t="str">
        <f t="shared" ref="R366:S366" si="1095">IF( AND( NOT( ISERROR( T366 ) ), NOT( ISBLANK( T366 ) ) ), IF( AND( T366 &gt; 0, T366 &lt; 1 ), IF( T366 &gt; 0.042, IF( $A366 = "Friday", $T$1, $U$1 ) + T366 + 0.5, IF( $A366 = "Friday", $T$1, $U$1 ) + T366 + 1), "" ), "" )</f>
        <v/>
      </c>
      <c r="S366" s="466" t="str">
        <f t="shared" si="1095"/>
        <v/>
      </c>
      <c r="T366" s="497" t="e">
        <f t="shared" ref="T366:U366" si="1096">TIMEVALUE(V366)</f>
        <v>#VALUE!</v>
      </c>
      <c r="U366" s="497" t="e">
        <f t="shared" si="1096"/>
        <v>#VALUE!</v>
      </c>
      <c r="V366" s="498" t="str">
        <f t="shared" si="6"/>
        <v/>
      </c>
      <c r="W366" s="498" t="str">
        <f t="shared" si="7"/>
        <v/>
      </c>
    </row>
    <row r="367" spans="1:23" ht="12.75">
      <c r="A367" t="str">
        <f t="shared" si="0"/>
        <v>Saturday</v>
      </c>
      <c r="B367" t="str">
        <f t="shared" si="1"/>
        <v>The Rec Room</v>
      </c>
      <c r="C367" t="str">
        <f t="shared" ref="C367:D367" si="1097">IF( NOT( R367 = "" ), TEXT( DATE(YEAR(R367), MONTH(R367), DAY(R367) ), "m/d/yy") &amp; " " &amp; HOUR(R367) &amp; ":" &amp; TEXT( MINUTE(R367), "00"), "")</f>
        <v>4/27/19 19:15</v>
      </c>
      <c r="D367" t="str">
        <f t="shared" si="1097"/>
        <v>4/27/19 20:00</v>
      </c>
      <c r="E367" t="str">
        <f t="shared" si="3"/>
        <v>Mono Verde Collective</v>
      </c>
      <c r="F367" s="466"/>
      <c r="G367" s="466" t="e">
        <f t="array" ref="G367">INDEX( '2019 Kevin and Rob Export to we'!A:E, MATCH( E367, '2019 Kevin and Rob Export to we'!E:E, 0 ) )</f>
        <v>#N/A</v>
      </c>
      <c r="H367" s="466"/>
      <c r="I367" s="466"/>
      <c r="J367" s="466"/>
      <c r="K367" s="466"/>
      <c r="L367" s="466"/>
      <c r="M367" s="466"/>
      <c r="N367" s="466"/>
      <c r="O367" s="466"/>
      <c r="Q367" s="129" t="s">
        <v>5265</v>
      </c>
      <c r="R367" s="466">
        <f t="shared" ref="R367:S367" si="1098">IF( AND( NOT( ISERROR( T367 ) ), NOT( ISBLANK( T367 ) ) ), IF( AND( T367 &gt; 0, T367 &lt; 1 ), IF( T367 &gt; 0.042, IF( $A367 = "Friday", $T$1, $U$1 ) + T367 + 0.5, IF( $A367 = "Friday", $T$1, $U$1 ) + T367 + 1), "" ), "" )</f>
        <v>43582.802083333336</v>
      </c>
      <c r="S367" s="466">
        <f t="shared" si="1098"/>
        <v>43582.833333333336</v>
      </c>
      <c r="T367" s="497">
        <f t="shared" ref="T367:U367" si="1099">TIMEVALUE(V367)</f>
        <v>0.30208333333333331</v>
      </c>
      <c r="U367" s="497">
        <f t="shared" si="1099"/>
        <v>0.33333333333333331</v>
      </c>
      <c r="V367" s="498" t="str">
        <f t="shared" si="6"/>
        <v>7:15</v>
      </c>
      <c r="W367" s="498" t="str">
        <f t="shared" si="7"/>
        <v>8:00</v>
      </c>
    </row>
    <row r="368" spans="1:23" ht="12.75">
      <c r="A368" t="str">
        <f t="shared" si="0"/>
        <v>Saturday</v>
      </c>
      <c r="B368" t="str">
        <f t="shared" si="1"/>
        <v>The Rec Room</v>
      </c>
      <c r="C368" t="str">
        <f t="shared" ref="C368:D368" si="1100">IF( NOT( R368 = "" ), TEXT( DATE(YEAR(R368), MONTH(R368), DAY(R368) ), "m/d/yy") &amp; " " &amp; HOUR(R368) &amp; ":" &amp; TEXT( MINUTE(R368), "00"), "")</f>
        <v>4/27/19 20:30</v>
      </c>
      <c r="D368" t="str">
        <f t="shared" si="1100"/>
        <v>4/27/19 21:15</v>
      </c>
      <c r="E368" t="str">
        <f t="shared" si="3"/>
        <v>Gora Gora Orkestar</v>
      </c>
      <c r="F368" s="466"/>
      <c r="G368" s="466" t="e">
        <f t="array" ref="G368">INDEX( '2019 Kevin and Rob Export to we'!A:E, MATCH( E368, '2019 Kevin and Rob Export to we'!E:E, 0 ) )</f>
        <v>#N/A</v>
      </c>
      <c r="H368" s="466"/>
      <c r="I368" s="466"/>
      <c r="J368" s="466"/>
      <c r="K368" s="466"/>
      <c r="L368" s="466"/>
      <c r="M368" s="466"/>
      <c r="N368" s="466"/>
      <c r="O368" s="466"/>
      <c r="Q368" s="129" t="s">
        <v>5267</v>
      </c>
      <c r="R368" s="466">
        <f t="shared" ref="R368:S368" si="1101">IF( AND( NOT( ISERROR( T368 ) ), NOT( ISBLANK( T368 ) ) ), IF( AND( T368 &gt; 0, T368 &lt; 1 ), IF( T368 &gt; 0.042, IF( $A368 = "Friday", $T$1, $U$1 ) + T368 + 0.5, IF( $A368 = "Friday", $T$1, $U$1 ) + T368 + 1), "" ), "" )</f>
        <v>43582.854166666664</v>
      </c>
      <c r="S368" s="466">
        <f t="shared" si="1101"/>
        <v>43582.885416666664</v>
      </c>
      <c r="T368" s="497">
        <f t="shared" ref="T368:U368" si="1102">TIMEVALUE(V368)</f>
        <v>0.35416666666666669</v>
      </c>
      <c r="U368" s="497">
        <f t="shared" si="1102"/>
        <v>0.38541666666666669</v>
      </c>
      <c r="V368" s="498" t="str">
        <f t="shared" si="6"/>
        <v>8:30</v>
      </c>
      <c r="W368" s="498" t="str">
        <f t="shared" si="7"/>
        <v>9:15</v>
      </c>
    </row>
    <row r="369" spans="1:23" ht="12.75">
      <c r="A369" t="str">
        <f t="shared" si="0"/>
        <v>Saturday</v>
      </c>
      <c r="B369" t="str">
        <f t="shared" si="1"/>
        <v>The Rec Room</v>
      </c>
      <c r="C369" t="str">
        <f t="shared" ref="C369:D369" si="1103">IF( NOT( R369 = "" ), TEXT( DATE(YEAR(R369), MONTH(R369), DAY(R369) ), "m/d/yy") &amp; " " &amp; HOUR(R369) &amp; ":" &amp; TEXT( MINUTE(R369), "00"), "")</f>
        <v>4/27/19 21:45</v>
      </c>
      <c r="D369" t="str">
        <f t="shared" si="1103"/>
        <v>4/27/19 22:30</v>
      </c>
      <c r="E369" t="str">
        <f t="shared" si="3"/>
        <v>The Alcapones</v>
      </c>
      <c r="F369" s="466"/>
      <c r="G369" s="466" t="e">
        <f t="array" ref="G369">INDEX( '2019 Kevin and Rob Export to we'!A:E, MATCH( E369, '2019 Kevin and Rob Export to we'!E:E, 0 ) )</f>
        <v>#N/A</v>
      </c>
      <c r="H369" s="466"/>
      <c r="I369" s="466"/>
      <c r="J369" s="466"/>
      <c r="K369" s="466"/>
      <c r="L369" s="466"/>
      <c r="M369" s="466"/>
      <c r="N369" s="466"/>
      <c r="O369" s="466"/>
      <c r="Q369" s="129" t="s">
        <v>5268</v>
      </c>
      <c r="R369" s="466">
        <f t="shared" ref="R369:S369" si="1104">IF( AND( NOT( ISERROR( T369 ) ), NOT( ISBLANK( T369 ) ) ), IF( AND( T369 &gt; 0, T369 &lt; 1 ), IF( T369 &gt; 0.042, IF( $A369 = "Friday", $T$1, $U$1 ) + T369 + 0.5, IF( $A369 = "Friday", $T$1, $U$1 ) + T369 + 1), "" ), "" )</f>
        <v>43582.90625</v>
      </c>
      <c r="S369" s="466">
        <f t="shared" si="1104"/>
        <v>43582.9375</v>
      </c>
      <c r="T369" s="497">
        <f t="shared" ref="T369:U369" si="1105">TIMEVALUE(V369)</f>
        <v>0.40625</v>
      </c>
      <c r="U369" s="497">
        <f t="shared" si="1105"/>
        <v>0.4375</v>
      </c>
      <c r="V369" s="498" t="str">
        <f t="shared" si="6"/>
        <v>9:45</v>
      </c>
      <c r="W369" s="498" t="str">
        <f t="shared" si="7"/>
        <v>10:30</v>
      </c>
    </row>
    <row r="370" spans="1:23" ht="12.75">
      <c r="A370" t="str">
        <f t="shared" si="0"/>
        <v>Saturday</v>
      </c>
      <c r="B370" t="str">
        <f t="shared" si="1"/>
        <v>The Rickshaw Live</v>
      </c>
      <c r="C370" t="str">
        <f t="shared" ref="C370:D370" si="1106">IF( NOT( R370 = "" ), TEXT( DATE(YEAR(R370), MONTH(R370), DAY(R370) ), "m/d/yy") &amp; " " &amp; HOUR(R370) &amp; ":" &amp; TEXT( MINUTE(R370), "00"), "")</f>
        <v/>
      </c>
      <c r="D370" t="str">
        <f t="shared" si="1106"/>
        <v/>
      </c>
      <c r="E370" t="str">
        <f t="shared" si="3"/>
        <v/>
      </c>
      <c r="F370" s="466"/>
      <c r="G370" s="466" t="e">
        <f t="array" ref="G370">INDEX( '2019 Kevin and Rob Export to we'!A:E, MATCH( E370, '2019 Kevin and Rob Export to we'!E:E, 0 ) )</f>
        <v>#N/A</v>
      </c>
      <c r="H370" s="466"/>
      <c r="I370" s="466"/>
      <c r="J370" s="466"/>
      <c r="K370" s="466"/>
      <c r="L370" s="466"/>
      <c r="M370" s="466"/>
      <c r="N370" s="466"/>
      <c r="O370" s="466"/>
      <c r="Q370" s="129" t="s">
        <v>5057</v>
      </c>
      <c r="R370" s="466" t="str">
        <f t="shared" ref="R370:S370" si="1107">IF( AND( NOT( ISERROR( T370 ) ), NOT( ISBLANK( T370 ) ) ), IF( AND( T370 &gt; 0, T370 &lt; 1 ), IF( T370 &gt; 0.042, IF( $A370 = "Friday", $T$1, $U$1 ) + T370 + 0.5, IF( $A370 = "Friday", $T$1, $U$1 ) + T370 + 1), "" ), "" )</f>
        <v/>
      </c>
      <c r="S370" s="466" t="str">
        <f t="shared" si="1107"/>
        <v/>
      </c>
      <c r="T370" s="497" t="e">
        <f t="shared" ref="T370:U370" si="1108">TIMEVALUE(V370)</f>
        <v>#VALUE!</v>
      </c>
      <c r="U370" s="497" t="e">
        <f t="shared" si="1108"/>
        <v>#VALUE!</v>
      </c>
      <c r="V370" s="498" t="str">
        <f t="shared" si="6"/>
        <v/>
      </c>
      <c r="W370" s="498" t="str">
        <f t="shared" si="7"/>
        <v/>
      </c>
    </row>
    <row r="371" spans="1:23" ht="12.75">
      <c r="A371" t="str">
        <f t="shared" si="0"/>
        <v>Saturday</v>
      </c>
      <c r="B371" t="str">
        <f t="shared" si="1"/>
        <v>The Rickshaw Live</v>
      </c>
      <c r="C371" t="str">
        <f t="shared" ref="C371:D371" si="1109">IF( NOT( R371 = "" ), TEXT( DATE(YEAR(R371), MONTH(R371), DAY(R371) ), "m/d/yy") &amp; " " &amp; HOUR(R371) &amp; ":" &amp; TEXT( MINUTE(R371), "00"), "")</f>
        <v>4/27/19 19:00</v>
      </c>
      <c r="D371" t="str">
        <f t="shared" si="1109"/>
        <v>4/27/19 19:45</v>
      </c>
      <c r="E371" t="str">
        <f t="shared" si="3"/>
        <v>Adrienne Rae Ash</v>
      </c>
      <c r="F371" s="466"/>
      <c r="G371" s="466" t="e">
        <f t="array" ref="G371">INDEX( '2019 Kevin and Rob Export to we'!A:E, MATCH( E371, '2019 Kevin and Rob Export to we'!E:E, 0 ) )</f>
        <v>#N/A</v>
      </c>
      <c r="H371" s="466"/>
      <c r="I371" s="466"/>
      <c r="J371" s="466"/>
      <c r="K371" s="466"/>
      <c r="L371" s="466"/>
      <c r="M371" s="466"/>
      <c r="N371" s="466"/>
      <c r="O371" s="466"/>
      <c r="Q371" s="129" t="s">
        <v>5270</v>
      </c>
      <c r="R371" s="466">
        <f t="shared" ref="R371:S371" si="1110">IF( AND( NOT( ISERROR( T371 ) ), NOT( ISBLANK( T371 ) ) ), IF( AND( T371 &gt; 0, T371 &lt; 1 ), IF( T371 &gt; 0.042, IF( $A371 = "Friday", $T$1, $U$1 ) + T371 + 0.5, IF( $A371 = "Friday", $T$1, $U$1 ) + T371 + 1), "" ), "" )</f>
        <v>43582.791666666664</v>
      </c>
      <c r="S371" s="466">
        <f t="shared" si="1110"/>
        <v>43582.822916666664</v>
      </c>
      <c r="T371" s="497">
        <f t="shared" ref="T371:U371" si="1111">TIMEVALUE(V371)</f>
        <v>0.29166666666666669</v>
      </c>
      <c r="U371" s="497">
        <f t="shared" si="1111"/>
        <v>0.32291666666666669</v>
      </c>
      <c r="V371" s="498" t="str">
        <f t="shared" si="6"/>
        <v>7:00</v>
      </c>
      <c r="W371" s="498" t="str">
        <f t="shared" si="7"/>
        <v>7:45</v>
      </c>
    </row>
    <row r="372" spans="1:23" ht="12.75">
      <c r="A372" t="str">
        <f t="shared" si="0"/>
        <v>Saturday</v>
      </c>
      <c r="B372" t="str">
        <f t="shared" si="1"/>
        <v>The Rickshaw Live</v>
      </c>
      <c r="C372" t="str">
        <f t="shared" ref="C372:D372" si="1112">IF( NOT( R372 = "" ), TEXT( DATE(YEAR(R372), MONTH(R372), DAY(R372) ), "m/d/yy") &amp; " " &amp; HOUR(R372) &amp; ":" &amp; TEXT( MINUTE(R372), "00"), "")</f>
        <v>4/27/19 20:15</v>
      </c>
      <c r="D372" t="str">
        <f t="shared" si="1112"/>
        <v>4/27/19 21:00</v>
      </c>
      <c r="E372" t="str">
        <f t="shared" si="3"/>
        <v>Andrew DeCarlo</v>
      </c>
      <c r="F372" s="466"/>
      <c r="G372" s="466" t="e">
        <f t="array" ref="G372">INDEX( '2019 Kevin and Rob Export to we'!A:E, MATCH( E372, '2019 Kevin and Rob Export to we'!E:E, 0 ) )</f>
        <v>#N/A</v>
      </c>
      <c r="H372" s="466"/>
      <c r="I372" s="466"/>
      <c r="J372" s="466"/>
      <c r="K372" s="466"/>
      <c r="L372" s="466"/>
      <c r="M372" s="466"/>
      <c r="N372" s="466"/>
      <c r="O372" s="466"/>
      <c r="Q372" s="129" t="s">
        <v>5271</v>
      </c>
      <c r="R372" s="466">
        <f t="shared" ref="R372:S372" si="1113">IF( AND( NOT( ISERROR( T372 ) ), NOT( ISBLANK( T372 ) ) ), IF( AND( T372 &gt; 0, T372 &lt; 1 ), IF( T372 &gt; 0.042, IF( $A372 = "Friday", $T$1, $U$1 ) + T372 + 0.5, IF( $A372 = "Friday", $T$1, $U$1 ) + T372 + 1), "" ), "" )</f>
        <v>43582.84375</v>
      </c>
      <c r="S372" s="466">
        <f t="shared" si="1113"/>
        <v>43582.875</v>
      </c>
      <c r="T372" s="497">
        <f t="shared" ref="T372:U372" si="1114">TIMEVALUE(V372)</f>
        <v>0.34375</v>
      </c>
      <c r="U372" s="497">
        <f t="shared" si="1114"/>
        <v>0.375</v>
      </c>
      <c r="V372" s="498" t="str">
        <f t="shared" si="6"/>
        <v>8:15</v>
      </c>
      <c r="W372" s="498" t="str">
        <f t="shared" si="7"/>
        <v>9:00</v>
      </c>
    </row>
    <row r="373" spans="1:23" ht="12.75">
      <c r="A373" t="str">
        <f t="shared" si="0"/>
        <v>Saturday</v>
      </c>
      <c r="B373" t="str">
        <f t="shared" si="1"/>
        <v>The Rickshaw Live</v>
      </c>
      <c r="C373" t="str">
        <f t="shared" ref="C373:D373" si="1115">IF( NOT( R373 = "" ), TEXT( DATE(YEAR(R373), MONTH(R373), DAY(R373) ), "m/d/yy") &amp; " " &amp; HOUR(R373) &amp; ":" &amp; TEXT( MINUTE(R373), "00"), "")</f>
        <v>4/27/19 21:30</v>
      </c>
      <c r="D373" t="str">
        <f t="shared" si="1115"/>
        <v>4/27/19 22:30</v>
      </c>
      <c r="E373" t="str">
        <f t="shared" si="3"/>
        <v>Cody Schell</v>
      </c>
      <c r="F373" s="466"/>
      <c r="G373" s="466" t="e">
        <f t="array" ref="G373">INDEX( '2019 Kevin and Rob Export to we'!A:E, MATCH( E373, '2019 Kevin and Rob Export to we'!E:E, 0 ) )</f>
        <v>#N/A</v>
      </c>
      <c r="H373" s="466"/>
      <c r="I373" s="466"/>
      <c r="J373" s="466"/>
      <c r="K373" s="466"/>
      <c r="L373" s="466"/>
      <c r="M373" s="466"/>
      <c r="N373" s="466"/>
      <c r="O373" s="466"/>
      <c r="Q373" s="129" t="s">
        <v>5273</v>
      </c>
      <c r="R373" s="466">
        <f t="shared" ref="R373:S373" si="1116">IF( AND( NOT( ISERROR( T373 ) ), NOT( ISBLANK( T373 ) ) ), IF( AND( T373 &gt; 0, T373 &lt; 1 ), IF( T373 &gt; 0.042, IF( $A373 = "Friday", $T$1, $U$1 ) + T373 + 0.5, IF( $A373 = "Friday", $T$1, $U$1 ) + T373 + 1), "" ), "" )</f>
        <v>43582.895833333336</v>
      </c>
      <c r="S373" s="466">
        <f t="shared" si="1116"/>
        <v>43582.9375</v>
      </c>
      <c r="T373" s="497">
        <f t="shared" ref="T373:U373" si="1117">TIMEVALUE(V373)</f>
        <v>0.39583333333333331</v>
      </c>
      <c r="U373" s="497">
        <f t="shared" si="1117"/>
        <v>0.4375</v>
      </c>
      <c r="V373" s="498" t="str">
        <f t="shared" si="6"/>
        <v>9:30</v>
      </c>
      <c r="W373" s="498" t="str">
        <f t="shared" si="7"/>
        <v>10:30</v>
      </c>
    </row>
    <row r="374" spans="1:23" ht="12.75">
      <c r="A374" t="str">
        <f t="shared" si="0"/>
        <v>Saturday</v>
      </c>
      <c r="B374" t="str">
        <f t="shared" si="1"/>
        <v>Scrumpy's Hard Cider Bar and Pub</v>
      </c>
      <c r="C374" t="str">
        <f t="shared" ref="C374:D374" si="1118">IF( NOT( R374 = "" ), TEXT( DATE(YEAR(R374), MONTH(R374), DAY(R374) ), "m/d/yy") &amp; " " &amp; HOUR(R374) &amp; ":" &amp; TEXT( MINUTE(R374), "00"), "")</f>
        <v/>
      </c>
      <c r="D374" t="str">
        <f t="shared" si="1118"/>
        <v/>
      </c>
      <c r="E374" t="str">
        <f t="shared" si="3"/>
        <v/>
      </c>
      <c r="F374" s="466"/>
      <c r="G374" s="466" t="e">
        <f t="array" ref="G374">INDEX( '2019 Kevin and Rob Export to we'!A:E, MATCH( E374, '2019 Kevin and Rob Export to we'!E:E, 0 ) )</f>
        <v>#N/A</v>
      </c>
      <c r="H374" s="466"/>
      <c r="I374" s="466"/>
      <c r="J374" s="466"/>
      <c r="K374" s="466"/>
      <c r="L374" s="466"/>
      <c r="M374" s="466"/>
      <c r="N374" s="466"/>
      <c r="O374" s="466"/>
      <c r="Q374" s="129" t="s">
        <v>5060</v>
      </c>
      <c r="R374" s="466" t="str">
        <f t="shared" ref="R374:S374" si="1119">IF( AND( NOT( ISERROR( T374 ) ), NOT( ISBLANK( T374 ) ) ), IF( AND( T374 &gt; 0, T374 &lt; 1 ), IF( T374 &gt; 0.042, IF( $A374 = "Friday", $T$1, $U$1 ) + T374 + 0.5, IF( $A374 = "Friday", $T$1, $U$1 ) + T374 + 1), "" ), "" )</f>
        <v/>
      </c>
      <c r="S374" s="466" t="str">
        <f t="shared" si="1119"/>
        <v/>
      </c>
      <c r="T374" s="497" t="e">
        <f t="shared" ref="T374:U374" si="1120">TIMEVALUE(V374)</f>
        <v>#VALUE!</v>
      </c>
      <c r="U374" s="497" t="e">
        <f t="shared" si="1120"/>
        <v>#VALUE!</v>
      </c>
      <c r="V374" s="498" t="str">
        <f t="shared" si="6"/>
        <v/>
      </c>
      <c r="W374" s="498" t="str">
        <f t="shared" si="7"/>
        <v/>
      </c>
    </row>
    <row r="375" spans="1:23" ht="12.75">
      <c r="A375" t="str">
        <f t="shared" si="0"/>
        <v>Saturday</v>
      </c>
      <c r="B375" t="str">
        <f t="shared" si="1"/>
        <v>Scrumpy's Hard Cider Bar and Pub</v>
      </c>
      <c r="C375" t="str">
        <f t="shared" ref="C375:D375" si="1121">IF( NOT( R375 = "" ), TEXT( DATE(YEAR(R375), MONTH(R375), DAY(R375) ), "m/d/yy") &amp; " " &amp; HOUR(R375) &amp; ":" &amp; TEXT( MINUTE(R375), "00"), "")</f>
        <v>4/27/19 18:45</v>
      </c>
      <c r="D375" t="str">
        <f t="shared" si="1121"/>
        <v>4/27/19 19:30</v>
      </c>
      <c r="E375" t="str">
        <f t="shared" si="3"/>
        <v>Cosmic Hot Sauce</v>
      </c>
      <c r="F375" s="466"/>
      <c r="G375" s="466" t="e">
        <f t="array" ref="G375">INDEX( '2019 Kevin and Rob Export to we'!A:E, MATCH( E375, '2019 Kevin and Rob Export to we'!E:E, 0 ) )</f>
        <v>#N/A</v>
      </c>
      <c r="H375" s="466"/>
      <c r="I375" s="466"/>
      <c r="J375" s="466"/>
      <c r="K375" s="466"/>
      <c r="L375" s="466"/>
      <c r="M375" s="466"/>
      <c r="N375" s="466"/>
      <c r="O375" s="466"/>
      <c r="Q375" s="129" t="s">
        <v>5274</v>
      </c>
      <c r="R375" s="466">
        <f t="shared" ref="R375:S375" si="1122">IF( AND( NOT( ISERROR( T375 ) ), NOT( ISBLANK( T375 ) ) ), IF( AND( T375 &gt; 0, T375 &lt; 1 ), IF( T375 &gt; 0.042, IF( $A375 = "Friday", $T$1, $U$1 ) + T375 + 0.5, IF( $A375 = "Friday", $T$1, $U$1 ) + T375 + 1), "" ), "" )</f>
        <v>43582.78125</v>
      </c>
      <c r="S375" s="466">
        <f t="shared" si="1122"/>
        <v>43582.8125</v>
      </c>
      <c r="T375" s="497">
        <f t="shared" ref="T375:U375" si="1123">TIMEVALUE(V375)</f>
        <v>0.28125</v>
      </c>
      <c r="U375" s="497">
        <f t="shared" si="1123"/>
        <v>0.3125</v>
      </c>
      <c r="V375" s="498" t="str">
        <f t="shared" si="6"/>
        <v>6:45</v>
      </c>
      <c r="W375" s="498" t="str">
        <f t="shared" si="7"/>
        <v>7:30</v>
      </c>
    </row>
    <row r="376" spans="1:23" ht="12.75">
      <c r="A376" t="str">
        <f t="shared" si="0"/>
        <v>Saturday</v>
      </c>
      <c r="B376" t="str">
        <f t="shared" si="1"/>
        <v>Scrumpy's Hard Cider Bar and Pub</v>
      </c>
      <c r="C376" t="str">
        <f t="shared" ref="C376:D376" si="1124">IF( NOT( R376 = "" ), TEXT( DATE(YEAR(R376), MONTH(R376), DAY(R376) ), "m/d/yy") &amp; " " &amp; HOUR(R376) &amp; ":" &amp; TEXT( MINUTE(R376), "00"), "")</f>
        <v>4/27/19 20:00</v>
      </c>
      <c r="D376" t="str">
        <f t="shared" si="1124"/>
        <v>4/27/19 20:45</v>
      </c>
      <c r="E376" t="str">
        <f t="shared" si="3"/>
        <v>Taylor Shae</v>
      </c>
      <c r="F376" s="466"/>
      <c r="G376" s="466" t="e">
        <f t="array" ref="G376">INDEX( '2019 Kevin and Rob Export to we'!A:E, MATCH( E376, '2019 Kevin and Rob Export to we'!E:E, 0 ) )</f>
        <v>#N/A</v>
      </c>
      <c r="H376" s="466"/>
      <c r="I376" s="466"/>
      <c r="J376" s="466"/>
      <c r="K376" s="466"/>
      <c r="L376" s="466"/>
      <c r="M376" s="466"/>
      <c r="N376" s="466"/>
      <c r="O376" s="466"/>
      <c r="Q376" s="129" t="s">
        <v>5275</v>
      </c>
      <c r="R376" s="466">
        <f t="shared" ref="R376:S376" si="1125">IF( AND( NOT( ISERROR( T376 ) ), NOT( ISBLANK( T376 ) ) ), IF( AND( T376 &gt; 0, T376 &lt; 1 ), IF( T376 &gt; 0.042, IF( $A376 = "Friday", $T$1, $U$1 ) + T376 + 0.5, IF( $A376 = "Friday", $T$1, $U$1 ) + T376 + 1), "" ), "" )</f>
        <v>43582.833333333336</v>
      </c>
      <c r="S376" s="466">
        <f t="shared" si="1125"/>
        <v>43582.864583333336</v>
      </c>
      <c r="T376" s="497">
        <f t="shared" ref="T376:U376" si="1126">TIMEVALUE(V376)</f>
        <v>0.33333333333333331</v>
      </c>
      <c r="U376" s="497">
        <f t="shared" si="1126"/>
        <v>0.36458333333333331</v>
      </c>
      <c r="V376" s="498" t="str">
        <f t="shared" si="6"/>
        <v>8:00</v>
      </c>
      <c r="W376" s="498" t="str">
        <f t="shared" si="7"/>
        <v>8:45</v>
      </c>
    </row>
    <row r="377" spans="1:23" ht="12.75">
      <c r="A377" t="str">
        <f t="shared" si="0"/>
        <v>Saturday</v>
      </c>
      <c r="B377" t="str">
        <f t="shared" si="1"/>
        <v>Scrumpy's Hard Cider Bar and Pub</v>
      </c>
      <c r="C377" t="str">
        <f t="shared" ref="C377:D377" si="1127">IF( NOT( R377 = "" ), TEXT( DATE(YEAR(R377), MONTH(R377), DAY(R377) ), "m/d/yy") &amp; " " &amp; HOUR(R377) &amp; ":" &amp; TEXT( MINUTE(R377), "00"), "")</f>
        <v>4/27/19 21:15</v>
      </c>
      <c r="D377" t="str">
        <f t="shared" si="1127"/>
        <v>4/27/19 22:00</v>
      </c>
      <c r="E377" t="str">
        <f t="shared" si="3"/>
        <v>Unified Diversity</v>
      </c>
      <c r="F377" s="466"/>
      <c r="G377" s="466" t="e">
        <f t="array" ref="G377">INDEX( '2019 Kevin and Rob Export to we'!A:E, MATCH( E377, '2019 Kevin and Rob Export to we'!E:E, 0 ) )</f>
        <v>#N/A</v>
      </c>
      <c r="H377" s="466"/>
      <c r="I377" s="466"/>
      <c r="J377" s="466"/>
      <c r="K377" s="466"/>
      <c r="L377" s="466"/>
      <c r="M377" s="466"/>
      <c r="N377" s="466"/>
      <c r="O377" s="466"/>
      <c r="Q377" s="129" t="s">
        <v>5276</v>
      </c>
      <c r="R377" s="466">
        <f t="shared" ref="R377:S377" si="1128">IF( AND( NOT( ISERROR( T377 ) ), NOT( ISBLANK( T377 ) ) ), IF( AND( T377 &gt; 0, T377 &lt; 1 ), IF( T377 &gt; 0.042, IF( $A377 = "Friday", $T$1, $U$1 ) + T377 + 0.5, IF( $A377 = "Friday", $T$1, $U$1 ) + T377 + 1), "" ), "" )</f>
        <v>43582.885416666664</v>
      </c>
      <c r="S377" s="466">
        <f t="shared" si="1128"/>
        <v>43582.916666666664</v>
      </c>
      <c r="T377" s="497">
        <f t="shared" ref="T377:U377" si="1129">TIMEVALUE(V377)</f>
        <v>0.38541666666666669</v>
      </c>
      <c r="U377" s="497">
        <f t="shared" si="1129"/>
        <v>0.41666666666666669</v>
      </c>
      <c r="V377" s="498" t="str">
        <f t="shared" si="6"/>
        <v>9:15</v>
      </c>
      <c r="W377" s="498" t="str">
        <f t="shared" si="7"/>
        <v>10:00</v>
      </c>
    </row>
    <row r="378" spans="1:23" ht="12.75">
      <c r="A378" t="str">
        <f t="shared" si="0"/>
        <v>Saturday</v>
      </c>
      <c r="B378" t="str">
        <f t="shared" si="1"/>
        <v>Scrumpy's Hard Cider Bar and Pub</v>
      </c>
      <c r="C378" t="str">
        <f t="shared" ref="C378:D378" si="1130">IF( NOT( R378 = "" ), TEXT( DATE(YEAR(R378), MONTH(R378), DAY(R378) ), "m/d/yy") &amp; " " &amp; HOUR(R378) &amp; ":" &amp; TEXT( MINUTE(R378), "00"), "")</f>
        <v>4/27/19 22:30</v>
      </c>
      <c r="D378" t="str">
        <f t="shared" si="1130"/>
        <v>4/27/19 23:15</v>
      </c>
      <c r="E378" t="str">
        <f t="shared" si="3"/>
        <v>SYCDVK</v>
      </c>
      <c r="F378" s="466"/>
      <c r="G378" s="466" t="e">
        <f t="array" ref="G378">INDEX( '2019 Kevin and Rob Export to we'!A:E, MATCH( E378, '2019 Kevin and Rob Export to we'!E:E, 0 ) )</f>
        <v>#N/A</v>
      </c>
      <c r="H378" s="466"/>
      <c r="I378" s="466"/>
      <c r="J378" s="466"/>
      <c r="K378" s="466"/>
      <c r="L378" s="466"/>
      <c r="M378" s="466"/>
      <c r="N378" s="466"/>
      <c r="O378" s="466"/>
      <c r="Q378" s="129" t="s">
        <v>5277</v>
      </c>
      <c r="R378" s="466">
        <f t="shared" ref="R378:S378" si="1131">IF( AND( NOT( ISERROR( T378 ) ), NOT( ISBLANK( T378 ) ) ), IF( AND( T378 &gt; 0, T378 &lt; 1 ), IF( T378 &gt; 0.042, IF( $A378 = "Friday", $T$1, $U$1 ) + T378 + 0.5, IF( $A378 = "Friday", $T$1, $U$1 ) + T378 + 1), "" ), "" )</f>
        <v>43582.9375</v>
      </c>
      <c r="S378" s="466">
        <f t="shared" si="1131"/>
        <v>43582.96875</v>
      </c>
      <c r="T378" s="497">
        <f t="shared" ref="T378:U378" si="1132">TIMEVALUE(V378)</f>
        <v>0.4375</v>
      </c>
      <c r="U378" s="497">
        <f t="shared" si="1132"/>
        <v>0.46875</v>
      </c>
      <c r="V378" s="498" t="str">
        <f t="shared" si="6"/>
        <v>10:30</v>
      </c>
      <c r="W378" s="498" t="str">
        <f t="shared" si="7"/>
        <v>11:15</v>
      </c>
    </row>
    <row r="379" spans="1:23" ht="12.75">
      <c r="A379" t="str">
        <f t="shared" si="0"/>
        <v>Saturday</v>
      </c>
      <c r="B379" t="str">
        <f t="shared" si="1"/>
        <v>Scrumpy's Hard Cider Bar and Pub</v>
      </c>
      <c r="C379" t="str">
        <f t="shared" ref="C379:D379" si="1133">IF( NOT( R379 = "" ), TEXT( DATE(YEAR(R379), MONTH(R379), DAY(R379) ), "m/d/yy") &amp; " " &amp; HOUR(R379) &amp; ":" &amp; TEXT( MINUTE(R379), "00"), "")</f>
        <v>4/27/19 23:45</v>
      </c>
      <c r="D379" t="str">
        <f t="shared" si="1133"/>
        <v>4/28/19 0:30</v>
      </c>
      <c r="E379" t="str">
        <f t="shared" si="3"/>
        <v>The Covz</v>
      </c>
      <c r="F379" s="466"/>
      <c r="G379" s="466" t="e">
        <f t="array" ref="G379">INDEX( '2019 Kevin and Rob Export to we'!A:E, MATCH( E379, '2019 Kevin and Rob Export to we'!E:E, 0 ) )</f>
        <v>#N/A</v>
      </c>
      <c r="H379" s="466"/>
      <c r="I379" s="466"/>
      <c r="J379" s="466"/>
      <c r="K379" s="466"/>
      <c r="L379" s="466"/>
      <c r="M379" s="466"/>
      <c r="N379" s="466"/>
      <c r="O379" s="466"/>
      <c r="Q379" s="129" t="s">
        <v>5278</v>
      </c>
      <c r="R379" s="466">
        <f t="shared" ref="R379:S379" si="1134">IF( AND( NOT( ISERROR( T379 ) ), NOT( ISBLANK( T379 ) ) ), IF( AND( T379 &gt; 0, T379 &lt; 1 ), IF( T379 &gt; 0.042, IF( $A379 = "Friday", $T$1, $U$1 ) + T379 + 0.5, IF( $A379 = "Friday", $T$1, $U$1 ) + T379 + 1), "" ), "" )</f>
        <v>43582.989583333336</v>
      </c>
      <c r="S379" s="466">
        <f t="shared" si="1134"/>
        <v>43583.020833333336</v>
      </c>
      <c r="T379" s="497">
        <f t="shared" ref="T379:U379" si="1135">TIMEVALUE(V379)</f>
        <v>0.48958333333333331</v>
      </c>
      <c r="U379" s="497">
        <f t="shared" si="1135"/>
        <v>0.52083333333333337</v>
      </c>
      <c r="V379" s="498" t="str">
        <f t="shared" si="6"/>
        <v>11:45</v>
      </c>
      <c r="W379" s="498" t="str">
        <f t="shared" si="7"/>
        <v>12:30</v>
      </c>
    </row>
    <row r="380" spans="1:23" ht="12.75">
      <c r="A380" t="str">
        <f t="shared" si="0"/>
        <v>Saturday</v>
      </c>
      <c r="B380" t="str">
        <f t="shared" si="1"/>
        <v>Sound Off Silent Disco at Old Town Square</v>
      </c>
      <c r="C380" t="str">
        <f t="shared" ref="C380:D380" si="1136">IF( NOT( R380 = "" ), TEXT( DATE(YEAR(R380), MONTH(R380), DAY(R380) ), "m/d/yy") &amp; " " &amp; HOUR(R380) &amp; ":" &amp; TEXT( MINUTE(R380), "00"), "")</f>
        <v/>
      </c>
      <c r="D380" t="str">
        <f t="shared" si="1136"/>
        <v/>
      </c>
      <c r="E380" t="str">
        <f t="shared" si="3"/>
        <v/>
      </c>
      <c r="F380" s="466"/>
      <c r="G380" s="466" t="e">
        <f t="array" ref="G380">INDEX( '2019 Kevin and Rob Export to we'!A:E, MATCH( E380, '2019 Kevin and Rob Export to we'!E:E, 0 ) )</f>
        <v>#N/A</v>
      </c>
      <c r="H380" s="466"/>
      <c r="I380" s="466"/>
      <c r="J380" s="466"/>
      <c r="K380" s="466"/>
      <c r="L380" s="466"/>
      <c r="M380" s="466"/>
      <c r="N380" s="466"/>
      <c r="O380" s="466"/>
      <c r="Q380" s="129" t="s">
        <v>5066</v>
      </c>
      <c r="R380" s="466" t="str">
        <f t="shared" ref="R380:S380" si="1137">IF( AND( NOT( ISERROR( T380 ) ), NOT( ISBLANK( T380 ) ) ), IF( AND( T380 &gt; 0, T380 &lt; 1 ), IF( T380 &gt; 0.042, IF( $A380 = "Friday", $T$1, $U$1 ) + T380 + 0.5, IF( $A380 = "Friday", $T$1, $U$1 ) + T380 + 1), "" ), "" )</f>
        <v/>
      </c>
      <c r="S380" s="466" t="str">
        <f t="shared" si="1137"/>
        <v/>
      </c>
      <c r="T380" s="497" t="e">
        <f t="shared" ref="T380:U380" si="1138">TIMEVALUE(V380)</f>
        <v>#VALUE!</v>
      </c>
      <c r="U380" s="497" t="e">
        <f t="shared" si="1138"/>
        <v>#VALUE!</v>
      </c>
      <c r="V380" s="498" t="str">
        <f t="shared" si="6"/>
        <v/>
      </c>
      <c r="W380" s="498" t="str">
        <f t="shared" si="7"/>
        <v/>
      </c>
    </row>
    <row r="381" spans="1:23" ht="12.75">
      <c r="A381" t="str">
        <f t="shared" si="0"/>
        <v>Saturday</v>
      </c>
      <c r="B381" t="str">
        <f t="shared" si="1"/>
        <v>Sound Off Silent Disco at Old Town Square</v>
      </c>
      <c r="C381" t="str">
        <f t="shared" ref="C381:D381" si="1139">IF( NOT( R381 = "" ), TEXT( DATE(YEAR(R381), MONTH(R381), DAY(R381) ), "m/d/yy") &amp; " " &amp; HOUR(R381) &amp; ":" &amp; TEXT( MINUTE(R381), "00"), "")</f>
        <v>4/27/19 20:00</v>
      </c>
      <c r="D381" t="str">
        <f t="shared" si="1139"/>
        <v>4/27/19 21:00</v>
      </c>
      <c r="E381" t="str">
        <f t="shared" si="3"/>
        <v>Anthony Cole</v>
      </c>
      <c r="F381" s="466"/>
      <c r="G381" s="466" t="e">
        <f t="array" ref="G381">INDEX( '2019 Kevin and Rob Export to we'!A:E, MATCH( E381, '2019 Kevin and Rob Export to we'!E:E, 0 ) )</f>
        <v>#N/A</v>
      </c>
      <c r="H381" s="466"/>
      <c r="I381" s="466"/>
      <c r="J381" s="466"/>
      <c r="K381" s="466"/>
      <c r="L381" s="466"/>
      <c r="M381" s="466"/>
      <c r="N381" s="466"/>
      <c r="O381" s="466"/>
      <c r="Q381" s="129" t="s">
        <v>5279</v>
      </c>
      <c r="R381" s="466">
        <f t="shared" ref="R381:S381" si="1140">IF( AND( NOT( ISERROR( T381 ) ), NOT( ISBLANK( T381 ) ) ), IF( AND( T381 &gt; 0, T381 &lt; 1 ), IF( T381 &gt; 0.042, IF( $A381 = "Friday", $T$1, $U$1 ) + T381 + 0.5, IF( $A381 = "Friday", $T$1, $U$1 ) + T381 + 1), "" ), "" )</f>
        <v>43582.833333333336</v>
      </c>
      <c r="S381" s="466">
        <f t="shared" si="1140"/>
        <v>43582.875</v>
      </c>
      <c r="T381" s="497">
        <f t="shared" ref="T381:U381" si="1141">TIMEVALUE(V381)</f>
        <v>0.33333333333333331</v>
      </c>
      <c r="U381" s="497">
        <f t="shared" si="1141"/>
        <v>0.375</v>
      </c>
      <c r="V381" s="498" t="str">
        <f t="shared" si="6"/>
        <v>8:00</v>
      </c>
      <c r="W381" s="498" t="str">
        <f t="shared" si="7"/>
        <v>9:00</v>
      </c>
    </row>
    <row r="382" spans="1:23" ht="12.75">
      <c r="A382" t="str">
        <f t="shared" si="0"/>
        <v>Saturday</v>
      </c>
      <c r="B382" t="str">
        <f t="shared" si="1"/>
        <v>Sound Off Silent Disco at Old Town Square</v>
      </c>
      <c r="C382" t="str">
        <f t="shared" ref="C382:D382" si="1142">IF( NOT( R382 = "" ), TEXT( DATE(YEAR(R382), MONTH(R382), DAY(R382) ), "m/d/yy") &amp; " " &amp; HOUR(R382) &amp; ":" &amp; TEXT( MINUTE(R382), "00"), "")</f>
        <v>4/27/19 20:00</v>
      </c>
      <c r="D382" t="str">
        <f t="shared" si="1142"/>
        <v>4/27/19 21:00</v>
      </c>
      <c r="E382" t="str">
        <f t="shared" si="3"/>
        <v>Lil Tree</v>
      </c>
      <c r="F382" s="466"/>
      <c r="G382" s="466" t="e">
        <f t="array" ref="G382">INDEX( '2019 Kevin and Rob Export to we'!A:E, MATCH( E382, '2019 Kevin and Rob Export to we'!E:E, 0 ) )</f>
        <v>#N/A</v>
      </c>
      <c r="H382" s="466"/>
      <c r="I382" s="466"/>
      <c r="J382" s="466"/>
      <c r="K382" s="466"/>
      <c r="L382" s="466"/>
      <c r="M382" s="466"/>
      <c r="N382" s="466"/>
      <c r="O382" s="466"/>
      <c r="Q382" s="129" t="s">
        <v>5280</v>
      </c>
      <c r="R382" s="466">
        <f t="shared" ref="R382:S382" si="1143">IF( AND( NOT( ISERROR( T382 ) ), NOT( ISBLANK( T382 ) ) ), IF( AND( T382 &gt; 0, T382 &lt; 1 ), IF( T382 &gt; 0.042, IF( $A382 = "Friday", $T$1, $U$1 ) + T382 + 0.5, IF( $A382 = "Friday", $T$1, $U$1 ) + T382 + 1), "" ), "" )</f>
        <v>43582.833333333336</v>
      </c>
      <c r="S382" s="466">
        <f t="shared" si="1143"/>
        <v>43582.875</v>
      </c>
      <c r="T382" s="497">
        <f t="shared" ref="T382:U382" si="1144">TIMEVALUE(V382)</f>
        <v>0.33333333333333331</v>
      </c>
      <c r="U382" s="497">
        <f t="shared" si="1144"/>
        <v>0.375</v>
      </c>
      <c r="V382" s="498" t="str">
        <f t="shared" si="6"/>
        <v>8:00</v>
      </c>
      <c r="W382" s="498" t="str">
        <f t="shared" si="7"/>
        <v>9:00</v>
      </c>
    </row>
    <row r="383" spans="1:23" ht="12.75">
      <c r="A383" t="str">
        <f t="shared" si="0"/>
        <v>Saturday</v>
      </c>
      <c r="B383" t="str">
        <f t="shared" si="1"/>
        <v>Sound Off Silent Disco at Old Town Square</v>
      </c>
      <c r="C383" t="str">
        <f t="shared" ref="C383:D383" si="1145">IF( NOT( R383 = "" ), TEXT( DATE(YEAR(R383), MONTH(R383), DAY(R383) ), "m/d/yy") &amp; " " &amp; HOUR(R383) &amp; ":" &amp; TEXT( MINUTE(R383), "00"), "")</f>
        <v>4/27/19 21:00</v>
      </c>
      <c r="D383" t="str">
        <f t="shared" si="1145"/>
        <v>4/27/19 22:00</v>
      </c>
      <c r="E383" t="str">
        <f t="shared" si="3"/>
        <v>IRVN</v>
      </c>
      <c r="F383" s="466"/>
      <c r="G383" s="466" t="e">
        <f t="array" ref="G383">INDEX( '2019 Kevin and Rob Export to we'!A:E, MATCH( E383, '2019 Kevin and Rob Export to we'!E:E, 0 ) )</f>
        <v>#N/A</v>
      </c>
      <c r="H383" s="466"/>
      <c r="I383" s="466"/>
      <c r="J383" s="466"/>
      <c r="K383" s="466"/>
      <c r="L383" s="466"/>
      <c r="M383" s="466"/>
      <c r="N383" s="466"/>
      <c r="O383" s="466"/>
      <c r="Q383" s="129" t="s">
        <v>5281</v>
      </c>
      <c r="R383" s="466">
        <f t="shared" ref="R383:S383" si="1146">IF( AND( NOT( ISERROR( T383 ) ), NOT( ISBLANK( T383 ) ) ), IF( AND( T383 &gt; 0, T383 &lt; 1 ), IF( T383 &gt; 0.042, IF( $A383 = "Friday", $T$1, $U$1 ) + T383 + 0.5, IF( $A383 = "Friday", $T$1, $U$1 ) + T383 + 1), "" ), "" )</f>
        <v>43582.875</v>
      </c>
      <c r="S383" s="466">
        <f t="shared" si="1146"/>
        <v>43582.916666666664</v>
      </c>
      <c r="T383" s="497">
        <f t="shared" ref="T383:U383" si="1147">TIMEVALUE(V383)</f>
        <v>0.375</v>
      </c>
      <c r="U383" s="497">
        <f t="shared" si="1147"/>
        <v>0.41666666666666669</v>
      </c>
      <c r="V383" s="498" t="str">
        <f t="shared" si="6"/>
        <v>9:00</v>
      </c>
      <c r="W383" s="498" t="str">
        <f t="shared" si="7"/>
        <v>10:00</v>
      </c>
    </row>
    <row r="384" spans="1:23" ht="12.75">
      <c r="A384" t="str">
        <f t="shared" si="0"/>
        <v>Saturday</v>
      </c>
      <c r="B384" t="str">
        <f t="shared" si="1"/>
        <v>Sound Off Silent Disco at Old Town Square</v>
      </c>
      <c r="C384" t="str">
        <f t="shared" ref="C384:D384" si="1148">IF( NOT( R384 = "" ), TEXT( DATE(YEAR(R384), MONTH(R384), DAY(R384) ), "m/d/yy") &amp; " " &amp; HOUR(R384) &amp; ":" &amp; TEXT( MINUTE(R384), "00"), "")</f>
        <v>4/27/19 21:00</v>
      </c>
      <c r="D384" t="str">
        <f t="shared" si="1148"/>
        <v>4/27/19 22:00</v>
      </c>
      <c r="E384" t="str">
        <f t="shared" si="3"/>
        <v>Dank Lloyd Wright</v>
      </c>
      <c r="F384" s="466"/>
      <c r="G384" s="466" t="e">
        <f t="array" ref="G384">INDEX( '2019 Kevin and Rob Export to we'!A:E, MATCH( E384, '2019 Kevin and Rob Export to we'!E:E, 0 ) )</f>
        <v>#N/A</v>
      </c>
      <c r="H384" s="466"/>
      <c r="I384" s="466"/>
      <c r="J384" s="466"/>
      <c r="K384" s="466"/>
      <c r="L384" s="466"/>
      <c r="M384" s="466"/>
      <c r="N384" s="466"/>
      <c r="O384" s="466"/>
      <c r="Q384" s="129" t="s">
        <v>5282</v>
      </c>
      <c r="R384" s="466">
        <f t="shared" ref="R384:S384" si="1149">IF( AND( NOT( ISERROR( T384 ) ), NOT( ISBLANK( T384 ) ) ), IF( AND( T384 &gt; 0, T384 &lt; 1 ), IF( T384 &gt; 0.042, IF( $A384 = "Friday", $T$1, $U$1 ) + T384 + 0.5, IF( $A384 = "Friday", $T$1, $U$1 ) + T384 + 1), "" ), "" )</f>
        <v>43582.875</v>
      </c>
      <c r="S384" s="466">
        <f t="shared" si="1149"/>
        <v>43582.916666666664</v>
      </c>
      <c r="T384" s="497">
        <f t="shared" ref="T384:U384" si="1150">TIMEVALUE(V384)</f>
        <v>0.375</v>
      </c>
      <c r="U384" s="497">
        <f t="shared" si="1150"/>
        <v>0.41666666666666669</v>
      </c>
      <c r="V384" s="498" t="str">
        <f t="shared" si="6"/>
        <v>9:00</v>
      </c>
      <c r="W384" s="498" t="str">
        <f t="shared" si="7"/>
        <v>10:00</v>
      </c>
    </row>
    <row r="385" spans="1:23" ht="12.75">
      <c r="A385" t="str">
        <f t="shared" si="0"/>
        <v>Saturday</v>
      </c>
      <c r="B385" t="str">
        <f t="shared" si="1"/>
        <v>Sound Off Silent Disco at Old Town Square</v>
      </c>
      <c r="C385" t="str">
        <f t="shared" ref="C385:D385" si="1151">IF( NOT( R385 = "" ), TEXT( DATE(YEAR(R385), MONTH(R385), DAY(R385) ), "m/d/yy") &amp; " " &amp; HOUR(R385) &amp; ":" &amp; TEXT( MINUTE(R385), "00"), "")</f>
        <v>4/27/19 22:00</v>
      </c>
      <c r="D385" t="str">
        <f t="shared" si="1151"/>
        <v>4/27/19 23:00</v>
      </c>
      <c r="E385" t="str">
        <f t="shared" si="3"/>
        <v>Panamaa</v>
      </c>
      <c r="F385" s="466"/>
      <c r="G385" s="466" t="e">
        <f t="array" ref="G385">INDEX( '2019 Kevin and Rob Export to we'!A:E, MATCH( E385, '2019 Kevin and Rob Export to we'!E:E, 0 ) )</f>
        <v>#N/A</v>
      </c>
      <c r="H385" s="466"/>
      <c r="I385" s="466"/>
      <c r="J385" s="466"/>
      <c r="K385" s="466"/>
      <c r="L385" s="466"/>
      <c r="M385" s="466"/>
      <c r="N385" s="466"/>
      <c r="O385" s="466"/>
      <c r="Q385" s="129" t="s">
        <v>5283</v>
      </c>
      <c r="R385" s="466">
        <f t="shared" ref="R385:S385" si="1152">IF( AND( NOT( ISERROR( T385 ) ), NOT( ISBLANK( T385 ) ) ), IF( AND( T385 &gt; 0, T385 &lt; 1 ), IF( T385 &gt; 0.042, IF( $A385 = "Friday", $T$1, $U$1 ) + T385 + 0.5, IF( $A385 = "Friday", $T$1, $U$1 ) + T385 + 1), "" ), "" )</f>
        <v>43582.916666666664</v>
      </c>
      <c r="S385" s="466">
        <f t="shared" si="1152"/>
        <v>43582.958333333336</v>
      </c>
      <c r="T385" s="497">
        <f t="shared" ref="T385:U385" si="1153">TIMEVALUE(V385)</f>
        <v>0.41666666666666669</v>
      </c>
      <c r="U385" s="497">
        <f t="shared" si="1153"/>
        <v>0.45833333333333331</v>
      </c>
      <c r="V385" s="498" t="str">
        <f t="shared" si="6"/>
        <v>10:00</v>
      </c>
      <c r="W385" s="498" t="str">
        <f t="shared" si="7"/>
        <v>11:00</v>
      </c>
    </row>
    <row r="386" spans="1:23" ht="12.75">
      <c r="A386" t="str">
        <f t="shared" si="0"/>
        <v>Saturday</v>
      </c>
      <c r="B386" t="str">
        <f t="shared" si="1"/>
        <v>Sound Off Silent Disco at Old Town Square</v>
      </c>
      <c r="C386" t="str">
        <f t="shared" ref="C386:D386" si="1154">IF( NOT( R386 = "" ), TEXT( DATE(YEAR(R386), MONTH(R386), DAY(R386) ), "m/d/yy") &amp; " " &amp; HOUR(R386) &amp; ":" &amp; TEXT( MINUTE(R386), "00"), "")</f>
        <v>4/27/19 22:00</v>
      </c>
      <c r="D386" t="str">
        <f t="shared" si="1154"/>
        <v>4/27/19 23:00</v>
      </c>
      <c r="E386" t="str">
        <f t="shared" si="3"/>
        <v>DJ DR3W</v>
      </c>
      <c r="F386" s="466"/>
      <c r="G386" s="466" t="e">
        <f t="array" ref="G386">INDEX( '2019 Kevin and Rob Export to we'!A:E, MATCH( E386, '2019 Kevin and Rob Export to we'!E:E, 0 ) )</f>
        <v>#N/A</v>
      </c>
      <c r="H386" s="466"/>
      <c r="I386" s="466"/>
      <c r="J386" s="466"/>
      <c r="K386" s="466"/>
      <c r="L386" s="466"/>
      <c r="M386" s="466"/>
      <c r="N386" s="466"/>
      <c r="O386" s="466"/>
      <c r="Q386" s="129" t="s">
        <v>5284</v>
      </c>
      <c r="R386" s="466">
        <f t="shared" ref="R386:S386" si="1155">IF( AND( NOT( ISERROR( T386 ) ), NOT( ISBLANK( T386 ) ) ), IF( AND( T386 &gt; 0, T386 &lt; 1 ), IF( T386 &gt; 0.042, IF( $A386 = "Friday", $T$1, $U$1 ) + T386 + 0.5, IF( $A386 = "Friday", $T$1, $U$1 ) + T386 + 1), "" ), "" )</f>
        <v>43582.916666666664</v>
      </c>
      <c r="S386" s="466">
        <f t="shared" si="1155"/>
        <v>43582.958333333336</v>
      </c>
      <c r="T386" s="497">
        <f t="shared" ref="T386:U386" si="1156">TIMEVALUE(V386)</f>
        <v>0.41666666666666669</v>
      </c>
      <c r="U386" s="497">
        <f t="shared" si="1156"/>
        <v>0.45833333333333331</v>
      </c>
      <c r="V386" s="498" t="str">
        <f t="shared" si="6"/>
        <v>10:00</v>
      </c>
      <c r="W386" s="498" t="str">
        <f t="shared" si="7"/>
        <v>11:00</v>
      </c>
    </row>
    <row r="387" spans="1:23" ht="12.75">
      <c r="A387" t="str">
        <f t="shared" si="0"/>
        <v>Saturday</v>
      </c>
      <c r="B387" t="str">
        <f t="shared" si="1"/>
        <v>Sound Off Silent Disco at Old Town Square</v>
      </c>
      <c r="C387" t="str">
        <f t="shared" ref="C387:D387" si="1157">IF( NOT( R387 = "" ), TEXT( DATE(YEAR(R387), MONTH(R387), DAY(R387) ), "m/d/yy") &amp; " " &amp; HOUR(R387) &amp; ":" &amp; TEXT( MINUTE(R387), "00"), "")</f>
        <v>4/27/19 23:00</v>
      </c>
      <c r="D387" t="str">
        <f t="shared" si="1157"/>
        <v>4/28/19 0:00</v>
      </c>
      <c r="E387" t="str">
        <f t="shared" si="3"/>
        <v>DJ Channell</v>
      </c>
      <c r="F387" s="466"/>
      <c r="G387" s="466" t="e">
        <f t="array" ref="G387">INDEX( '2019 Kevin and Rob Export to we'!A:E, MATCH( E387, '2019 Kevin and Rob Export to we'!E:E, 0 ) )</f>
        <v>#N/A</v>
      </c>
      <c r="H387" s="466"/>
      <c r="I387" s="466"/>
      <c r="J387" s="466"/>
      <c r="K387" s="466"/>
      <c r="L387" s="466"/>
      <c r="M387" s="466"/>
      <c r="N387" s="466"/>
      <c r="O387" s="466"/>
      <c r="Q387" s="129" t="s">
        <v>5285</v>
      </c>
      <c r="R387" s="466">
        <f t="shared" ref="R387:S387" si="1158">IF( AND( NOT( ISERROR( T387 ) ), NOT( ISBLANK( T387 ) ) ), IF( AND( T387 &gt; 0, T387 &lt; 1 ), IF( T387 &gt; 0.042, IF( $A387 = "Friday", $T$1, $U$1 ) + T387 + 0.5, IF( $A387 = "Friday", $T$1, $U$1 ) + T387 + 1), "" ), "" )</f>
        <v>43582.958333333336</v>
      </c>
      <c r="S387" s="466">
        <f t="shared" si="1158"/>
        <v>43583</v>
      </c>
      <c r="T387" s="497">
        <f t="shared" ref="T387:U387" si="1159">TIMEVALUE(V387)</f>
        <v>0.45833333333333331</v>
      </c>
      <c r="U387" s="497">
        <f t="shared" si="1159"/>
        <v>0.5</v>
      </c>
      <c r="V387" s="498" t="str">
        <f t="shared" si="6"/>
        <v>11:00</v>
      </c>
      <c r="W387" s="498" t="str">
        <f t="shared" si="7"/>
        <v>12:00</v>
      </c>
    </row>
    <row r="388" spans="1:23" ht="12.75">
      <c r="A388" t="str">
        <f t="shared" si="0"/>
        <v>Saturday</v>
      </c>
      <c r="B388" t="str">
        <f t="shared" si="1"/>
        <v>Sound Off Silent Disco at Old Town Square</v>
      </c>
      <c r="C388" t="str">
        <f t="shared" ref="C388:D388" si="1160">IF( NOT( R388 = "" ), TEXT( DATE(YEAR(R388), MONTH(R388), DAY(R388) ), "m/d/yy") &amp; " " &amp; HOUR(R388) &amp; ":" &amp; TEXT( MINUTE(R388), "00"), "")</f>
        <v>4/27/19 23:00</v>
      </c>
      <c r="D388" t="str">
        <f t="shared" si="1160"/>
        <v>4/28/19 0:00</v>
      </c>
      <c r="E388" t="str">
        <f t="shared" si="3"/>
        <v>massTree</v>
      </c>
      <c r="F388" s="466"/>
      <c r="G388" s="466" t="e">
        <f t="array" ref="G388">INDEX( '2019 Kevin and Rob Export to we'!A:E, MATCH( E388, '2019 Kevin and Rob Export to we'!E:E, 0 ) )</f>
        <v>#N/A</v>
      </c>
      <c r="H388" s="466"/>
      <c r="I388" s="466"/>
      <c r="J388" s="466"/>
      <c r="K388" s="466"/>
      <c r="L388" s="466"/>
      <c r="M388" s="466"/>
      <c r="N388" s="466"/>
      <c r="O388" s="466"/>
      <c r="Q388" s="129" t="s">
        <v>5287</v>
      </c>
      <c r="R388" s="466">
        <f t="shared" ref="R388:S388" si="1161">IF( AND( NOT( ISERROR( T388 ) ), NOT( ISBLANK( T388 ) ) ), IF( AND( T388 &gt; 0, T388 &lt; 1 ), IF( T388 &gt; 0.042, IF( $A388 = "Friday", $T$1, $U$1 ) + T388 + 0.5, IF( $A388 = "Friday", $T$1, $U$1 ) + T388 + 1), "" ), "" )</f>
        <v>43582.958333333336</v>
      </c>
      <c r="S388" s="466">
        <f t="shared" si="1161"/>
        <v>43583</v>
      </c>
      <c r="T388" s="497">
        <f t="shared" ref="T388:U388" si="1162">TIMEVALUE(V388)</f>
        <v>0.45833333333333331</v>
      </c>
      <c r="U388" s="497">
        <f t="shared" si="1162"/>
        <v>0.5</v>
      </c>
      <c r="V388" s="498" t="str">
        <f t="shared" si="6"/>
        <v>11:00</v>
      </c>
      <c r="W388" s="498" t="str">
        <f t="shared" si="7"/>
        <v>12:00</v>
      </c>
    </row>
    <row r="389" spans="1:23" ht="12.75">
      <c r="A389" t="str">
        <f t="shared" si="0"/>
        <v>Saturday</v>
      </c>
      <c r="B389" t="str">
        <f t="shared" si="1"/>
        <v>Surfside 7</v>
      </c>
      <c r="C389" t="str">
        <f t="shared" ref="C389:D389" si="1163">IF( NOT( R389 = "" ), TEXT( DATE(YEAR(R389), MONTH(R389), DAY(R389) ), "m/d/yy") &amp; " " &amp; HOUR(R389) &amp; ":" &amp; TEXT( MINUTE(R389), "00"), "")</f>
        <v/>
      </c>
      <c r="D389" t="str">
        <f t="shared" si="1163"/>
        <v/>
      </c>
      <c r="E389" t="str">
        <f t="shared" si="3"/>
        <v/>
      </c>
      <c r="F389" s="466"/>
      <c r="G389" s="466" t="e">
        <f t="array" ref="G389">INDEX( '2019 Kevin and Rob Export to we'!A:E, MATCH( E389, '2019 Kevin and Rob Export to we'!E:E, 0 ) )</f>
        <v>#N/A</v>
      </c>
      <c r="H389" s="466"/>
      <c r="I389" s="466"/>
      <c r="J389" s="466"/>
      <c r="K389" s="466"/>
      <c r="L389" s="466"/>
      <c r="M389" s="466"/>
      <c r="N389" s="466"/>
      <c r="O389" s="466"/>
      <c r="Q389" s="129" t="s">
        <v>5075</v>
      </c>
      <c r="R389" s="466" t="str">
        <f t="shared" ref="R389:S389" si="1164">IF( AND( NOT( ISERROR( T389 ) ), NOT( ISBLANK( T389 ) ) ), IF( AND( T389 &gt; 0, T389 &lt; 1 ), IF( T389 &gt; 0.042, IF( $A389 = "Friday", $T$1, $U$1 ) + T389 + 0.5, IF( $A389 = "Friday", $T$1, $U$1 ) + T389 + 1), "" ), "" )</f>
        <v/>
      </c>
      <c r="S389" s="466" t="str">
        <f t="shared" si="1164"/>
        <v/>
      </c>
      <c r="T389" s="497" t="e">
        <f t="shared" ref="T389:U389" si="1165">TIMEVALUE(V389)</f>
        <v>#VALUE!</v>
      </c>
      <c r="U389" s="497" t="e">
        <f t="shared" si="1165"/>
        <v>#VALUE!</v>
      </c>
      <c r="V389" s="498" t="str">
        <f t="shared" si="6"/>
        <v/>
      </c>
      <c r="W389" s="498" t="str">
        <f t="shared" si="7"/>
        <v/>
      </c>
    </row>
    <row r="390" spans="1:23" ht="12.75">
      <c r="A390" t="str">
        <f t="shared" si="0"/>
        <v>Saturday</v>
      </c>
      <c r="B390" t="str">
        <f t="shared" si="1"/>
        <v>Surfside 7</v>
      </c>
      <c r="C390" t="str">
        <f t="shared" ref="C390:D390" si="1166">IF( NOT( R390 = "" ), TEXT( DATE(YEAR(R390), MONTH(R390), DAY(R390) ), "m/d/yy") &amp; " " &amp; HOUR(R390) &amp; ":" &amp; TEXT( MINUTE(R390), "00"), "")</f>
        <v>4/27/19 17:30</v>
      </c>
      <c r="D390" t="str">
        <f t="shared" si="1166"/>
        <v>4/27/19 18:15</v>
      </c>
      <c r="E390" t="str">
        <f t="shared" si="3"/>
        <v>Dead Key</v>
      </c>
      <c r="F390" s="466"/>
      <c r="G390" s="466" t="e">
        <f t="array" ref="G390">INDEX( '2019 Kevin and Rob Export to we'!A:E, MATCH( E390, '2019 Kevin and Rob Export to we'!E:E, 0 ) )</f>
        <v>#N/A</v>
      </c>
      <c r="H390" s="466"/>
      <c r="I390" s="466"/>
      <c r="J390" s="466"/>
      <c r="K390" s="466"/>
      <c r="L390" s="466"/>
      <c r="M390" s="466"/>
      <c r="N390" s="466"/>
      <c r="O390" s="466"/>
      <c r="Q390" s="129" t="s">
        <v>5288</v>
      </c>
      <c r="R390" s="466">
        <f t="shared" ref="R390:S390" si="1167">IF( AND( NOT( ISERROR( T390 ) ), NOT( ISBLANK( T390 ) ) ), IF( AND( T390 &gt; 0, T390 &lt; 1 ), IF( T390 &gt; 0.042, IF( $A390 = "Friday", $T$1, $U$1 ) + T390 + 0.5, IF( $A390 = "Friday", $T$1, $U$1 ) + T390 + 1), "" ), "" )</f>
        <v>43582.729166666664</v>
      </c>
      <c r="S390" s="466">
        <f t="shared" si="1167"/>
        <v>43582.760416666664</v>
      </c>
      <c r="T390" s="497">
        <f t="shared" ref="T390:U390" si="1168">TIMEVALUE(V390)</f>
        <v>0.22916666666666666</v>
      </c>
      <c r="U390" s="497">
        <f t="shared" si="1168"/>
        <v>0.26041666666666669</v>
      </c>
      <c r="V390" s="498" t="str">
        <f t="shared" si="6"/>
        <v>5:30</v>
      </c>
      <c r="W390" s="498" t="str">
        <f t="shared" si="7"/>
        <v>6:15</v>
      </c>
    </row>
    <row r="391" spans="1:23" ht="12.75">
      <c r="A391" t="str">
        <f t="shared" si="0"/>
        <v>Saturday</v>
      </c>
      <c r="B391" t="str">
        <f t="shared" si="1"/>
        <v>Surfside 7</v>
      </c>
      <c r="C391" t="str">
        <f t="shared" ref="C391:D391" si="1169">IF( NOT( R391 = "" ), TEXT( DATE(YEAR(R391), MONTH(R391), DAY(R391) ), "m/d/yy") &amp; " " &amp; HOUR(R391) &amp; ":" &amp; TEXT( MINUTE(R391), "00"), "")</f>
        <v>4/27/19 18:45</v>
      </c>
      <c r="D391" t="str">
        <f t="shared" si="1169"/>
        <v>4/27/19 19:30</v>
      </c>
      <c r="E391" t="str">
        <f t="shared" si="3"/>
        <v>Slap Happy</v>
      </c>
      <c r="F391" s="466"/>
      <c r="G391" s="466" t="e">
        <f t="array" ref="G391">INDEX( '2019 Kevin and Rob Export to we'!A:E, MATCH( E391, '2019 Kevin and Rob Export to we'!E:E, 0 ) )</f>
        <v>#N/A</v>
      </c>
      <c r="H391" s="466"/>
      <c r="I391" s="466"/>
      <c r="J391" s="466"/>
      <c r="K391" s="466"/>
      <c r="L391" s="466"/>
      <c r="M391" s="466"/>
      <c r="N391" s="466"/>
      <c r="O391" s="466"/>
      <c r="Q391" s="129" t="s">
        <v>5289</v>
      </c>
      <c r="R391" s="466">
        <f t="shared" ref="R391:S391" si="1170">IF( AND( NOT( ISERROR( T391 ) ), NOT( ISBLANK( T391 ) ) ), IF( AND( T391 &gt; 0, T391 &lt; 1 ), IF( T391 &gt; 0.042, IF( $A391 = "Friday", $T$1, $U$1 ) + T391 + 0.5, IF( $A391 = "Friday", $T$1, $U$1 ) + T391 + 1), "" ), "" )</f>
        <v>43582.78125</v>
      </c>
      <c r="S391" s="466">
        <f t="shared" si="1170"/>
        <v>43582.8125</v>
      </c>
      <c r="T391" s="497">
        <f t="shared" ref="T391:U391" si="1171">TIMEVALUE(V391)</f>
        <v>0.28125</v>
      </c>
      <c r="U391" s="497">
        <f t="shared" si="1171"/>
        <v>0.3125</v>
      </c>
      <c r="V391" s="498" t="str">
        <f t="shared" si="6"/>
        <v>6:45</v>
      </c>
      <c r="W391" s="498" t="str">
        <f t="shared" si="7"/>
        <v>7:30</v>
      </c>
    </row>
    <row r="392" spans="1:23" ht="12.75">
      <c r="A392" t="str">
        <f t="shared" si="0"/>
        <v>Saturday</v>
      </c>
      <c r="B392" t="str">
        <f t="shared" si="1"/>
        <v>Surfside 7</v>
      </c>
      <c r="C392" t="str">
        <f t="shared" ref="C392:D392" si="1172">IF( NOT( R392 = "" ), TEXT( DATE(YEAR(R392), MONTH(R392), DAY(R392) ), "m/d/yy") &amp; " " &amp; HOUR(R392) &amp; ":" &amp; TEXT( MINUTE(R392), "00"), "")</f>
        <v>4/27/19 20:00</v>
      </c>
      <c r="D392" t="str">
        <f t="shared" si="1172"/>
        <v>4/27/19 20:45</v>
      </c>
      <c r="E392" t="str">
        <f t="shared" si="3"/>
        <v>Wild Lives</v>
      </c>
      <c r="F392" s="466"/>
      <c r="G392" s="466" t="e">
        <f t="array" ref="G392">INDEX( '2019 Kevin and Rob Export to we'!A:E, MATCH( E392, '2019 Kevin and Rob Export to we'!E:E, 0 ) )</f>
        <v>#N/A</v>
      </c>
      <c r="H392" s="466"/>
      <c r="I392" s="466"/>
      <c r="J392" s="466"/>
      <c r="K392" s="466"/>
      <c r="L392" s="466"/>
      <c r="M392" s="466"/>
      <c r="N392" s="466"/>
      <c r="O392" s="466"/>
      <c r="Q392" s="129" t="s">
        <v>5290</v>
      </c>
      <c r="R392" s="466">
        <f t="shared" ref="R392:S392" si="1173">IF( AND( NOT( ISERROR( T392 ) ), NOT( ISBLANK( T392 ) ) ), IF( AND( T392 &gt; 0, T392 &lt; 1 ), IF( T392 &gt; 0.042, IF( $A392 = "Friday", $T$1, $U$1 ) + T392 + 0.5, IF( $A392 = "Friday", $T$1, $U$1 ) + T392 + 1), "" ), "" )</f>
        <v>43582.833333333336</v>
      </c>
      <c r="S392" s="466">
        <f t="shared" si="1173"/>
        <v>43582.864583333336</v>
      </c>
      <c r="T392" s="497">
        <f t="shared" ref="T392:U392" si="1174">TIMEVALUE(V392)</f>
        <v>0.33333333333333331</v>
      </c>
      <c r="U392" s="497">
        <f t="shared" si="1174"/>
        <v>0.36458333333333331</v>
      </c>
      <c r="V392" s="498" t="str">
        <f t="shared" si="6"/>
        <v>8:00</v>
      </c>
      <c r="W392" s="498" t="str">
        <f t="shared" si="7"/>
        <v>8:45</v>
      </c>
    </row>
    <row r="393" spans="1:23" ht="12.75">
      <c r="A393" t="str">
        <f t="shared" si="0"/>
        <v>Saturday</v>
      </c>
      <c r="B393" t="str">
        <f t="shared" si="1"/>
        <v>Surfside 7</v>
      </c>
      <c r="C393" t="str">
        <f t="shared" ref="C393:D393" si="1175">IF( NOT( R393 = "" ), TEXT( DATE(YEAR(R393), MONTH(R393), DAY(R393) ), "m/d/yy") &amp; " " &amp; HOUR(R393) &amp; ":" &amp; TEXT( MINUTE(R393), "00"), "")</f>
        <v>4/27/19 21:15</v>
      </c>
      <c r="D393" t="str">
        <f t="shared" si="1175"/>
        <v>4/27/19 22:00</v>
      </c>
      <c r="E393" t="str">
        <f t="shared" si="3"/>
        <v>Bad Desicions</v>
      </c>
      <c r="F393" s="466"/>
      <c r="G393" s="466" t="e">
        <f t="array" ref="G393">INDEX( '2019 Kevin and Rob Export to we'!A:E, MATCH( E393, '2019 Kevin and Rob Export to we'!E:E, 0 ) )</f>
        <v>#N/A</v>
      </c>
      <c r="H393" s="466"/>
      <c r="I393" s="466"/>
      <c r="J393" s="466"/>
      <c r="K393" s="466"/>
      <c r="L393" s="466"/>
      <c r="M393" s="466"/>
      <c r="N393" s="466"/>
      <c r="O393" s="466"/>
      <c r="Q393" s="129" t="s">
        <v>5291</v>
      </c>
      <c r="R393" s="466">
        <f t="shared" ref="R393:S393" si="1176">IF( AND( NOT( ISERROR( T393 ) ), NOT( ISBLANK( T393 ) ) ), IF( AND( T393 &gt; 0, T393 &lt; 1 ), IF( T393 &gt; 0.042, IF( $A393 = "Friday", $T$1, $U$1 ) + T393 + 0.5, IF( $A393 = "Friday", $T$1, $U$1 ) + T393 + 1), "" ), "" )</f>
        <v>43582.885416666664</v>
      </c>
      <c r="S393" s="466">
        <f t="shared" si="1176"/>
        <v>43582.916666666664</v>
      </c>
      <c r="T393" s="497">
        <f t="shared" ref="T393:U393" si="1177">TIMEVALUE(V393)</f>
        <v>0.38541666666666669</v>
      </c>
      <c r="U393" s="497">
        <f t="shared" si="1177"/>
        <v>0.41666666666666669</v>
      </c>
      <c r="V393" s="498" t="str">
        <f t="shared" si="6"/>
        <v>9:15</v>
      </c>
      <c r="W393" s="498" t="str">
        <f t="shared" si="7"/>
        <v>10:00</v>
      </c>
    </row>
    <row r="394" spans="1:23" ht="12.75">
      <c r="A394" t="str">
        <f t="shared" si="0"/>
        <v>Saturday</v>
      </c>
      <c r="B394" t="str">
        <f t="shared" si="1"/>
        <v>Surfside 7</v>
      </c>
      <c r="C394" t="str">
        <f t="shared" ref="C394:D394" si="1178">IF( NOT( R394 = "" ), TEXT( DATE(YEAR(R394), MONTH(R394), DAY(R394) ), "m/d/yy") &amp; " " &amp; HOUR(R394) &amp; ":" &amp; TEXT( MINUTE(R394), "00"), "")</f>
        <v>4/27/19 23:45</v>
      </c>
      <c r="D394" t="str">
        <f t="shared" si="1178"/>
        <v>4/28/19 0:30</v>
      </c>
      <c r="E394" t="str">
        <f t="shared" si="3"/>
        <v>Wolfer</v>
      </c>
      <c r="F394" s="466"/>
      <c r="G394" s="466" t="e">
        <f t="array" ref="G394">INDEX( '2019 Kevin and Rob Export to we'!A:E, MATCH( E394, '2019 Kevin and Rob Export to we'!E:E, 0 ) )</f>
        <v>#N/A</v>
      </c>
      <c r="H394" s="466"/>
      <c r="I394" s="466"/>
      <c r="J394" s="466"/>
      <c r="K394" s="466"/>
      <c r="L394" s="466"/>
      <c r="M394" s="466"/>
      <c r="N394" s="466"/>
      <c r="O394" s="466"/>
      <c r="Q394" s="129" t="s">
        <v>5292</v>
      </c>
      <c r="R394" s="466">
        <f t="shared" ref="R394:S394" si="1179">IF( AND( NOT( ISERROR( T394 ) ), NOT( ISBLANK( T394 ) ) ), IF( AND( T394 &gt; 0, T394 &lt; 1 ), IF( T394 &gt; 0.042, IF( $A394 = "Friday", $T$1, $U$1 ) + T394 + 0.5, IF( $A394 = "Friday", $T$1, $U$1 ) + T394 + 1), "" ), "" )</f>
        <v>43582.989583333336</v>
      </c>
      <c r="S394" s="466">
        <f t="shared" si="1179"/>
        <v>43583.020833333336</v>
      </c>
      <c r="T394" s="497">
        <f t="shared" ref="T394:U394" si="1180">TIMEVALUE(V394)</f>
        <v>0.48958333333333331</v>
      </c>
      <c r="U394" s="497">
        <f t="shared" si="1180"/>
        <v>0.52083333333333337</v>
      </c>
      <c r="V394" s="498" t="str">
        <f t="shared" si="6"/>
        <v>11:45</v>
      </c>
      <c r="W394" s="498" t="str">
        <f t="shared" si="7"/>
        <v>12:30</v>
      </c>
    </row>
    <row r="395" spans="1:23" ht="12.75">
      <c r="A395" t="str">
        <f t="shared" si="0"/>
        <v>Saturday</v>
      </c>
      <c r="B395" t="str">
        <f t="shared" si="1"/>
        <v>Tap and Handle</v>
      </c>
      <c r="C395" t="str">
        <f t="shared" ref="C395:D395" si="1181">IF( NOT( R395 = "" ), TEXT( DATE(YEAR(R395), MONTH(R395), DAY(R395) ), "m/d/yy") &amp; " " &amp; HOUR(R395) &amp; ":" &amp; TEXT( MINUTE(R395), "00"), "")</f>
        <v/>
      </c>
      <c r="D395" t="str">
        <f t="shared" si="1181"/>
        <v/>
      </c>
      <c r="E395" t="str">
        <f t="shared" si="3"/>
        <v/>
      </c>
      <c r="F395" s="466"/>
      <c r="G395" s="466" t="e">
        <f t="array" ref="G395">INDEX( '2019 Kevin and Rob Export to we'!A:E, MATCH( E395, '2019 Kevin and Rob Export to we'!E:E, 0 ) )</f>
        <v>#N/A</v>
      </c>
      <c r="H395" s="466"/>
      <c r="I395" s="466"/>
      <c r="J395" s="466"/>
      <c r="K395" s="466"/>
      <c r="L395" s="466"/>
      <c r="M395" s="466"/>
      <c r="N395" s="466"/>
      <c r="O395" s="466"/>
      <c r="Q395" s="129" t="s">
        <v>5082</v>
      </c>
      <c r="R395" s="466" t="str">
        <f t="shared" ref="R395:S395" si="1182">IF( AND( NOT( ISERROR( T395 ) ), NOT( ISBLANK( T395 ) ) ), IF( AND( T395 &gt; 0, T395 &lt; 1 ), IF( T395 &gt; 0.042, IF( $A395 = "Friday", $T$1, $U$1 ) + T395 + 0.5, IF( $A395 = "Friday", $T$1, $U$1 ) + T395 + 1), "" ), "" )</f>
        <v/>
      </c>
      <c r="S395" s="466" t="str">
        <f t="shared" si="1182"/>
        <v/>
      </c>
      <c r="T395" s="497" t="e">
        <f t="shared" ref="T395:U395" si="1183">TIMEVALUE(V395)</f>
        <v>#VALUE!</v>
      </c>
      <c r="U395" s="497" t="e">
        <f t="shared" si="1183"/>
        <v>#VALUE!</v>
      </c>
      <c r="V395" s="498" t="str">
        <f t="shared" si="6"/>
        <v/>
      </c>
      <c r="W395" s="498" t="str">
        <f t="shared" si="7"/>
        <v/>
      </c>
    </row>
    <row r="396" spans="1:23" ht="12.75">
      <c r="A396" t="str">
        <f t="shared" si="0"/>
        <v>Saturday</v>
      </c>
      <c r="B396" t="str">
        <f t="shared" si="1"/>
        <v>Tap and Handle</v>
      </c>
      <c r="C396" t="str">
        <f t="shared" ref="C396:D396" si="1184">IF( NOT( R396 = "" ), TEXT( DATE(YEAR(R396), MONTH(R396), DAY(R396) ), "m/d/yy") &amp; " " &amp; HOUR(R396) &amp; ":" &amp; TEXT( MINUTE(R396), "00"), "")</f>
        <v>4/27/19 18:45</v>
      </c>
      <c r="D396" t="str">
        <f t="shared" si="1184"/>
        <v>4/27/19 19:30</v>
      </c>
      <c r="E396" t="str">
        <f t="shared" si="3"/>
        <v>Cool Hand Juke</v>
      </c>
      <c r="F396" s="466"/>
      <c r="G396" s="466" t="e">
        <f t="array" ref="G396">INDEX( '2019 Kevin and Rob Export to we'!A:E, MATCH( E396, '2019 Kevin and Rob Export to we'!E:E, 0 ) )</f>
        <v>#N/A</v>
      </c>
      <c r="H396" s="466"/>
      <c r="I396" s="466"/>
      <c r="J396" s="466"/>
      <c r="K396" s="466"/>
      <c r="L396" s="466"/>
      <c r="M396" s="466"/>
      <c r="N396" s="466"/>
      <c r="O396" s="466"/>
      <c r="Q396" s="129" t="s">
        <v>5293</v>
      </c>
      <c r="R396" s="466">
        <f t="shared" ref="R396:S396" si="1185">IF( AND( NOT( ISERROR( T396 ) ), NOT( ISBLANK( T396 ) ) ), IF( AND( T396 &gt; 0, T396 &lt; 1 ), IF( T396 &gt; 0.042, IF( $A396 = "Friday", $T$1, $U$1 ) + T396 + 0.5, IF( $A396 = "Friday", $T$1, $U$1 ) + T396 + 1), "" ), "" )</f>
        <v>43582.78125</v>
      </c>
      <c r="S396" s="466">
        <f t="shared" si="1185"/>
        <v>43582.8125</v>
      </c>
      <c r="T396" s="497">
        <f t="shared" ref="T396:U396" si="1186">TIMEVALUE(V396)</f>
        <v>0.28125</v>
      </c>
      <c r="U396" s="497">
        <f t="shared" si="1186"/>
        <v>0.3125</v>
      </c>
      <c r="V396" s="498" t="str">
        <f t="shared" si="6"/>
        <v>6:45</v>
      </c>
      <c r="W396" s="498" t="str">
        <f t="shared" si="7"/>
        <v>7:30</v>
      </c>
    </row>
    <row r="397" spans="1:23" ht="12.75">
      <c r="A397" t="str">
        <f t="shared" si="0"/>
        <v>Saturday</v>
      </c>
      <c r="B397" t="str">
        <f t="shared" si="1"/>
        <v>Tap and Handle</v>
      </c>
      <c r="C397" t="str">
        <f t="shared" ref="C397:D397" si="1187">IF( NOT( R397 = "" ), TEXT( DATE(YEAR(R397), MONTH(R397), DAY(R397) ), "m/d/yy") &amp; " " &amp; HOUR(R397) &amp; ":" &amp; TEXT( MINUTE(R397), "00"), "")</f>
        <v>4/27/19 20:00</v>
      </c>
      <c r="D397" t="str">
        <f t="shared" si="1187"/>
        <v>4/27/19 20:45</v>
      </c>
      <c r="E397" t="str">
        <f t="shared" si="3"/>
        <v>Wooleye</v>
      </c>
      <c r="F397" s="466"/>
      <c r="G397" s="466" t="e">
        <f t="array" ref="G397">INDEX( '2019 Kevin and Rob Export to we'!A:E, MATCH( E397, '2019 Kevin and Rob Export to we'!E:E, 0 ) )</f>
        <v>#N/A</v>
      </c>
      <c r="H397" s="466"/>
      <c r="I397" s="466"/>
      <c r="J397" s="466"/>
      <c r="K397" s="466"/>
      <c r="L397" s="466"/>
      <c r="M397" s="466"/>
      <c r="N397" s="466"/>
      <c r="O397" s="466"/>
      <c r="Q397" s="129" t="s">
        <v>5294</v>
      </c>
      <c r="R397" s="466">
        <f t="shared" ref="R397:S397" si="1188">IF( AND( NOT( ISERROR( T397 ) ), NOT( ISBLANK( T397 ) ) ), IF( AND( T397 &gt; 0, T397 &lt; 1 ), IF( T397 &gt; 0.042, IF( $A397 = "Friday", $T$1, $U$1 ) + T397 + 0.5, IF( $A397 = "Friday", $T$1, $U$1 ) + T397 + 1), "" ), "" )</f>
        <v>43582.833333333336</v>
      </c>
      <c r="S397" s="466">
        <f t="shared" si="1188"/>
        <v>43582.864583333336</v>
      </c>
      <c r="T397" s="497">
        <f t="shared" ref="T397:U397" si="1189">TIMEVALUE(V397)</f>
        <v>0.33333333333333331</v>
      </c>
      <c r="U397" s="497">
        <f t="shared" si="1189"/>
        <v>0.36458333333333331</v>
      </c>
      <c r="V397" s="498" t="str">
        <f t="shared" si="6"/>
        <v>8:00</v>
      </c>
      <c r="W397" s="498" t="str">
        <f t="shared" si="7"/>
        <v>8:45</v>
      </c>
    </row>
    <row r="398" spans="1:23" ht="12.75">
      <c r="A398" t="str">
        <f t="shared" si="0"/>
        <v>Saturday</v>
      </c>
      <c r="B398" t="str">
        <f t="shared" si="1"/>
        <v>Tap and Handle</v>
      </c>
      <c r="C398" t="str">
        <f t="shared" ref="C398:D398" si="1190">IF( NOT( R398 = "" ), TEXT( DATE(YEAR(R398), MONTH(R398), DAY(R398) ), "m/d/yy") &amp; " " &amp; HOUR(R398) &amp; ":" &amp; TEXT( MINUTE(R398), "00"), "")</f>
        <v>4/27/19 21:15</v>
      </c>
      <c r="D398" t="str">
        <f t="shared" si="1190"/>
        <v>4/27/19 22:00</v>
      </c>
      <c r="E398" t="str">
        <f t="shared" si="3"/>
        <v>Rush Hour Train</v>
      </c>
      <c r="F398" s="466"/>
      <c r="G398" s="466" t="e">
        <f t="array" ref="G398">INDEX( '2019 Kevin and Rob Export to we'!A:E, MATCH( E398, '2019 Kevin and Rob Export to we'!E:E, 0 ) )</f>
        <v>#N/A</v>
      </c>
      <c r="H398" s="466"/>
      <c r="I398" s="466"/>
      <c r="J398" s="466"/>
      <c r="K398" s="466"/>
      <c r="L398" s="466"/>
      <c r="M398" s="466"/>
      <c r="N398" s="466"/>
      <c r="O398" s="466"/>
      <c r="Q398" s="129" t="s">
        <v>5295</v>
      </c>
      <c r="R398" s="466">
        <f t="shared" ref="R398:S398" si="1191">IF( AND( NOT( ISERROR( T398 ) ), NOT( ISBLANK( T398 ) ) ), IF( AND( T398 &gt; 0, T398 &lt; 1 ), IF( T398 &gt; 0.042, IF( $A398 = "Friday", $T$1, $U$1 ) + T398 + 0.5, IF( $A398 = "Friday", $T$1, $U$1 ) + T398 + 1), "" ), "" )</f>
        <v>43582.885416666664</v>
      </c>
      <c r="S398" s="466">
        <f t="shared" si="1191"/>
        <v>43582.916666666664</v>
      </c>
      <c r="T398" s="497">
        <f t="shared" ref="T398:U398" si="1192">TIMEVALUE(V398)</f>
        <v>0.38541666666666669</v>
      </c>
      <c r="U398" s="497">
        <f t="shared" si="1192"/>
        <v>0.41666666666666669</v>
      </c>
      <c r="V398" s="498" t="str">
        <f t="shared" si="6"/>
        <v>9:15</v>
      </c>
      <c r="W398" s="498" t="str">
        <f t="shared" si="7"/>
        <v>10:00</v>
      </c>
    </row>
    <row r="399" spans="1:23" ht="12.75">
      <c r="A399" t="str">
        <f t="shared" si="0"/>
        <v>Saturday</v>
      </c>
      <c r="B399" t="str">
        <f t="shared" si="1"/>
        <v>Tap and Handle</v>
      </c>
      <c r="C399" t="str">
        <f t="shared" ref="C399:D399" si="1193">IF( NOT( R399 = "" ), TEXT( DATE(YEAR(R399), MONTH(R399), DAY(R399) ), "m/d/yy") &amp; " " &amp; HOUR(R399) &amp; ":" &amp; TEXT( MINUTE(R399), "00"), "")</f>
        <v>4/27/19 23:45</v>
      </c>
      <c r="D399" t="str">
        <f t="shared" si="1193"/>
        <v>4/28/19 0:30</v>
      </c>
      <c r="E399" t="str">
        <f t="shared" si="3"/>
        <v>The Catcalls</v>
      </c>
      <c r="F399" s="466"/>
      <c r="G399" s="466" t="e">
        <f t="array" ref="G399">INDEX( '2019 Kevin and Rob Export to we'!A:E, MATCH( E399, '2019 Kevin and Rob Export to we'!E:E, 0 ) )</f>
        <v>#N/A</v>
      </c>
      <c r="H399" s="466"/>
      <c r="I399" s="466"/>
      <c r="J399" s="466"/>
      <c r="K399" s="466"/>
      <c r="L399" s="466"/>
      <c r="M399" s="466"/>
      <c r="N399" s="466"/>
      <c r="O399" s="466"/>
      <c r="Q399" s="129" t="s">
        <v>5296</v>
      </c>
      <c r="R399" s="466">
        <f t="shared" ref="R399:S399" si="1194">IF( AND( NOT( ISERROR( T399 ) ), NOT( ISBLANK( T399 ) ) ), IF( AND( T399 &gt; 0, T399 &lt; 1 ), IF( T399 &gt; 0.042, IF( $A399 = "Friday", $T$1, $U$1 ) + T399 + 0.5, IF( $A399 = "Friday", $T$1, $U$1 ) + T399 + 1), "" ), "" )</f>
        <v>43582.989583333336</v>
      </c>
      <c r="S399" s="466">
        <f t="shared" si="1194"/>
        <v>43583.020833333336</v>
      </c>
      <c r="T399" s="497">
        <f t="shared" ref="T399:U399" si="1195">TIMEVALUE(V399)</f>
        <v>0.48958333333333331</v>
      </c>
      <c r="U399" s="497">
        <f t="shared" si="1195"/>
        <v>0.52083333333333337</v>
      </c>
      <c r="V399" s="498" t="str">
        <f t="shared" si="6"/>
        <v>11:45</v>
      </c>
      <c r="W399" s="498" t="str">
        <f t="shared" si="7"/>
        <v>12:30</v>
      </c>
    </row>
    <row r="400" spans="1:23" ht="12.75">
      <c r="A400" t="str">
        <f t="shared" si="0"/>
        <v>Saturday</v>
      </c>
      <c r="B400" t="str">
        <f t="shared" si="1"/>
        <v>Tony's Bar &amp; Rooftop</v>
      </c>
      <c r="C400" t="str">
        <f t="shared" ref="C400:D400" si="1196">IF( NOT( R400 = "" ), TEXT( DATE(YEAR(R400), MONTH(R400), DAY(R400) ), "m/d/yy") &amp; " " &amp; HOUR(R400) &amp; ":" &amp; TEXT( MINUTE(R400), "00"), "")</f>
        <v/>
      </c>
      <c r="D400" t="str">
        <f t="shared" si="1196"/>
        <v/>
      </c>
      <c r="E400" t="str">
        <f t="shared" si="3"/>
        <v/>
      </c>
      <c r="F400" s="466"/>
      <c r="G400" s="466" t="e">
        <f t="array" ref="G400">INDEX( '2019 Kevin and Rob Export to we'!A:E, MATCH( E400, '2019 Kevin and Rob Export to we'!E:E, 0 ) )</f>
        <v>#N/A</v>
      </c>
      <c r="H400" s="466"/>
      <c r="I400" s="466"/>
      <c r="J400" s="466"/>
      <c r="K400" s="466"/>
      <c r="L400" s="466"/>
      <c r="M400" s="466"/>
      <c r="N400" s="466"/>
      <c r="O400" s="466"/>
      <c r="Q400" s="129" t="s">
        <v>5089</v>
      </c>
      <c r="R400" s="466" t="str">
        <f t="shared" ref="R400:S400" si="1197">IF( AND( NOT( ISERROR( T400 ) ), NOT( ISBLANK( T400 ) ) ), IF( AND( T400 &gt; 0, T400 &lt; 1 ), IF( T400 &gt; 0.042, IF( $A400 = "Friday", $T$1, $U$1 ) + T400 + 0.5, IF( $A400 = "Friday", $T$1, $U$1 ) + T400 + 1), "" ), "" )</f>
        <v/>
      </c>
      <c r="S400" s="466" t="str">
        <f t="shared" si="1197"/>
        <v/>
      </c>
      <c r="T400" s="497" t="e">
        <f t="shared" ref="T400:U400" si="1198">TIMEVALUE(V400)</f>
        <v>#VALUE!</v>
      </c>
      <c r="U400" s="497" t="e">
        <f t="shared" si="1198"/>
        <v>#VALUE!</v>
      </c>
      <c r="V400" s="498" t="str">
        <f t="shared" si="6"/>
        <v/>
      </c>
      <c r="W400" s="498" t="str">
        <f t="shared" si="7"/>
        <v/>
      </c>
    </row>
    <row r="401" spans="1:23" ht="12.75">
      <c r="A401" t="str">
        <f t="shared" si="0"/>
        <v>Saturday</v>
      </c>
      <c r="B401" t="str">
        <f t="shared" si="1"/>
        <v>Tony's Bar &amp; Rooftop</v>
      </c>
      <c r="C401" t="str">
        <f t="shared" ref="C401:D401" si="1199">IF( NOT( R401 = "" ), TEXT( DATE(YEAR(R401), MONTH(R401), DAY(R401) ), "m/d/yy") &amp; " " &amp; HOUR(R401) &amp; ":" &amp; TEXT( MINUTE(R401), "00"), "")</f>
        <v>4/27/19 15:15</v>
      </c>
      <c r="D401" t="str">
        <f t="shared" si="1199"/>
        <v>4/27/19 16:00</v>
      </c>
      <c r="E401" t="str">
        <f t="shared" si="3"/>
        <v>Home Fried Boogaloo</v>
      </c>
      <c r="F401" s="466"/>
      <c r="G401" s="466" t="e">
        <f t="array" ref="G401">INDEX( '2019 Kevin and Rob Export to we'!A:E, MATCH( E401, '2019 Kevin and Rob Export to we'!E:E, 0 ) )</f>
        <v>#N/A</v>
      </c>
      <c r="H401" s="466"/>
      <c r="I401" s="466"/>
      <c r="J401" s="466"/>
      <c r="K401" s="466"/>
      <c r="L401" s="466"/>
      <c r="M401" s="466"/>
      <c r="N401" s="466"/>
      <c r="O401" s="466"/>
      <c r="Q401" s="129" t="s">
        <v>5297</v>
      </c>
      <c r="R401" s="466">
        <f t="shared" ref="R401:S401" si="1200">IF( AND( NOT( ISERROR( T401 ) ), NOT( ISBLANK( T401 ) ) ), IF( AND( T401 &gt; 0, T401 &lt; 1 ), IF( T401 &gt; 0.042, IF( $A401 = "Friday", $T$1, $U$1 ) + T401 + 0.5, IF( $A401 = "Friday", $T$1, $U$1 ) + T401 + 1), "" ), "" )</f>
        <v>43582.635416666664</v>
      </c>
      <c r="S401" s="466">
        <f t="shared" si="1200"/>
        <v>43582.666666666664</v>
      </c>
      <c r="T401" s="497">
        <f t="shared" ref="T401:U401" si="1201">TIMEVALUE(V401)</f>
        <v>0.13541666666666666</v>
      </c>
      <c r="U401" s="497">
        <f t="shared" si="1201"/>
        <v>0.16666666666666666</v>
      </c>
      <c r="V401" s="498" t="str">
        <f t="shared" si="6"/>
        <v>3:15</v>
      </c>
      <c r="W401" s="498" t="str">
        <f t="shared" si="7"/>
        <v>4:00</v>
      </c>
    </row>
    <row r="402" spans="1:23" ht="12.75">
      <c r="A402" t="str">
        <f t="shared" si="0"/>
        <v>Saturday</v>
      </c>
      <c r="B402" t="str">
        <f t="shared" si="1"/>
        <v>Tony's Bar &amp; Rooftop</v>
      </c>
      <c r="C402" t="str">
        <f t="shared" ref="C402:D402" si="1202">IF( NOT( R402 = "" ), TEXT( DATE(YEAR(R402), MONTH(R402), DAY(R402) ), "m/d/yy") &amp; " " &amp; HOUR(R402) &amp; ":" &amp; TEXT( MINUTE(R402), "00"), "")</f>
        <v>4/27/19 16:30</v>
      </c>
      <c r="D402" t="str">
        <f t="shared" si="1202"/>
        <v>4/27/19 17:15</v>
      </c>
      <c r="E402" t="str">
        <f t="shared" si="3"/>
        <v>Augustus</v>
      </c>
      <c r="F402" s="466"/>
      <c r="G402" s="466" t="e">
        <f t="array" ref="G402">INDEX( '2019 Kevin and Rob Export to we'!A:E, MATCH( E402, '2019 Kevin and Rob Export to we'!E:E, 0 ) )</f>
        <v>#N/A</v>
      </c>
      <c r="H402" s="466"/>
      <c r="I402" s="466"/>
      <c r="J402" s="466"/>
      <c r="K402" s="466"/>
      <c r="L402" s="466"/>
      <c r="M402" s="466"/>
      <c r="N402" s="466"/>
      <c r="O402" s="466"/>
      <c r="Q402" s="129" t="s">
        <v>5298</v>
      </c>
      <c r="R402" s="466">
        <f t="shared" ref="R402:S402" si="1203">IF( AND( NOT( ISERROR( T402 ) ), NOT( ISBLANK( T402 ) ) ), IF( AND( T402 &gt; 0, T402 &lt; 1 ), IF( T402 &gt; 0.042, IF( $A402 = "Friday", $T$1, $U$1 ) + T402 + 0.5, IF( $A402 = "Friday", $T$1, $U$1 ) + T402 + 1), "" ), "" )</f>
        <v>43582.6875</v>
      </c>
      <c r="S402" s="466">
        <f t="shared" si="1203"/>
        <v>43582.71875</v>
      </c>
      <c r="T402" s="497">
        <f t="shared" ref="T402:U402" si="1204">TIMEVALUE(V402)</f>
        <v>0.1875</v>
      </c>
      <c r="U402" s="497">
        <f t="shared" si="1204"/>
        <v>0.21875</v>
      </c>
      <c r="V402" s="498" t="str">
        <f t="shared" si="6"/>
        <v>4:30</v>
      </c>
      <c r="W402" s="498" t="str">
        <f t="shared" si="7"/>
        <v>5:15</v>
      </c>
    </row>
    <row r="403" spans="1:23" ht="12.75">
      <c r="A403" t="str">
        <f t="shared" si="0"/>
        <v>Saturday</v>
      </c>
      <c r="B403" t="str">
        <f t="shared" si="1"/>
        <v>Tony's Bar &amp; Rooftop</v>
      </c>
      <c r="C403" t="str">
        <f t="shared" ref="C403:D403" si="1205">IF( NOT( R403 = "" ), TEXT( DATE(YEAR(R403), MONTH(R403), DAY(R403) ), "m/d/yy") &amp; " " &amp; HOUR(R403) &amp; ":" &amp; TEXT( MINUTE(R403), "00"), "")</f>
        <v>4/27/19 17:45</v>
      </c>
      <c r="D403" t="str">
        <f t="shared" si="1205"/>
        <v>4/27/19 18:30</v>
      </c>
      <c r="E403" t="str">
        <f t="shared" si="3"/>
        <v>Sasha Stone Band</v>
      </c>
      <c r="F403" s="466"/>
      <c r="G403" s="466" t="e">
        <f t="array" ref="G403">INDEX( '2019 Kevin and Rob Export to we'!A:E, MATCH( E403, '2019 Kevin and Rob Export to we'!E:E, 0 ) )</f>
        <v>#N/A</v>
      </c>
      <c r="H403" s="466"/>
      <c r="I403" s="466"/>
      <c r="J403" s="466"/>
      <c r="K403" s="466"/>
      <c r="L403" s="466"/>
      <c r="M403" s="466"/>
      <c r="N403" s="466"/>
      <c r="O403" s="466"/>
      <c r="Q403" s="129" t="s">
        <v>5299</v>
      </c>
      <c r="R403" s="466">
        <f t="shared" ref="R403:S403" si="1206">IF( AND( NOT( ISERROR( T403 ) ), NOT( ISBLANK( T403 ) ) ), IF( AND( T403 &gt; 0, T403 &lt; 1 ), IF( T403 &gt; 0.042, IF( $A403 = "Friday", $T$1, $U$1 ) + T403 + 0.5, IF( $A403 = "Friday", $T$1, $U$1 ) + T403 + 1), "" ), "" )</f>
        <v>43582.739583333336</v>
      </c>
      <c r="S403" s="466">
        <f t="shared" si="1206"/>
        <v>43582.770833333336</v>
      </c>
      <c r="T403" s="497">
        <f t="shared" ref="T403:U403" si="1207">TIMEVALUE(V403)</f>
        <v>0.23958333333333334</v>
      </c>
      <c r="U403" s="497">
        <f t="shared" si="1207"/>
        <v>0.27083333333333331</v>
      </c>
      <c r="V403" s="498" t="str">
        <f t="shared" si="6"/>
        <v>5:45</v>
      </c>
      <c r="W403" s="498" t="str">
        <f t="shared" si="7"/>
        <v>6:30</v>
      </c>
    </row>
    <row r="404" spans="1:23" ht="12.75">
      <c r="A404" t="str">
        <f t="shared" si="0"/>
        <v>Saturday</v>
      </c>
      <c r="B404" t="str">
        <f t="shared" si="1"/>
        <v>Tony's Bar &amp; Rooftop</v>
      </c>
      <c r="C404" t="str">
        <f t="shared" ref="C404:D404" si="1208">IF( NOT( R404 = "" ), TEXT( DATE(YEAR(R404), MONTH(R404), DAY(R404) ), "m/d/yy") &amp; " " &amp; HOUR(R404) &amp; ":" &amp; TEXT( MINUTE(R404), "00"), "")</f>
        <v>4/27/19 19:00</v>
      </c>
      <c r="D404" t="str">
        <f t="shared" si="1208"/>
        <v>4/27/19 19:45</v>
      </c>
      <c r="E404" t="str">
        <f t="shared" si="3"/>
        <v>Wellington Bullings</v>
      </c>
      <c r="F404" s="466"/>
      <c r="G404" s="466" t="e">
        <f t="array" ref="G404">INDEX( '2019 Kevin and Rob Export to we'!A:E, MATCH( E404, '2019 Kevin and Rob Export to we'!E:E, 0 ) )</f>
        <v>#N/A</v>
      </c>
      <c r="H404" s="466"/>
      <c r="I404" s="466"/>
      <c r="J404" s="466"/>
      <c r="K404" s="466"/>
      <c r="L404" s="466"/>
      <c r="M404" s="466"/>
      <c r="N404" s="466"/>
      <c r="O404" s="466"/>
      <c r="Q404" s="129" t="s">
        <v>5300</v>
      </c>
      <c r="R404" s="466">
        <f t="shared" ref="R404:S404" si="1209">IF( AND( NOT( ISERROR( T404 ) ), NOT( ISBLANK( T404 ) ) ), IF( AND( T404 &gt; 0, T404 &lt; 1 ), IF( T404 &gt; 0.042, IF( $A404 = "Friday", $T$1, $U$1 ) + T404 + 0.5, IF( $A404 = "Friday", $T$1, $U$1 ) + T404 + 1), "" ), "" )</f>
        <v>43582.791666666664</v>
      </c>
      <c r="S404" s="466">
        <f t="shared" si="1209"/>
        <v>43582.822916666664</v>
      </c>
      <c r="T404" s="497">
        <f t="shared" ref="T404:U404" si="1210">TIMEVALUE(V404)</f>
        <v>0.29166666666666669</v>
      </c>
      <c r="U404" s="497">
        <f t="shared" si="1210"/>
        <v>0.32291666666666669</v>
      </c>
      <c r="V404" s="498" t="str">
        <f t="shared" si="6"/>
        <v>7:00</v>
      </c>
      <c r="W404" s="498" t="str">
        <f t="shared" si="7"/>
        <v>7:45</v>
      </c>
    </row>
    <row r="405" spans="1:23" ht="12.75">
      <c r="A405" t="str">
        <f t="shared" si="0"/>
        <v>Saturday</v>
      </c>
      <c r="B405" t="str">
        <f t="shared" si="1"/>
        <v>Tony's Bar &amp; Rooftop</v>
      </c>
      <c r="C405" t="str">
        <f t="shared" ref="C405:D405" si="1211">IF( NOT( R405 = "" ), TEXT( DATE(YEAR(R405), MONTH(R405), DAY(R405) ), "m/d/yy") &amp; " " &amp; HOUR(R405) &amp; ":" &amp; TEXT( MINUTE(R405), "00"), "")</f>
        <v>4/27/19 20:15</v>
      </c>
      <c r="D405" t="str">
        <f t="shared" si="1211"/>
        <v>4/27/19 21:00</v>
      </c>
      <c r="E405" t="str">
        <f t="shared" si="3"/>
        <v>The Nightshades</v>
      </c>
      <c r="F405" s="466"/>
      <c r="G405" s="466" t="e">
        <f t="array" ref="G405">INDEX( '2019 Kevin and Rob Export to we'!A:E, MATCH( E405, '2019 Kevin and Rob Export to we'!E:E, 0 ) )</f>
        <v>#N/A</v>
      </c>
      <c r="H405" s="466"/>
      <c r="I405" s="466"/>
      <c r="J405" s="466"/>
      <c r="K405" s="466"/>
      <c r="L405" s="466"/>
      <c r="M405" s="466"/>
      <c r="N405" s="466"/>
      <c r="O405" s="466"/>
      <c r="Q405" s="129" t="s">
        <v>5301</v>
      </c>
      <c r="R405" s="466">
        <f t="shared" ref="R405:S405" si="1212">IF( AND( NOT( ISERROR( T405 ) ), NOT( ISBLANK( T405 ) ) ), IF( AND( T405 &gt; 0, T405 &lt; 1 ), IF( T405 &gt; 0.042, IF( $A405 = "Friday", $T$1, $U$1 ) + T405 + 0.5, IF( $A405 = "Friday", $T$1, $U$1 ) + T405 + 1), "" ), "" )</f>
        <v>43582.84375</v>
      </c>
      <c r="S405" s="466">
        <f t="shared" si="1212"/>
        <v>43582.875</v>
      </c>
      <c r="T405" s="497">
        <f t="shared" ref="T405:U405" si="1213">TIMEVALUE(V405)</f>
        <v>0.34375</v>
      </c>
      <c r="U405" s="497">
        <f t="shared" si="1213"/>
        <v>0.375</v>
      </c>
      <c r="V405" s="498" t="str">
        <f t="shared" si="6"/>
        <v>8:15</v>
      </c>
      <c r="W405" s="498" t="str">
        <f t="shared" si="7"/>
        <v>9:00</v>
      </c>
    </row>
    <row r="406" spans="1:23" ht="12.75">
      <c r="A406" t="str">
        <f t="shared" si="0"/>
        <v>Saturday</v>
      </c>
      <c r="B406" t="str">
        <f t="shared" si="1"/>
        <v>Tony's Bar &amp; Rooftop</v>
      </c>
      <c r="C406" t="str">
        <f t="shared" ref="C406:D406" si="1214">IF( NOT( R406 = "" ), TEXT( DATE(YEAR(R406), MONTH(R406), DAY(R406) ), "m/d/yy") &amp; " " &amp; HOUR(R406) &amp; ":" &amp; TEXT( MINUTE(R406), "00"), "")</f>
        <v>4/27/19 23:00</v>
      </c>
      <c r="D406" t="str">
        <f t="shared" si="1214"/>
        <v>4/28/19 0:00</v>
      </c>
      <c r="E406" t="str">
        <f t="shared" si="3"/>
        <v>The Movers &amp; Shakers</v>
      </c>
      <c r="F406" s="466"/>
      <c r="G406" s="466" t="e">
        <f t="array" ref="G406">INDEX( '2019 Kevin and Rob Export to we'!A:E, MATCH( E406, '2019 Kevin and Rob Export to we'!E:E, 0 ) )</f>
        <v>#N/A</v>
      </c>
      <c r="H406" s="466"/>
      <c r="I406" s="466"/>
      <c r="J406" s="466"/>
      <c r="K406" s="466"/>
      <c r="L406" s="466"/>
      <c r="M406" s="466"/>
      <c r="N406" s="466"/>
      <c r="O406" s="466"/>
      <c r="Q406" s="129" t="s">
        <v>5302</v>
      </c>
      <c r="R406" s="466">
        <f t="shared" ref="R406:S406" si="1215">IF( AND( NOT( ISERROR( T406 ) ), NOT( ISBLANK( T406 ) ) ), IF( AND( T406 &gt; 0, T406 &lt; 1 ), IF( T406 &gt; 0.042, IF( $A406 = "Friday", $T$1, $U$1 ) + T406 + 0.5, IF( $A406 = "Friday", $T$1, $U$1 ) + T406 + 1), "" ), "" )</f>
        <v>43582.958333333336</v>
      </c>
      <c r="S406" s="466">
        <f t="shared" si="1215"/>
        <v>43583</v>
      </c>
      <c r="T406" s="497">
        <f t="shared" ref="T406:U406" si="1216">TIMEVALUE(V406)</f>
        <v>0.45833333333333331</v>
      </c>
      <c r="U406" s="497">
        <f t="shared" si="1216"/>
        <v>0.5</v>
      </c>
      <c r="V406" s="498" t="str">
        <f t="shared" si="6"/>
        <v>11:00</v>
      </c>
      <c r="W406" s="498" t="str">
        <f t="shared" si="7"/>
        <v>12:00</v>
      </c>
    </row>
    <row r="407" spans="1:23" ht="12.75">
      <c r="A407" t="str">
        <f t="shared" si="0"/>
        <v>Saturday</v>
      </c>
      <c r="B407" t="str">
        <f t="shared" si="1"/>
        <v>Washington's</v>
      </c>
      <c r="C407" t="str">
        <f t="shared" ref="C407:D407" si="1217">IF( NOT( R407 = "" ), TEXT( DATE(YEAR(R407), MONTH(R407), DAY(R407) ), "m/d/yy") &amp; " " &amp; HOUR(R407) &amp; ":" &amp; TEXT( MINUTE(R407), "00"), "")</f>
        <v/>
      </c>
      <c r="D407" t="str">
        <f t="shared" si="1217"/>
        <v/>
      </c>
      <c r="E407" t="str">
        <f t="shared" si="3"/>
        <v/>
      </c>
      <c r="F407" s="466"/>
      <c r="G407" s="466" t="e">
        <f t="array" ref="G407">INDEX( '2019 Kevin and Rob Export to we'!A:E, MATCH( E407, '2019 Kevin and Rob Export to we'!E:E, 0 ) )</f>
        <v>#N/A</v>
      </c>
      <c r="H407" s="466"/>
      <c r="I407" s="466"/>
      <c r="J407" s="466"/>
      <c r="K407" s="466"/>
      <c r="L407" s="466"/>
      <c r="M407" s="466"/>
      <c r="N407" s="466"/>
      <c r="O407" s="466"/>
      <c r="Q407" s="129" t="s">
        <v>5098</v>
      </c>
      <c r="R407" s="466" t="str">
        <f t="shared" ref="R407:S407" si="1218">IF( AND( NOT( ISERROR( T407 ) ), NOT( ISBLANK( T407 ) ) ), IF( AND( T407 &gt; 0, T407 &lt; 1 ), IF( T407 &gt; 0.042, IF( $A407 = "Friday", $T$1, $U$1 ) + T407 + 0.5, IF( $A407 = "Friday", $T$1, $U$1 ) + T407 + 1), "" ), "" )</f>
        <v/>
      </c>
      <c r="S407" s="466" t="str">
        <f t="shared" si="1218"/>
        <v/>
      </c>
      <c r="T407" s="497" t="e">
        <f t="shared" ref="T407:U407" si="1219">TIMEVALUE(V407)</f>
        <v>#VALUE!</v>
      </c>
      <c r="U407" s="497" t="e">
        <f t="shared" si="1219"/>
        <v>#VALUE!</v>
      </c>
      <c r="V407" s="498" t="str">
        <f t="shared" si="6"/>
        <v/>
      </c>
      <c r="W407" s="498" t="str">
        <f t="shared" si="7"/>
        <v/>
      </c>
    </row>
    <row r="408" spans="1:23" ht="12.75">
      <c r="A408" t="str">
        <f t="shared" si="0"/>
        <v>Saturday</v>
      </c>
      <c r="B408" t="str">
        <f t="shared" si="1"/>
        <v>Washington's</v>
      </c>
      <c r="C408" t="str">
        <f t="shared" ref="C408:D408" si="1220">IF( NOT( R408 = "" ), TEXT( DATE(YEAR(R408), MONTH(R408), DAY(R408) ), "m/d/yy") &amp; " " &amp; HOUR(R408) &amp; ":" &amp; TEXT( MINUTE(R408), "00"), "")</f>
        <v>4/27/19 17:00</v>
      </c>
      <c r="D408" t="str">
        <f t="shared" si="1220"/>
        <v>4/27/19 18:00</v>
      </c>
      <c r="E408" t="str">
        <f t="shared" si="3"/>
        <v>53:14 Film Festival</v>
      </c>
      <c r="F408" s="466"/>
      <c r="G408" s="466" t="e">
        <f t="array" ref="G408">INDEX( '2019 Kevin and Rob Export to we'!A:E, MATCH( E408, '2019 Kevin and Rob Export to we'!E:E, 0 ) )</f>
        <v>#N/A</v>
      </c>
      <c r="H408" s="466"/>
      <c r="I408" s="466"/>
      <c r="J408" s="466"/>
      <c r="K408" s="466"/>
      <c r="L408" s="466"/>
      <c r="M408" s="466"/>
      <c r="N408" s="466"/>
      <c r="O408" s="466"/>
      <c r="Q408" s="129" t="s">
        <v>5303</v>
      </c>
      <c r="R408" s="466">
        <f t="shared" ref="R408:S408" si="1221">IF( AND( NOT( ISERROR( T408 ) ), NOT( ISBLANK( T408 ) ) ), IF( AND( T408 &gt; 0, T408 &lt; 1 ), IF( T408 &gt; 0.042, IF( $A408 = "Friday", $T$1, $U$1 ) + T408 + 0.5, IF( $A408 = "Friday", $T$1, $U$1 ) + T408 + 1), "" ), "" )</f>
        <v>43582.708333333336</v>
      </c>
      <c r="S408" s="466">
        <f t="shared" si="1221"/>
        <v>43582.75</v>
      </c>
      <c r="T408" s="497">
        <f t="shared" ref="T408:U408" si="1222">TIMEVALUE(V408)</f>
        <v>0.20833333333333334</v>
      </c>
      <c r="U408" s="497">
        <f t="shared" si="1222"/>
        <v>0.25</v>
      </c>
      <c r="V408" s="498" t="str">
        <f t="shared" si="6"/>
        <v>5:00</v>
      </c>
      <c r="W408" s="498" t="str">
        <f t="shared" si="7"/>
        <v>6:00</v>
      </c>
    </row>
    <row r="409" spans="1:23" ht="12.75">
      <c r="A409" t="str">
        <f t="shared" si="0"/>
        <v>Saturday</v>
      </c>
      <c r="B409" t="str">
        <f t="shared" si="1"/>
        <v>Washington's</v>
      </c>
      <c r="C409" t="str">
        <f t="shared" ref="C409:D409" si="1223">IF( NOT( R409 = "" ), TEXT( DATE(YEAR(R409), MONTH(R409), DAY(R409) ), "m/d/yy") &amp; " " &amp; HOUR(R409) &amp; ":" &amp; TEXT( MINUTE(R409), "00"), "")</f>
        <v>4/27/19 18:00</v>
      </c>
      <c r="D409" t="str">
        <f t="shared" si="1223"/>
        <v>4/27/19 18:45</v>
      </c>
      <c r="E409" t="str">
        <f t="shared" si="3"/>
        <v>Silver &amp; Gold</v>
      </c>
      <c r="F409" s="466"/>
      <c r="G409" s="466" t="e">
        <f t="array" ref="G409">INDEX( '2019 Kevin and Rob Export to we'!A:E, MATCH( E409, '2019 Kevin and Rob Export to we'!E:E, 0 ) )</f>
        <v>#N/A</v>
      </c>
      <c r="H409" s="466"/>
      <c r="I409" s="466"/>
      <c r="J409" s="466"/>
      <c r="K409" s="466"/>
      <c r="L409" s="466"/>
      <c r="M409" s="466"/>
      <c r="N409" s="466"/>
      <c r="O409" s="466"/>
      <c r="Q409" s="129" t="s">
        <v>5304</v>
      </c>
      <c r="R409" s="466">
        <f t="shared" ref="R409:S409" si="1224">IF( AND( NOT( ISERROR( T409 ) ), NOT( ISBLANK( T409 ) ) ), IF( AND( T409 &gt; 0, T409 &lt; 1 ), IF( T409 &gt; 0.042, IF( $A409 = "Friday", $T$1, $U$1 ) + T409 + 0.5, IF( $A409 = "Friday", $T$1, $U$1 ) + T409 + 1), "" ), "" )</f>
        <v>43582.75</v>
      </c>
      <c r="S409" s="466">
        <f t="shared" si="1224"/>
        <v>43582.78125</v>
      </c>
      <c r="T409" s="497">
        <f t="shared" ref="T409:U409" si="1225">TIMEVALUE(V409)</f>
        <v>0.25</v>
      </c>
      <c r="U409" s="497">
        <f t="shared" si="1225"/>
        <v>0.28125</v>
      </c>
      <c r="V409" s="498" t="str">
        <f t="shared" si="6"/>
        <v>6:00</v>
      </c>
      <c r="W409" s="498" t="str">
        <f t="shared" si="7"/>
        <v>6:45</v>
      </c>
    </row>
    <row r="410" spans="1:23" ht="12.75">
      <c r="A410" t="str">
        <f t="shared" si="0"/>
        <v>Saturday</v>
      </c>
      <c r="B410" t="str">
        <f t="shared" si="1"/>
        <v>Washington's</v>
      </c>
      <c r="C410" t="str">
        <f t="shared" ref="C410:D410" si="1226">IF( NOT( R410 = "" ), TEXT( DATE(YEAR(R410), MONTH(R410), DAY(R410) ), "m/d/yy") &amp; " " &amp; HOUR(R410) &amp; ":" &amp; TEXT( MINUTE(R410), "00"), "")</f>
        <v>4/27/19 19:15</v>
      </c>
      <c r="D410" t="str">
        <f t="shared" si="1226"/>
        <v>4/27/19 20:00</v>
      </c>
      <c r="E410" t="str">
        <f t="shared" si="3"/>
        <v>King Cardinal</v>
      </c>
      <c r="F410" s="466"/>
      <c r="G410" s="466" t="e">
        <f t="array" ref="G410">INDEX( '2019 Kevin and Rob Export to we'!A:E, MATCH( E410, '2019 Kevin and Rob Export to we'!E:E, 0 ) )</f>
        <v>#N/A</v>
      </c>
      <c r="H410" s="466"/>
      <c r="I410" s="466"/>
      <c r="J410" s="466"/>
      <c r="K410" s="466"/>
      <c r="L410" s="466"/>
      <c r="M410" s="466"/>
      <c r="N410" s="466"/>
      <c r="O410" s="466"/>
      <c r="Q410" s="129" t="s">
        <v>5305</v>
      </c>
      <c r="R410" s="466">
        <f t="shared" ref="R410:S410" si="1227">IF( AND( NOT( ISERROR( T410 ) ), NOT( ISBLANK( T410 ) ) ), IF( AND( T410 &gt; 0, T410 &lt; 1 ), IF( T410 &gt; 0.042, IF( $A410 = "Friday", $T$1, $U$1 ) + T410 + 0.5, IF( $A410 = "Friday", $T$1, $U$1 ) + T410 + 1), "" ), "" )</f>
        <v>43582.802083333336</v>
      </c>
      <c r="S410" s="466">
        <f t="shared" si="1227"/>
        <v>43582.833333333336</v>
      </c>
      <c r="T410" s="497">
        <f t="shared" ref="T410:U410" si="1228">TIMEVALUE(V410)</f>
        <v>0.30208333333333331</v>
      </c>
      <c r="U410" s="497">
        <f t="shared" si="1228"/>
        <v>0.33333333333333331</v>
      </c>
      <c r="V410" s="498" t="str">
        <f t="shared" si="6"/>
        <v>7:15</v>
      </c>
      <c r="W410" s="498" t="str">
        <f t="shared" si="7"/>
        <v>8:00</v>
      </c>
    </row>
    <row r="411" spans="1:23" ht="12.75">
      <c r="A411" t="str">
        <f t="shared" si="0"/>
        <v>Saturday</v>
      </c>
      <c r="B411" t="str">
        <f t="shared" si="1"/>
        <v>Washington's</v>
      </c>
      <c r="C411" t="str">
        <f t="shared" ref="C411:D411" si="1229">IF( NOT( R411 = "" ), TEXT( DATE(YEAR(R411), MONTH(R411), DAY(R411) ), "m/d/yy") &amp; " " &amp; HOUR(R411) &amp; ":" &amp; TEXT( MINUTE(R411), "00"), "")</f>
        <v>4/27/19 20:30</v>
      </c>
      <c r="D411" t="str">
        <f t="shared" si="1229"/>
        <v>4/27/19 21:15</v>
      </c>
      <c r="E411" t="str">
        <f t="shared" si="3"/>
        <v>Fierce Bad Rabbit</v>
      </c>
      <c r="F411" s="466"/>
      <c r="G411" s="466" t="e">
        <f t="array" ref="G411">INDEX( '2019 Kevin and Rob Export to we'!A:E, MATCH( E411, '2019 Kevin and Rob Export to we'!E:E, 0 ) )</f>
        <v>#N/A</v>
      </c>
      <c r="H411" s="466"/>
      <c r="I411" s="466"/>
      <c r="J411" s="466"/>
      <c r="K411" s="466"/>
      <c r="L411" s="466"/>
      <c r="M411" s="466"/>
      <c r="N411" s="466"/>
      <c r="O411" s="466"/>
      <c r="Q411" s="129" t="s">
        <v>5306</v>
      </c>
      <c r="R411" s="466">
        <f t="shared" ref="R411:S411" si="1230">IF( AND( NOT( ISERROR( T411 ) ), NOT( ISBLANK( T411 ) ) ), IF( AND( T411 &gt; 0, T411 &lt; 1 ), IF( T411 &gt; 0.042, IF( $A411 = "Friday", $T$1, $U$1 ) + T411 + 0.5, IF( $A411 = "Friday", $T$1, $U$1 ) + T411 + 1), "" ), "" )</f>
        <v>43582.854166666664</v>
      </c>
      <c r="S411" s="466">
        <f t="shared" si="1230"/>
        <v>43582.885416666664</v>
      </c>
      <c r="T411" s="497">
        <f t="shared" ref="T411:U411" si="1231">TIMEVALUE(V411)</f>
        <v>0.35416666666666669</v>
      </c>
      <c r="U411" s="497">
        <f t="shared" si="1231"/>
        <v>0.38541666666666669</v>
      </c>
      <c r="V411" s="498" t="str">
        <f t="shared" si="6"/>
        <v>8:30</v>
      </c>
      <c r="W411" s="498" t="str">
        <f t="shared" si="7"/>
        <v>9:15</v>
      </c>
    </row>
    <row r="412" spans="1:23" ht="12.75">
      <c r="A412" t="str">
        <f t="shared" si="0"/>
        <v>Saturday</v>
      </c>
      <c r="B412" t="str">
        <f t="shared" si="1"/>
        <v>Washington's</v>
      </c>
      <c r="C412" t="str">
        <f t="shared" ref="C412:D412" si="1232">IF( NOT( R412 = "" ), TEXT( DATE(YEAR(R412), MONTH(R412), DAY(R412) ), "m/d/yy") &amp; " " &amp; HOUR(R412) &amp; ":" &amp; TEXT( MINUTE(R412), "00"), "")</f>
        <v>4/27/19 23:00</v>
      </c>
      <c r="D412" t="str">
        <f t="shared" si="1232"/>
        <v>4/28/19 0:00</v>
      </c>
      <c r="E412" t="str">
        <f t="shared" si="3"/>
        <v>Dubskin</v>
      </c>
      <c r="F412" s="466"/>
      <c r="G412" s="466" t="e">
        <f t="array" ref="G412">INDEX( '2019 Kevin and Rob Export to we'!A:E, MATCH( E412, '2019 Kevin and Rob Export to we'!E:E, 0 ) )</f>
        <v>#N/A</v>
      </c>
      <c r="H412" s="466"/>
      <c r="I412" s="466"/>
      <c r="J412" s="466"/>
      <c r="K412" s="466"/>
      <c r="L412" s="466"/>
      <c r="M412" s="466"/>
      <c r="N412" s="466"/>
      <c r="O412" s="466"/>
      <c r="Q412" s="129" t="s">
        <v>5307</v>
      </c>
      <c r="R412" s="466">
        <f t="shared" ref="R412:S412" si="1233">IF( AND( NOT( ISERROR( T412 ) ), NOT( ISBLANK( T412 ) ) ), IF( AND( T412 &gt; 0, T412 &lt; 1 ), IF( T412 &gt; 0.042, IF( $A412 = "Friday", $T$1, $U$1 ) + T412 + 0.5, IF( $A412 = "Friday", $T$1, $U$1 ) + T412 + 1), "" ), "" )</f>
        <v>43582.958333333336</v>
      </c>
      <c r="S412" s="466">
        <f t="shared" si="1233"/>
        <v>43583</v>
      </c>
      <c r="T412" s="497">
        <f t="shared" ref="T412:U412" si="1234">TIMEVALUE(V412)</f>
        <v>0.45833333333333331</v>
      </c>
      <c r="U412" s="497">
        <f t="shared" si="1234"/>
        <v>0.5</v>
      </c>
      <c r="V412" s="498" t="str">
        <f t="shared" si="6"/>
        <v>11:00</v>
      </c>
      <c r="W412" s="498" t="str">
        <f t="shared" si="7"/>
        <v>12:00</v>
      </c>
    </row>
    <row r="413" spans="1:23" ht="12.75">
      <c r="A413" t="str">
        <f t="shared" si="0"/>
        <v>Saturday</v>
      </c>
      <c r="B413" t="str">
        <f t="shared" si="1"/>
        <v>The Whisk(e)y</v>
      </c>
      <c r="C413" t="str">
        <f t="shared" ref="C413:D413" si="1235">IF( NOT( R413 = "" ), TEXT( DATE(YEAR(R413), MONTH(R413), DAY(R413) ), "m/d/yy") &amp; " " &amp; HOUR(R413) &amp; ":" &amp; TEXT( MINUTE(R413), "00"), "")</f>
        <v/>
      </c>
      <c r="D413" t="str">
        <f t="shared" si="1235"/>
        <v/>
      </c>
      <c r="E413" t="str">
        <f t="shared" si="3"/>
        <v/>
      </c>
      <c r="F413" s="466"/>
      <c r="G413" s="466" t="e">
        <f t="array" ref="G413">INDEX( '2019 Kevin and Rob Export to we'!A:E, MATCH( E413, '2019 Kevin and Rob Export to we'!E:E, 0 ) )</f>
        <v>#N/A</v>
      </c>
      <c r="H413" s="466"/>
      <c r="I413" s="466"/>
      <c r="J413" s="466"/>
      <c r="K413" s="466"/>
      <c r="L413" s="466"/>
      <c r="M413" s="466"/>
      <c r="N413" s="466"/>
      <c r="O413" s="466"/>
      <c r="Q413" s="129" t="s">
        <v>5103</v>
      </c>
      <c r="R413" s="466" t="str">
        <f t="shared" ref="R413:S413" si="1236">IF( AND( NOT( ISERROR( T413 ) ), NOT( ISBLANK( T413 ) ) ), IF( AND( T413 &gt; 0, T413 &lt; 1 ), IF( T413 &gt; 0.042, IF( $A413 = "Friday", $T$1, $U$1 ) + T413 + 0.5, IF( $A413 = "Friday", $T$1, $U$1 ) + T413 + 1), "" ), "" )</f>
        <v/>
      </c>
      <c r="S413" s="466" t="str">
        <f t="shared" si="1236"/>
        <v/>
      </c>
      <c r="T413" s="497" t="e">
        <f t="shared" ref="T413:U413" si="1237">TIMEVALUE(V413)</f>
        <v>#VALUE!</v>
      </c>
      <c r="U413" s="497" t="e">
        <f t="shared" si="1237"/>
        <v>#VALUE!</v>
      </c>
      <c r="V413" s="498" t="str">
        <f t="shared" si="6"/>
        <v/>
      </c>
      <c r="W413" s="498" t="str">
        <f t="shared" si="7"/>
        <v/>
      </c>
    </row>
    <row r="414" spans="1:23" ht="12.75">
      <c r="A414" t="str">
        <f t="shared" si="0"/>
        <v>Saturday</v>
      </c>
      <c r="B414" t="str">
        <f t="shared" si="1"/>
        <v>The Whisk(e)y</v>
      </c>
      <c r="C414" t="str">
        <f t="shared" ref="C414:D414" si="1238">IF( NOT( R414 = "" ), TEXT( DATE(YEAR(R414), MONTH(R414), DAY(R414) ), "m/d/yy") &amp; " " &amp; HOUR(R414) &amp; ":" &amp; TEXT( MINUTE(R414), "00"), "")</f>
        <v>4/27/19 17:30</v>
      </c>
      <c r="D414" t="str">
        <f t="shared" si="1238"/>
        <v>4/27/19 18:15</v>
      </c>
      <c r="E414" t="str">
        <f t="shared" si="3"/>
        <v>Shotgun Shogun</v>
      </c>
      <c r="F414" s="466"/>
      <c r="G414" s="466" t="e">
        <f t="array" ref="G414">INDEX( '2019 Kevin and Rob Export to we'!A:E, MATCH( E414, '2019 Kevin and Rob Export to we'!E:E, 0 ) )</f>
        <v>#N/A</v>
      </c>
      <c r="H414" s="466"/>
      <c r="I414" s="466"/>
      <c r="J414" s="466"/>
      <c r="K414" s="466"/>
      <c r="L414" s="466"/>
      <c r="M414" s="466"/>
      <c r="N414" s="466"/>
      <c r="O414" s="466"/>
      <c r="Q414" s="129" t="s">
        <v>5308</v>
      </c>
      <c r="R414" s="466">
        <f t="shared" ref="R414:S414" si="1239">IF( AND( NOT( ISERROR( T414 ) ), NOT( ISBLANK( T414 ) ) ), IF( AND( T414 &gt; 0, T414 &lt; 1 ), IF( T414 &gt; 0.042, IF( $A414 = "Friday", $T$1, $U$1 ) + T414 + 0.5, IF( $A414 = "Friday", $T$1, $U$1 ) + T414 + 1), "" ), "" )</f>
        <v>43582.729166666664</v>
      </c>
      <c r="S414" s="466">
        <f t="shared" si="1239"/>
        <v>43582.760416666664</v>
      </c>
      <c r="T414" s="497">
        <f t="shared" ref="T414:U414" si="1240">TIMEVALUE(V414)</f>
        <v>0.22916666666666666</v>
      </c>
      <c r="U414" s="497">
        <f t="shared" si="1240"/>
        <v>0.26041666666666669</v>
      </c>
      <c r="V414" s="498" t="str">
        <f t="shared" si="6"/>
        <v>5:30</v>
      </c>
      <c r="W414" s="498" t="str">
        <f t="shared" si="7"/>
        <v>6:15</v>
      </c>
    </row>
    <row r="415" spans="1:23" ht="12.75">
      <c r="A415" t="str">
        <f t="shared" si="0"/>
        <v>Saturday</v>
      </c>
      <c r="B415" t="str">
        <f t="shared" si="1"/>
        <v>The Whisk(e)y</v>
      </c>
      <c r="C415" t="str">
        <f t="shared" ref="C415:D415" si="1241">IF( NOT( R415 = "" ), TEXT( DATE(YEAR(R415), MONTH(R415), DAY(R415) ), "m/d/yy") &amp; " " &amp; HOUR(R415) &amp; ":" &amp; TEXT( MINUTE(R415), "00"), "")</f>
        <v>4/27/19 18:45</v>
      </c>
      <c r="D415" t="str">
        <f t="shared" si="1241"/>
        <v>4/27/19 19:30</v>
      </c>
      <c r="E415" t="str">
        <f t="shared" si="3"/>
        <v>HOSS</v>
      </c>
      <c r="F415" s="466"/>
      <c r="G415" s="466" t="e">
        <f t="array" ref="G415">INDEX( '2019 Kevin and Rob Export to we'!A:E, MATCH( E415, '2019 Kevin and Rob Export to we'!E:E, 0 ) )</f>
        <v>#N/A</v>
      </c>
      <c r="H415" s="466"/>
      <c r="I415" s="466"/>
      <c r="J415" s="466"/>
      <c r="K415" s="466"/>
      <c r="L415" s="466"/>
      <c r="M415" s="466"/>
      <c r="N415" s="466"/>
      <c r="O415" s="466"/>
      <c r="Q415" s="129" t="s">
        <v>5309</v>
      </c>
      <c r="R415" s="466">
        <f t="shared" ref="R415:S415" si="1242">IF( AND( NOT( ISERROR( T415 ) ), NOT( ISBLANK( T415 ) ) ), IF( AND( T415 &gt; 0, T415 &lt; 1 ), IF( T415 &gt; 0.042, IF( $A415 = "Friday", $T$1, $U$1 ) + T415 + 0.5, IF( $A415 = "Friday", $T$1, $U$1 ) + T415 + 1), "" ), "" )</f>
        <v>43582.78125</v>
      </c>
      <c r="S415" s="466">
        <f t="shared" si="1242"/>
        <v>43582.8125</v>
      </c>
      <c r="T415" s="497">
        <f t="shared" ref="T415:U415" si="1243">TIMEVALUE(V415)</f>
        <v>0.28125</v>
      </c>
      <c r="U415" s="497">
        <f t="shared" si="1243"/>
        <v>0.3125</v>
      </c>
      <c r="V415" s="498" t="str">
        <f t="shared" si="6"/>
        <v>6:45</v>
      </c>
      <c r="W415" s="498" t="str">
        <f t="shared" si="7"/>
        <v>7:30</v>
      </c>
    </row>
    <row r="416" spans="1:23" ht="12.75">
      <c r="A416" t="str">
        <f t="shared" si="0"/>
        <v>Saturday</v>
      </c>
      <c r="B416" t="str">
        <f t="shared" si="1"/>
        <v>The Whisk(e)y</v>
      </c>
      <c r="C416" t="str">
        <f t="shared" ref="C416:D416" si="1244">IF( NOT( R416 = "" ), TEXT( DATE(YEAR(R416), MONTH(R416), DAY(R416) ), "m/d/yy") &amp; " " &amp; HOUR(R416) &amp; ":" &amp; TEXT( MINUTE(R416), "00"), "")</f>
        <v>4/27/19 21:15</v>
      </c>
      <c r="D416" t="str">
        <f t="shared" si="1244"/>
        <v>4/27/19 22:00</v>
      </c>
      <c r="E416" t="str">
        <f t="shared" si="3"/>
        <v>A.M. Pleasure Assassins</v>
      </c>
      <c r="F416" s="466"/>
      <c r="G416" s="466" t="e">
        <f t="array" ref="G416">INDEX( '2019 Kevin and Rob Export to we'!A:E, MATCH( E416, '2019 Kevin and Rob Export to we'!E:E, 0 ) )</f>
        <v>#N/A</v>
      </c>
      <c r="H416" s="466"/>
      <c r="I416" s="466"/>
      <c r="J416" s="466"/>
      <c r="K416" s="466"/>
      <c r="L416" s="466"/>
      <c r="M416" s="466"/>
      <c r="N416" s="466"/>
      <c r="O416" s="466"/>
      <c r="Q416" s="129" t="s">
        <v>5310</v>
      </c>
      <c r="R416" s="466">
        <f t="shared" ref="R416:S416" si="1245">IF( AND( NOT( ISERROR( T416 ) ), NOT( ISBLANK( T416 ) ) ), IF( AND( T416 &gt; 0, T416 &lt; 1 ), IF( T416 &gt; 0.042, IF( $A416 = "Friday", $T$1, $U$1 ) + T416 + 0.5, IF( $A416 = "Friday", $T$1, $U$1 ) + T416 + 1), "" ), "" )</f>
        <v>43582.885416666664</v>
      </c>
      <c r="S416" s="466">
        <f t="shared" si="1245"/>
        <v>43582.916666666664</v>
      </c>
      <c r="T416" s="497">
        <f t="shared" ref="T416:U416" si="1246">TIMEVALUE(V416)</f>
        <v>0.38541666666666669</v>
      </c>
      <c r="U416" s="497">
        <f t="shared" si="1246"/>
        <v>0.41666666666666669</v>
      </c>
      <c r="V416" s="498" t="str">
        <f t="shared" si="6"/>
        <v>9:15</v>
      </c>
      <c r="W416" s="498" t="str">
        <f t="shared" si="7"/>
        <v>10:00</v>
      </c>
    </row>
    <row r="417" spans="1:23" ht="12.75">
      <c r="A417" t="str">
        <f t="shared" si="0"/>
        <v>Saturday</v>
      </c>
      <c r="B417" t="str">
        <f t="shared" si="1"/>
        <v>The Whisk(e)y</v>
      </c>
      <c r="C417" t="str">
        <f t="shared" ref="C417:D417" si="1247">IF( NOT( R417 = "" ), TEXT( DATE(YEAR(R417), MONTH(R417), DAY(R417) ), "m/d/yy") &amp; " " &amp; HOUR(R417) &amp; ":" &amp; TEXT( MINUTE(R417), "00"), "")</f>
        <v>4/27/19 22:30</v>
      </c>
      <c r="D417" t="str">
        <f t="shared" si="1247"/>
        <v>4/27/19 23:15</v>
      </c>
      <c r="E417" t="str">
        <f t="shared" si="3"/>
        <v>Oscarella Rock</v>
      </c>
      <c r="F417" s="466"/>
      <c r="G417" s="466" t="e">
        <f t="array" ref="G417">INDEX( '2019 Kevin and Rob Export to we'!A:E, MATCH( E417, '2019 Kevin and Rob Export to we'!E:E, 0 ) )</f>
        <v>#N/A</v>
      </c>
      <c r="H417" s="466"/>
      <c r="I417" s="466"/>
      <c r="J417" s="466"/>
      <c r="K417" s="466"/>
      <c r="L417" s="466"/>
      <c r="M417" s="466"/>
      <c r="N417" s="466"/>
      <c r="O417" s="466"/>
      <c r="Q417" s="129" t="s">
        <v>5311</v>
      </c>
      <c r="R417" s="466">
        <f t="shared" ref="R417:S417" si="1248">IF( AND( NOT( ISERROR( T417 ) ), NOT( ISBLANK( T417 ) ) ), IF( AND( T417 &gt; 0, T417 &lt; 1 ), IF( T417 &gt; 0.042, IF( $A417 = "Friday", $T$1, $U$1 ) + T417 + 0.5, IF( $A417 = "Friday", $T$1, $U$1 ) + T417 + 1), "" ), "" )</f>
        <v>43582.9375</v>
      </c>
      <c r="S417" s="466">
        <f t="shared" si="1248"/>
        <v>43582.96875</v>
      </c>
      <c r="T417" s="497">
        <f t="shared" ref="T417:U417" si="1249">TIMEVALUE(V417)</f>
        <v>0.4375</v>
      </c>
      <c r="U417" s="497">
        <f t="shared" si="1249"/>
        <v>0.46875</v>
      </c>
      <c r="V417" s="498" t="str">
        <f t="shared" si="6"/>
        <v>10:30</v>
      </c>
      <c r="W417" s="498" t="str">
        <f t="shared" si="7"/>
        <v>11:15</v>
      </c>
    </row>
    <row r="418" spans="1:23" ht="12.75">
      <c r="A418" t="str">
        <f t="shared" si="0"/>
        <v>Saturday</v>
      </c>
      <c r="B418" t="str">
        <f t="shared" si="1"/>
        <v>The Whisk(e)y</v>
      </c>
      <c r="C418" t="str">
        <f t="shared" ref="C418:D418" si="1250">IF( NOT( R418 = "" ), TEXT( DATE(YEAR(R418), MONTH(R418), DAY(R418) ), "m/d/yy") &amp; " " &amp; HOUR(R418) &amp; ":" &amp; TEXT( MINUTE(R418), "00"), "")</f>
        <v>4/27/19 23:45</v>
      </c>
      <c r="D418" t="str">
        <f t="shared" si="1250"/>
        <v>4/28/19 0:30</v>
      </c>
      <c r="E418" t="str">
        <f t="shared" si="3"/>
        <v>Stilted</v>
      </c>
      <c r="F418" s="466"/>
      <c r="G418" s="466" t="e">
        <f t="array" ref="G418">INDEX( '2019 Kevin and Rob Export to we'!A:E, MATCH( E418, '2019 Kevin and Rob Export to we'!E:E, 0 ) )</f>
        <v>#N/A</v>
      </c>
      <c r="H418" s="466"/>
      <c r="I418" s="466"/>
      <c r="J418" s="466"/>
      <c r="K418" s="466"/>
      <c r="L418" s="466"/>
      <c r="M418" s="466"/>
      <c r="N418" s="466"/>
      <c r="O418" s="466"/>
      <c r="Q418" s="129" t="s">
        <v>5312</v>
      </c>
      <c r="R418" s="466">
        <f t="shared" ref="R418:S418" si="1251">IF( AND( NOT( ISERROR( T418 ) ), NOT( ISBLANK( T418 ) ) ), IF( AND( T418 &gt; 0, T418 &lt; 1 ), IF( T418 &gt; 0.042, IF( $A418 = "Friday", $T$1, $U$1 ) + T418 + 0.5, IF( $A418 = "Friday", $T$1, $U$1 ) + T418 + 1), "" ), "" )</f>
        <v>43582.989583333336</v>
      </c>
      <c r="S418" s="466">
        <f t="shared" si="1251"/>
        <v>43583.020833333336</v>
      </c>
      <c r="T418" s="497">
        <f t="shared" ref="T418:U418" si="1252">TIMEVALUE(V418)</f>
        <v>0.48958333333333331</v>
      </c>
      <c r="U418" s="497">
        <f t="shared" si="1252"/>
        <v>0.52083333333333337</v>
      </c>
      <c r="V418" s="498" t="str">
        <f t="shared" si="6"/>
        <v>11:45</v>
      </c>
      <c r="W418" s="498" t="str">
        <f t="shared" si="7"/>
        <v>12:30</v>
      </c>
    </row>
    <row r="419" spans="1:23" ht="12.75">
      <c r="A419" t="str">
        <f t="shared" si="0"/>
        <v>Saturday</v>
      </c>
      <c r="B419" t="str">
        <f t="shared" si="1"/>
        <v>Wolverine Farm Letterpress &amp; Publick House</v>
      </c>
      <c r="C419" t="str">
        <f t="shared" ref="C419:D419" si="1253">IF( NOT( R419 = "" ), TEXT( DATE(YEAR(R419), MONTH(R419), DAY(R419) ), "m/d/yy") &amp; " " &amp; HOUR(R419) &amp; ":" &amp; TEXT( MINUTE(R419), "00"), "")</f>
        <v/>
      </c>
      <c r="D419" t="str">
        <f t="shared" si="1253"/>
        <v/>
      </c>
      <c r="E419" t="str">
        <f t="shared" si="3"/>
        <v/>
      </c>
      <c r="F419" s="466"/>
      <c r="G419" s="466" t="e">
        <f t="array" ref="G419">INDEX( '2019 Kevin and Rob Export to we'!A:E, MATCH( E419, '2019 Kevin and Rob Export to we'!E:E, 0 ) )</f>
        <v>#N/A</v>
      </c>
      <c r="H419" s="466"/>
      <c r="I419" s="466"/>
      <c r="J419" s="466"/>
      <c r="K419" s="466"/>
      <c r="L419" s="466"/>
      <c r="M419" s="466"/>
      <c r="N419" s="466"/>
      <c r="O419" s="466"/>
      <c r="Q419" s="129" t="s">
        <v>5112</v>
      </c>
      <c r="R419" s="466" t="str">
        <f t="shared" ref="R419:S419" si="1254">IF( AND( NOT( ISERROR( T419 ) ), NOT( ISBLANK( T419 ) ) ), IF( AND( T419 &gt; 0, T419 &lt; 1 ), IF( T419 &gt; 0.042, IF( $A419 = "Friday", $T$1, $U$1 ) + T419 + 0.5, IF( $A419 = "Friday", $T$1, $U$1 ) + T419 + 1), "" ), "" )</f>
        <v/>
      </c>
      <c r="S419" s="466" t="str">
        <f t="shared" si="1254"/>
        <v/>
      </c>
      <c r="T419" s="497" t="e">
        <f t="shared" ref="T419:U419" si="1255">TIMEVALUE(V419)</f>
        <v>#VALUE!</v>
      </c>
      <c r="U419" s="497" t="e">
        <f t="shared" si="1255"/>
        <v>#VALUE!</v>
      </c>
      <c r="V419" s="498" t="str">
        <f t="shared" si="6"/>
        <v/>
      </c>
      <c r="W419" s="498" t="str">
        <f t="shared" si="7"/>
        <v/>
      </c>
    </row>
    <row r="420" spans="1:23" ht="12.75">
      <c r="A420" t="str">
        <f t="shared" si="0"/>
        <v>Saturday</v>
      </c>
      <c r="B420" t="str">
        <f t="shared" si="1"/>
        <v>Wolverine Farm Letterpress &amp; Publick House</v>
      </c>
      <c r="C420" t="str">
        <f t="shared" ref="C420:D420" si="1256">IF( NOT( R420 = "" ), TEXT( DATE(YEAR(R420), MONTH(R420), DAY(R420) ), "m/d/yy") &amp; " " &amp; HOUR(R420) &amp; ":" &amp; TEXT( MINUTE(R420), "00"), "")</f>
        <v>4/27/19 14:00</v>
      </c>
      <c r="D420" t="str">
        <f t="shared" si="1256"/>
        <v>4/27/19 14:45</v>
      </c>
      <c r="E420" t="str">
        <f t="shared" si="3"/>
        <v>Intrepid Soul</v>
      </c>
      <c r="F420" s="466"/>
      <c r="G420" s="466" t="e">
        <f t="array" ref="G420">INDEX( '2019 Kevin and Rob Export to we'!A:E, MATCH( E420, '2019 Kevin and Rob Export to we'!E:E, 0 ) )</f>
        <v>#N/A</v>
      </c>
      <c r="H420" s="466"/>
      <c r="I420" s="466"/>
      <c r="J420" s="466"/>
      <c r="K420" s="466"/>
      <c r="L420" s="466"/>
      <c r="M420" s="466"/>
      <c r="N420" s="466"/>
      <c r="O420" s="466"/>
      <c r="Q420" s="129" t="s">
        <v>5313</v>
      </c>
      <c r="R420" s="466">
        <f t="shared" ref="R420:S420" si="1257">IF( AND( NOT( ISERROR( T420 ) ), NOT( ISBLANK( T420 ) ) ), IF( AND( T420 &gt; 0, T420 &lt; 1 ), IF( T420 &gt; 0.042, IF( $A420 = "Friday", $T$1, $U$1 ) + T420 + 0.5, IF( $A420 = "Friday", $T$1, $U$1 ) + T420 + 1), "" ), "" )</f>
        <v>43582.583333333336</v>
      </c>
      <c r="S420" s="466">
        <f t="shared" si="1257"/>
        <v>43582.614583333336</v>
      </c>
      <c r="T420" s="497">
        <f t="shared" ref="T420:U420" si="1258">TIMEVALUE(V420)</f>
        <v>8.3333333333333329E-2</v>
      </c>
      <c r="U420" s="497">
        <f t="shared" si="1258"/>
        <v>0.11458333333333333</v>
      </c>
      <c r="V420" s="498" t="str">
        <f t="shared" si="6"/>
        <v>2:00</v>
      </c>
      <c r="W420" s="498" t="str">
        <f t="shared" si="7"/>
        <v>2:45</v>
      </c>
    </row>
    <row r="421" spans="1:23" ht="12.75">
      <c r="A421" t="str">
        <f t="shared" si="0"/>
        <v>Saturday</v>
      </c>
      <c r="B421" t="str">
        <f t="shared" si="1"/>
        <v>Wolverine Farm Letterpress &amp; Publick House</v>
      </c>
      <c r="C421" t="str">
        <f t="shared" ref="C421:D421" si="1259">IF( NOT( R421 = "" ), TEXT( DATE(YEAR(R421), MONTH(R421), DAY(R421) ), "m/d/yy") &amp; " " &amp; HOUR(R421) &amp; ":" &amp; TEXT( MINUTE(R421), "00"), "")</f>
        <v>4/27/19 15:15</v>
      </c>
      <c r="D421" t="str">
        <f t="shared" si="1259"/>
        <v>4/27/19 16:00</v>
      </c>
      <c r="E421" t="str">
        <f t="shared" si="3"/>
        <v>Jo Asker Quartet</v>
      </c>
      <c r="F421" s="466"/>
      <c r="G421" s="466" t="e">
        <f t="array" ref="G421">INDEX( '2019 Kevin and Rob Export to we'!A:E, MATCH( E421, '2019 Kevin and Rob Export to we'!E:E, 0 ) )</f>
        <v>#N/A</v>
      </c>
      <c r="H421" s="466"/>
      <c r="I421" s="466"/>
      <c r="J421" s="466"/>
      <c r="K421" s="466"/>
      <c r="L421" s="466"/>
      <c r="M421" s="466"/>
      <c r="N421" s="466"/>
      <c r="O421" s="466"/>
      <c r="Q421" s="129" t="s">
        <v>5314</v>
      </c>
      <c r="R421" s="466">
        <f t="shared" ref="R421:S421" si="1260">IF( AND( NOT( ISERROR( T421 ) ), NOT( ISBLANK( T421 ) ) ), IF( AND( T421 &gt; 0, T421 &lt; 1 ), IF( T421 &gt; 0.042, IF( $A421 = "Friday", $T$1, $U$1 ) + T421 + 0.5, IF( $A421 = "Friday", $T$1, $U$1 ) + T421 + 1), "" ), "" )</f>
        <v>43582.635416666664</v>
      </c>
      <c r="S421" s="466">
        <f t="shared" si="1260"/>
        <v>43582.666666666664</v>
      </c>
      <c r="T421" s="497">
        <f t="shared" ref="T421:U421" si="1261">TIMEVALUE(V421)</f>
        <v>0.13541666666666666</v>
      </c>
      <c r="U421" s="497">
        <f t="shared" si="1261"/>
        <v>0.16666666666666666</v>
      </c>
      <c r="V421" s="498" t="str">
        <f t="shared" si="6"/>
        <v>3:15</v>
      </c>
      <c r="W421" s="498" t="str">
        <f t="shared" si="7"/>
        <v>4:00</v>
      </c>
    </row>
    <row r="422" spans="1:23" ht="12.75">
      <c r="A422" t="str">
        <f t="shared" si="0"/>
        <v>Saturday</v>
      </c>
      <c r="B422" t="str">
        <f t="shared" si="1"/>
        <v>Wolverine Farm Letterpress &amp; Publick House</v>
      </c>
      <c r="C422" t="str">
        <f t="shared" ref="C422:D422" si="1262">IF( NOT( R422 = "" ), TEXT( DATE(YEAR(R422), MONTH(R422), DAY(R422) ), "m/d/yy") &amp; " " &amp; HOUR(R422) &amp; ":" &amp; TEXT( MINUTE(R422), "00"), "")</f>
        <v>4/27/19 16:30</v>
      </c>
      <c r="D422" t="str">
        <f t="shared" si="1262"/>
        <v>4/27/19 17:15</v>
      </c>
      <c r="E422" t="str">
        <f t="shared" si="3"/>
        <v>Art Deco</v>
      </c>
      <c r="F422" s="466"/>
      <c r="G422" s="466" t="e">
        <f t="array" ref="G422">INDEX( '2019 Kevin and Rob Export to we'!A:E, MATCH( E422, '2019 Kevin and Rob Export to we'!E:E, 0 ) )</f>
        <v>#N/A</v>
      </c>
      <c r="H422" s="466"/>
      <c r="I422" s="466"/>
      <c r="J422" s="466"/>
      <c r="K422" s="466"/>
      <c r="L422" s="466"/>
      <c r="M422" s="466"/>
      <c r="N422" s="466"/>
      <c r="O422" s="466"/>
      <c r="Q422" s="129" t="s">
        <v>5315</v>
      </c>
      <c r="R422" s="466">
        <f t="shared" ref="R422:S422" si="1263">IF( AND( NOT( ISERROR( T422 ) ), NOT( ISBLANK( T422 ) ) ), IF( AND( T422 &gt; 0, T422 &lt; 1 ), IF( T422 &gt; 0.042, IF( $A422 = "Friday", $T$1, $U$1 ) + T422 + 0.5, IF( $A422 = "Friday", $T$1, $U$1 ) + T422 + 1), "" ), "" )</f>
        <v>43582.6875</v>
      </c>
      <c r="S422" s="466">
        <f t="shared" si="1263"/>
        <v>43582.71875</v>
      </c>
      <c r="T422" s="497">
        <f t="shared" ref="T422:U422" si="1264">TIMEVALUE(V422)</f>
        <v>0.1875</v>
      </c>
      <c r="U422" s="497">
        <f t="shared" si="1264"/>
        <v>0.21875</v>
      </c>
      <c r="V422" s="498" t="str">
        <f t="shared" si="6"/>
        <v>4:30</v>
      </c>
      <c r="W422" s="498" t="str">
        <f t="shared" si="7"/>
        <v>5:15</v>
      </c>
    </row>
    <row r="423" spans="1:23" ht="12.75">
      <c r="A423" t="str">
        <f t="shared" si="0"/>
        <v>Saturday</v>
      </c>
      <c r="B423" t="str">
        <f t="shared" si="1"/>
        <v>Wolverine Farm Letterpress &amp; Publick House</v>
      </c>
      <c r="C423" t="str">
        <f t="shared" ref="C423:D423" si="1265">IF( NOT( R423 = "" ), TEXT( DATE(YEAR(R423), MONTH(R423), DAY(R423) ), "m/d/yy") &amp; " " &amp; HOUR(R423) &amp; ":" &amp; TEXT( MINUTE(R423), "00"), "")</f>
        <v>4/27/19 17:45</v>
      </c>
      <c r="D423" t="str">
        <f t="shared" si="1265"/>
        <v>4/27/19 18:30</v>
      </c>
      <c r="E423" t="str">
        <f t="shared" si="3"/>
        <v>The Cody Sisters Band</v>
      </c>
      <c r="F423" s="466"/>
      <c r="G423" s="466" t="e">
        <f t="array" ref="G423">INDEX( '2019 Kevin and Rob Export to we'!A:E, MATCH( E423, '2019 Kevin and Rob Export to we'!E:E, 0 ) )</f>
        <v>#N/A</v>
      </c>
      <c r="H423" s="466"/>
      <c r="I423" s="466"/>
      <c r="J423" s="466"/>
      <c r="K423" s="466"/>
      <c r="L423" s="466"/>
      <c r="M423" s="466"/>
      <c r="N423" s="466"/>
      <c r="O423" s="466"/>
      <c r="Q423" s="129" t="s">
        <v>5316</v>
      </c>
      <c r="R423" s="466">
        <f t="shared" ref="R423:S423" si="1266">IF( AND( NOT( ISERROR( T423 ) ), NOT( ISBLANK( T423 ) ) ), IF( AND( T423 &gt; 0, T423 &lt; 1 ), IF( T423 &gt; 0.042, IF( $A423 = "Friday", $T$1, $U$1 ) + T423 + 0.5, IF( $A423 = "Friday", $T$1, $U$1 ) + T423 + 1), "" ), "" )</f>
        <v>43582.739583333336</v>
      </c>
      <c r="S423" s="466">
        <f t="shared" si="1266"/>
        <v>43582.770833333336</v>
      </c>
      <c r="T423" s="497">
        <f t="shared" ref="T423:U423" si="1267">TIMEVALUE(V423)</f>
        <v>0.23958333333333334</v>
      </c>
      <c r="U423" s="497">
        <f t="shared" si="1267"/>
        <v>0.27083333333333331</v>
      </c>
      <c r="V423" s="498" t="str">
        <f t="shared" si="6"/>
        <v>5:45</v>
      </c>
      <c r="W423" s="498" t="str">
        <f t="shared" si="7"/>
        <v>6:30</v>
      </c>
    </row>
    <row r="424" spans="1:23" ht="12.75">
      <c r="A424" t="str">
        <f t="shared" si="0"/>
        <v>Saturday</v>
      </c>
      <c r="B424" t="str">
        <f t="shared" si="1"/>
        <v>Wolverine Farm Letterpress &amp; Publick House</v>
      </c>
      <c r="C424" t="str">
        <f t="shared" ref="C424:D424" si="1268">IF( NOT( R424 = "" ), TEXT( DATE(YEAR(R424), MONTH(R424), DAY(R424) ), "m/d/yy") &amp; " " &amp; HOUR(R424) &amp; ":" &amp; TEXT( MINUTE(R424), "00"), "")</f>
        <v>4/27/19 19:00</v>
      </c>
      <c r="D424" t="str">
        <f t="shared" si="1268"/>
        <v>4/27/19 19:45</v>
      </c>
      <c r="E424" t="str">
        <f t="shared" si="3"/>
        <v>Blue Canyon Ritual</v>
      </c>
      <c r="F424" s="466"/>
      <c r="G424" s="466" t="e">
        <f t="array" ref="G424">INDEX( '2019 Kevin and Rob Export to we'!A:E, MATCH( E424, '2019 Kevin and Rob Export to we'!E:E, 0 ) )</f>
        <v>#N/A</v>
      </c>
      <c r="H424" s="466"/>
      <c r="I424" s="466"/>
      <c r="J424" s="466"/>
      <c r="K424" s="466"/>
      <c r="L424" s="466"/>
      <c r="M424" s="466"/>
      <c r="N424" s="466"/>
      <c r="O424" s="466"/>
      <c r="Q424" s="129" t="s">
        <v>5317</v>
      </c>
      <c r="R424" s="466">
        <f t="shared" ref="R424:S424" si="1269">IF( AND( NOT( ISERROR( T424 ) ), NOT( ISBLANK( T424 ) ) ), IF( AND( T424 &gt; 0, T424 &lt; 1 ), IF( T424 &gt; 0.042, IF( $A424 = "Friday", $T$1, $U$1 ) + T424 + 0.5, IF( $A424 = "Friday", $T$1, $U$1 ) + T424 + 1), "" ), "" )</f>
        <v>43582.791666666664</v>
      </c>
      <c r="S424" s="466">
        <f t="shared" si="1269"/>
        <v>43582.822916666664</v>
      </c>
      <c r="T424" s="497">
        <f t="shared" ref="T424:U424" si="1270">TIMEVALUE(V424)</f>
        <v>0.29166666666666669</v>
      </c>
      <c r="U424" s="497">
        <f t="shared" si="1270"/>
        <v>0.32291666666666669</v>
      </c>
      <c r="V424" s="498" t="str">
        <f t="shared" si="6"/>
        <v>7:00</v>
      </c>
      <c r="W424" s="498" t="str">
        <f t="shared" si="7"/>
        <v>7:45</v>
      </c>
    </row>
    <row r="425" spans="1:23" ht="12.75">
      <c r="A425" t="str">
        <f t="shared" si="0"/>
        <v>Saturday</v>
      </c>
      <c r="B425" t="str">
        <f t="shared" si="1"/>
        <v>Wolverine Farm Letterpress &amp; Publick House</v>
      </c>
      <c r="C425" t="str">
        <f t="shared" ref="C425:D425" si="1271">IF( NOT( R425 = "" ), TEXT( DATE(YEAR(R425), MONTH(R425), DAY(R425) ), "m/d/yy") &amp; " " &amp; HOUR(R425) &amp; ":" &amp; TEXT( MINUTE(R425), "00"), "")</f>
        <v>4/27/19 20:00</v>
      </c>
      <c r="D425" t="str">
        <f t="shared" si="1271"/>
        <v>4/27/19 21:00</v>
      </c>
      <c r="E425" t="str">
        <f t="shared" si="3"/>
        <v>Comedy Show 6</v>
      </c>
      <c r="F425" s="466"/>
      <c r="G425" s="466" t="e">
        <f t="array" ref="G425">INDEX( '2019 Kevin and Rob Export to we'!A:E, MATCH( E425, '2019 Kevin and Rob Export to we'!E:E, 0 ) )</f>
        <v>#N/A</v>
      </c>
      <c r="H425" s="466"/>
      <c r="I425" s="466"/>
      <c r="J425" s="466"/>
      <c r="K425" s="466"/>
      <c r="L425" s="466"/>
      <c r="M425" s="466"/>
      <c r="N425" s="466"/>
      <c r="O425" s="466"/>
      <c r="Q425" s="129" t="s">
        <v>5318</v>
      </c>
      <c r="R425" s="466">
        <f t="shared" ref="R425:S425" si="1272">IF( AND( NOT( ISERROR( T425 ) ), NOT( ISBLANK( T425 ) ) ), IF( AND( T425 &gt; 0, T425 &lt; 1 ), IF( T425 &gt; 0.042, IF( $A425 = "Friday", $T$1, $U$1 ) + T425 + 0.5, IF( $A425 = "Friday", $T$1, $U$1 ) + T425 + 1), "" ), "" )</f>
        <v>43582.833333333336</v>
      </c>
      <c r="S425" s="466">
        <f t="shared" si="1272"/>
        <v>43582.875</v>
      </c>
      <c r="T425" s="497">
        <f t="shared" ref="T425:U425" si="1273">TIMEVALUE(V425)</f>
        <v>0.33333333333333331</v>
      </c>
      <c r="U425" s="497">
        <f t="shared" si="1273"/>
        <v>0.375</v>
      </c>
      <c r="V425" s="498" t="str">
        <f t="shared" si="6"/>
        <v>8:00</v>
      </c>
      <c r="W425" s="498" t="str">
        <f t="shared" si="7"/>
        <v>9:00</v>
      </c>
    </row>
    <row r="426" spans="1:23" ht="12.75">
      <c r="A426" t="str">
        <f t="shared" si="0"/>
        <v>Saturday</v>
      </c>
      <c r="B426" t="str">
        <f t="shared" si="1"/>
        <v>Wolverine Farm Letterpress &amp; Publick House</v>
      </c>
      <c r="C426" t="str">
        <f t="shared" ref="C426:D426" si="1274">IF( NOT( R426 = "" ), TEXT( DATE(YEAR(R426), MONTH(R426), DAY(R426) ), "m/d/yy") &amp; " " &amp; HOUR(R426) &amp; ":" &amp; TEXT( MINUTE(R426), "00"), "")</f>
        <v>4/27/19 21:30</v>
      </c>
      <c r="D426" t="str">
        <f t="shared" si="1274"/>
        <v>4/27/19 22:15</v>
      </c>
      <c r="E426" t="str">
        <f t="shared" si="3"/>
        <v>Bright Silence</v>
      </c>
      <c r="F426" s="466"/>
      <c r="G426" s="466" t="e">
        <f t="array" ref="G426">INDEX( '2019 Kevin and Rob Export to we'!A:E, MATCH( E426, '2019 Kevin and Rob Export to we'!E:E, 0 ) )</f>
        <v>#N/A</v>
      </c>
      <c r="H426" s="466"/>
      <c r="I426" s="466"/>
      <c r="J426" s="466"/>
      <c r="K426" s="466"/>
      <c r="L426" s="466"/>
      <c r="M426" s="466"/>
      <c r="N426" s="466"/>
      <c r="O426" s="466"/>
      <c r="Q426" s="129" t="s">
        <v>5319</v>
      </c>
      <c r="R426" s="466">
        <f t="shared" ref="R426:S426" si="1275">IF( AND( NOT( ISERROR( T426 ) ), NOT( ISBLANK( T426 ) ) ), IF( AND( T426 &gt; 0, T426 &lt; 1 ), IF( T426 &gt; 0.042, IF( $A426 = "Friday", $T$1, $U$1 ) + T426 + 0.5, IF( $A426 = "Friday", $T$1, $U$1 ) + T426 + 1), "" ), "" )</f>
        <v>43582.895833333336</v>
      </c>
      <c r="S426" s="466">
        <f t="shared" si="1275"/>
        <v>43582.927083333336</v>
      </c>
      <c r="T426" s="497">
        <f t="shared" ref="T426:U426" si="1276">TIMEVALUE(V426)</f>
        <v>0.39583333333333331</v>
      </c>
      <c r="U426" s="497">
        <f t="shared" si="1276"/>
        <v>0.42708333333333331</v>
      </c>
      <c r="V426" s="498" t="str">
        <f t="shared" si="6"/>
        <v>9:30</v>
      </c>
      <c r="W426" s="498" t="str">
        <f t="shared" si="7"/>
        <v>10:15</v>
      </c>
    </row>
    <row r="427" spans="1:23" ht="12.75">
      <c r="A427" t="str">
        <f t="shared" si="0"/>
        <v>Saturday</v>
      </c>
      <c r="B427" t="str">
        <f t="shared" si="1"/>
        <v>Wolverine Farm Letterpress &amp; Publick House</v>
      </c>
      <c r="C427" t="str">
        <f t="shared" ref="C427:D427" si="1277">IF( NOT( R427 = "" ), TEXT( DATE(YEAR(R427), MONTH(R427), DAY(R427) ), "m/d/yy") &amp; " " &amp; HOUR(R427) &amp; ":" &amp; TEXT( MINUTE(R427), "00"), "")</f>
        <v>4/27/19 22:45</v>
      </c>
      <c r="D427" t="str">
        <f t="shared" si="1277"/>
        <v>4/27/19 23:30</v>
      </c>
      <c r="E427" t="str">
        <f t="shared" si="3"/>
        <v>Sultan and Necromancer</v>
      </c>
      <c r="F427" s="466"/>
      <c r="G427" s="466" t="e">
        <f t="array" ref="G427">INDEX( '2019 Kevin and Rob Export to we'!A:E, MATCH( E427, '2019 Kevin and Rob Export to we'!E:E, 0 ) )</f>
        <v>#N/A</v>
      </c>
      <c r="H427" s="466"/>
      <c r="I427" s="466"/>
      <c r="J427" s="466"/>
      <c r="K427" s="466"/>
      <c r="L427" s="466"/>
      <c r="M427" s="466"/>
      <c r="N427" s="466"/>
      <c r="O427" s="466"/>
      <c r="Q427" s="129" t="s">
        <v>5320</v>
      </c>
      <c r="R427" s="466">
        <f t="shared" ref="R427:S427" si="1278">IF( AND( NOT( ISERROR( T427 ) ), NOT( ISBLANK( T427 ) ) ), IF( AND( T427 &gt; 0, T427 &lt; 1 ), IF( T427 &gt; 0.042, IF( $A427 = "Friday", $T$1, $U$1 ) + T427 + 0.5, IF( $A427 = "Friday", $T$1, $U$1 ) + T427 + 1), "" ), "" )</f>
        <v>43582.947916666664</v>
      </c>
      <c r="S427" s="466">
        <f t="shared" si="1278"/>
        <v>43582.979166666664</v>
      </c>
      <c r="T427" s="497">
        <f t="shared" ref="T427:U427" si="1279">TIMEVALUE(V427)</f>
        <v>0.44791666666666669</v>
      </c>
      <c r="U427" s="497">
        <f t="shared" si="1279"/>
        <v>0.47916666666666669</v>
      </c>
      <c r="V427" s="498" t="str">
        <f t="shared" si="6"/>
        <v>10:45</v>
      </c>
      <c r="W427" s="498" t="str">
        <f t="shared" si="7"/>
        <v>11:30</v>
      </c>
    </row>
    <row r="428" spans="1:23" ht="12.75">
      <c r="A428" t="str">
        <f t="shared" si="0"/>
        <v>Saturday</v>
      </c>
      <c r="B428" t="e">
        <f t="shared" si="1"/>
        <v>#VALUE!</v>
      </c>
      <c r="C428" t="str">
        <f t="shared" ref="C428:D428" si="1280">IF( NOT( R428 = "" ), TEXT( DATE(YEAR(R428), MONTH(R428), DAY(R428) ), "m/d/yy") &amp; " " &amp; HOUR(R428) &amp; ":" &amp; TEXT( MINUTE(R428), "00"), "")</f>
        <v/>
      </c>
      <c r="D428" t="str">
        <f t="shared" si="1280"/>
        <v/>
      </c>
      <c r="E428" t="str">
        <f t="shared" si="3"/>
        <v/>
      </c>
      <c r="F428" s="466"/>
      <c r="G428" s="466" t="e">
        <f t="array" ref="G428">INDEX( '2019 Kevin and Rob Export to we'!A:E, MATCH( E428, '2019 Kevin and Rob Export to we'!E:E, 0 ) )</f>
        <v>#N/A</v>
      </c>
      <c r="H428" s="466"/>
      <c r="I428" s="466"/>
      <c r="J428" s="466"/>
      <c r="K428" s="466"/>
      <c r="L428" s="466"/>
      <c r="M428" s="466"/>
      <c r="N428" s="466"/>
      <c r="O428" s="466"/>
      <c r="R428" s="466" t="str">
        <f t="shared" ref="R428:S428" si="1281">IF( AND( NOT( ISERROR( T428 ) ), NOT( ISBLANK( T428 ) ) ), IF( AND( T428 &gt; 0, T428 &lt; 1 ), IF( T428 &gt; 0.042, IF( $A428 = "Friday", $T$1, $U$1 ) + T428 + 0.5, IF( $A428 = "Friday", $T$1, $U$1 ) + T428 + 1), "" ), "" )</f>
        <v/>
      </c>
      <c r="S428" s="466" t="str">
        <f t="shared" si="1281"/>
        <v/>
      </c>
      <c r="T428" s="497" t="e">
        <f t="shared" ref="T428:U428" si="1282">TIMEVALUE(V428)</f>
        <v>#VALUE!</v>
      </c>
      <c r="U428" s="497" t="e">
        <f t="shared" si="1282"/>
        <v>#VALUE!</v>
      </c>
      <c r="V428" s="498" t="str">
        <f t="shared" si="6"/>
        <v/>
      </c>
      <c r="W428" s="498" t="str">
        <f t="shared" si="7"/>
        <v/>
      </c>
    </row>
    <row r="429" spans="1:23" ht="12.75">
      <c r="A429" t="str">
        <f t="shared" si="0"/>
        <v>Saturday</v>
      </c>
      <c r="B429" t="e">
        <f t="shared" si="1"/>
        <v>#VALUE!</v>
      </c>
      <c r="C429" t="str">
        <f t="shared" ref="C429:D429" si="1283">IF( NOT( R429 = "" ), TEXT( DATE(YEAR(R429), MONTH(R429), DAY(R429) ), "m/d/yy") &amp; " " &amp; HOUR(R429) &amp; ":" &amp; TEXT( MINUTE(R429), "00"), "")</f>
        <v/>
      </c>
      <c r="D429" t="str">
        <f t="shared" si="1283"/>
        <v/>
      </c>
      <c r="E429" t="str">
        <f t="shared" si="3"/>
        <v/>
      </c>
      <c r="F429" s="466"/>
      <c r="G429" s="466" t="e">
        <f t="array" ref="G429">INDEX( '2019 Kevin and Rob Export to we'!A:E, MATCH( E429, '2019 Kevin and Rob Export to we'!E:E, 0 ) )</f>
        <v>#N/A</v>
      </c>
      <c r="H429" s="466"/>
      <c r="I429" s="466"/>
      <c r="J429" s="466"/>
      <c r="K429" s="466"/>
      <c r="L429" s="466"/>
      <c r="M429" s="466"/>
      <c r="N429" s="466"/>
      <c r="O429" s="466"/>
      <c r="R429" s="466" t="str">
        <f t="shared" ref="R429:S429" si="1284">IF( AND( NOT( ISERROR( T429 ) ), NOT( ISBLANK( T429 ) ) ), IF( AND( T429 &gt; 0, T429 &lt; 1 ), IF( T429 &gt; 0.042, IF( $A429 = "Friday", $T$1, $U$1 ) + T429 + 0.5, IF( $A429 = "Friday", $T$1, $U$1 ) + T429 + 1), "" ), "" )</f>
        <v/>
      </c>
      <c r="S429" s="466" t="str">
        <f t="shared" si="1284"/>
        <v/>
      </c>
      <c r="T429" s="497" t="e">
        <f t="shared" ref="T429:U429" si="1285">TIMEVALUE(V429)</f>
        <v>#VALUE!</v>
      </c>
      <c r="U429" s="497" t="e">
        <f t="shared" si="1285"/>
        <v>#VALUE!</v>
      </c>
      <c r="V429" s="498" t="str">
        <f t="shared" si="6"/>
        <v/>
      </c>
      <c r="W429" s="498" t="str">
        <f t="shared" si="7"/>
        <v/>
      </c>
    </row>
    <row r="430" spans="1:23" ht="12.75">
      <c r="A430" t="str">
        <f t="shared" si="0"/>
        <v>Saturday</v>
      </c>
      <c r="B430" t="e">
        <f t="shared" si="1"/>
        <v>#VALUE!</v>
      </c>
      <c r="C430" t="str">
        <f t="shared" ref="C430:D430" si="1286">IF( NOT( R430 = "" ), TEXT( DATE(YEAR(R430), MONTH(R430), DAY(R430) ), "m/d/yy") &amp; " " &amp; HOUR(R430) &amp; ":" &amp; TEXT( MINUTE(R430), "00"), "")</f>
        <v/>
      </c>
      <c r="D430" t="str">
        <f t="shared" si="1286"/>
        <v/>
      </c>
      <c r="E430" t="str">
        <f t="shared" si="3"/>
        <v/>
      </c>
      <c r="F430" s="466"/>
      <c r="G430" s="466" t="e">
        <f t="array" ref="G430">INDEX( '2019 Kevin and Rob Export to we'!A:E, MATCH( E430, '2019 Kevin and Rob Export to we'!E:E, 0 ) )</f>
        <v>#N/A</v>
      </c>
      <c r="H430" s="466"/>
      <c r="I430" s="466"/>
      <c r="J430" s="466"/>
      <c r="K430" s="466"/>
      <c r="L430" s="466"/>
      <c r="M430" s="466"/>
      <c r="N430" s="466"/>
      <c r="O430" s="466"/>
      <c r="R430" s="466" t="str">
        <f t="shared" ref="R430:S430" si="1287">IF( AND( NOT( ISERROR( T430 ) ), NOT( ISBLANK( T430 ) ) ), IF( AND( T430 &gt; 0, T430 &lt; 1 ), IF( T430 &gt; 0.042, IF( $A430 = "Friday", $T$1, $U$1 ) + T430 + 0.5, IF( $A430 = "Friday", $T$1, $U$1 ) + T430 + 1), "" ), "" )</f>
        <v/>
      </c>
      <c r="S430" s="466" t="str">
        <f t="shared" si="1287"/>
        <v/>
      </c>
      <c r="T430" s="497" t="e">
        <f t="shared" ref="T430:U430" si="1288">TIMEVALUE(V430)</f>
        <v>#VALUE!</v>
      </c>
      <c r="U430" s="497" t="e">
        <f t="shared" si="1288"/>
        <v>#VALUE!</v>
      </c>
      <c r="V430" s="498" t="str">
        <f t="shared" si="6"/>
        <v/>
      </c>
      <c r="W430" s="498" t="str">
        <f t="shared" si="7"/>
        <v/>
      </c>
    </row>
    <row r="431" spans="1:23" ht="12.75">
      <c r="A431" t="str">
        <f t="shared" si="0"/>
        <v>Saturday</v>
      </c>
      <c r="B431" t="e">
        <f t="shared" si="1"/>
        <v>#VALUE!</v>
      </c>
      <c r="C431" t="str">
        <f t="shared" ref="C431:D431" si="1289">IF( NOT( R431 = "" ), TEXT( DATE(YEAR(R431), MONTH(R431), DAY(R431) ), "m/d/yy") &amp; " " &amp; HOUR(R431) &amp; ":" &amp; TEXT( MINUTE(R431), "00"), "")</f>
        <v/>
      </c>
      <c r="D431" t="str">
        <f t="shared" si="1289"/>
        <v/>
      </c>
      <c r="E431" t="str">
        <f t="shared" si="3"/>
        <v/>
      </c>
      <c r="F431" s="466"/>
      <c r="G431" s="466" t="e">
        <f t="array" ref="G431">INDEX( '2019 Kevin and Rob Export to we'!A:E, MATCH( E431, '2019 Kevin and Rob Export to we'!E:E, 0 ) )</f>
        <v>#N/A</v>
      </c>
      <c r="H431" s="466"/>
      <c r="I431" s="466"/>
      <c r="J431" s="466"/>
      <c r="K431" s="466"/>
      <c r="L431" s="466"/>
      <c r="M431" s="466"/>
      <c r="N431" s="466"/>
      <c r="O431" s="466"/>
      <c r="R431" s="466" t="str">
        <f t="shared" ref="R431:S431" si="1290">IF( AND( NOT( ISERROR( T431 ) ), NOT( ISBLANK( T431 ) ) ), IF( AND( T431 &gt; 0, T431 &lt; 1 ), IF( T431 &gt; 0.042, IF( $A431 = "Friday", $T$1, $U$1 ) + T431 + 0.5, IF( $A431 = "Friday", $T$1, $U$1 ) + T431 + 1), "" ), "" )</f>
        <v/>
      </c>
      <c r="S431" s="466" t="str">
        <f t="shared" si="1290"/>
        <v/>
      </c>
      <c r="T431" s="497" t="e">
        <f t="shared" ref="T431:U431" si="1291">TIMEVALUE(V431)</f>
        <v>#VALUE!</v>
      </c>
      <c r="U431" s="497" t="e">
        <f t="shared" si="1291"/>
        <v>#VALUE!</v>
      </c>
      <c r="V431" s="498" t="str">
        <f t="shared" si="6"/>
        <v/>
      </c>
      <c r="W431" s="498" t="str">
        <f t="shared" si="7"/>
        <v/>
      </c>
    </row>
    <row r="432" spans="1:23" ht="12.75">
      <c r="A432" t="str">
        <f t="shared" si="0"/>
        <v>Saturday</v>
      </c>
      <c r="B432" t="e">
        <f t="shared" si="1"/>
        <v>#VALUE!</v>
      </c>
      <c r="C432" t="str">
        <f t="shared" ref="C432:D432" si="1292">IF( NOT( R432 = "" ), TEXT( DATE(YEAR(R432), MONTH(R432), DAY(R432) ), "m/d/yy") &amp; " " &amp; HOUR(R432) &amp; ":" &amp; TEXT( MINUTE(R432), "00"), "")</f>
        <v/>
      </c>
      <c r="D432" t="str">
        <f t="shared" si="1292"/>
        <v/>
      </c>
      <c r="E432" t="str">
        <f t="shared" si="3"/>
        <v/>
      </c>
      <c r="F432" s="466"/>
      <c r="G432" s="466" t="e">
        <f t="array" ref="G432">INDEX( '2019 Kevin and Rob Export to we'!A:E, MATCH( E432, '2019 Kevin and Rob Export to we'!E:E, 0 ) )</f>
        <v>#N/A</v>
      </c>
      <c r="H432" s="466"/>
      <c r="I432" s="466"/>
      <c r="J432" s="466"/>
      <c r="K432" s="466"/>
      <c r="L432" s="466"/>
      <c r="M432" s="466"/>
      <c r="N432" s="466"/>
      <c r="O432" s="466"/>
      <c r="R432" s="466" t="str">
        <f t="shared" ref="R432:S432" si="1293">IF( AND( NOT( ISERROR( T432 ) ), NOT( ISBLANK( T432 ) ) ), IF( AND( T432 &gt; 0, T432 &lt; 1 ), IF( T432 &gt; 0.042, IF( $A432 = "Friday", $T$1, $U$1 ) + T432 + 0.5, IF( $A432 = "Friday", $T$1, $U$1 ) + T432 + 1), "" ), "" )</f>
        <v/>
      </c>
      <c r="S432" s="466" t="str">
        <f t="shared" si="1293"/>
        <v/>
      </c>
      <c r="T432" s="497" t="e">
        <f t="shared" ref="T432:U432" si="1294">TIMEVALUE(V432)</f>
        <v>#VALUE!</v>
      </c>
      <c r="U432" s="497" t="e">
        <f t="shared" si="1294"/>
        <v>#VALUE!</v>
      </c>
      <c r="V432" s="498" t="str">
        <f t="shared" si="6"/>
        <v/>
      </c>
      <c r="W432" s="498" t="str">
        <f t="shared" si="7"/>
        <v/>
      </c>
    </row>
    <row r="433" spans="1:23" ht="12.75">
      <c r="A433" t="str">
        <f t="shared" si="0"/>
        <v>Saturday</v>
      </c>
      <c r="B433" t="e">
        <f t="shared" si="1"/>
        <v>#VALUE!</v>
      </c>
      <c r="C433" t="str">
        <f t="shared" ref="C433:D433" si="1295">IF( NOT( R433 = "" ), TEXT( DATE(YEAR(R433), MONTH(R433), DAY(R433) ), "m/d/yy") &amp; " " &amp; HOUR(R433) &amp; ":" &amp; TEXT( MINUTE(R433), "00"), "")</f>
        <v/>
      </c>
      <c r="D433" t="str">
        <f t="shared" si="1295"/>
        <v/>
      </c>
      <c r="E433" t="str">
        <f t="shared" si="3"/>
        <v/>
      </c>
      <c r="F433" s="466"/>
      <c r="G433" s="466" t="e">
        <f t="array" ref="G433">INDEX( '2019 Kevin and Rob Export to we'!A:E, MATCH( E433, '2019 Kevin and Rob Export to we'!E:E, 0 ) )</f>
        <v>#N/A</v>
      </c>
      <c r="H433" s="466"/>
      <c r="I433" s="466"/>
      <c r="J433" s="466"/>
      <c r="K433" s="466"/>
      <c r="L433" s="466"/>
      <c r="M433" s="466"/>
      <c r="N433" s="466"/>
      <c r="O433" s="466"/>
      <c r="R433" s="466" t="str">
        <f t="shared" ref="R433:S433" si="1296">IF( AND( NOT( ISERROR( T433 ) ), NOT( ISBLANK( T433 ) ) ), IF( AND( T433 &gt; 0, T433 &lt; 1 ), IF( T433 &gt; 0.042, IF( $A433 = "Friday", $T$1, $U$1 ) + T433 + 0.5, IF( $A433 = "Friday", $T$1, $U$1 ) + T433 + 1), "" ), "" )</f>
        <v/>
      </c>
      <c r="S433" s="466" t="str">
        <f t="shared" si="1296"/>
        <v/>
      </c>
      <c r="T433" s="497" t="e">
        <f t="shared" ref="T433:U433" si="1297">TIMEVALUE(V433)</f>
        <v>#VALUE!</v>
      </c>
      <c r="U433" s="497" t="e">
        <f t="shared" si="1297"/>
        <v>#VALUE!</v>
      </c>
      <c r="V433" s="498" t="str">
        <f t="shared" si="6"/>
        <v/>
      </c>
      <c r="W433" s="498" t="str">
        <f t="shared" si="7"/>
        <v/>
      </c>
    </row>
    <row r="434" spans="1:23" ht="12.75">
      <c r="A434" t="str">
        <f t="shared" si="0"/>
        <v>Saturday</v>
      </c>
      <c r="B434" t="e">
        <f t="shared" si="1"/>
        <v>#VALUE!</v>
      </c>
      <c r="C434" t="str">
        <f t="shared" ref="C434:D434" si="1298">IF( NOT( R434 = "" ), TEXT( DATE(YEAR(R434), MONTH(R434), DAY(R434) ), "m/d/yy") &amp; " " &amp; HOUR(R434) &amp; ":" &amp; TEXT( MINUTE(R434), "00"), "")</f>
        <v/>
      </c>
      <c r="D434" t="str">
        <f t="shared" si="1298"/>
        <v/>
      </c>
      <c r="E434" t="str">
        <f t="shared" si="3"/>
        <v/>
      </c>
      <c r="F434" s="466"/>
      <c r="G434" s="466" t="e">
        <f t="array" ref="G434">INDEX( '2019 Kevin and Rob Export to we'!A:E, MATCH( E434, '2019 Kevin and Rob Export to we'!E:E, 0 ) )</f>
        <v>#N/A</v>
      </c>
      <c r="H434" s="466"/>
      <c r="I434" s="466"/>
      <c r="J434" s="466"/>
      <c r="K434" s="466"/>
      <c r="L434" s="466"/>
      <c r="M434" s="466"/>
      <c r="N434" s="466"/>
      <c r="O434" s="466"/>
      <c r="R434" s="466" t="str">
        <f t="shared" ref="R434:S434" si="1299">IF( AND( NOT( ISERROR( T434 ) ), NOT( ISBLANK( T434 ) ) ), IF( AND( T434 &gt; 0, T434 &lt; 1 ), IF( T434 &gt; 0.042, IF( $A434 = "Friday", $T$1, $U$1 ) + T434 + 0.5, IF( $A434 = "Friday", $T$1, $U$1 ) + T434 + 1), "" ), "" )</f>
        <v/>
      </c>
      <c r="S434" s="466" t="str">
        <f t="shared" si="1299"/>
        <v/>
      </c>
      <c r="T434" s="497" t="e">
        <f t="shared" ref="T434:U434" si="1300">TIMEVALUE(V434)</f>
        <v>#VALUE!</v>
      </c>
      <c r="U434" s="497" t="e">
        <f t="shared" si="1300"/>
        <v>#VALUE!</v>
      </c>
      <c r="V434" s="498" t="str">
        <f t="shared" si="6"/>
        <v/>
      </c>
      <c r="W434" s="498" t="str">
        <f t="shared" si="7"/>
        <v/>
      </c>
    </row>
    <row r="435" spans="1:23" ht="12.75">
      <c r="A435" t="str">
        <f t="shared" si="0"/>
        <v>Saturday</v>
      </c>
      <c r="B435" t="e">
        <f t="shared" si="1"/>
        <v>#VALUE!</v>
      </c>
      <c r="C435" t="str">
        <f t="shared" ref="C435:D435" si="1301">IF( NOT( R435 = "" ), TEXT( DATE(YEAR(R435), MONTH(R435), DAY(R435) ), "m/d/yy") &amp; " " &amp; HOUR(R435) &amp; ":" &amp; TEXT( MINUTE(R435), "00"), "")</f>
        <v/>
      </c>
      <c r="D435" t="str">
        <f t="shared" si="1301"/>
        <v/>
      </c>
      <c r="E435" t="str">
        <f t="shared" si="3"/>
        <v/>
      </c>
      <c r="F435" s="466"/>
      <c r="G435" s="466" t="e">
        <f t="array" ref="G435">INDEX( '2019 Kevin and Rob Export to we'!A:E, MATCH( E435, '2019 Kevin and Rob Export to we'!E:E, 0 ) )</f>
        <v>#N/A</v>
      </c>
      <c r="H435" s="466"/>
      <c r="I435" s="466"/>
      <c r="J435" s="466"/>
      <c r="K435" s="466"/>
      <c r="L435" s="466"/>
      <c r="M435" s="466"/>
      <c r="N435" s="466"/>
      <c r="O435" s="466"/>
      <c r="R435" s="466" t="str">
        <f t="shared" ref="R435:S435" si="1302">IF( AND( NOT( ISERROR( T435 ) ), NOT( ISBLANK( T435 ) ) ), IF( AND( T435 &gt; 0, T435 &lt; 1 ), IF( T435 &gt; 0.042, IF( $A435 = "Friday", $T$1, $U$1 ) + T435 + 0.5, IF( $A435 = "Friday", $T$1, $U$1 ) + T435 + 1), "" ), "" )</f>
        <v/>
      </c>
      <c r="S435" s="466" t="str">
        <f t="shared" si="1302"/>
        <v/>
      </c>
      <c r="T435" s="497" t="e">
        <f t="shared" ref="T435:U435" si="1303">TIMEVALUE(V435)</f>
        <v>#VALUE!</v>
      </c>
      <c r="U435" s="497" t="e">
        <f t="shared" si="1303"/>
        <v>#VALUE!</v>
      </c>
      <c r="V435" s="498" t="str">
        <f t="shared" si="6"/>
        <v/>
      </c>
      <c r="W435" s="498" t="str">
        <f t="shared" si="7"/>
        <v/>
      </c>
    </row>
    <row r="436" spans="1:23" ht="12.75">
      <c r="A436" t="str">
        <f t="shared" si="0"/>
        <v>Saturday</v>
      </c>
      <c r="B436" t="e">
        <f t="shared" si="1"/>
        <v>#VALUE!</v>
      </c>
      <c r="C436" t="str">
        <f t="shared" ref="C436:D436" si="1304">IF( NOT( R436 = "" ), TEXT( DATE(YEAR(R436), MONTH(R436), DAY(R436) ), "m/d/yy") &amp; " " &amp; HOUR(R436) &amp; ":" &amp; TEXT( MINUTE(R436), "00"), "")</f>
        <v/>
      </c>
      <c r="D436" t="str">
        <f t="shared" si="1304"/>
        <v/>
      </c>
      <c r="E436" t="str">
        <f t="shared" si="3"/>
        <v/>
      </c>
      <c r="F436" s="466"/>
      <c r="G436" s="466" t="e">
        <f t="array" ref="G436">INDEX( '2019 Kevin and Rob Export to we'!A:E, MATCH( E436, '2019 Kevin and Rob Export to we'!E:E, 0 ) )</f>
        <v>#N/A</v>
      </c>
      <c r="H436" s="466"/>
      <c r="I436" s="466"/>
      <c r="J436" s="466"/>
      <c r="K436" s="466"/>
      <c r="L436" s="466"/>
      <c r="M436" s="466"/>
      <c r="N436" s="466"/>
      <c r="O436" s="466"/>
      <c r="R436" s="466" t="str">
        <f t="shared" ref="R436:S436" si="1305">IF( AND( NOT( ISERROR( T436 ) ), NOT( ISBLANK( T436 ) ) ), IF( AND( T436 &gt; 0, T436 &lt; 1 ), IF( T436 &gt; 0.042, IF( $A436 = "Friday", $T$1, $U$1 ) + T436 + 0.5, IF( $A436 = "Friday", $T$1, $U$1 ) + T436 + 1), "" ), "" )</f>
        <v/>
      </c>
      <c r="S436" s="466" t="str">
        <f t="shared" si="1305"/>
        <v/>
      </c>
      <c r="T436" s="497" t="e">
        <f t="shared" ref="T436:U436" si="1306">TIMEVALUE(V436)</f>
        <v>#VALUE!</v>
      </c>
      <c r="U436" s="497" t="e">
        <f t="shared" si="1306"/>
        <v>#VALUE!</v>
      </c>
      <c r="V436" s="498" t="str">
        <f t="shared" si="6"/>
        <v/>
      </c>
      <c r="W436" s="498" t="str">
        <f t="shared" si="7"/>
        <v/>
      </c>
    </row>
    <row r="437" spans="1:23" ht="12.75">
      <c r="A437" t="str">
        <f t="shared" si="0"/>
        <v>Saturday</v>
      </c>
      <c r="B437" t="e">
        <f t="shared" si="1"/>
        <v>#VALUE!</v>
      </c>
      <c r="C437" t="str">
        <f t="shared" ref="C437:D437" si="1307">IF( NOT( R437 = "" ), TEXT( DATE(YEAR(R437), MONTH(R437), DAY(R437) ), "m/d/yy") &amp; " " &amp; HOUR(R437) &amp; ":" &amp; TEXT( MINUTE(R437), "00"), "")</f>
        <v/>
      </c>
      <c r="D437" t="str">
        <f t="shared" si="1307"/>
        <v/>
      </c>
      <c r="E437" t="str">
        <f t="shared" si="3"/>
        <v/>
      </c>
      <c r="F437" s="466"/>
      <c r="G437" s="466" t="e">
        <f t="array" ref="G437">INDEX( '2019 Kevin and Rob Export to we'!A:E, MATCH( E437, '2019 Kevin and Rob Export to we'!E:E, 0 ) )</f>
        <v>#N/A</v>
      </c>
      <c r="H437" s="466"/>
      <c r="I437" s="466"/>
      <c r="J437" s="466"/>
      <c r="K437" s="466"/>
      <c r="L437" s="466"/>
      <c r="M437" s="466"/>
      <c r="N437" s="466"/>
      <c r="O437" s="466"/>
      <c r="R437" s="466" t="str">
        <f t="shared" ref="R437:S437" si="1308">IF( AND( NOT( ISERROR( T437 ) ), NOT( ISBLANK( T437 ) ) ), IF( AND( T437 &gt; 0, T437 &lt; 1 ), IF( T437 &gt; 0.042, IF( $A437 = "Friday", $T$1, $U$1 ) + T437 + 0.5, IF( $A437 = "Friday", $T$1, $U$1 ) + T437 + 1), "" ), "" )</f>
        <v/>
      </c>
      <c r="S437" s="466" t="str">
        <f t="shared" si="1308"/>
        <v/>
      </c>
      <c r="T437" s="497" t="e">
        <f t="shared" ref="T437:U437" si="1309">TIMEVALUE(V437)</f>
        <v>#VALUE!</v>
      </c>
      <c r="U437" s="497" t="e">
        <f t="shared" si="1309"/>
        <v>#VALUE!</v>
      </c>
      <c r="V437" s="498" t="str">
        <f t="shared" si="6"/>
        <v/>
      </c>
      <c r="W437" s="498" t="str">
        <f t="shared" si="7"/>
        <v/>
      </c>
    </row>
    <row r="438" spans="1:23" ht="12.75">
      <c r="A438" t="str">
        <f t="shared" si="0"/>
        <v>Saturday</v>
      </c>
      <c r="B438" t="e">
        <f t="shared" si="1"/>
        <v>#VALUE!</v>
      </c>
      <c r="C438" t="str">
        <f t="shared" ref="C438:D438" si="1310">IF( NOT( R438 = "" ), TEXT( DATE(YEAR(R438), MONTH(R438), DAY(R438) ), "m/d/yy") &amp; " " &amp; HOUR(R438) &amp; ":" &amp; TEXT( MINUTE(R438), "00"), "")</f>
        <v/>
      </c>
      <c r="D438" t="str">
        <f t="shared" si="1310"/>
        <v/>
      </c>
      <c r="E438" t="str">
        <f t="shared" si="3"/>
        <v/>
      </c>
      <c r="F438" s="466"/>
      <c r="G438" s="466" t="e">
        <f t="array" ref="G438">INDEX( '2019 Kevin and Rob Export to we'!A:E, MATCH( E438, '2019 Kevin and Rob Export to we'!E:E, 0 ) )</f>
        <v>#N/A</v>
      </c>
      <c r="H438" s="466"/>
      <c r="I438" s="466"/>
      <c r="J438" s="466"/>
      <c r="K438" s="466"/>
      <c r="L438" s="466"/>
      <c r="M438" s="466"/>
      <c r="N438" s="466"/>
      <c r="O438" s="466"/>
      <c r="R438" s="466" t="str">
        <f t="shared" ref="R438:S438" si="1311">IF( AND( NOT( ISERROR( T438 ) ), NOT( ISBLANK( T438 ) ) ), IF( AND( T438 &gt; 0, T438 &lt; 1 ), IF( T438 &gt; 0.042, IF( $A438 = "Friday", $T$1, $U$1 ) + T438 + 0.5, IF( $A438 = "Friday", $T$1, $U$1 ) + T438 + 1), "" ), "" )</f>
        <v/>
      </c>
      <c r="S438" s="466" t="str">
        <f t="shared" si="1311"/>
        <v/>
      </c>
      <c r="T438" s="497" t="e">
        <f t="shared" ref="T438:U438" si="1312">TIMEVALUE(V438)</f>
        <v>#VALUE!</v>
      </c>
      <c r="U438" s="497" t="e">
        <f t="shared" si="1312"/>
        <v>#VALUE!</v>
      </c>
      <c r="V438" s="498" t="str">
        <f t="shared" si="6"/>
        <v/>
      </c>
      <c r="W438" s="498" t="str">
        <f t="shared" si="7"/>
        <v/>
      </c>
    </row>
    <row r="439" spans="1:23" ht="12.75">
      <c r="A439" t="str">
        <f t="shared" si="0"/>
        <v>Saturday</v>
      </c>
      <c r="B439" t="e">
        <f t="shared" si="1"/>
        <v>#VALUE!</v>
      </c>
      <c r="C439" t="str">
        <f t="shared" ref="C439:D439" si="1313">IF( NOT( R439 = "" ), TEXT( DATE(YEAR(R439), MONTH(R439), DAY(R439) ), "m/d/yy") &amp; " " &amp; HOUR(R439) &amp; ":" &amp; TEXT( MINUTE(R439), "00"), "")</f>
        <v/>
      </c>
      <c r="D439" t="str">
        <f t="shared" si="1313"/>
        <v/>
      </c>
      <c r="E439" t="str">
        <f t="shared" si="3"/>
        <v/>
      </c>
      <c r="F439" s="466"/>
      <c r="G439" s="466" t="e">
        <f t="array" ref="G439">INDEX( '2019 Kevin and Rob Export to we'!A:E, MATCH( E439, '2019 Kevin and Rob Export to we'!E:E, 0 ) )</f>
        <v>#N/A</v>
      </c>
      <c r="H439" s="466"/>
      <c r="I439" s="466"/>
      <c r="J439" s="466"/>
      <c r="K439" s="466"/>
      <c r="L439" s="466"/>
      <c r="M439" s="466"/>
      <c r="N439" s="466"/>
      <c r="O439" s="466"/>
      <c r="R439" s="466" t="str">
        <f t="shared" ref="R439:S439" si="1314">IF( AND( NOT( ISERROR( T439 ) ), NOT( ISBLANK( T439 ) ) ), IF( AND( T439 &gt; 0, T439 &lt; 1 ), IF( T439 &gt; 0.042, IF( $A439 = "Friday", $T$1, $U$1 ) + T439 + 0.5, IF( $A439 = "Friday", $T$1, $U$1 ) + T439 + 1), "" ), "" )</f>
        <v/>
      </c>
      <c r="S439" s="466" t="str">
        <f t="shared" si="1314"/>
        <v/>
      </c>
      <c r="T439" s="497" t="e">
        <f t="shared" ref="T439:U439" si="1315">TIMEVALUE(V439)</f>
        <v>#VALUE!</v>
      </c>
      <c r="U439" s="497" t="e">
        <f t="shared" si="1315"/>
        <v>#VALUE!</v>
      </c>
      <c r="V439" s="498" t="str">
        <f t="shared" si="6"/>
        <v/>
      </c>
      <c r="W439" s="498" t="str">
        <f t="shared" si="7"/>
        <v/>
      </c>
    </row>
    <row r="440" spans="1:23" ht="12.75">
      <c r="A440" t="str">
        <f t="shared" si="0"/>
        <v>Saturday</v>
      </c>
      <c r="B440" t="e">
        <f t="shared" si="1"/>
        <v>#VALUE!</v>
      </c>
      <c r="C440" t="str">
        <f t="shared" ref="C440:D440" si="1316">IF( NOT( R440 = "" ), TEXT( DATE(YEAR(R440), MONTH(R440), DAY(R440) ), "m/d/yy") &amp; " " &amp; HOUR(R440) &amp; ":" &amp; TEXT( MINUTE(R440), "00"), "")</f>
        <v/>
      </c>
      <c r="D440" t="str">
        <f t="shared" si="1316"/>
        <v/>
      </c>
      <c r="E440" t="str">
        <f t="shared" si="3"/>
        <v/>
      </c>
      <c r="F440" s="466"/>
      <c r="G440" s="466" t="e">
        <f t="array" ref="G440">INDEX( '2019 Kevin and Rob Export to we'!A:E, MATCH( E440, '2019 Kevin and Rob Export to we'!E:E, 0 ) )</f>
        <v>#N/A</v>
      </c>
      <c r="H440" s="466"/>
      <c r="I440" s="466"/>
      <c r="J440" s="466"/>
      <c r="K440" s="466"/>
      <c r="L440" s="466"/>
      <c r="M440" s="466"/>
      <c r="N440" s="466"/>
      <c r="O440" s="466"/>
      <c r="R440" s="466" t="str">
        <f t="shared" ref="R440:S440" si="1317">IF( AND( NOT( ISERROR( T440 ) ), NOT( ISBLANK( T440 ) ) ), IF( AND( T440 &gt; 0, T440 &lt; 1 ), IF( T440 &gt; 0.042, IF( $A440 = "Friday", $T$1, $U$1 ) + T440 + 0.5, IF( $A440 = "Friday", $T$1, $U$1 ) + T440 + 1), "" ), "" )</f>
        <v/>
      </c>
      <c r="S440" s="466" t="str">
        <f t="shared" si="1317"/>
        <v/>
      </c>
      <c r="T440" s="497" t="e">
        <f t="shared" ref="T440:U440" si="1318">TIMEVALUE(V440)</f>
        <v>#VALUE!</v>
      </c>
      <c r="U440" s="497" t="e">
        <f t="shared" si="1318"/>
        <v>#VALUE!</v>
      </c>
      <c r="V440" s="498" t="str">
        <f t="shared" si="6"/>
        <v/>
      </c>
      <c r="W440" s="498" t="str">
        <f t="shared" si="7"/>
        <v/>
      </c>
    </row>
    <row r="441" spans="1:23" ht="12.75">
      <c r="A441" t="str">
        <f t="shared" si="0"/>
        <v>Saturday</v>
      </c>
      <c r="B441" t="e">
        <f t="shared" si="1"/>
        <v>#VALUE!</v>
      </c>
      <c r="C441" t="str">
        <f t="shared" ref="C441:D441" si="1319">IF( NOT( R441 = "" ), TEXT( DATE(YEAR(R441), MONTH(R441), DAY(R441) ), "m/d/yy") &amp; " " &amp; HOUR(R441) &amp; ":" &amp; TEXT( MINUTE(R441), "00"), "")</f>
        <v/>
      </c>
      <c r="D441" t="str">
        <f t="shared" si="1319"/>
        <v/>
      </c>
      <c r="E441" t="str">
        <f t="shared" si="3"/>
        <v/>
      </c>
      <c r="F441" s="466"/>
      <c r="G441" s="466" t="e">
        <f t="array" ref="G441">INDEX( '2019 Kevin and Rob Export to we'!A:E, MATCH( E441, '2019 Kevin and Rob Export to we'!E:E, 0 ) )</f>
        <v>#N/A</v>
      </c>
      <c r="H441" s="466"/>
      <c r="I441" s="466"/>
      <c r="J441" s="466"/>
      <c r="K441" s="466"/>
      <c r="L441" s="466"/>
      <c r="M441" s="466"/>
      <c r="N441" s="466"/>
      <c r="O441" s="466"/>
      <c r="R441" s="466" t="str">
        <f t="shared" ref="R441:S441" si="1320">IF( AND( NOT( ISERROR( T441 ) ), NOT( ISBLANK( T441 ) ) ), IF( AND( T441 &gt; 0, T441 &lt; 1 ), IF( T441 &gt; 0.042, IF( $A441 = "Friday", $T$1, $U$1 ) + T441 + 0.5, IF( $A441 = "Friday", $T$1, $U$1 ) + T441 + 1), "" ), "" )</f>
        <v/>
      </c>
      <c r="S441" s="466" t="str">
        <f t="shared" si="1320"/>
        <v/>
      </c>
      <c r="T441" s="497" t="e">
        <f t="shared" ref="T441:U441" si="1321">TIMEVALUE(V441)</f>
        <v>#VALUE!</v>
      </c>
      <c r="U441" s="497" t="e">
        <f t="shared" si="1321"/>
        <v>#VALUE!</v>
      </c>
      <c r="V441" s="498" t="str">
        <f t="shared" si="6"/>
        <v/>
      </c>
      <c r="W441" s="498" t="str">
        <f t="shared" si="7"/>
        <v/>
      </c>
    </row>
    <row r="442" spans="1:23" ht="12.75">
      <c r="A442" t="str">
        <f t="shared" si="0"/>
        <v>Saturday</v>
      </c>
      <c r="B442" t="e">
        <f t="shared" si="1"/>
        <v>#VALUE!</v>
      </c>
      <c r="C442" t="str">
        <f t="shared" ref="C442:D442" si="1322">IF( NOT( R442 = "" ), TEXT( DATE(YEAR(R442), MONTH(R442), DAY(R442) ), "m/d/yy") &amp; " " &amp; HOUR(R442) &amp; ":" &amp; TEXT( MINUTE(R442), "00"), "")</f>
        <v/>
      </c>
      <c r="D442" t="str">
        <f t="shared" si="1322"/>
        <v/>
      </c>
      <c r="E442" t="str">
        <f t="shared" si="3"/>
        <v/>
      </c>
      <c r="F442" s="466"/>
      <c r="G442" s="466" t="e">
        <f t="array" ref="G442">INDEX( '2019 Kevin and Rob Export to we'!A:E, MATCH( E442, '2019 Kevin and Rob Export to we'!E:E, 0 ) )</f>
        <v>#N/A</v>
      </c>
      <c r="H442" s="466"/>
      <c r="I442" s="466"/>
      <c r="J442" s="466"/>
      <c r="K442" s="466"/>
      <c r="L442" s="466"/>
      <c r="M442" s="466"/>
      <c r="N442" s="466"/>
      <c r="O442" s="466"/>
      <c r="R442" s="466" t="str">
        <f t="shared" ref="R442:S442" si="1323">IF( AND( NOT( ISERROR( T442 ) ), NOT( ISBLANK( T442 ) ) ), IF( AND( T442 &gt; 0, T442 &lt; 1 ), IF( T442 &gt; 0.042, IF( $A442 = "Friday", $T$1, $U$1 ) + T442 + 0.5, IF( $A442 = "Friday", $T$1, $U$1 ) + T442 + 1), "" ), "" )</f>
        <v/>
      </c>
      <c r="S442" s="466" t="str">
        <f t="shared" si="1323"/>
        <v/>
      </c>
      <c r="T442" s="497" t="e">
        <f t="shared" ref="T442:U442" si="1324">TIMEVALUE(V442)</f>
        <v>#VALUE!</v>
      </c>
      <c r="U442" s="497" t="e">
        <f t="shared" si="1324"/>
        <v>#VALUE!</v>
      </c>
      <c r="V442" s="498" t="str">
        <f t="shared" si="6"/>
        <v/>
      </c>
      <c r="W442" s="498" t="str">
        <f t="shared" si="7"/>
        <v/>
      </c>
    </row>
    <row r="443" spans="1:23" ht="12.75">
      <c r="A443" t="str">
        <f t="shared" si="0"/>
        <v>Saturday</v>
      </c>
      <c r="B443" t="e">
        <f t="shared" si="1"/>
        <v>#VALUE!</v>
      </c>
      <c r="C443" t="str">
        <f t="shared" ref="C443:D443" si="1325">IF( NOT( R443 = "" ), TEXT( DATE(YEAR(R443), MONTH(R443), DAY(R443) ), "m/d/yy") &amp; " " &amp; HOUR(R443) &amp; ":" &amp; TEXT( MINUTE(R443), "00"), "")</f>
        <v/>
      </c>
      <c r="D443" t="str">
        <f t="shared" si="1325"/>
        <v/>
      </c>
      <c r="E443" t="str">
        <f t="shared" si="3"/>
        <v/>
      </c>
      <c r="F443" s="466"/>
      <c r="G443" s="466" t="e">
        <f t="array" ref="G443">INDEX( '2019 Kevin and Rob Export to we'!A:E, MATCH( E443, '2019 Kevin and Rob Export to we'!E:E, 0 ) )</f>
        <v>#N/A</v>
      </c>
      <c r="H443" s="466"/>
      <c r="I443" s="466"/>
      <c r="J443" s="466"/>
      <c r="K443" s="466"/>
      <c r="L443" s="466"/>
      <c r="M443" s="466"/>
      <c r="N443" s="466"/>
      <c r="O443" s="466"/>
      <c r="R443" s="466" t="str">
        <f t="shared" ref="R443:S443" si="1326">IF( AND( NOT( ISERROR( T443 ) ), NOT( ISBLANK( T443 ) ) ), IF( AND( T443 &gt; 0, T443 &lt; 1 ), IF( T443 &gt; 0.042, IF( $A443 = "Friday", $T$1, $U$1 ) + T443 + 0.5, IF( $A443 = "Friday", $T$1, $U$1 ) + T443 + 1), "" ), "" )</f>
        <v/>
      </c>
      <c r="S443" s="466" t="str">
        <f t="shared" si="1326"/>
        <v/>
      </c>
      <c r="T443" s="497" t="e">
        <f t="shared" ref="T443:U443" si="1327">TIMEVALUE(V443)</f>
        <v>#VALUE!</v>
      </c>
      <c r="U443" s="497" t="e">
        <f t="shared" si="1327"/>
        <v>#VALUE!</v>
      </c>
      <c r="V443" s="498" t="str">
        <f t="shared" si="6"/>
        <v/>
      </c>
      <c r="W443" s="498" t="str">
        <f t="shared" si="7"/>
        <v/>
      </c>
    </row>
    <row r="444" spans="1:23" ht="12.75">
      <c r="A444" t="str">
        <f t="shared" si="0"/>
        <v>Saturday</v>
      </c>
      <c r="B444" t="e">
        <f t="shared" si="1"/>
        <v>#VALUE!</v>
      </c>
      <c r="C444" t="str">
        <f t="shared" ref="C444:D444" si="1328">IF( NOT( R444 = "" ), TEXT( DATE(YEAR(R444), MONTH(R444), DAY(R444) ), "m/d/yy") &amp; " " &amp; HOUR(R444) &amp; ":" &amp; TEXT( MINUTE(R444), "00"), "")</f>
        <v/>
      </c>
      <c r="D444" t="str">
        <f t="shared" si="1328"/>
        <v/>
      </c>
      <c r="E444" t="str">
        <f t="shared" si="3"/>
        <v/>
      </c>
      <c r="F444" s="466"/>
      <c r="G444" s="466" t="e">
        <f t="array" ref="G444">INDEX( '2019 Kevin and Rob Export to we'!A:E, MATCH( E444, '2019 Kevin and Rob Export to we'!E:E, 0 ) )</f>
        <v>#N/A</v>
      </c>
      <c r="H444" s="466"/>
      <c r="I444" s="466"/>
      <c r="J444" s="466"/>
      <c r="K444" s="466"/>
      <c r="L444" s="466"/>
      <c r="M444" s="466"/>
      <c r="N444" s="466"/>
      <c r="O444" s="466"/>
      <c r="R444" s="466" t="str">
        <f t="shared" ref="R444:S444" si="1329">IF( AND( NOT( ISERROR( T444 ) ), NOT( ISBLANK( T444 ) ) ), IF( AND( T444 &gt; 0, T444 &lt; 1 ), IF( T444 &gt; 0.042, IF( $A444 = "Friday", $T$1, $U$1 ) + T444 + 0.5, IF( $A444 = "Friday", $T$1, $U$1 ) + T444 + 1), "" ), "" )</f>
        <v/>
      </c>
      <c r="S444" s="466" t="str">
        <f t="shared" si="1329"/>
        <v/>
      </c>
      <c r="T444" s="497" t="e">
        <f t="shared" ref="T444:U444" si="1330">TIMEVALUE(V444)</f>
        <v>#VALUE!</v>
      </c>
      <c r="U444" s="497" t="e">
        <f t="shared" si="1330"/>
        <v>#VALUE!</v>
      </c>
      <c r="V444" s="498" t="str">
        <f t="shared" si="6"/>
        <v/>
      </c>
      <c r="W444" s="498" t="str">
        <f t="shared" si="7"/>
        <v/>
      </c>
    </row>
    <row r="445" spans="1:23" ht="12.75">
      <c r="A445" t="str">
        <f t="shared" si="0"/>
        <v>Saturday</v>
      </c>
      <c r="B445" t="e">
        <f t="shared" si="1"/>
        <v>#VALUE!</v>
      </c>
      <c r="C445" t="str">
        <f t="shared" ref="C445:D445" si="1331">IF( NOT( R445 = "" ), TEXT( DATE(YEAR(R445), MONTH(R445), DAY(R445) ), "m/d/yy") &amp; " " &amp; HOUR(R445) &amp; ":" &amp; TEXT( MINUTE(R445), "00"), "")</f>
        <v/>
      </c>
      <c r="D445" t="str">
        <f t="shared" si="1331"/>
        <v/>
      </c>
      <c r="E445" t="str">
        <f t="shared" si="3"/>
        <v/>
      </c>
      <c r="F445" s="466"/>
      <c r="G445" s="466" t="e">
        <f t="array" ref="G445">INDEX( '2019 Kevin and Rob Export to we'!A:E, MATCH( E445, '2019 Kevin and Rob Export to we'!E:E, 0 ) )</f>
        <v>#N/A</v>
      </c>
      <c r="H445" s="466"/>
      <c r="I445" s="466"/>
      <c r="J445" s="466"/>
      <c r="K445" s="466"/>
      <c r="L445" s="466"/>
      <c r="M445" s="466"/>
      <c r="N445" s="466"/>
      <c r="O445" s="466"/>
      <c r="R445" s="466" t="str">
        <f t="shared" ref="R445:S445" si="1332">IF( AND( NOT( ISERROR( T445 ) ), NOT( ISBLANK( T445 ) ) ), IF( AND( T445 &gt; 0, T445 &lt; 1 ), IF( T445 &gt; 0.042, IF( $A445 = "Friday", $T$1, $U$1 ) + T445 + 0.5, IF( $A445 = "Friday", $T$1, $U$1 ) + T445 + 1), "" ), "" )</f>
        <v/>
      </c>
      <c r="S445" s="466" t="str">
        <f t="shared" si="1332"/>
        <v/>
      </c>
      <c r="T445" s="497" t="e">
        <f t="shared" ref="T445:U445" si="1333">TIMEVALUE(V445)</f>
        <v>#VALUE!</v>
      </c>
      <c r="U445" s="497" t="e">
        <f t="shared" si="1333"/>
        <v>#VALUE!</v>
      </c>
      <c r="V445" s="498" t="str">
        <f t="shared" si="6"/>
        <v/>
      </c>
      <c r="W445" s="498" t="str">
        <f t="shared" si="7"/>
        <v/>
      </c>
    </row>
    <row r="446" spans="1:23" ht="12.75">
      <c r="A446" t="str">
        <f t="shared" si="0"/>
        <v>Saturday</v>
      </c>
      <c r="B446" t="e">
        <f t="shared" si="1"/>
        <v>#VALUE!</v>
      </c>
      <c r="C446" t="str">
        <f t="shared" ref="C446:D446" si="1334">IF( NOT( R446 = "" ), TEXT( DATE(YEAR(R446), MONTH(R446), DAY(R446) ), "m/d/yy") &amp; " " &amp; HOUR(R446) &amp; ":" &amp; TEXT( MINUTE(R446), "00"), "")</f>
        <v/>
      </c>
      <c r="D446" t="str">
        <f t="shared" si="1334"/>
        <v/>
      </c>
      <c r="E446" t="str">
        <f t="shared" si="3"/>
        <v/>
      </c>
      <c r="F446" s="466"/>
      <c r="G446" s="466" t="e">
        <f t="array" ref="G446">INDEX( '2019 Kevin and Rob Export to we'!A:E, MATCH( E446, '2019 Kevin and Rob Export to we'!E:E, 0 ) )</f>
        <v>#N/A</v>
      </c>
      <c r="H446" s="466"/>
      <c r="I446" s="466"/>
      <c r="J446" s="466"/>
      <c r="K446" s="466"/>
      <c r="L446" s="466"/>
      <c r="M446" s="466"/>
      <c r="N446" s="466"/>
      <c r="O446" s="466"/>
      <c r="R446" s="466" t="str">
        <f t="shared" ref="R446:S446" si="1335">IF( AND( NOT( ISERROR( T446 ) ), NOT( ISBLANK( T446 ) ) ), IF( AND( T446 &gt; 0, T446 &lt; 1 ), IF( T446 &gt; 0.042, IF( $A446 = "Friday", $T$1, $U$1 ) + T446 + 0.5, IF( $A446 = "Friday", $T$1, $U$1 ) + T446 + 1), "" ), "" )</f>
        <v/>
      </c>
      <c r="S446" s="466" t="str">
        <f t="shared" si="1335"/>
        <v/>
      </c>
      <c r="T446" s="497" t="e">
        <f t="shared" ref="T446:U446" si="1336">TIMEVALUE(V446)</f>
        <v>#VALUE!</v>
      </c>
      <c r="U446" s="497" t="e">
        <f t="shared" si="1336"/>
        <v>#VALUE!</v>
      </c>
      <c r="V446" s="498" t="str">
        <f t="shared" si="6"/>
        <v/>
      </c>
      <c r="W446" s="498" t="str">
        <f t="shared" si="7"/>
        <v/>
      </c>
    </row>
    <row r="447" spans="1:23" ht="12.75">
      <c r="A447" t="str">
        <f t="shared" si="0"/>
        <v>Saturday</v>
      </c>
      <c r="B447" t="e">
        <f t="shared" si="1"/>
        <v>#VALUE!</v>
      </c>
      <c r="C447" t="str">
        <f t="shared" ref="C447:D447" si="1337">IF( NOT( R447 = "" ), TEXT( DATE(YEAR(R447), MONTH(R447), DAY(R447) ), "m/d/yy") &amp; " " &amp; HOUR(R447) &amp; ":" &amp; TEXT( MINUTE(R447), "00"), "")</f>
        <v/>
      </c>
      <c r="D447" t="str">
        <f t="shared" si="1337"/>
        <v/>
      </c>
      <c r="E447" t="str">
        <f t="shared" si="3"/>
        <v/>
      </c>
      <c r="F447" s="466"/>
      <c r="G447" s="466" t="e">
        <f t="array" ref="G447">INDEX( '2019 Kevin and Rob Export to we'!A:E, MATCH( E447, '2019 Kevin and Rob Export to we'!E:E, 0 ) )</f>
        <v>#N/A</v>
      </c>
      <c r="H447" s="466"/>
      <c r="I447" s="466"/>
      <c r="J447" s="466"/>
      <c r="K447" s="466"/>
      <c r="L447" s="466"/>
      <c r="M447" s="466"/>
      <c r="N447" s="466"/>
      <c r="O447" s="466"/>
      <c r="R447" s="466" t="str">
        <f t="shared" ref="R447:S447" si="1338">IF( AND( NOT( ISERROR( T447 ) ), NOT( ISBLANK( T447 ) ) ), IF( AND( T447 &gt; 0, T447 &lt; 1 ), IF( T447 &gt; 0.042, IF( $A447 = "Friday", $T$1, $U$1 ) + T447 + 0.5, IF( $A447 = "Friday", $T$1, $U$1 ) + T447 + 1), "" ), "" )</f>
        <v/>
      </c>
      <c r="S447" s="466" t="str">
        <f t="shared" si="1338"/>
        <v/>
      </c>
      <c r="T447" s="497" t="e">
        <f t="shared" ref="T447:U447" si="1339">TIMEVALUE(V447)</f>
        <v>#VALUE!</v>
      </c>
      <c r="U447" s="497" t="e">
        <f t="shared" si="1339"/>
        <v>#VALUE!</v>
      </c>
      <c r="V447" s="498" t="str">
        <f t="shared" si="6"/>
        <v/>
      </c>
      <c r="W447" s="498" t="str">
        <f t="shared" si="7"/>
        <v/>
      </c>
    </row>
    <row r="448" spans="1:23" ht="12.75">
      <c r="A448" t="str">
        <f t="shared" si="0"/>
        <v>Saturday</v>
      </c>
      <c r="B448" t="e">
        <f t="shared" si="1"/>
        <v>#VALUE!</v>
      </c>
      <c r="C448" t="str">
        <f t="shared" ref="C448:D448" si="1340">IF( NOT( R448 = "" ), TEXT( DATE(YEAR(R448), MONTH(R448), DAY(R448) ), "m/d/yy") &amp; " " &amp; HOUR(R448) &amp; ":" &amp; TEXT( MINUTE(R448), "00"), "")</f>
        <v/>
      </c>
      <c r="D448" t="str">
        <f t="shared" si="1340"/>
        <v/>
      </c>
      <c r="E448" t="str">
        <f t="shared" si="3"/>
        <v/>
      </c>
      <c r="F448" s="466"/>
      <c r="G448" s="466" t="e">
        <f t="array" ref="G448">INDEX( '2019 Kevin and Rob Export to we'!A:E, MATCH( E448, '2019 Kevin and Rob Export to we'!E:E, 0 ) )</f>
        <v>#N/A</v>
      </c>
      <c r="H448" s="466"/>
      <c r="I448" s="466"/>
      <c r="J448" s="466"/>
      <c r="K448" s="466"/>
      <c r="L448" s="466"/>
      <c r="M448" s="466"/>
      <c r="N448" s="466"/>
      <c r="O448" s="466"/>
      <c r="R448" s="466" t="str">
        <f t="shared" ref="R448:S448" si="1341">IF( AND( NOT( ISERROR( T448 ) ), NOT( ISBLANK( T448 ) ) ), IF( AND( T448 &gt; 0, T448 &lt; 1 ), IF( T448 &gt; 0.042, IF( $A448 = "Friday", $T$1, $U$1 ) + T448 + 0.5, IF( $A448 = "Friday", $T$1, $U$1 ) + T448 + 1), "" ), "" )</f>
        <v/>
      </c>
      <c r="S448" s="466" t="str">
        <f t="shared" si="1341"/>
        <v/>
      </c>
      <c r="T448" s="497" t="e">
        <f t="shared" ref="T448:U448" si="1342">TIMEVALUE(V448)</f>
        <v>#VALUE!</v>
      </c>
      <c r="U448" s="497" t="e">
        <f t="shared" si="1342"/>
        <v>#VALUE!</v>
      </c>
      <c r="V448" s="498" t="str">
        <f t="shared" si="6"/>
        <v/>
      </c>
      <c r="W448" s="498" t="str">
        <f t="shared" si="7"/>
        <v/>
      </c>
    </row>
    <row r="449" spans="1:23" ht="12.75">
      <c r="A449" t="str">
        <f t="shared" si="0"/>
        <v>Saturday</v>
      </c>
      <c r="B449" t="e">
        <f t="shared" si="1"/>
        <v>#VALUE!</v>
      </c>
      <c r="C449" t="str">
        <f t="shared" ref="C449:D449" si="1343">IF( NOT( R449 = "" ), TEXT( DATE(YEAR(R449), MONTH(R449), DAY(R449) ), "m/d/yy") &amp; " " &amp; HOUR(R449) &amp; ":" &amp; TEXT( MINUTE(R449), "00"), "")</f>
        <v/>
      </c>
      <c r="D449" t="str">
        <f t="shared" si="1343"/>
        <v/>
      </c>
      <c r="E449" t="str">
        <f t="shared" si="3"/>
        <v/>
      </c>
      <c r="F449" s="466"/>
      <c r="G449" s="466" t="e">
        <f t="array" ref="G449">INDEX( '2019 Kevin and Rob Export to we'!A:E, MATCH( E449, '2019 Kevin and Rob Export to we'!E:E, 0 ) )</f>
        <v>#N/A</v>
      </c>
      <c r="H449" s="466"/>
      <c r="I449" s="466"/>
      <c r="J449" s="466"/>
      <c r="K449" s="466"/>
      <c r="L449" s="466"/>
      <c r="M449" s="466"/>
      <c r="N449" s="466"/>
      <c r="O449" s="466"/>
      <c r="R449" s="466" t="str">
        <f t="shared" ref="R449:S449" si="1344">IF( AND( NOT( ISERROR( T449 ) ), NOT( ISBLANK( T449 ) ) ), IF( AND( T449 &gt; 0, T449 &lt; 1 ), IF( T449 &gt; 0.042, IF( $A449 = "Friday", $T$1, $U$1 ) + T449 + 0.5, IF( $A449 = "Friday", $T$1, $U$1 ) + T449 + 1), "" ), "" )</f>
        <v/>
      </c>
      <c r="S449" s="466" t="str">
        <f t="shared" si="1344"/>
        <v/>
      </c>
      <c r="T449" s="497" t="e">
        <f t="shared" ref="T449:U449" si="1345">TIMEVALUE(V449)</f>
        <v>#VALUE!</v>
      </c>
      <c r="U449" s="497" t="e">
        <f t="shared" si="1345"/>
        <v>#VALUE!</v>
      </c>
      <c r="V449" s="498" t="str">
        <f t="shared" si="6"/>
        <v/>
      </c>
      <c r="W449" s="498" t="str">
        <f t="shared" si="7"/>
        <v/>
      </c>
    </row>
    <row r="450" spans="1:23" ht="12.75">
      <c r="A450" t="str">
        <f t="shared" si="0"/>
        <v>Saturday</v>
      </c>
      <c r="B450" t="e">
        <f t="shared" si="1"/>
        <v>#VALUE!</v>
      </c>
      <c r="C450" t="str">
        <f t="shared" ref="C450:D450" si="1346">IF( NOT( R450 = "" ), TEXT( DATE(YEAR(R450), MONTH(R450), DAY(R450) ), "m/d/yy") &amp; " " &amp; HOUR(R450) &amp; ":" &amp; TEXT( MINUTE(R450), "00"), "")</f>
        <v/>
      </c>
      <c r="D450" t="str">
        <f t="shared" si="1346"/>
        <v/>
      </c>
      <c r="E450" t="str">
        <f t="shared" si="3"/>
        <v/>
      </c>
      <c r="F450" s="466"/>
      <c r="G450" s="466" t="e">
        <f t="array" ref="G450">INDEX( '2019 Kevin and Rob Export to we'!A:E, MATCH( E450, '2019 Kevin and Rob Export to we'!E:E, 0 ) )</f>
        <v>#N/A</v>
      </c>
      <c r="H450" s="466"/>
      <c r="I450" s="466"/>
      <c r="J450" s="466"/>
      <c r="K450" s="466"/>
      <c r="L450" s="466"/>
      <c r="M450" s="466"/>
      <c r="N450" s="466"/>
      <c r="O450" s="466"/>
      <c r="R450" s="466" t="str">
        <f t="shared" ref="R450:S450" si="1347">IF( AND( NOT( ISERROR( T450 ) ), NOT( ISBLANK( T450 ) ) ), IF( AND( T450 &gt; 0, T450 &lt; 1 ), IF( T450 &gt; 0.042, IF( $A450 = "Friday", $T$1, $U$1 ) + T450 + 0.5, IF( $A450 = "Friday", $T$1, $U$1 ) + T450 + 1), "" ), "" )</f>
        <v/>
      </c>
      <c r="S450" s="466" t="str">
        <f t="shared" si="1347"/>
        <v/>
      </c>
      <c r="T450" s="497" t="e">
        <f t="shared" ref="T450:U450" si="1348">TIMEVALUE(V450)</f>
        <v>#VALUE!</v>
      </c>
      <c r="U450" s="497" t="e">
        <f t="shared" si="1348"/>
        <v>#VALUE!</v>
      </c>
      <c r="V450" s="498" t="str">
        <f t="shared" si="6"/>
        <v/>
      </c>
      <c r="W450" s="498" t="str">
        <f t="shared" si="7"/>
        <v/>
      </c>
    </row>
    <row r="451" spans="1:23" ht="12.75">
      <c r="A451" t="str">
        <f t="shared" si="0"/>
        <v>Saturday</v>
      </c>
      <c r="B451" t="e">
        <f t="shared" si="1"/>
        <v>#VALUE!</v>
      </c>
      <c r="C451" t="str">
        <f t="shared" ref="C451:D451" si="1349">IF( NOT( R451 = "" ), TEXT( DATE(YEAR(R451), MONTH(R451), DAY(R451) ), "m/d/yy") &amp; " " &amp; HOUR(R451) &amp; ":" &amp; TEXT( MINUTE(R451), "00"), "")</f>
        <v/>
      </c>
      <c r="D451" t="str">
        <f t="shared" si="1349"/>
        <v/>
      </c>
      <c r="E451" t="str">
        <f t="shared" si="3"/>
        <v/>
      </c>
      <c r="F451" s="466"/>
      <c r="G451" s="466" t="e">
        <f t="array" ref="G451">INDEX( '2019 Kevin and Rob Export to we'!A:E, MATCH( E451, '2019 Kevin and Rob Export to we'!E:E, 0 ) )</f>
        <v>#N/A</v>
      </c>
      <c r="H451" s="466"/>
      <c r="I451" s="466"/>
      <c r="J451" s="466"/>
      <c r="K451" s="466"/>
      <c r="L451" s="466"/>
      <c r="M451" s="466"/>
      <c r="N451" s="466"/>
      <c r="O451" s="466"/>
      <c r="R451" s="466" t="str">
        <f t="shared" ref="R451:S451" si="1350">IF( AND( NOT( ISERROR( T451 ) ), NOT( ISBLANK( T451 ) ) ), IF( AND( T451 &gt; 0, T451 &lt; 1 ), IF( T451 &gt; 0.042, IF( $A451 = "Friday", $T$1, $U$1 ) + T451 + 0.5, IF( $A451 = "Friday", $T$1, $U$1 ) + T451 + 1), "" ), "" )</f>
        <v/>
      </c>
      <c r="S451" s="466" t="str">
        <f t="shared" si="1350"/>
        <v/>
      </c>
      <c r="T451" s="497" t="e">
        <f t="shared" ref="T451:U451" si="1351">TIMEVALUE(V451)</f>
        <v>#VALUE!</v>
      </c>
      <c r="U451" s="497" t="e">
        <f t="shared" si="1351"/>
        <v>#VALUE!</v>
      </c>
      <c r="V451" s="498" t="str">
        <f t="shared" si="6"/>
        <v/>
      </c>
      <c r="W451" s="498" t="str">
        <f t="shared" si="7"/>
        <v/>
      </c>
    </row>
    <row r="452" spans="1:23" ht="12.75">
      <c r="A452" t="str">
        <f t="shared" si="0"/>
        <v>Saturday</v>
      </c>
      <c r="B452" t="e">
        <f t="shared" si="1"/>
        <v>#VALUE!</v>
      </c>
      <c r="C452" t="str">
        <f t="shared" ref="C452:D452" si="1352">IF( NOT( R452 = "" ), TEXT( DATE(YEAR(R452), MONTH(R452), DAY(R452) ), "m/d/yy") &amp; " " &amp; HOUR(R452) &amp; ":" &amp; TEXT( MINUTE(R452), "00"), "")</f>
        <v/>
      </c>
      <c r="D452" t="str">
        <f t="shared" si="1352"/>
        <v/>
      </c>
      <c r="E452" t="str">
        <f t="shared" si="3"/>
        <v/>
      </c>
      <c r="F452" s="466"/>
      <c r="G452" s="466" t="e">
        <f t="array" ref="G452">INDEX( '2019 Kevin and Rob Export to we'!A:E, MATCH( E452, '2019 Kevin and Rob Export to we'!E:E, 0 ) )</f>
        <v>#N/A</v>
      </c>
      <c r="H452" s="466"/>
      <c r="I452" s="466"/>
      <c r="J452" s="466"/>
      <c r="K452" s="466"/>
      <c r="L452" s="466"/>
      <c r="M452" s="466"/>
      <c r="N452" s="466"/>
      <c r="O452" s="466"/>
      <c r="R452" s="466" t="str">
        <f t="shared" ref="R452:S452" si="1353">IF( AND( NOT( ISERROR( T452 ) ), NOT( ISBLANK( T452 ) ) ), IF( AND( T452 &gt; 0, T452 &lt; 1 ), IF( T452 &gt; 0.042, IF( $A452 = "Friday", $T$1, $U$1 ) + T452 + 0.5, IF( $A452 = "Friday", $T$1, $U$1 ) + T452 + 1), "" ), "" )</f>
        <v/>
      </c>
      <c r="S452" s="466" t="str">
        <f t="shared" si="1353"/>
        <v/>
      </c>
      <c r="T452" s="497" t="e">
        <f t="shared" ref="T452:U452" si="1354">TIMEVALUE(V452)</f>
        <v>#VALUE!</v>
      </c>
      <c r="U452" s="497" t="e">
        <f t="shared" si="1354"/>
        <v>#VALUE!</v>
      </c>
      <c r="V452" s="498" t="str">
        <f t="shared" si="6"/>
        <v/>
      </c>
      <c r="W452" s="498" t="str">
        <f t="shared" si="7"/>
        <v/>
      </c>
    </row>
    <row r="453" spans="1:23" ht="12.75">
      <c r="A453" t="str">
        <f t="shared" si="0"/>
        <v>Saturday</v>
      </c>
      <c r="B453" t="e">
        <f t="shared" si="1"/>
        <v>#VALUE!</v>
      </c>
      <c r="C453" t="str">
        <f t="shared" ref="C453:D453" si="1355">IF( NOT( R453 = "" ), TEXT( DATE(YEAR(R453), MONTH(R453), DAY(R453) ), "m/d/yy") &amp; " " &amp; HOUR(R453) &amp; ":" &amp; TEXT( MINUTE(R453), "00"), "")</f>
        <v/>
      </c>
      <c r="D453" t="str">
        <f t="shared" si="1355"/>
        <v/>
      </c>
      <c r="E453" t="str">
        <f t="shared" si="3"/>
        <v/>
      </c>
      <c r="F453" s="466"/>
      <c r="G453" s="466" t="e">
        <f t="array" ref="G453">INDEX( '2019 Kevin and Rob Export to we'!A:E, MATCH( E453, '2019 Kevin and Rob Export to we'!E:E, 0 ) )</f>
        <v>#N/A</v>
      </c>
      <c r="H453" s="466"/>
      <c r="I453" s="466"/>
      <c r="J453" s="466"/>
      <c r="K453" s="466"/>
      <c r="L453" s="466"/>
      <c r="M453" s="466"/>
      <c r="N453" s="466"/>
      <c r="O453" s="466"/>
      <c r="R453" s="466" t="str">
        <f t="shared" ref="R453:S453" si="1356">IF( AND( NOT( ISERROR( T453 ) ), NOT( ISBLANK( T453 ) ) ), IF( AND( T453 &gt; 0, T453 &lt; 1 ), IF( T453 &gt; 0.042, IF( $A453 = "Friday", $T$1, $U$1 ) + T453 + 0.5, IF( $A453 = "Friday", $T$1, $U$1 ) + T453 + 1), "" ), "" )</f>
        <v/>
      </c>
      <c r="S453" s="466" t="str">
        <f t="shared" si="1356"/>
        <v/>
      </c>
      <c r="T453" s="497" t="e">
        <f t="shared" ref="T453:U453" si="1357">TIMEVALUE(V453)</f>
        <v>#VALUE!</v>
      </c>
      <c r="U453" s="497" t="e">
        <f t="shared" si="1357"/>
        <v>#VALUE!</v>
      </c>
      <c r="V453" s="498" t="str">
        <f t="shared" si="6"/>
        <v/>
      </c>
      <c r="W453" s="498" t="str">
        <f t="shared" si="7"/>
        <v/>
      </c>
    </row>
    <row r="454" spans="1:23" ht="12.75">
      <c r="A454" t="str">
        <f t="shared" si="0"/>
        <v>Saturday</v>
      </c>
      <c r="B454" t="e">
        <f t="shared" si="1"/>
        <v>#VALUE!</v>
      </c>
      <c r="C454" t="str">
        <f t="shared" ref="C454:D454" si="1358">IF( NOT( R454 = "" ), TEXT( DATE(YEAR(R454), MONTH(R454), DAY(R454) ), "m/d/yy") &amp; " " &amp; HOUR(R454) &amp; ":" &amp; TEXT( MINUTE(R454), "00"), "")</f>
        <v/>
      </c>
      <c r="D454" t="str">
        <f t="shared" si="1358"/>
        <v/>
      </c>
      <c r="E454" t="str">
        <f t="shared" si="3"/>
        <v/>
      </c>
      <c r="F454" s="466"/>
      <c r="G454" s="466" t="e">
        <f t="array" ref="G454">INDEX( '2019 Kevin and Rob Export to we'!A:E, MATCH( E454, '2019 Kevin and Rob Export to we'!E:E, 0 ) )</f>
        <v>#N/A</v>
      </c>
      <c r="H454" s="466"/>
      <c r="I454" s="466"/>
      <c r="J454" s="466"/>
      <c r="K454" s="466"/>
      <c r="L454" s="466"/>
      <c r="M454" s="466"/>
      <c r="N454" s="466"/>
      <c r="O454" s="466"/>
      <c r="R454" s="466" t="str">
        <f t="shared" ref="R454:S454" si="1359">IF( AND( NOT( ISERROR( T454 ) ), NOT( ISBLANK( T454 ) ) ), IF( AND( T454 &gt; 0, T454 &lt; 1 ), IF( T454 &gt; 0.042, IF( $A454 = "Friday", $T$1, $U$1 ) + T454 + 0.5, IF( $A454 = "Friday", $T$1, $U$1 ) + T454 + 1), "" ), "" )</f>
        <v/>
      </c>
      <c r="S454" s="466" t="str">
        <f t="shared" si="1359"/>
        <v/>
      </c>
      <c r="T454" s="497" t="e">
        <f t="shared" ref="T454:U454" si="1360">TIMEVALUE(V454)</f>
        <v>#VALUE!</v>
      </c>
      <c r="U454" s="497" t="e">
        <f t="shared" si="1360"/>
        <v>#VALUE!</v>
      </c>
      <c r="V454" s="498" t="str">
        <f t="shared" si="6"/>
        <v/>
      </c>
      <c r="W454" s="498" t="str">
        <f t="shared" si="7"/>
        <v/>
      </c>
    </row>
    <row r="455" spans="1:23" ht="12.75">
      <c r="A455" t="str">
        <f t="shared" si="0"/>
        <v>Saturday</v>
      </c>
      <c r="B455" t="e">
        <f t="shared" si="1"/>
        <v>#VALUE!</v>
      </c>
      <c r="C455" t="str">
        <f t="shared" ref="C455:D455" si="1361">IF( NOT( R455 = "" ), TEXT( DATE(YEAR(R455), MONTH(R455), DAY(R455) ), "m/d/yy") &amp; " " &amp; HOUR(R455) &amp; ":" &amp; TEXT( MINUTE(R455), "00"), "")</f>
        <v/>
      </c>
      <c r="D455" t="str">
        <f t="shared" si="1361"/>
        <v/>
      </c>
      <c r="E455" t="str">
        <f t="shared" si="3"/>
        <v/>
      </c>
      <c r="F455" s="466"/>
      <c r="G455" s="466" t="e">
        <f t="array" ref="G455">INDEX( '2019 Kevin and Rob Export to we'!A:E, MATCH( E455, '2019 Kevin and Rob Export to we'!E:E, 0 ) )</f>
        <v>#N/A</v>
      </c>
      <c r="H455" s="466"/>
      <c r="I455" s="466"/>
      <c r="J455" s="466"/>
      <c r="K455" s="466"/>
      <c r="L455" s="466"/>
      <c r="M455" s="466"/>
      <c r="N455" s="466"/>
      <c r="O455" s="466"/>
      <c r="R455" s="466" t="str">
        <f t="shared" ref="R455:S455" si="1362">IF( AND( NOT( ISERROR( T455 ) ), NOT( ISBLANK( T455 ) ) ), IF( AND( T455 &gt; 0, T455 &lt; 1 ), IF( T455 &gt; 0.042, IF( $A455 = "Friday", $T$1, $U$1 ) + T455 + 0.5, IF( $A455 = "Friday", $T$1, $U$1 ) + T455 + 1), "" ), "" )</f>
        <v/>
      </c>
      <c r="S455" s="466" t="str">
        <f t="shared" si="1362"/>
        <v/>
      </c>
      <c r="T455" s="497" t="e">
        <f t="shared" ref="T455:U455" si="1363">TIMEVALUE(V455)</f>
        <v>#VALUE!</v>
      </c>
      <c r="U455" s="497" t="e">
        <f t="shared" si="1363"/>
        <v>#VALUE!</v>
      </c>
      <c r="V455" s="498" t="str">
        <f t="shared" si="6"/>
        <v/>
      </c>
      <c r="W455" s="498" t="str">
        <f t="shared" si="7"/>
        <v/>
      </c>
    </row>
    <row r="456" spans="1:23" ht="12.75">
      <c r="A456" t="str">
        <f t="shared" si="0"/>
        <v>Saturday</v>
      </c>
      <c r="B456" t="e">
        <f t="shared" si="1"/>
        <v>#VALUE!</v>
      </c>
      <c r="C456" t="str">
        <f t="shared" ref="C456:D456" si="1364">IF( NOT( R456 = "" ), TEXT( DATE(YEAR(R456), MONTH(R456), DAY(R456) ), "m/d/yy") &amp; " " &amp; HOUR(R456) &amp; ":" &amp; TEXT( MINUTE(R456), "00"), "")</f>
        <v/>
      </c>
      <c r="D456" t="str">
        <f t="shared" si="1364"/>
        <v/>
      </c>
      <c r="E456" t="str">
        <f t="shared" si="3"/>
        <v/>
      </c>
      <c r="F456" s="466"/>
      <c r="G456" s="466" t="e">
        <f t="array" ref="G456">INDEX( '2019 Kevin and Rob Export to we'!A:E, MATCH( E456, '2019 Kevin and Rob Export to we'!E:E, 0 ) )</f>
        <v>#N/A</v>
      </c>
      <c r="H456" s="466"/>
      <c r="I456" s="466"/>
      <c r="J456" s="466"/>
      <c r="K456" s="466"/>
      <c r="L456" s="466"/>
      <c r="M456" s="466"/>
      <c r="N456" s="466"/>
      <c r="O456" s="466"/>
      <c r="R456" s="466" t="str">
        <f t="shared" ref="R456:S456" si="1365">IF( AND( NOT( ISERROR( T456 ) ), NOT( ISBLANK( T456 ) ) ), IF( AND( T456 &gt; 0, T456 &lt; 1 ), IF( T456 &gt; 0.042, IF( $A456 = "Friday", $T$1, $U$1 ) + T456 + 0.5, IF( $A456 = "Friday", $T$1, $U$1 ) + T456 + 1), "" ), "" )</f>
        <v/>
      </c>
      <c r="S456" s="466" t="str">
        <f t="shared" si="1365"/>
        <v/>
      </c>
      <c r="T456" s="497" t="e">
        <f t="shared" ref="T456:U456" si="1366">TIMEVALUE(V456)</f>
        <v>#VALUE!</v>
      </c>
      <c r="U456" s="497" t="e">
        <f t="shared" si="1366"/>
        <v>#VALUE!</v>
      </c>
      <c r="V456" s="498" t="str">
        <f t="shared" si="6"/>
        <v/>
      </c>
      <c r="W456" s="498" t="str">
        <f t="shared" si="7"/>
        <v/>
      </c>
    </row>
    <row r="457" spans="1:23" ht="12.75">
      <c r="A457" t="str">
        <f t="shared" si="0"/>
        <v>Saturday</v>
      </c>
      <c r="B457" t="e">
        <f t="shared" si="1"/>
        <v>#VALUE!</v>
      </c>
      <c r="C457" t="str">
        <f t="shared" ref="C457:D457" si="1367">IF( NOT( R457 = "" ), TEXT( DATE(YEAR(R457), MONTH(R457), DAY(R457) ), "m/d/yy") &amp; " " &amp; HOUR(R457) &amp; ":" &amp; TEXT( MINUTE(R457), "00"), "")</f>
        <v/>
      </c>
      <c r="D457" t="str">
        <f t="shared" si="1367"/>
        <v/>
      </c>
      <c r="E457" t="str">
        <f t="shared" si="3"/>
        <v/>
      </c>
      <c r="F457" s="466"/>
      <c r="G457" s="466" t="e">
        <f t="array" ref="G457">INDEX( '2019 Kevin and Rob Export to we'!A:E, MATCH( E457, '2019 Kevin and Rob Export to we'!E:E, 0 ) )</f>
        <v>#N/A</v>
      </c>
      <c r="H457" s="466"/>
      <c r="I457" s="466"/>
      <c r="J457" s="466"/>
      <c r="K457" s="466"/>
      <c r="L457" s="466"/>
      <c r="M457" s="466"/>
      <c r="N457" s="466"/>
      <c r="O457" s="466"/>
      <c r="R457" s="466" t="str">
        <f t="shared" ref="R457:S457" si="1368">IF( AND( NOT( ISERROR( T457 ) ), NOT( ISBLANK( T457 ) ) ), IF( AND( T457 &gt; 0, T457 &lt; 1 ), IF( T457 &gt; 0.042, IF( $A457 = "Friday", $T$1, $U$1 ) + T457 + 0.5, IF( $A457 = "Friday", $T$1, $U$1 ) + T457 + 1), "" ), "" )</f>
        <v/>
      </c>
      <c r="S457" s="466" t="str">
        <f t="shared" si="1368"/>
        <v/>
      </c>
      <c r="T457" s="497" t="e">
        <f t="shared" ref="T457:U457" si="1369">TIMEVALUE(V457)</f>
        <v>#VALUE!</v>
      </c>
      <c r="U457" s="497" t="e">
        <f t="shared" si="1369"/>
        <v>#VALUE!</v>
      </c>
      <c r="V457" s="498" t="str">
        <f t="shared" si="6"/>
        <v/>
      </c>
      <c r="W457" s="498" t="str">
        <f t="shared" si="7"/>
        <v/>
      </c>
    </row>
    <row r="458" spans="1:23" ht="12.75">
      <c r="A458" t="str">
        <f t="shared" si="0"/>
        <v>Saturday</v>
      </c>
      <c r="B458" t="e">
        <f t="shared" si="1"/>
        <v>#VALUE!</v>
      </c>
      <c r="C458" t="str">
        <f t="shared" ref="C458:D458" si="1370">IF( NOT( R458 = "" ), TEXT( DATE(YEAR(R458), MONTH(R458), DAY(R458) ), "m/d/yy") &amp; " " &amp; HOUR(R458) &amp; ":" &amp; TEXT( MINUTE(R458), "00"), "")</f>
        <v/>
      </c>
      <c r="D458" t="str">
        <f t="shared" si="1370"/>
        <v/>
      </c>
      <c r="E458" t="str">
        <f t="shared" si="3"/>
        <v/>
      </c>
      <c r="F458" s="466"/>
      <c r="G458" s="466" t="e">
        <f t="array" ref="G458">INDEX( '2019 Kevin and Rob Export to we'!A:E, MATCH( E458, '2019 Kevin and Rob Export to we'!E:E, 0 ) )</f>
        <v>#N/A</v>
      </c>
      <c r="H458" s="466"/>
      <c r="I458" s="466"/>
      <c r="J458" s="466"/>
      <c r="K458" s="466"/>
      <c r="L458" s="466"/>
      <c r="M458" s="466"/>
      <c r="N458" s="466"/>
      <c r="O458" s="466"/>
      <c r="R458" s="466" t="str">
        <f t="shared" ref="R458:S458" si="1371">IF( AND( NOT( ISERROR( T458 ) ), NOT( ISBLANK( T458 ) ) ), IF( AND( T458 &gt; 0, T458 &lt; 1 ), IF( T458 &gt; 0.042, IF( $A458 = "Friday", $T$1, $U$1 ) + T458 + 0.5, IF( $A458 = "Friday", $T$1, $U$1 ) + T458 + 1), "" ), "" )</f>
        <v/>
      </c>
      <c r="S458" s="466" t="str">
        <f t="shared" si="1371"/>
        <v/>
      </c>
      <c r="T458" s="497" t="e">
        <f t="shared" ref="T458:U458" si="1372">TIMEVALUE(V458)</f>
        <v>#VALUE!</v>
      </c>
      <c r="U458" s="497" t="e">
        <f t="shared" si="1372"/>
        <v>#VALUE!</v>
      </c>
      <c r="V458" s="498" t="str">
        <f t="shared" si="6"/>
        <v/>
      </c>
      <c r="W458" s="498" t="str">
        <f t="shared" si="7"/>
        <v/>
      </c>
    </row>
    <row r="459" spans="1:23" ht="12.75">
      <c r="A459" t="str">
        <f t="shared" si="0"/>
        <v>Saturday</v>
      </c>
      <c r="B459" t="e">
        <f t="shared" si="1"/>
        <v>#VALUE!</v>
      </c>
      <c r="C459" t="str">
        <f t="shared" ref="C459:D459" si="1373">IF( NOT( R459 = "" ), TEXT( DATE(YEAR(R459), MONTH(R459), DAY(R459) ), "m/d/yy") &amp; " " &amp; HOUR(R459) &amp; ":" &amp; TEXT( MINUTE(R459), "00"), "")</f>
        <v/>
      </c>
      <c r="D459" t="str">
        <f t="shared" si="1373"/>
        <v/>
      </c>
      <c r="E459" t="str">
        <f t="shared" si="3"/>
        <v/>
      </c>
      <c r="F459" s="466"/>
      <c r="G459" s="466" t="e">
        <f t="array" ref="G459">INDEX( '2019 Kevin and Rob Export to we'!A:E, MATCH( E459, '2019 Kevin and Rob Export to we'!E:E, 0 ) )</f>
        <v>#N/A</v>
      </c>
      <c r="H459" s="466"/>
      <c r="I459" s="466"/>
      <c r="J459" s="466"/>
      <c r="K459" s="466"/>
      <c r="L459" s="466"/>
      <c r="M459" s="466"/>
      <c r="N459" s="466"/>
      <c r="O459" s="466"/>
      <c r="R459" s="466" t="str">
        <f t="shared" ref="R459:S459" si="1374">IF( AND( NOT( ISERROR( T459 ) ), NOT( ISBLANK( T459 ) ) ), IF( AND( T459 &gt; 0, T459 &lt; 1 ), IF( T459 &gt; 0.042, IF( $A459 = "Friday", $T$1, $U$1 ) + T459 + 0.5, IF( $A459 = "Friday", $T$1, $U$1 ) + T459 + 1), "" ), "" )</f>
        <v/>
      </c>
      <c r="S459" s="466" t="str">
        <f t="shared" si="1374"/>
        <v/>
      </c>
      <c r="T459" s="497" t="e">
        <f t="shared" ref="T459:U459" si="1375">TIMEVALUE(V459)</f>
        <v>#VALUE!</v>
      </c>
      <c r="U459" s="497" t="e">
        <f t="shared" si="1375"/>
        <v>#VALUE!</v>
      </c>
      <c r="V459" s="498" t="str">
        <f t="shared" si="6"/>
        <v/>
      </c>
      <c r="W459" s="498" t="str">
        <f t="shared" si="7"/>
        <v/>
      </c>
    </row>
    <row r="460" spans="1:23" ht="12.75">
      <c r="A460" t="str">
        <f t="shared" si="0"/>
        <v>Saturday</v>
      </c>
      <c r="B460" t="e">
        <f t="shared" si="1"/>
        <v>#VALUE!</v>
      </c>
      <c r="C460" t="str">
        <f t="shared" ref="C460:D460" si="1376">IF( NOT( R460 = "" ), TEXT( DATE(YEAR(R460), MONTH(R460), DAY(R460) ), "m/d/yy") &amp; " " &amp; HOUR(R460) &amp; ":" &amp; TEXT( MINUTE(R460), "00"), "")</f>
        <v/>
      </c>
      <c r="D460" t="str">
        <f t="shared" si="1376"/>
        <v/>
      </c>
      <c r="E460" t="str">
        <f t="shared" si="3"/>
        <v/>
      </c>
      <c r="F460" s="466"/>
      <c r="G460" s="466" t="e">
        <f t="array" ref="G460">INDEX( '2019 Kevin and Rob Export to we'!A:E, MATCH( E460, '2019 Kevin and Rob Export to we'!E:E, 0 ) )</f>
        <v>#N/A</v>
      </c>
      <c r="H460" s="466"/>
      <c r="I460" s="466"/>
      <c r="J460" s="466"/>
      <c r="K460" s="466"/>
      <c r="L460" s="466"/>
      <c r="M460" s="466"/>
      <c r="N460" s="466"/>
      <c r="O460" s="466"/>
      <c r="R460" s="466" t="str">
        <f t="shared" ref="R460:S460" si="1377">IF( AND( NOT( ISERROR( T460 ) ), NOT( ISBLANK( T460 ) ) ), IF( AND( T460 &gt; 0, T460 &lt; 1 ), IF( T460 &gt; 0.042, IF( $A460 = "Friday", $T$1, $U$1 ) + T460 + 0.5, IF( $A460 = "Friday", $T$1, $U$1 ) + T460 + 1), "" ), "" )</f>
        <v/>
      </c>
      <c r="S460" s="466" t="str">
        <f t="shared" si="1377"/>
        <v/>
      </c>
      <c r="T460" s="497" t="e">
        <f t="shared" ref="T460:U460" si="1378">TIMEVALUE(V460)</f>
        <v>#VALUE!</v>
      </c>
      <c r="U460" s="497" t="e">
        <f t="shared" si="1378"/>
        <v>#VALUE!</v>
      </c>
      <c r="V460" s="498" t="str">
        <f t="shared" si="6"/>
        <v/>
      </c>
      <c r="W460" s="498" t="str">
        <f t="shared" si="7"/>
        <v/>
      </c>
    </row>
    <row r="461" spans="1:23" ht="12.75">
      <c r="A461" t="str">
        <f t="shared" si="0"/>
        <v>Saturday</v>
      </c>
      <c r="B461" t="e">
        <f t="shared" si="1"/>
        <v>#VALUE!</v>
      </c>
      <c r="C461" t="str">
        <f t="shared" ref="C461:D461" si="1379">IF( NOT( R461 = "" ), TEXT( DATE(YEAR(R461), MONTH(R461), DAY(R461) ), "m/d/yy") &amp; " " &amp; HOUR(R461) &amp; ":" &amp; TEXT( MINUTE(R461), "00"), "")</f>
        <v/>
      </c>
      <c r="D461" t="str">
        <f t="shared" si="1379"/>
        <v/>
      </c>
      <c r="E461" t="str">
        <f t="shared" si="3"/>
        <v/>
      </c>
      <c r="F461" s="466"/>
      <c r="G461" s="466" t="e">
        <f t="array" ref="G461">INDEX( '2019 Kevin and Rob Export to we'!A:E, MATCH( E461, '2019 Kevin and Rob Export to we'!E:E, 0 ) )</f>
        <v>#N/A</v>
      </c>
      <c r="H461" s="466"/>
      <c r="I461" s="466"/>
      <c r="J461" s="466"/>
      <c r="K461" s="466"/>
      <c r="L461" s="466"/>
      <c r="M461" s="466"/>
      <c r="N461" s="466"/>
      <c r="O461" s="466"/>
      <c r="R461" s="466" t="str">
        <f t="shared" ref="R461:S461" si="1380">IF( AND( NOT( ISERROR( T461 ) ), NOT( ISBLANK( T461 ) ) ), IF( AND( T461 &gt; 0, T461 &lt; 1 ), IF( T461 &gt; 0.042, IF( $A461 = "Friday", $T$1, $U$1 ) + T461 + 0.5, IF( $A461 = "Friday", $T$1, $U$1 ) + T461 + 1), "" ), "" )</f>
        <v/>
      </c>
      <c r="S461" s="466" t="str">
        <f t="shared" si="1380"/>
        <v/>
      </c>
      <c r="T461" s="497" t="e">
        <f t="shared" ref="T461:U461" si="1381">TIMEVALUE(V461)</f>
        <v>#VALUE!</v>
      </c>
      <c r="U461" s="497" t="e">
        <f t="shared" si="1381"/>
        <v>#VALUE!</v>
      </c>
      <c r="V461" s="498" t="str">
        <f t="shared" si="6"/>
        <v/>
      </c>
      <c r="W461" s="498" t="str">
        <f t="shared" si="7"/>
        <v/>
      </c>
    </row>
    <row r="462" spans="1:23" ht="12.75">
      <c r="A462" t="str">
        <f t="shared" si="0"/>
        <v>Saturday</v>
      </c>
      <c r="B462" t="e">
        <f t="shared" si="1"/>
        <v>#VALUE!</v>
      </c>
      <c r="C462" t="str">
        <f t="shared" ref="C462:D462" si="1382">IF( NOT( R462 = "" ), TEXT( DATE(YEAR(R462), MONTH(R462), DAY(R462) ), "m/d/yy") &amp; " " &amp; HOUR(R462) &amp; ":" &amp; TEXT( MINUTE(R462), "00"), "")</f>
        <v/>
      </c>
      <c r="D462" t="str">
        <f t="shared" si="1382"/>
        <v/>
      </c>
      <c r="E462" t="str">
        <f t="shared" si="3"/>
        <v/>
      </c>
      <c r="F462" s="466"/>
      <c r="G462" s="466" t="e">
        <f t="array" ref="G462">INDEX( '2019 Kevin and Rob Export to we'!A:E, MATCH( E462, '2019 Kevin and Rob Export to we'!E:E, 0 ) )</f>
        <v>#N/A</v>
      </c>
      <c r="H462" s="466"/>
      <c r="I462" s="466"/>
      <c r="J462" s="466"/>
      <c r="K462" s="466"/>
      <c r="L462" s="466"/>
      <c r="M462" s="466"/>
      <c r="N462" s="466"/>
      <c r="O462" s="466"/>
      <c r="R462" s="466" t="str">
        <f t="shared" ref="R462:S462" si="1383">IF( AND( NOT( ISERROR( T462 ) ), NOT( ISBLANK( T462 ) ) ), IF( AND( T462 &gt; 0, T462 &lt; 1 ), IF( T462 &gt; 0.042, IF( $A462 = "Friday", $T$1, $U$1 ) + T462 + 0.5, IF( $A462 = "Friday", $T$1, $U$1 ) + T462 + 1), "" ), "" )</f>
        <v/>
      </c>
      <c r="S462" s="466" t="str">
        <f t="shared" si="1383"/>
        <v/>
      </c>
      <c r="T462" s="497" t="e">
        <f t="shared" ref="T462:U462" si="1384">TIMEVALUE(V462)</f>
        <v>#VALUE!</v>
      </c>
      <c r="U462" s="497" t="e">
        <f t="shared" si="1384"/>
        <v>#VALUE!</v>
      </c>
      <c r="V462" s="498" t="str">
        <f t="shared" si="6"/>
        <v/>
      </c>
      <c r="W462" s="498" t="str">
        <f t="shared" si="7"/>
        <v/>
      </c>
    </row>
    <row r="463" spans="1:23" ht="12.75">
      <c r="A463" t="str">
        <f t="shared" si="0"/>
        <v>Saturday</v>
      </c>
      <c r="B463" t="e">
        <f t="shared" si="1"/>
        <v>#VALUE!</v>
      </c>
      <c r="C463" t="str">
        <f t="shared" ref="C463:D463" si="1385">IF( NOT( R463 = "" ), TEXT( DATE(YEAR(R463), MONTH(R463), DAY(R463) ), "m/d/yy") &amp; " " &amp; HOUR(R463) &amp; ":" &amp; TEXT( MINUTE(R463), "00"), "")</f>
        <v/>
      </c>
      <c r="D463" t="str">
        <f t="shared" si="1385"/>
        <v/>
      </c>
      <c r="E463" t="str">
        <f t="shared" si="3"/>
        <v/>
      </c>
      <c r="F463" s="466"/>
      <c r="G463" s="466" t="e">
        <f t="array" ref="G463">INDEX( '2019 Kevin and Rob Export to we'!A:E, MATCH( E463, '2019 Kevin and Rob Export to we'!E:E, 0 ) )</f>
        <v>#N/A</v>
      </c>
      <c r="H463" s="466"/>
      <c r="I463" s="466"/>
      <c r="J463" s="466"/>
      <c r="K463" s="466"/>
      <c r="L463" s="466"/>
      <c r="M463" s="466"/>
      <c r="N463" s="466"/>
      <c r="O463" s="466"/>
      <c r="R463" s="466" t="str">
        <f t="shared" ref="R463:S463" si="1386">IF( AND( NOT( ISERROR( T463 ) ), NOT( ISBLANK( T463 ) ) ), IF( AND( T463 &gt; 0, T463 &lt; 1 ), IF( T463 &gt; 0.042, IF( $A463 = "Friday", $T$1, $U$1 ) + T463 + 0.5, IF( $A463 = "Friday", $T$1, $U$1 ) + T463 + 1), "" ), "" )</f>
        <v/>
      </c>
      <c r="S463" s="466" t="str">
        <f t="shared" si="1386"/>
        <v/>
      </c>
      <c r="T463" s="497" t="e">
        <f t="shared" ref="T463:U463" si="1387">TIMEVALUE(V463)</f>
        <v>#VALUE!</v>
      </c>
      <c r="U463" s="497" t="e">
        <f t="shared" si="1387"/>
        <v>#VALUE!</v>
      </c>
      <c r="V463" s="498" t="str">
        <f t="shared" si="6"/>
        <v/>
      </c>
      <c r="W463" s="498" t="str">
        <f t="shared" si="7"/>
        <v/>
      </c>
    </row>
    <row r="464" spans="1:23" ht="12.75">
      <c r="A464" t="str">
        <f t="shared" si="0"/>
        <v>Saturday</v>
      </c>
      <c r="B464" t="e">
        <f t="shared" si="1"/>
        <v>#VALUE!</v>
      </c>
      <c r="C464" t="str">
        <f t="shared" ref="C464:D464" si="1388">IF( NOT( R464 = "" ), TEXT( DATE(YEAR(R464), MONTH(R464), DAY(R464) ), "m/d/yy") &amp; " " &amp; HOUR(R464) &amp; ":" &amp; TEXT( MINUTE(R464), "00"), "")</f>
        <v/>
      </c>
      <c r="D464" t="str">
        <f t="shared" si="1388"/>
        <v/>
      </c>
      <c r="E464" t="str">
        <f t="shared" si="3"/>
        <v/>
      </c>
      <c r="F464" s="466"/>
      <c r="G464" s="466" t="e">
        <f t="array" ref="G464">INDEX( '2019 Kevin and Rob Export to we'!A:E, MATCH( E464, '2019 Kevin and Rob Export to we'!E:E, 0 ) )</f>
        <v>#N/A</v>
      </c>
      <c r="H464" s="466"/>
      <c r="I464" s="466"/>
      <c r="J464" s="466"/>
      <c r="K464" s="466"/>
      <c r="L464" s="466"/>
      <c r="M464" s="466"/>
      <c r="N464" s="466"/>
      <c r="O464" s="466"/>
      <c r="R464" s="466" t="str">
        <f t="shared" ref="R464:S464" si="1389">IF( AND( NOT( ISERROR( T464 ) ), NOT( ISBLANK( T464 ) ) ), IF( AND( T464 &gt; 0, T464 &lt; 1 ), IF( T464 &gt; 0.042, IF( $A464 = "Friday", $T$1, $U$1 ) + T464 + 0.5, IF( $A464 = "Friday", $T$1, $U$1 ) + T464 + 1), "" ), "" )</f>
        <v/>
      </c>
      <c r="S464" s="466" t="str">
        <f t="shared" si="1389"/>
        <v/>
      </c>
      <c r="T464" s="497" t="e">
        <f t="shared" ref="T464:U464" si="1390">TIMEVALUE(V464)</f>
        <v>#VALUE!</v>
      </c>
      <c r="U464" s="497" t="e">
        <f t="shared" si="1390"/>
        <v>#VALUE!</v>
      </c>
      <c r="V464" s="498" t="str">
        <f t="shared" si="6"/>
        <v/>
      </c>
      <c r="W464" s="498" t="str">
        <f t="shared" si="7"/>
        <v/>
      </c>
    </row>
    <row r="465" spans="1:23" ht="12.75">
      <c r="A465" t="str">
        <f t="shared" si="0"/>
        <v>Saturday</v>
      </c>
      <c r="B465" t="e">
        <f t="shared" si="1"/>
        <v>#VALUE!</v>
      </c>
      <c r="C465" t="str">
        <f t="shared" ref="C465:D465" si="1391">IF( NOT( R465 = "" ), TEXT( DATE(YEAR(R465), MONTH(R465), DAY(R465) ), "m/d/yy") &amp; " " &amp; HOUR(R465) &amp; ":" &amp; TEXT( MINUTE(R465), "00"), "")</f>
        <v/>
      </c>
      <c r="D465" t="str">
        <f t="shared" si="1391"/>
        <v/>
      </c>
      <c r="E465" t="str">
        <f t="shared" si="3"/>
        <v/>
      </c>
      <c r="F465" s="466"/>
      <c r="G465" s="466" t="e">
        <f t="array" ref="G465">INDEX( '2019 Kevin and Rob Export to we'!A:E, MATCH( E465, '2019 Kevin and Rob Export to we'!E:E, 0 ) )</f>
        <v>#N/A</v>
      </c>
      <c r="H465" s="466"/>
      <c r="I465" s="466"/>
      <c r="J465" s="466"/>
      <c r="K465" s="466"/>
      <c r="L465" s="466"/>
      <c r="M465" s="466"/>
      <c r="N465" s="466"/>
      <c r="O465" s="466"/>
      <c r="R465" s="466" t="str">
        <f t="shared" ref="R465:S465" si="1392">IF( AND( NOT( ISERROR( T465 ) ), NOT( ISBLANK( T465 ) ) ), IF( AND( T465 &gt; 0, T465 &lt; 1 ), IF( T465 &gt; 0.042, IF( $A465 = "Friday", $T$1, $U$1 ) + T465 + 0.5, IF( $A465 = "Friday", $T$1, $U$1 ) + T465 + 1), "" ), "" )</f>
        <v/>
      </c>
      <c r="S465" s="466" t="str">
        <f t="shared" si="1392"/>
        <v/>
      </c>
      <c r="T465" s="497" t="e">
        <f t="shared" ref="T465:U465" si="1393">TIMEVALUE(V465)</f>
        <v>#VALUE!</v>
      </c>
      <c r="U465" s="497" t="e">
        <f t="shared" si="1393"/>
        <v>#VALUE!</v>
      </c>
      <c r="V465" s="498" t="str">
        <f t="shared" si="6"/>
        <v/>
      </c>
      <c r="W465" s="498" t="str">
        <f t="shared" si="7"/>
        <v/>
      </c>
    </row>
    <row r="466" spans="1:23" ht="12.75">
      <c r="A466" t="str">
        <f t="shared" si="0"/>
        <v>Saturday</v>
      </c>
      <c r="B466" t="e">
        <f t="shared" si="1"/>
        <v>#VALUE!</v>
      </c>
      <c r="C466" t="str">
        <f t="shared" ref="C466:D466" si="1394">IF( NOT( R466 = "" ), TEXT( DATE(YEAR(R466), MONTH(R466), DAY(R466) ), "m/d/yy") &amp; " " &amp; HOUR(R466) &amp; ":" &amp; TEXT( MINUTE(R466), "00"), "")</f>
        <v/>
      </c>
      <c r="D466" t="str">
        <f t="shared" si="1394"/>
        <v/>
      </c>
      <c r="E466" t="str">
        <f t="shared" si="3"/>
        <v/>
      </c>
      <c r="F466" s="466"/>
      <c r="G466" s="466" t="e">
        <f t="array" ref="G466">INDEX( '2019 Kevin and Rob Export to we'!A:E, MATCH( E466, '2019 Kevin and Rob Export to we'!E:E, 0 ) )</f>
        <v>#N/A</v>
      </c>
      <c r="H466" s="466"/>
      <c r="I466" s="466"/>
      <c r="J466" s="466"/>
      <c r="K466" s="466"/>
      <c r="L466" s="466"/>
      <c r="M466" s="466"/>
      <c r="N466" s="466"/>
      <c r="O466" s="466"/>
      <c r="R466" s="466" t="str">
        <f t="shared" ref="R466:S466" si="1395">IF( AND( NOT( ISERROR( T466 ) ), NOT( ISBLANK( T466 ) ) ), IF( AND( T466 &gt; 0, T466 &lt; 1 ), IF( T466 &gt; 0.042, IF( $A466 = "Friday", $T$1, $U$1 ) + T466 + 0.5, IF( $A466 = "Friday", $T$1, $U$1 ) + T466 + 1), "" ), "" )</f>
        <v/>
      </c>
      <c r="S466" s="466" t="str">
        <f t="shared" si="1395"/>
        <v/>
      </c>
      <c r="T466" s="497" t="e">
        <f t="shared" ref="T466:U466" si="1396">TIMEVALUE(V466)</f>
        <v>#VALUE!</v>
      </c>
      <c r="U466" s="497" t="e">
        <f t="shared" si="1396"/>
        <v>#VALUE!</v>
      </c>
      <c r="V466" s="498" t="str">
        <f t="shared" si="6"/>
        <v/>
      </c>
      <c r="W466" s="498" t="str">
        <f t="shared" si="7"/>
        <v/>
      </c>
    </row>
    <row r="467" spans="1:23" ht="12.75">
      <c r="A467" t="str">
        <f t="shared" si="0"/>
        <v>Saturday</v>
      </c>
      <c r="B467" t="e">
        <f t="shared" si="1"/>
        <v>#VALUE!</v>
      </c>
      <c r="C467" t="str">
        <f t="shared" ref="C467:D467" si="1397">IF( NOT( R467 = "" ), TEXT( DATE(YEAR(R467), MONTH(R467), DAY(R467) ), "m/d/yy") &amp; " " &amp; HOUR(R467) &amp; ":" &amp; TEXT( MINUTE(R467), "00"), "")</f>
        <v/>
      </c>
      <c r="D467" t="str">
        <f t="shared" si="1397"/>
        <v/>
      </c>
      <c r="E467" t="str">
        <f t="shared" si="3"/>
        <v/>
      </c>
      <c r="F467" s="466"/>
      <c r="G467" s="466" t="e">
        <f t="array" ref="G467">INDEX( '2019 Kevin and Rob Export to we'!A:E, MATCH( E467, '2019 Kevin and Rob Export to we'!E:E, 0 ) )</f>
        <v>#N/A</v>
      </c>
      <c r="H467" s="466"/>
      <c r="I467" s="466"/>
      <c r="J467" s="466"/>
      <c r="K467" s="466"/>
      <c r="L467" s="466"/>
      <c r="M467" s="466"/>
      <c r="N467" s="466"/>
      <c r="O467" s="466"/>
      <c r="R467" s="466" t="str">
        <f t="shared" ref="R467:S467" si="1398">IF( AND( NOT( ISERROR( T467 ) ), NOT( ISBLANK( T467 ) ) ), IF( AND( T467 &gt; 0, T467 &lt; 1 ), IF( T467 &gt; 0.042, IF( $A467 = "Friday", $T$1, $U$1 ) + T467 + 0.5, IF( $A467 = "Friday", $T$1, $U$1 ) + T467 + 1), "" ), "" )</f>
        <v/>
      </c>
      <c r="S467" s="466" t="str">
        <f t="shared" si="1398"/>
        <v/>
      </c>
      <c r="T467" s="497" t="e">
        <f t="shared" ref="T467:U467" si="1399">TIMEVALUE(V467)</f>
        <v>#VALUE!</v>
      </c>
      <c r="U467" s="497" t="e">
        <f t="shared" si="1399"/>
        <v>#VALUE!</v>
      </c>
      <c r="V467" s="498" t="str">
        <f t="shared" si="6"/>
        <v/>
      </c>
      <c r="W467" s="498" t="str">
        <f t="shared" si="7"/>
        <v/>
      </c>
    </row>
    <row r="468" spans="1:23" ht="12.75">
      <c r="A468" t="str">
        <f t="shared" si="0"/>
        <v>Saturday</v>
      </c>
      <c r="B468" t="e">
        <f t="shared" si="1"/>
        <v>#VALUE!</v>
      </c>
      <c r="C468" t="str">
        <f t="shared" ref="C468:D468" si="1400">IF( NOT( R468 = "" ), TEXT( DATE(YEAR(R468), MONTH(R468), DAY(R468) ), "m/d/yy") &amp; " " &amp; HOUR(R468) &amp; ":" &amp; TEXT( MINUTE(R468), "00"), "")</f>
        <v/>
      </c>
      <c r="D468" t="str">
        <f t="shared" si="1400"/>
        <v/>
      </c>
      <c r="E468" t="str">
        <f t="shared" si="3"/>
        <v/>
      </c>
      <c r="F468" s="466"/>
      <c r="G468" s="466" t="e">
        <f t="array" ref="G468">INDEX( '2019 Kevin and Rob Export to we'!A:E, MATCH( E468, '2019 Kevin and Rob Export to we'!E:E, 0 ) )</f>
        <v>#N/A</v>
      </c>
      <c r="H468" s="466"/>
      <c r="I468" s="466"/>
      <c r="J468" s="466"/>
      <c r="K468" s="466"/>
      <c r="L468" s="466"/>
      <c r="M468" s="466"/>
      <c r="N468" s="466"/>
      <c r="O468" s="466"/>
      <c r="R468" s="466" t="str">
        <f t="shared" ref="R468:S468" si="1401">IF( AND( NOT( ISERROR( T468 ) ), NOT( ISBLANK( T468 ) ) ), IF( AND( T468 &gt; 0, T468 &lt; 1 ), IF( T468 &gt; 0.042, IF( $A468 = "Friday", $T$1, $U$1 ) + T468 + 0.5, IF( $A468 = "Friday", $T$1, $U$1 ) + T468 + 1), "" ), "" )</f>
        <v/>
      </c>
      <c r="S468" s="466" t="str">
        <f t="shared" si="1401"/>
        <v/>
      </c>
      <c r="T468" s="497" t="e">
        <f t="shared" ref="T468:U468" si="1402">TIMEVALUE(V468)</f>
        <v>#VALUE!</v>
      </c>
      <c r="U468" s="497" t="e">
        <f t="shared" si="1402"/>
        <v>#VALUE!</v>
      </c>
      <c r="V468" s="498" t="str">
        <f t="shared" si="6"/>
        <v/>
      </c>
      <c r="W468" s="498" t="str">
        <f t="shared" si="7"/>
        <v/>
      </c>
    </row>
    <row r="469" spans="1:23" ht="12.75">
      <c r="A469" t="str">
        <f t="shared" si="0"/>
        <v>Saturday</v>
      </c>
      <c r="B469" t="e">
        <f t="shared" si="1"/>
        <v>#VALUE!</v>
      </c>
      <c r="C469" t="str">
        <f t="shared" ref="C469:D469" si="1403">IF( NOT( R469 = "" ), TEXT( DATE(YEAR(R469), MONTH(R469), DAY(R469) ), "m/d/yy") &amp; " " &amp; HOUR(R469) &amp; ":" &amp; TEXT( MINUTE(R469), "00"), "")</f>
        <v/>
      </c>
      <c r="D469" t="str">
        <f t="shared" si="1403"/>
        <v/>
      </c>
      <c r="E469" t="str">
        <f t="shared" si="3"/>
        <v/>
      </c>
      <c r="F469" s="466"/>
      <c r="G469" s="466" t="e">
        <f t="array" ref="G469">INDEX( '2019 Kevin and Rob Export to we'!A:E, MATCH( E469, '2019 Kevin and Rob Export to we'!E:E, 0 ) )</f>
        <v>#N/A</v>
      </c>
      <c r="H469" s="466"/>
      <c r="I469" s="466"/>
      <c r="J469" s="466"/>
      <c r="K469" s="466"/>
      <c r="L469" s="466"/>
      <c r="M469" s="466"/>
      <c r="N469" s="466"/>
      <c r="O469" s="466"/>
      <c r="R469" s="466" t="str">
        <f t="shared" ref="R469:S469" si="1404">IF( AND( NOT( ISERROR( T469 ) ), NOT( ISBLANK( T469 ) ) ), IF( AND( T469 &gt; 0, T469 &lt; 1 ), IF( T469 &gt; 0.042, IF( $A469 = "Friday", $T$1, $U$1 ) + T469 + 0.5, IF( $A469 = "Friday", $T$1, $U$1 ) + T469 + 1), "" ), "" )</f>
        <v/>
      </c>
      <c r="S469" s="466" t="str">
        <f t="shared" si="1404"/>
        <v/>
      </c>
      <c r="T469" s="497" t="e">
        <f t="shared" ref="T469:U469" si="1405">TIMEVALUE(V469)</f>
        <v>#VALUE!</v>
      </c>
      <c r="U469" s="497" t="e">
        <f t="shared" si="1405"/>
        <v>#VALUE!</v>
      </c>
      <c r="V469" s="498" t="str">
        <f t="shared" si="6"/>
        <v/>
      </c>
      <c r="W469" s="498" t="str">
        <f t="shared" si="7"/>
        <v/>
      </c>
    </row>
    <row r="470" spans="1:23" ht="12.75">
      <c r="A470" t="str">
        <f t="shared" si="0"/>
        <v>Saturday</v>
      </c>
      <c r="B470" t="e">
        <f t="shared" si="1"/>
        <v>#VALUE!</v>
      </c>
      <c r="C470" t="str">
        <f t="shared" ref="C470:D470" si="1406">IF( NOT( R470 = "" ), TEXT( DATE(YEAR(R470), MONTH(R470), DAY(R470) ), "m/d/yy") &amp; " " &amp; HOUR(R470) &amp; ":" &amp; TEXT( MINUTE(R470), "00"), "")</f>
        <v/>
      </c>
      <c r="D470" t="str">
        <f t="shared" si="1406"/>
        <v/>
      </c>
      <c r="E470" t="str">
        <f t="shared" si="3"/>
        <v/>
      </c>
      <c r="F470" s="466"/>
      <c r="G470" s="466" t="e">
        <f t="array" ref="G470">INDEX( '2019 Kevin and Rob Export to we'!A:E, MATCH( E470, '2019 Kevin and Rob Export to we'!E:E, 0 ) )</f>
        <v>#N/A</v>
      </c>
      <c r="H470" s="466"/>
      <c r="I470" s="466"/>
      <c r="J470" s="466"/>
      <c r="K470" s="466"/>
      <c r="L470" s="466"/>
      <c r="M470" s="466"/>
      <c r="N470" s="466"/>
      <c r="O470" s="466"/>
      <c r="R470" s="466" t="str">
        <f t="shared" ref="R470:S470" si="1407">IF( AND( NOT( ISERROR( T470 ) ), NOT( ISBLANK( T470 ) ) ), IF( AND( T470 &gt; 0, T470 &lt; 1 ), IF( T470 &gt; 0.042, IF( $A470 = "Friday", $T$1, $U$1 ) + T470 + 0.5, IF( $A470 = "Friday", $T$1, $U$1 ) + T470 + 1), "" ), "" )</f>
        <v/>
      </c>
      <c r="S470" s="466" t="str">
        <f t="shared" si="1407"/>
        <v/>
      </c>
      <c r="T470" s="497" t="e">
        <f t="shared" ref="T470:U470" si="1408">TIMEVALUE(V470)</f>
        <v>#VALUE!</v>
      </c>
      <c r="U470" s="497" t="e">
        <f t="shared" si="1408"/>
        <v>#VALUE!</v>
      </c>
      <c r="V470" s="498" t="str">
        <f t="shared" si="6"/>
        <v/>
      </c>
      <c r="W470" s="498" t="str">
        <f t="shared" si="7"/>
        <v/>
      </c>
    </row>
    <row r="471" spans="1:23" ht="12.75">
      <c r="A471" t="str">
        <f t="shared" si="0"/>
        <v>Saturday</v>
      </c>
      <c r="B471" t="e">
        <f t="shared" si="1"/>
        <v>#VALUE!</v>
      </c>
      <c r="C471" t="str">
        <f t="shared" ref="C471:D471" si="1409">IF( NOT( R471 = "" ), TEXT( DATE(YEAR(R471), MONTH(R471), DAY(R471) ), "m/d/yy") &amp; " " &amp; HOUR(R471) &amp; ":" &amp; TEXT( MINUTE(R471), "00"), "")</f>
        <v/>
      </c>
      <c r="D471" t="str">
        <f t="shared" si="1409"/>
        <v/>
      </c>
      <c r="E471" t="str">
        <f t="shared" si="3"/>
        <v/>
      </c>
      <c r="F471" s="466"/>
      <c r="G471" s="466" t="e">
        <f t="array" ref="G471">INDEX( '2019 Kevin and Rob Export to we'!A:E, MATCH( E471, '2019 Kevin and Rob Export to we'!E:E, 0 ) )</f>
        <v>#N/A</v>
      </c>
      <c r="H471" s="466"/>
      <c r="I471" s="466"/>
      <c r="J471" s="466"/>
      <c r="K471" s="466"/>
      <c r="L471" s="466"/>
      <c r="M471" s="466"/>
      <c r="N471" s="466"/>
      <c r="O471" s="466"/>
      <c r="R471" s="466" t="str">
        <f t="shared" ref="R471:S471" si="1410">IF( AND( NOT( ISERROR( T471 ) ), NOT( ISBLANK( T471 ) ) ), IF( AND( T471 &gt; 0, T471 &lt; 1 ), IF( T471 &gt; 0.042, IF( $A471 = "Friday", $T$1, $U$1 ) + T471 + 0.5, IF( $A471 = "Friday", $T$1, $U$1 ) + T471 + 1), "" ), "" )</f>
        <v/>
      </c>
      <c r="S471" s="466" t="str">
        <f t="shared" si="1410"/>
        <v/>
      </c>
      <c r="T471" s="497" t="e">
        <f t="shared" ref="T471:U471" si="1411">TIMEVALUE(V471)</f>
        <v>#VALUE!</v>
      </c>
      <c r="U471" s="497" t="e">
        <f t="shared" si="1411"/>
        <v>#VALUE!</v>
      </c>
      <c r="V471" s="498" t="str">
        <f t="shared" si="6"/>
        <v/>
      </c>
      <c r="W471" s="498" t="str">
        <f t="shared" si="7"/>
        <v/>
      </c>
    </row>
    <row r="472" spans="1:23" ht="12.75">
      <c r="A472" t="str">
        <f t="shared" si="0"/>
        <v>Saturday</v>
      </c>
      <c r="B472" t="e">
        <f t="shared" si="1"/>
        <v>#VALUE!</v>
      </c>
      <c r="C472" t="str">
        <f t="shared" ref="C472:D472" si="1412">IF( NOT( R472 = "" ), TEXT( DATE(YEAR(R472), MONTH(R472), DAY(R472) ), "m/d/yy") &amp; " " &amp; HOUR(R472) &amp; ":" &amp; TEXT( MINUTE(R472), "00"), "")</f>
        <v/>
      </c>
      <c r="D472" t="str">
        <f t="shared" si="1412"/>
        <v/>
      </c>
      <c r="E472" t="str">
        <f t="shared" si="3"/>
        <v/>
      </c>
      <c r="F472" s="466"/>
      <c r="G472" s="466" t="e">
        <f t="array" ref="G472">INDEX( '2019 Kevin and Rob Export to we'!A:E, MATCH( E472, '2019 Kevin and Rob Export to we'!E:E, 0 ) )</f>
        <v>#N/A</v>
      </c>
      <c r="H472" s="466"/>
      <c r="I472" s="466"/>
      <c r="J472" s="466"/>
      <c r="K472" s="466"/>
      <c r="L472" s="466"/>
      <c r="M472" s="466"/>
      <c r="N472" s="466"/>
      <c r="O472" s="466"/>
      <c r="R472" s="466" t="str">
        <f t="shared" ref="R472:S472" si="1413">IF( AND( NOT( ISERROR( T472 ) ), NOT( ISBLANK( T472 ) ) ), IF( AND( T472 &gt; 0, T472 &lt; 1 ), IF( T472 &gt; 0.042, IF( $A472 = "Friday", $T$1, $U$1 ) + T472 + 0.5, IF( $A472 = "Friday", $T$1, $U$1 ) + T472 + 1), "" ), "" )</f>
        <v/>
      </c>
      <c r="S472" s="466" t="str">
        <f t="shared" si="1413"/>
        <v/>
      </c>
      <c r="T472" s="497" t="e">
        <f t="shared" ref="T472:U472" si="1414">TIMEVALUE(V472)</f>
        <v>#VALUE!</v>
      </c>
      <c r="U472" s="497" t="e">
        <f t="shared" si="1414"/>
        <v>#VALUE!</v>
      </c>
      <c r="V472" s="498" t="str">
        <f t="shared" si="6"/>
        <v/>
      </c>
      <c r="W472" s="498" t="str">
        <f t="shared" si="7"/>
        <v/>
      </c>
    </row>
    <row r="473" spans="1:23" ht="12.75">
      <c r="A473" t="str">
        <f t="shared" si="0"/>
        <v>Saturday</v>
      </c>
      <c r="B473" t="e">
        <f t="shared" si="1"/>
        <v>#VALUE!</v>
      </c>
      <c r="C473" t="str">
        <f t="shared" ref="C473:D473" si="1415">IF( NOT( R473 = "" ), TEXT( DATE(YEAR(R473), MONTH(R473), DAY(R473) ), "m/d/yy") &amp; " " &amp; HOUR(R473) &amp; ":" &amp; TEXT( MINUTE(R473), "00"), "")</f>
        <v/>
      </c>
      <c r="D473" t="str">
        <f t="shared" si="1415"/>
        <v/>
      </c>
      <c r="E473" t="str">
        <f t="shared" si="3"/>
        <v/>
      </c>
      <c r="F473" s="466"/>
      <c r="G473" s="466" t="e">
        <f t="array" ref="G473">INDEX( '2019 Kevin and Rob Export to we'!A:E, MATCH( E473, '2019 Kevin and Rob Export to we'!E:E, 0 ) )</f>
        <v>#N/A</v>
      </c>
      <c r="H473" s="466"/>
      <c r="I473" s="466"/>
      <c r="J473" s="466"/>
      <c r="K473" s="466"/>
      <c r="L473" s="466"/>
      <c r="M473" s="466"/>
      <c r="N473" s="466"/>
      <c r="O473" s="466"/>
      <c r="R473" s="466" t="str">
        <f t="shared" ref="R473:S473" si="1416">IF( AND( NOT( ISERROR( T473 ) ), NOT( ISBLANK( T473 ) ) ), IF( AND( T473 &gt; 0, T473 &lt; 1 ), IF( T473 &gt; 0.042, IF( $A473 = "Friday", $T$1, $U$1 ) + T473 + 0.5, IF( $A473 = "Friday", $T$1, $U$1 ) + T473 + 1), "" ), "" )</f>
        <v/>
      </c>
      <c r="S473" s="466" t="str">
        <f t="shared" si="1416"/>
        <v/>
      </c>
      <c r="T473" s="497" t="e">
        <f t="shared" ref="T473:U473" si="1417">TIMEVALUE(V473)</f>
        <v>#VALUE!</v>
      </c>
      <c r="U473" s="497" t="e">
        <f t="shared" si="1417"/>
        <v>#VALUE!</v>
      </c>
      <c r="V473" s="498" t="str">
        <f t="shared" si="6"/>
        <v/>
      </c>
      <c r="W473" s="498" t="str">
        <f t="shared" si="7"/>
        <v/>
      </c>
    </row>
    <row r="474" spans="1:23" ht="12.75">
      <c r="A474" t="str">
        <f t="shared" si="0"/>
        <v>Saturday</v>
      </c>
      <c r="B474" t="e">
        <f t="shared" si="1"/>
        <v>#VALUE!</v>
      </c>
      <c r="C474" t="str">
        <f t="shared" ref="C474:D474" si="1418">IF( NOT( R474 = "" ), TEXT( DATE(YEAR(R474), MONTH(R474), DAY(R474) ), "m/d/yy") &amp; " " &amp; HOUR(R474) &amp; ":" &amp; TEXT( MINUTE(R474), "00"), "")</f>
        <v/>
      </c>
      <c r="D474" t="str">
        <f t="shared" si="1418"/>
        <v/>
      </c>
      <c r="E474" t="str">
        <f t="shared" si="3"/>
        <v/>
      </c>
      <c r="F474" s="466"/>
      <c r="G474" s="466" t="e">
        <f t="array" ref="G474">INDEX( '2019 Kevin and Rob Export to we'!A:E, MATCH( E474, '2019 Kevin and Rob Export to we'!E:E, 0 ) )</f>
        <v>#N/A</v>
      </c>
      <c r="H474" s="466"/>
      <c r="I474" s="466"/>
      <c r="J474" s="466"/>
      <c r="K474" s="466"/>
      <c r="L474" s="466"/>
      <c r="M474" s="466"/>
      <c r="N474" s="466"/>
      <c r="O474" s="466"/>
      <c r="R474" s="466" t="str">
        <f t="shared" ref="R474:S474" si="1419">IF( AND( NOT( ISERROR( T474 ) ), NOT( ISBLANK( T474 ) ) ), IF( AND( T474 &gt; 0, T474 &lt; 1 ), IF( T474 &gt; 0.042, IF( $A474 = "Friday", $T$1, $U$1 ) + T474 + 0.5, IF( $A474 = "Friday", $T$1, $U$1 ) + T474 + 1), "" ), "" )</f>
        <v/>
      </c>
      <c r="S474" s="466" t="str">
        <f t="shared" si="1419"/>
        <v/>
      </c>
      <c r="T474" s="497" t="e">
        <f t="shared" ref="T474:U474" si="1420">TIMEVALUE(V474)</f>
        <v>#VALUE!</v>
      </c>
      <c r="U474" s="497" t="e">
        <f t="shared" si="1420"/>
        <v>#VALUE!</v>
      </c>
      <c r="V474" s="498" t="str">
        <f t="shared" si="6"/>
        <v/>
      </c>
      <c r="W474" s="498" t="str">
        <f t="shared" si="7"/>
        <v/>
      </c>
    </row>
    <row r="475" spans="1:23" ht="12.75">
      <c r="A475" t="str">
        <f t="shared" si="0"/>
        <v>Saturday</v>
      </c>
      <c r="B475" t="e">
        <f t="shared" si="1"/>
        <v>#VALUE!</v>
      </c>
      <c r="C475" t="str">
        <f t="shared" ref="C475:D475" si="1421">IF( NOT( R475 = "" ), TEXT( DATE(YEAR(R475), MONTH(R475), DAY(R475) ), "m/d/yy") &amp; " " &amp; HOUR(R475) &amp; ":" &amp; TEXT( MINUTE(R475), "00"), "")</f>
        <v/>
      </c>
      <c r="D475" t="str">
        <f t="shared" si="1421"/>
        <v/>
      </c>
      <c r="E475" t="str">
        <f t="shared" si="3"/>
        <v/>
      </c>
      <c r="F475" s="466"/>
      <c r="G475" s="466" t="e">
        <f t="array" ref="G475">INDEX( '2019 Kevin and Rob Export to we'!A:E, MATCH( E475, '2019 Kevin and Rob Export to we'!E:E, 0 ) )</f>
        <v>#N/A</v>
      </c>
      <c r="H475" s="466"/>
      <c r="I475" s="466"/>
      <c r="J475" s="466"/>
      <c r="K475" s="466"/>
      <c r="L475" s="466"/>
      <c r="M475" s="466"/>
      <c r="N475" s="466"/>
      <c r="O475" s="466"/>
      <c r="R475" s="466" t="str">
        <f t="shared" ref="R475:S475" si="1422">IF( AND( NOT( ISERROR( T475 ) ), NOT( ISBLANK( T475 ) ) ), IF( AND( T475 &gt; 0, T475 &lt; 1 ), IF( T475 &gt; 0.042, IF( $A475 = "Friday", $T$1, $U$1 ) + T475 + 0.5, IF( $A475 = "Friday", $T$1, $U$1 ) + T475 + 1), "" ), "" )</f>
        <v/>
      </c>
      <c r="S475" s="466" t="str">
        <f t="shared" si="1422"/>
        <v/>
      </c>
      <c r="T475" s="497" t="e">
        <f t="shared" ref="T475:U475" si="1423">TIMEVALUE(V475)</f>
        <v>#VALUE!</v>
      </c>
      <c r="U475" s="497" t="e">
        <f t="shared" si="1423"/>
        <v>#VALUE!</v>
      </c>
      <c r="V475" s="498" t="str">
        <f t="shared" si="6"/>
        <v/>
      </c>
      <c r="W475" s="498" t="str">
        <f t="shared" si="7"/>
        <v/>
      </c>
    </row>
    <row r="476" spans="1:23" ht="12.75">
      <c r="A476" t="str">
        <f t="shared" si="0"/>
        <v>Saturday</v>
      </c>
      <c r="B476" t="e">
        <f t="shared" si="1"/>
        <v>#VALUE!</v>
      </c>
      <c r="C476" t="str">
        <f t="shared" ref="C476:D476" si="1424">IF( NOT( R476 = "" ), TEXT( DATE(YEAR(R476), MONTH(R476), DAY(R476) ), "m/d/yy") &amp; " " &amp; HOUR(R476) &amp; ":" &amp; TEXT( MINUTE(R476), "00"), "")</f>
        <v/>
      </c>
      <c r="D476" t="str">
        <f t="shared" si="1424"/>
        <v/>
      </c>
      <c r="E476" t="str">
        <f t="shared" si="3"/>
        <v/>
      </c>
      <c r="F476" s="466"/>
      <c r="G476" s="466" t="e">
        <f t="array" ref="G476">INDEX( '2019 Kevin and Rob Export to we'!A:E, MATCH( E476, '2019 Kevin and Rob Export to we'!E:E, 0 ) )</f>
        <v>#N/A</v>
      </c>
      <c r="H476" s="466"/>
      <c r="I476" s="466"/>
      <c r="J476" s="466"/>
      <c r="K476" s="466"/>
      <c r="L476" s="466"/>
      <c r="M476" s="466"/>
      <c r="N476" s="466"/>
      <c r="O476" s="466"/>
      <c r="R476" s="466" t="str">
        <f t="shared" ref="R476:S476" si="1425">IF( AND( NOT( ISERROR( T476 ) ), NOT( ISBLANK( T476 ) ) ), IF( AND( T476 &gt; 0, T476 &lt; 1 ), IF( T476 &gt; 0.042, IF( $A476 = "Friday", $T$1, $U$1 ) + T476 + 0.5, IF( $A476 = "Friday", $T$1, $U$1 ) + T476 + 1), "" ), "" )</f>
        <v/>
      </c>
      <c r="S476" s="466" t="str">
        <f t="shared" si="1425"/>
        <v/>
      </c>
      <c r="T476" s="497" t="e">
        <f t="shared" ref="T476:U476" si="1426">TIMEVALUE(V476)</f>
        <v>#VALUE!</v>
      </c>
      <c r="U476" s="497" t="e">
        <f t="shared" si="1426"/>
        <v>#VALUE!</v>
      </c>
      <c r="V476" s="498" t="str">
        <f t="shared" si="6"/>
        <v/>
      </c>
      <c r="W476" s="498" t="str">
        <f t="shared" si="7"/>
        <v/>
      </c>
    </row>
    <row r="477" spans="1:23" ht="12.75">
      <c r="A477" t="str">
        <f t="shared" si="0"/>
        <v>Saturday</v>
      </c>
      <c r="B477" t="e">
        <f t="shared" si="1"/>
        <v>#VALUE!</v>
      </c>
      <c r="C477" t="str">
        <f t="shared" ref="C477:D477" si="1427">IF( NOT( R477 = "" ), TEXT( DATE(YEAR(R477), MONTH(R477), DAY(R477) ), "m/d/yy") &amp; " " &amp; HOUR(R477) &amp; ":" &amp; TEXT( MINUTE(R477), "00"), "")</f>
        <v/>
      </c>
      <c r="D477" t="str">
        <f t="shared" si="1427"/>
        <v/>
      </c>
      <c r="E477" t="str">
        <f t="shared" si="3"/>
        <v/>
      </c>
      <c r="F477" s="466"/>
      <c r="G477" s="466" t="e">
        <f t="array" ref="G477">INDEX( '2019 Kevin and Rob Export to we'!A:E, MATCH( E477, '2019 Kevin and Rob Export to we'!E:E, 0 ) )</f>
        <v>#N/A</v>
      </c>
      <c r="H477" s="466"/>
      <c r="I477" s="466"/>
      <c r="J477" s="466"/>
      <c r="K477" s="466"/>
      <c r="L477" s="466"/>
      <c r="M477" s="466"/>
      <c r="N477" s="466"/>
      <c r="O477" s="466"/>
      <c r="R477" s="466" t="str">
        <f t="shared" ref="R477:S477" si="1428">IF( AND( NOT( ISERROR( T477 ) ), NOT( ISBLANK( T477 ) ) ), IF( AND( T477 &gt; 0, T477 &lt; 1 ), IF( T477 &gt; 0.042, IF( $A477 = "Friday", $T$1, $U$1 ) + T477 + 0.5, IF( $A477 = "Friday", $T$1, $U$1 ) + T477 + 1), "" ), "" )</f>
        <v/>
      </c>
      <c r="S477" s="466" t="str">
        <f t="shared" si="1428"/>
        <v/>
      </c>
      <c r="T477" s="497" t="e">
        <f t="shared" ref="T477:U477" si="1429">TIMEVALUE(V477)</f>
        <v>#VALUE!</v>
      </c>
      <c r="U477" s="497" t="e">
        <f t="shared" si="1429"/>
        <v>#VALUE!</v>
      </c>
      <c r="V477" s="498" t="str">
        <f t="shared" si="6"/>
        <v/>
      </c>
      <c r="W477" s="498" t="str">
        <f t="shared" si="7"/>
        <v/>
      </c>
    </row>
    <row r="478" spans="1:23" ht="12.75">
      <c r="A478" t="str">
        <f t="shared" si="0"/>
        <v>Saturday</v>
      </c>
      <c r="B478" t="e">
        <f t="shared" si="1"/>
        <v>#VALUE!</v>
      </c>
      <c r="C478" t="str">
        <f t="shared" ref="C478:D478" si="1430">IF( NOT( R478 = "" ), TEXT( DATE(YEAR(R478), MONTH(R478), DAY(R478) ), "m/d/yy") &amp; " " &amp; HOUR(R478) &amp; ":" &amp; TEXT( MINUTE(R478), "00"), "")</f>
        <v/>
      </c>
      <c r="D478" t="str">
        <f t="shared" si="1430"/>
        <v/>
      </c>
      <c r="E478" t="str">
        <f t="shared" si="3"/>
        <v/>
      </c>
      <c r="F478" s="466"/>
      <c r="G478" s="466" t="e">
        <f t="array" ref="G478">INDEX( '2019 Kevin and Rob Export to we'!A:E, MATCH( E478, '2019 Kevin and Rob Export to we'!E:E, 0 ) )</f>
        <v>#N/A</v>
      </c>
      <c r="H478" s="466"/>
      <c r="I478" s="466"/>
      <c r="J478" s="466"/>
      <c r="K478" s="466"/>
      <c r="L478" s="466"/>
      <c r="M478" s="466"/>
      <c r="N478" s="466"/>
      <c r="O478" s="466"/>
      <c r="R478" s="466" t="str">
        <f t="shared" ref="R478:S478" si="1431">IF( AND( NOT( ISERROR( T478 ) ), NOT( ISBLANK( T478 ) ) ), IF( AND( T478 &gt; 0, T478 &lt; 1 ), IF( T478 &gt; 0.042, IF( $A478 = "Friday", $T$1, $U$1 ) + T478 + 0.5, IF( $A478 = "Friday", $T$1, $U$1 ) + T478 + 1), "" ), "" )</f>
        <v/>
      </c>
      <c r="S478" s="466" t="str">
        <f t="shared" si="1431"/>
        <v/>
      </c>
      <c r="T478" s="497" t="e">
        <f t="shared" ref="T478:U478" si="1432">TIMEVALUE(V478)</f>
        <v>#VALUE!</v>
      </c>
      <c r="U478" s="497" t="e">
        <f t="shared" si="1432"/>
        <v>#VALUE!</v>
      </c>
      <c r="V478" s="498" t="str">
        <f t="shared" si="6"/>
        <v/>
      </c>
      <c r="W478" s="498" t="str">
        <f t="shared" si="7"/>
        <v/>
      </c>
    </row>
    <row r="479" spans="1:23" ht="12.75">
      <c r="A479" t="str">
        <f t="shared" si="0"/>
        <v>Saturday</v>
      </c>
      <c r="B479" t="e">
        <f t="shared" si="1"/>
        <v>#VALUE!</v>
      </c>
      <c r="C479" t="str">
        <f t="shared" ref="C479:D479" si="1433">IF( NOT( R479 = "" ), TEXT( DATE(YEAR(R479), MONTH(R479), DAY(R479) ), "m/d/yy") &amp; " " &amp; HOUR(R479) &amp; ":" &amp; TEXT( MINUTE(R479), "00"), "")</f>
        <v/>
      </c>
      <c r="D479" t="str">
        <f t="shared" si="1433"/>
        <v/>
      </c>
      <c r="E479" t="str">
        <f t="shared" si="3"/>
        <v/>
      </c>
      <c r="F479" s="466"/>
      <c r="G479" s="466" t="e">
        <f t="array" ref="G479">INDEX( '2019 Kevin and Rob Export to we'!A:E, MATCH( E479, '2019 Kevin and Rob Export to we'!E:E, 0 ) )</f>
        <v>#N/A</v>
      </c>
      <c r="H479" s="466"/>
      <c r="I479" s="466"/>
      <c r="J479" s="466"/>
      <c r="K479" s="466"/>
      <c r="L479" s="466"/>
      <c r="M479" s="466"/>
      <c r="N479" s="466"/>
      <c r="O479" s="466"/>
      <c r="R479" s="466" t="str">
        <f t="shared" ref="R479:S479" si="1434">IF( AND( NOT( ISERROR( T479 ) ), NOT( ISBLANK( T479 ) ) ), IF( AND( T479 &gt; 0, T479 &lt; 1 ), IF( T479 &gt; 0.042, IF( $A479 = "Friday", $T$1, $U$1 ) + T479 + 0.5, IF( $A479 = "Friday", $T$1, $U$1 ) + T479 + 1), "" ), "" )</f>
        <v/>
      </c>
      <c r="S479" s="466" t="str">
        <f t="shared" si="1434"/>
        <v/>
      </c>
      <c r="T479" s="497" t="e">
        <f t="shared" ref="T479:U479" si="1435">TIMEVALUE(V479)</f>
        <v>#VALUE!</v>
      </c>
      <c r="U479" s="497" t="e">
        <f t="shared" si="1435"/>
        <v>#VALUE!</v>
      </c>
      <c r="V479" s="498" t="str">
        <f t="shared" si="6"/>
        <v/>
      </c>
      <c r="W479" s="498" t="str">
        <f t="shared" si="7"/>
        <v/>
      </c>
    </row>
    <row r="480" spans="1:23" ht="12.75">
      <c r="A480" t="str">
        <f t="shared" si="0"/>
        <v>Saturday</v>
      </c>
      <c r="B480" t="e">
        <f t="shared" si="1"/>
        <v>#VALUE!</v>
      </c>
      <c r="C480" t="str">
        <f t="shared" ref="C480:D480" si="1436">IF( NOT( R480 = "" ), TEXT( DATE(YEAR(R480), MONTH(R480), DAY(R480) ), "m/d/yy") &amp; " " &amp; HOUR(R480) &amp; ":" &amp; TEXT( MINUTE(R480), "00"), "")</f>
        <v/>
      </c>
      <c r="D480" t="str">
        <f t="shared" si="1436"/>
        <v/>
      </c>
      <c r="E480" t="str">
        <f t="shared" si="3"/>
        <v/>
      </c>
      <c r="F480" s="466"/>
      <c r="G480" s="466" t="e">
        <f t="array" ref="G480">INDEX( '2019 Kevin and Rob Export to we'!A:E, MATCH( E480, '2019 Kevin and Rob Export to we'!E:E, 0 ) )</f>
        <v>#N/A</v>
      </c>
      <c r="H480" s="466"/>
      <c r="I480" s="466"/>
      <c r="J480" s="466"/>
      <c r="K480" s="466"/>
      <c r="L480" s="466"/>
      <c r="M480" s="466"/>
      <c r="N480" s="466"/>
      <c r="O480" s="466"/>
      <c r="R480" s="466" t="str">
        <f t="shared" ref="R480:S480" si="1437">IF( AND( NOT( ISERROR( T480 ) ), NOT( ISBLANK( T480 ) ) ), IF( AND( T480 &gt; 0, T480 &lt; 1 ), IF( T480 &gt; 0.042, IF( $A480 = "Friday", $T$1, $U$1 ) + T480 + 0.5, IF( $A480 = "Friday", $T$1, $U$1 ) + T480 + 1), "" ), "" )</f>
        <v/>
      </c>
      <c r="S480" s="466" t="str">
        <f t="shared" si="1437"/>
        <v/>
      </c>
      <c r="T480" s="497" t="e">
        <f t="shared" ref="T480:U480" si="1438">TIMEVALUE(V480)</f>
        <v>#VALUE!</v>
      </c>
      <c r="U480" s="497" t="e">
        <f t="shared" si="1438"/>
        <v>#VALUE!</v>
      </c>
      <c r="V480" s="498" t="str">
        <f t="shared" si="6"/>
        <v/>
      </c>
      <c r="W480" s="498" t="str">
        <f t="shared" si="7"/>
        <v/>
      </c>
    </row>
    <row r="481" spans="1:23" ht="12.75">
      <c r="A481" t="str">
        <f t="shared" si="0"/>
        <v>Saturday</v>
      </c>
      <c r="B481" t="e">
        <f t="shared" si="1"/>
        <v>#VALUE!</v>
      </c>
      <c r="C481" t="str">
        <f t="shared" ref="C481:D481" si="1439">IF( NOT( R481 = "" ), TEXT( DATE(YEAR(R481), MONTH(R481), DAY(R481) ), "m/d/yy") &amp; " " &amp; HOUR(R481) &amp; ":" &amp; TEXT( MINUTE(R481), "00"), "")</f>
        <v/>
      </c>
      <c r="D481" t="str">
        <f t="shared" si="1439"/>
        <v/>
      </c>
      <c r="E481" t="str">
        <f t="shared" si="3"/>
        <v/>
      </c>
      <c r="F481" s="466"/>
      <c r="G481" s="466" t="e">
        <f t="array" ref="G481">INDEX( '2019 Kevin and Rob Export to we'!A:E, MATCH( E481, '2019 Kevin and Rob Export to we'!E:E, 0 ) )</f>
        <v>#N/A</v>
      </c>
      <c r="H481" s="466"/>
      <c r="I481" s="466"/>
      <c r="J481" s="466"/>
      <c r="K481" s="466"/>
      <c r="L481" s="466"/>
      <c r="M481" s="466"/>
      <c r="N481" s="466"/>
      <c r="O481" s="466"/>
      <c r="R481" s="466" t="str">
        <f t="shared" ref="R481:S481" si="1440">IF( AND( NOT( ISERROR( T481 ) ), NOT( ISBLANK( T481 ) ) ), IF( AND( T481 &gt; 0, T481 &lt; 1 ), IF( T481 &gt; 0.042, IF( $A481 = "Friday", $T$1, $U$1 ) + T481 + 0.5, IF( $A481 = "Friday", $T$1, $U$1 ) + T481 + 1), "" ), "" )</f>
        <v/>
      </c>
      <c r="S481" s="466" t="str">
        <f t="shared" si="1440"/>
        <v/>
      </c>
      <c r="T481" s="497" t="e">
        <f t="shared" ref="T481:U481" si="1441">TIMEVALUE(V481)</f>
        <v>#VALUE!</v>
      </c>
      <c r="U481" s="497" t="e">
        <f t="shared" si="1441"/>
        <v>#VALUE!</v>
      </c>
      <c r="V481" s="498" t="str">
        <f t="shared" si="6"/>
        <v/>
      </c>
      <c r="W481" s="498" t="str">
        <f t="shared" si="7"/>
        <v/>
      </c>
    </row>
    <row r="482" spans="1:23" ht="12.75">
      <c r="A482" t="str">
        <f t="shared" si="0"/>
        <v>Saturday</v>
      </c>
      <c r="B482" t="e">
        <f t="shared" si="1"/>
        <v>#VALUE!</v>
      </c>
      <c r="C482" t="str">
        <f t="shared" ref="C482:D482" si="1442">IF( NOT( R482 = "" ), TEXT( DATE(YEAR(R482), MONTH(R482), DAY(R482) ), "m/d/yy") &amp; " " &amp; HOUR(R482) &amp; ":" &amp; TEXT( MINUTE(R482), "00"), "")</f>
        <v/>
      </c>
      <c r="D482" t="str">
        <f t="shared" si="1442"/>
        <v/>
      </c>
      <c r="E482" t="str">
        <f t="shared" si="3"/>
        <v/>
      </c>
      <c r="F482" s="466"/>
      <c r="G482" s="466" t="e">
        <f t="array" ref="G482">INDEX( '2019 Kevin and Rob Export to we'!A:E, MATCH( E482, '2019 Kevin and Rob Export to we'!E:E, 0 ) )</f>
        <v>#N/A</v>
      </c>
      <c r="H482" s="466"/>
      <c r="I482" s="466"/>
      <c r="J482" s="466"/>
      <c r="K482" s="466"/>
      <c r="L482" s="466"/>
      <c r="M482" s="466"/>
      <c r="N482" s="466"/>
      <c r="O482" s="466"/>
      <c r="R482" s="466" t="str">
        <f t="shared" ref="R482:S482" si="1443">IF( AND( NOT( ISERROR( T482 ) ), NOT( ISBLANK( T482 ) ) ), IF( AND( T482 &gt; 0, T482 &lt; 1 ), IF( T482 &gt; 0.042, IF( $A482 = "Friday", $T$1, $U$1 ) + T482 + 0.5, IF( $A482 = "Friday", $T$1, $U$1 ) + T482 + 1), "" ), "" )</f>
        <v/>
      </c>
      <c r="S482" s="466" t="str">
        <f t="shared" si="1443"/>
        <v/>
      </c>
      <c r="T482" s="497" t="e">
        <f t="shared" ref="T482:U482" si="1444">TIMEVALUE(V482)</f>
        <v>#VALUE!</v>
      </c>
      <c r="U482" s="497" t="e">
        <f t="shared" si="1444"/>
        <v>#VALUE!</v>
      </c>
      <c r="V482" s="498" t="str">
        <f t="shared" si="6"/>
        <v/>
      </c>
      <c r="W482" s="498" t="str">
        <f t="shared" si="7"/>
        <v/>
      </c>
    </row>
    <row r="483" spans="1:23" ht="12.75">
      <c r="A483" t="str">
        <f t="shared" si="0"/>
        <v>Saturday</v>
      </c>
      <c r="B483" t="e">
        <f t="shared" si="1"/>
        <v>#VALUE!</v>
      </c>
      <c r="C483" t="str">
        <f t="shared" ref="C483:D483" si="1445">IF( NOT( R483 = "" ), TEXT( DATE(YEAR(R483), MONTH(R483), DAY(R483) ), "m/d/yy") &amp; " " &amp; HOUR(R483) &amp; ":" &amp; TEXT( MINUTE(R483), "00"), "")</f>
        <v/>
      </c>
      <c r="D483" t="str">
        <f t="shared" si="1445"/>
        <v/>
      </c>
      <c r="E483" t="str">
        <f t="shared" si="3"/>
        <v/>
      </c>
      <c r="F483" s="466"/>
      <c r="G483" s="466" t="e">
        <f t="array" ref="G483">INDEX( '2019 Kevin and Rob Export to we'!A:E, MATCH( E483, '2019 Kevin and Rob Export to we'!E:E, 0 ) )</f>
        <v>#N/A</v>
      </c>
      <c r="H483" s="466"/>
      <c r="I483" s="466"/>
      <c r="J483" s="466"/>
      <c r="K483" s="466"/>
      <c r="L483" s="466"/>
      <c r="M483" s="466"/>
      <c r="N483" s="466"/>
      <c r="O483" s="466"/>
      <c r="R483" s="466" t="str">
        <f t="shared" ref="R483:S483" si="1446">IF( AND( NOT( ISERROR( T483 ) ), NOT( ISBLANK( T483 ) ) ), IF( AND( T483 &gt; 0, T483 &lt; 1 ), IF( T483 &gt; 0.042, IF( $A483 = "Friday", $T$1, $U$1 ) + T483 + 0.5, IF( $A483 = "Friday", $T$1, $U$1 ) + T483 + 1), "" ), "" )</f>
        <v/>
      </c>
      <c r="S483" s="466" t="str">
        <f t="shared" si="1446"/>
        <v/>
      </c>
      <c r="T483" s="497" t="e">
        <f t="shared" ref="T483:U483" si="1447">TIMEVALUE(V483)</f>
        <v>#VALUE!</v>
      </c>
      <c r="U483" s="497" t="e">
        <f t="shared" si="1447"/>
        <v>#VALUE!</v>
      </c>
      <c r="V483" s="498" t="str">
        <f t="shared" si="6"/>
        <v/>
      </c>
      <c r="W483" s="498" t="str">
        <f t="shared" si="7"/>
        <v/>
      </c>
    </row>
    <row r="484" spans="1:23" ht="12.75">
      <c r="A484" t="str">
        <f t="shared" si="0"/>
        <v>Saturday</v>
      </c>
      <c r="B484" t="e">
        <f t="shared" si="1"/>
        <v>#VALUE!</v>
      </c>
      <c r="C484" t="str">
        <f t="shared" ref="C484:D484" si="1448">IF( NOT( R484 = "" ), TEXT( DATE(YEAR(R484), MONTH(R484), DAY(R484) ), "m/d/yy") &amp; " " &amp; HOUR(R484) &amp; ":" &amp; TEXT( MINUTE(R484), "00"), "")</f>
        <v/>
      </c>
      <c r="D484" t="str">
        <f t="shared" si="1448"/>
        <v/>
      </c>
      <c r="E484" t="str">
        <f t="shared" si="3"/>
        <v/>
      </c>
      <c r="F484" s="466"/>
      <c r="G484" s="466" t="e">
        <f t="array" ref="G484">INDEX( '2019 Kevin and Rob Export to we'!A:E, MATCH( E484, '2019 Kevin and Rob Export to we'!E:E, 0 ) )</f>
        <v>#N/A</v>
      </c>
      <c r="H484" s="466"/>
      <c r="I484" s="466"/>
      <c r="J484" s="466"/>
      <c r="K484" s="466"/>
      <c r="L484" s="466"/>
      <c r="M484" s="466"/>
      <c r="N484" s="466"/>
      <c r="O484" s="466"/>
      <c r="R484" s="466" t="str">
        <f t="shared" ref="R484:S484" si="1449">IF( AND( NOT( ISERROR( T484 ) ), NOT( ISBLANK( T484 ) ) ), IF( AND( T484 &gt; 0, T484 &lt; 1 ), IF( T484 &gt; 0.042, IF( $A484 = "Friday", $T$1, $U$1 ) + T484 + 0.5, IF( $A484 = "Friday", $T$1, $U$1 ) + T484 + 1), "" ), "" )</f>
        <v/>
      </c>
      <c r="S484" s="466" t="str">
        <f t="shared" si="1449"/>
        <v/>
      </c>
      <c r="T484" s="497" t="e">
        <f t="shared" ref="T484:U484" si="1450">TIMEVALUE(V484)</f>
        <v>#VALUE!</v>
      </c>
      <c r="U484" s="497" t="e">
        <f t="shared" si="1450"/>
        <v>#VALUE!</v>
      </c>
      <c r="V484" s="498" t="str">
        <f t="shared" si="6"/>
        <v/>
      </c>
      <c r="W484" s="498" t="str">
        <f t="shared" si="7"/>
        <v/>
      </c>
    </row>
    <row r="485" spans="1:23" ht="12.75">
      <c r="A485" t="str">
        <f t="shared" si="0"/>
        <v>Saturday</v>
      </c>
      <c r="B485" t="e">
        <f t="shared" si="1"/>
        <v>#VALUE!</v>
      </c>
      <c r="C485" t="str">
        <f t="shared" ref="C485:D485" si="1451">IF( NOT( R485 = "" ), TEXT( DATE(YEAR(R485), MONTH(R485), DAY(R485) ), "m/d/yy") &amp; " " &amp; HOUR(R485) &amp; ":" &amp; TEXT( MINUTE(R485), "00"), "")</f>
        <v/>
      </c>
      <c r="D485" t="str">
        <f t="shared" si="1451"/>
        <v/>
      </c>
      <c r="E485" t="str">
        <f t="shared" si="3"/>
        <v/>
      </c>
      <c r="F485" s="466"/>
      <c r="G485" s="466" t="e">
        <f t="array" ref="G485">INDEX( '2019 Kevin and Rob Export to we'!A:E, MATCH( E485, '2019 Kevin and Rob Export to we'!E:E, 0 ) )</f>
        <v>#N/A</v>
      </c>
      <c r="H485" s="466"/>
      <c r="I485" s="466"/>
      <c r="J485" s="466"/>
      <c r="K485" s="466"/>
      <c r="L485" s="466"/>
      <c r="M485" s="466"/>
      <c r="N485" s="466"/>
      <c r="O485" s="466"/>
      <c r="R485" s="466" t="str">
        <f t="shared" ref="R485:S485" si="1452">IF( AND( NOT( ISERROR( T485 ) ), NOT( ISBLANK( T485 ) ) ), IF( AND( T485 &gt; 0, T485 &lt; 1 ), IF( T485 &gt; 0.042, IF( $A485 = "Friday", $T$1, $U$1 ) + T485 + 0.5, IF( $A485 = "Friday", $T$1, $U$1 ) + T485 + 1), "" ), "" )</f>
        <v/>
      </c>
      <c r="S485" s="466" t="str">
        <f t="shared" si="1452"/>
        <v/>
      </c>
      <c r="T485" s="497" t="e">
        <f t="shared" ref="T485:U485" si="1453">TIMEVALUE(V485)</f>
        <v>#VALUE!</v>
      </c>
      <c r="U485" s="497" t="e">
        <f t="shared" si="1453"/>
        <v>#VALUE!</v>
      </c>
      <c r="V485" s="498" t="str">
        <f t="shared" si="6"/>
        <v/>
      </c>
      <c r="W485" s="498" t="str">
        <f t="shared" si="7"/>
        <v/>
      </c>
    </row>
    <row r="486" spans="1:23" ht="12.75">
      <c r="A486" t="str">
        <f t="shared" si="0"/>
        <v>Saturday</v>
      </c>
      <c r="B486" t="e">
        <f t="shared" si="1"/>
        <v>#VALUE!</v>
      </c>
      <c r="C486" t="str">
        <f t="shared" ref="C486:D486" si="1454">IF( NOT( R486 = "" ), TEXT( DATE(YEAR(R486), MONTH(R486), DAY(R486) ), "m/d/yy") &amp; " " &amp; HOUR(R486) &amp; ":" &amp; TEXT( MINUTE(R486), "00"), "")</f>
        <v/>
      </c>
      <c r="D486" t="str">
        <f t="shared" si="1454"/>
        <v/>
      </c>
      <c r="E486" t="str">
        <f t="shared" si="3"/>
        <v/>
      </c>
      <c r="F486" s="466"/>
      <c r="G486" s="466" t="e">
        <f t="array" ref="G486">INDEX( '2019 Kevin and Rob Export to we'!A:E, MATCH( E486, '2019 Kevin and Rob Export to we'!E:E, 0 ) )</f>
        <v>#N/A</v>
      </c>
      <c r="H486" s="466"/>
      <c r="I486" s="466"/>
      <c r="J486" s="466"/>
      <c r="K486" s="466"/>
      <c r="L486" s="466"/>
      <c r="M486" s="466"/>
      <c r="N486" s="466"/>
      <c r="O486" s="466"/>
      <c r="R486" s="466" t="str">
        <f t="shared" ref="R486:S486" si="1455">IF( AND( NOT( ISERROR( T486 ) ), NOT( ISBLANK( T486 ) ) ), IF( AND( T486 &gt; 0, T486 &lt; 1 ), IF( T486 &gt; 0.042, IF( $A486 = "Friday", $T$1, $U$1 ) + T486 + 0.5, IF( $A486 = "Friday", $T$1, $U$1 ) + T486 + 1), "" ), "" )</f>
        <v/>
      </c>
      <c r="S486" s="466" t="str">
        <f t="shared" si="1455"/>
        <v/>
      </c>
      <c r="T486" s="497" t="e">
        <f t="shared" ref="T486:U486" si="1456">TIMEVALUE(V486)</f>
        <v>#VALUE!</v>
      </c>
      <c r="U486" s="497" t="e">
        <f t="shared" si="1456"/>
        <v>#VALUE!</v>
      </c>
      <c r="V486" s="498" t="str">
        <f t="shared" si="6"/>
        <v/>
      </c>
      <c r="W486" s="498" t="str">
        <f t="shared" si="7"/>
        <v/>
      </c>
    </row>
    <row r="487" spans="1:23" ht="12.75">
      <c r="A487" t="str">
        <f t="shared" si="0"/>
        <v>Saturday</v>
      </c>
      <c r="B487" t="e">
        <f t="shared" si="1"/>
        <v>#VALUE!</v>
      </c>
      <c r="C487" t="str">
        <f t="shared" ref="C487:D487" si="1457">IF( NOT( R487 = "" ), TEXT( DATE(YEAR(R487), MONTH(R487), DAY(R487) ), "m/d/yy") &amp; " " &amp; HOUR(R487) &amp; ":" &amp; TEXT( MINUTE(R487), "00"), "")</f>
        <v/>
      </c>
      <c r="D487" t="str">
        <f t="shared" si="1457"/>
        <v/>
      </c>
      <c r="E487" t="str">
        <f t="shared" si="3"/>
        <v/>
      </c>
      <c r="F487" s="466"/>
      <c r="G487" s="466" t="e">
        <f t="array" ref="G487">INDEX( '2019 Kevin and Rob Export to we'!A:E, MATCH( E487, '2019 Kevin and Rob Export to we'!E:E, 0 ) )</f>
        <v>#N/A</v>
      </c>
      <c r="H487" s="466"/>
      <c r="I487" s="466"/>
      <c r="J487" s="466"/>
      <c r="K487" s="466"/>
      <c r="L487" s="466"/>
      <c r="M487" s="466"/>
      <c r="N487" s="466"/>
      <c r="O487" s="466"/>
      <c r="R487" s="466" t="str">
        <f t="shared" ref="R487:S487" si="1458">IF( AND( NOT( ISERROR( T487 ) ), NOT( ISBLANK( T487 ) ) ), IF( AND( T487 &gt; 0, T487 &lt; 1 ), IF( T487 &gt; 0.042, IF( $A487 = "Friday", $T$1, $U$1 ) + T487 + 0.5, IF( $A487 = "Friday", $T$1, $U$1 ) + T487 + 1), "" ), "" )</f>
        <v/>
      </c>
      <c r="S487" s="466" t="str">
        <f t="shared" si="1458"/>
        <v/>
      </c>
      <c r="T487" s="497" t="e">
        <f t="shared" ref="T487:U487" si="1459">TIMEVALUE(V487)</f>
        <v>#VALUE!</v>
      </c>
      <c r="U487" s="497" t="e">
        <f t="shared" si="1459"/>
        <v>#VALUE!</v>
      </c>
      <c r="V487" s="498" t="str">
        <f t="shared" si="6"/>
        <v/>
      </c>
      <c r="W487" s="498" t="str">
        <f t="shared" si="7"/>
        <v/>
      </c>
    </row>
    <row r="488" spans="1:23" ht="12.75">
      <c r="A488" t="str">
        <f t="shared" si="0"/>
        <v>Saturday</v>
      </c>
      <c r="B488" t="e">
        <f t="shared" si="1"/>
        <v>#VALUE!</v>
      </c>
      <c r="C488" t="str">
        <f t="shared" ref="C488:D488" si="1460">IF( NOT( R488 = "" ), TEXT( DATE(YEAR(R488), MONTH(R488), DAY(R488) ), "m/d/yy") &amp; " " &amp; HOUR(R488) &amp; ":" &amp; TEXT( MINUTE(R488), "00"), "")</f>
        <v/>
      </c>
      <c r="D488" t="str">
        <f t="shared" si="1460"/>
        <v/>
      </c>
      <c r="E488" t="str">
        <f t="shared" si="3"/>
        <v/>
      </c>
      <c r="F488" s="466"/>
      <c r="G488" s="466" t="e">
        <f t="array" ref="G488">INDEX( '2019 Kevin and Rob Export to we'!A:E, MATCH( E488, '2019 Kevin and Rob Export to we'!E:E, 0 ) )</f>
        <v>#N/A</v>
      </c>
      <c r="H488" s="466"/>
      <c r="I488" s="466"/>
      <c r="J488" s="466"/>
      <c r="K488" s="466"/>
      <c r="L488" s="466"/>
      <c r="M488" s="466"/>
      <c r="N488" s="466"/>
      <c r="O488" s="466"/>
      <c r="R488" s="466" t="str">
        <f t="shared" ref="R488:S488" si="1461">IF( AND( NOT( ISERROR( T488 ) ), NOT( ISBLANK( T488 ) ) ), IF( AND( T488 &gt; 0, T488 &lt; 1 ), IF( T488 &gt; 0.042, IF( $A488 = "Friday", $T$1, $U$1 ) + T488 + 0.5, IF( $A488 = "Friday", $T$1, $U$1 ) + T488 + 1), "" ), "" )</f>
        <v/>
      </c>
      <c r="S488" s="466" t="str">
        <f t="shared" si="1461"/>
        <v/>
      </c>
      <c r="T488" s="497" t="e">
        <f t="shared" ref="T488:U488" si="1462">TIMEVALUE(V488)</f>
        <v>#VALUE!</v>
      </c>
      <c r="U488" s="497" t="e">
        <f t="shared" si="1462"/>
        <v>#VALUE!</v>
      </c>
      <c r="V488" s="498" t="str">
        <f t="shared" si="6"/>
        <v/>
      </c>
      <c r="W488" s="498" t="str">
        <f t="shared" si="7"/>
        <v/>
      </c>
    </row>
    <row r="489" spans="1:23" ht="12.75">
      <c r="A489" t="str">
        <f t="shared" si="0"/>
        <v>Saturday</v>
      </c>
      <c r="B489" t="e">
        <f t="shared" si="1"/>
        <v>#VALUE!</v>
      </c>
      <c r="C489" t="str">
        <f t="shared" ref="C489:D489" si="1463">IF( NOT( R489 = "" ), TEXT( DATE(YEAR(R489), MONTH(R489), DAY(R489) ), "m/d/yy") &amp; " " &amp; HOUR(R489) &amp; ":" &amp; TEXT( MINUTE(R489), "00"), "")</f>
        <v/>
      </c>
      <c r="D489" t="str">
        <f t="shared" si="1463"/>
        <v/>
      </c>
      <c r="E489" t="str">
        <f t="shared" si="3"/>
        <v/>
      </c>
      <c r="F489" s="466"/>
      <c r="G489" s="466" t="e">
        <f t="array" ref="G489">INDEX( '2019 Kevin and Rob Export to we'!A:E, MATCH( E489, '2019 Kevin and Rob Export to we'!E:E, 0 ) )</f>
        <v>#N/A</v>
      </c>
      <c r="H489" s="466"/>
      <c r="I489" s="466"/>
      <c r="J489" s="466"/>
      <c r="K489" s="466"/>
      <c r="L489" s="466"/>
      <c r="M489" s="466"/>
      <c r="N489" s="466"/>
      <c r="O489" s="466"/>
      <c r="R489" s="466" t="str">
        <f t="shared" ref="R489:S489" si="1464">IF( AND( NOT( ISERROR( T489 ) ), NOT( ISBLANK( T489 ) ) ), IF( AND( T489 &gt; 0, T489 &lt; 1 ), IF( T489 &gt; 0.042, IF( $A489 = "Friday", $T$1, $U$1 ) + T489 + 0.5, IF( $A489 = "Friday", $T$1, $U$1 ) + T489 + 1), "" ), "" )</f>
        <v/>
      </c>
      <c r="S489" s="466" t="str">
        <f t="shared" si="1464"/>
        <v/>
      </c>
      <c r="T489" s="497" t="e">
        <f t="shared" ref="T489:U489" si="1465">TIMEVALUE(V489)</f>
        <v>#VALUE!</v>
      </c>
      <c r="U489" s="497" t="e">
        <f t="shared" si="1465"/>
        <v>#VALUE!</v>
      </c>
      <c r="V489" s="498" t="str">
        <f t="shared" si="6"/>
        <v/>
      </c>
      <c r="W489" s="498" t="str">
        <f t="shared" si="7"/>
        <v/>
      </c>
    </row>
    <row r="490" spans="1:23" ht="12.75">
      <c r="A490" t="str">
        <f t="shared" si="0"/>
        <v>Saturday</v>
      </c>
      <c r="B490" t="e">
        <f t="shared" si="1"/>
        <v>#VALUE!</v>
      </c>
      <c r="C490" t="str">
        <f t="shared" ref="C490:D490" si="1466">IF( NOT( R490 = "" ), TEXT( DATE(YEAR(R490), MONTH(R490), DAY(R490) ), "m/d/yy") &amp; " " &amp; HOUR(R490) &amp; ":" &amp; TEXT( MINUTE(R490), "00"), "")</f>
        <v/>
      </c>
      <c r="D490" t="str">
        <f t="shared" si="1466"/>
        <v/>
      </c>
      <c r="E490" t="str">
        <f t="shared" si="3"/>
        <v/>
      </c>
      <c r="F490" s="466"/>
      <c r="G490" s="466" t="e">
        <f t="array" ref="G490">INDEX( '2019 Kevin and Rob Export to we'!A:E, MATCH( E490, '2019 Kevin and Rob Export to we'!E:E, 0 ) )</f>
        <v>#N/A</v>
      </c>
      <c r="H490" s="466"/>
      <c r="I490" s="466"/>
      <c r="J490" s="466"/>
      <c r="K490" s="466"/>
      <c r="L490" s="466"/>
      <c r="M490" s="466"/>
      <c r="N490" s="466"/>
      <c r="O490" s="466"/>
      <c r="R490" s="466" t="str">
        <f t="shared" ref="R490:S490" si="1467">IF( AND( NOT( ISERROR( T490 ) ), NOT( ISBLANK( T490 ) ) ), IF( AND( T490 &gt; 0, T490 &lt; 1 ), IF( T490 &gt; 0.042, IF( $A490 = "Friday", $T$1, $U$1 ) + T490 + 0.5, IF( $A490 = "Friday", $T$1, $U$1 ) + T490 + 1), "" ), "" )</f>
        <v/>
      </c>
      <c r="S490" s="466" t="str">
        <f t="shared" si="1467"/>
        <v/>
      </c>
      <c r="T490" s="497" t="e">
        <f t="shared" ref="T490:U490" si="1468">TIMEVALUE(V490)</f>
        <v>#VALUE!</v>
      </c>
      <c r="U490" s="497" t="e">
        <f t="shared" si="1468"/>
        <v>#VALUE!</v>
      </c>
      <c r="V490" s="498" t="str">
        <f t="shared" si="6"/>
        <v/>
      </c>
      <c r="W490" s="498" t="str">
        <f t="shared" si="7"/>
        <v/>
      </c>
    </row>
    <row r="491" spans="1:23" ht="12.75">
      <c r="A491" t="str">
        <f t="shared" si="0"/>
        <v>Saturday</v>
      </c>
      <c r="B491" t="e">
        <f t="shared" si="1"/>
        <v>#VALUE!</v>
      </c>
      <c r="C491" t="str">
        <f t="shared" ref="C491:D491" si="1469">IF( NOT( R491 = "" ), TEXT( DATE(YEAR(R491), MONTH(R491), DAY(R491) ), "m/d/yy") &amp; " " &amp; HOUR(R491) &amp; ":" &amp; TEXT( MINUTE(R491), "00"), "")</f>
        <v/>
      </c>
      <c r="D491" t="str">
        <f t="shared" si="1469"/>
        <v/>
      </c>
      <c r="E491" t="str">
        <f t="shared" si="3"/>
        <v/>
      </c>
      <c r="F491" s="466"/>
      <c r="G491" s="466" t="e">
        <f t="array" ref="G491">INDEX( '2019 Kevin and Rob Export to we'!A:E, MATCH( E491, '2019 Kevin and Rob Export to we'!E:E, 0 ) )</f>
        <v>#N/A</v>
      </c>
      <c r="H491" s="466"/>
      <c r="I491" s="466"/>
      <c r="J491" s="466"/>
      <c r="K491" s="466"/>
      <c r="L491" s="466"/>
      <c r="M491" s="466"/>
      <c r="N491" s="466"/>
      <c r="O491" s="466"/>
      <c r="R491" s="466" t="str">
        <f t="shared" ref="R491:S491" si="1470">IF( AND( NOT( ISERROR( T491 ) ), NOT( ISBLANK( T491 ) ) ), IF( AND( T491 &gt; 0, T491 &lt; 1 ), IF( T491 &gt; 0.042, IF( $A491 = "Friday", $T$1, $U$1 ) + T491 + 0.5, IF( $A491 = "Friday", $T$1, $U$1 ) + T491 + 1), "" ), "" )</f>
        <v/>
      </c>
      <c r="S491" s="466" t="str">
        <f t="shared" si="1470"/>
        <v/>
      </c>
      <c r="T491" s="497" t="e">
        <f t="shared" ref="T491:U491" si="1471">TIMEVALUE(V491)</f>
        <v>#VALUE!</v>
      </c>
      <c r="U491" s="497" t="e">
        <f t="shared" si="1471"/>
        <v>#VALUE!</v>
      </c>
      <c r="V491" s="498" t="str">
        <f t="shared" si="6"/>
        <v/>
      </c>
      <c r="W491" s="498" t="str">
        <f t="shared" si="7"/>
        <v/>
      </c>
    </row>
    <row r="492" spans="1:23" ht="12.75">
      <c r="A492" t="str">
        <f t="shared" si="0"/>
        <v>Saturday</v>
      </c>
      <c r="B492" t="e">
        <f t="shared" si="1"/>
        <v>#VALUE!</v>
      </c>
      <c r="C492" t="str">
        <f t="shared" ref="C492:D492" si="1472">IF( NOT( R492 = "" ), TEXT( DATE(YEAR(R492), MONTH(R492), DAY(R492) ), "m/d/yy") &amp; " " &amp; HOUR(R492) &amp; ":" &amp; TEXT( MINUTE(R492), "00"), "")</f>
        <v/>
      </c>
      <c r="D492" t="str">
        <f t="shared" si="1472"/>
        <v/>
      </c>
      <c r="E492" t="str">
        <f t="shared" si="3"/>
        <v/>
      </c>
      <c r="F492" s="466"/>
      <c r="G492" s="466" t="e">
        <f t="array" ref="G492">INDEX( '2019 Kevin and Rob Export to we'!A:E, MATCH( E492, '2019 Kevin and Rob Export to we'!E:E, 0 ) )</f>
        <v>#N/A</v>
      </c>
      <c r="H492" s="466"/>
      <c r="I492" s="466"/>
      <c r="J492" s="466"/>
      <c r="K492" s="466"/>
      <c r="L492" s="466"/>
      <c r="M492" s="466"/>
      <c r="N492" s="466"/>
      <c r="O492" s="466"/>
      <c r="R492" s="466" t="str">
        <f t="shared" ref="R492:S492" si="1473">IF( AND( NOT( ISERROR( T492 ) ), NOT( ISBLANK( T492 ) ) ), IF( AND( T492 &gt; 0, T492 &lt; 1 ), IF( T492 &gt; 0.042, IF( $A492 = "Friday", $T$1, $U$1 ) + T492 + 0.5, IF( $A492 = "Friday", $T$1, $U$1 ) + T492 + 1), "" ), "" )</f>
        <v/>
      </c>
      <c r="S492" s="466" t="str">
        <f t="shared" si="1473"/>
        <v/>
      </c>
      <c r="T492" s="497" t="e">
        <f t="shared" ref="T492:U492" si="1474">TIMEVALUE(V492)</f>
        <v>#VALUE!</v>
      </c>
      <c r="U492" s="497" t="e">
        <f t="shared" si="1474"/>
        <v>#VALUE!</v>
      </c>
      <c r="V492" s="498" t="str">
        <f t="shared" si="6"/>
        <v/>
      </c>
      <c r="W492" s="498" t="str">
        <f t="shared" si="7"/>
        <v/>
      </c>
    </row>
    <row r="493" spans="1:23" ht="12.75">
      <c r="A493" t="str">
        <f t="shared" si="0"/>
        <v>Saturday</v>
      </c>
      <c r="B493" t="e">
        <f t="shared" si="1"/>
        <v>#VALUE!</v>
      </c>
      <c r="C493" t="str">
        <f t="shared" ref="C493:D493" si="1475">IF( NOT( R493 = "" ), TEXT( DATE(YEAR(R493), MONTH(R493), DAY(R493) ), "m/d/yy") &amp; " " &amp; HOUR(R493) &amp; ":" &amp; TEXT( MINUTE(R493), "00"), "")</f>
        <v/>
      </c>
      <c r="D493" t="str">
        <f t="shared" si="1475"/>
        <v/>
      </c>
      <c r="E493" t="str">
        <f t="shared" si="3"/>
        <v/>
      </c>
      <c r="F493" s="466"/>
      <c r="G493" s="466" t="e">
        <f t="array" ref="G493">INDEX( '2019 Kevin and Rob Export to we'!A:E, MATCH( E493, '2019 Kevin and Rob Export to we'!E:E, 0 ) )</f>
        <v>#N/A</v>
      </c>
      <c r="H493" s="466"/>
      <c r="I493" s="466"/>
      <c r="J493" s="466"/>
      <c r="K493" s="466"/>
      <c r="L493" s="466"/>
      <c r="M493" s="466"/>
      <c r="N493" s="466"/>
      <c r="O493" s="466"/>
      <c r="R493" s="466" t="str">
        <f t="shared" ref="R493:S493" si="1476">IF( AND( NOT( ISERROR( T493 ) ), NOT( ISBLANK( T493 ) ) ), IF( AND( T493 &gt; 0, T493 &lt; 1 ), IF( T493 &gt; 0.042, IF( $A493 = "Friday", $T$1, $U$1 ) + T493 + 0.5, IF( $A493 = "Friday", $T$1, $U$1 ) + T493 + 1), "" ), "" )</f>
        <v/>
      </c>
      <c r="S493" s="466" t="str">
        <f t="shared" si="1476"/>
        <v/>
      </c>
      <c r="T493" s="497" t="e">
        <f t="shared" ref="T493:U493" si="1477">TIMEVALUE(V493)</f>
        <v>#VALUE!</v>
      </c>
      <c r="U493" s="497" t="e">
        <f t="shared" si="1477"/>
        <v>#VALUE!</v>
      </c>
      <c r="V493" s="498" t="str">
        <f t="shared" si="6"/>
        <v/>
      </c>
      <c r="W493" s="498" t="str">
        <f t="shared" si="7"/>
        <v/>
      </c>
    </row>
    <row r="494" spans="1:23" ht="12.75">
      <c r="A494" t="str">
        <f t="shared" si="0"/>
        <v>Saturday</v>
      </c>
      <c r="B494" t="e">
        <f t="shared" si="1"/>
        <v>#VALUE!</v>
      </c>
      <c r="C494" t="str">
        <f t="shared" ref="C494:D494" si="1478">IF( NOT( R494 = "" ), TEXT( DATE(YEAR(R494), MONTH(R494), DAY(R494) ), "m/d/yy") &amp; " " &amp; HOUR(R494) &amp; ":" &amp; TEXT( MINUTE(R494), "00"), "")</f>
        <v/>
      </c>
      <c r="D494" t="str">
        <f t="shared" si="1478"/>
        <v/>
      </c>
      <c r="E494" t="str">
        <f t="shared" si="3"/>
        <v/>
      </c>
      <c r="F494" s="466"/>
      <c r="G494" s="466" t="e">
        <f t="array" ref="G494">INDEX( '2019 Kevin and Rob Export to we'!A:E, MATCH( E494, '2019 Kevin and Rob Export to we'!E:E, 0 ) )</f>
        <v>#N/A</v>
      </c>
      <c r="H494" s="466"/>
      <c r="I494" s="466"/>
      <c r="J494" s="466"/>
      <c r="K494" s="466"/>
      <c r="L494" s="466"/>
      <c r="M494" s="466"/>
      <c r="N494" s="466"/>
      <c r="O494" s="466"/>
      <c r="R494" s="466" t="str">
        <f t="shared" ref="R494:S494" si="1479">IF( AND( NOT( ISERROR( T494 ) ), NOT( ISBLANK( T494 ) ) ), IF( AND( T494 &gt; 0, T494 &lt; 1 ), IF( T494 &gt; 0.042, IF( $A494 = "Friday", $T$1, $U$1 ) + T494 + 0.5, IF( $A494 = "Friday", $T$1, $U$1 ) + T494 + 1), "" ), "" )</f>
        <v/>
      </c>
      <c r="S494" s="466" t="str">
        <f t="shared" si="1479"/>
        <v/>
      </c>
      <c r="T494" s="497" t="e">
        <f t="shared" ref="T494:U494" si="1480">TIMEVALUE(V494)</f>
        <v>#VALUE!</v>
      </c>
      <c r="U494" s="497" t="e">
        <f t="shared" si="1480"/>
        <v>#VALUE!</v>
      </c>
      <c r="V494" s="498" t="str">
        <f t="shared" si="6"/>
        <v/>
      </c>
      <c r="W494" s="498" t="str">
        <f t="shared" si="7"/>
        <v/>
      </c>
    </row>
    <row r="495" spans="1:23" ht="12.75">
      <c r="A495" t="str">
        <f t="shared" si="0"/>
        <v>Saturday</v>
      </c>
      <c r="B495" t="e">
        <f t="shared" si="1"/>
        <v>#VALUE!</v>
      </c>
      <c r="C495" t="str">
        <f t="shared" ref="C495:D495" si="1481">IF( NOT( R495 = "" ), TEXT( DATE(YEAR(R495), MONTH(R495), DAY(R495) ), "m/d/yy") &amp; " " &amp; HOUR(R495) &amp; ":" &amp; TEXT( MINUTE(R495), "00"), "")</f>
        <v/>
      </c>
      <c r="D495" t="str">
        <f t="shared" si="1481"/>
        <v/>
      </c>
      <c r="E495" t="str">
        <f t="shared" si="3"/>
        <v/>
      </c>
      <c r="F495" s="466"/>
      <c r="G495" s="466" t="e">
        <f t="array" ref="G495">INDEX( '2019 Kevin and Rob Export to we'!A:E, MATCH( E495, '2019 Kevin and Rob Export to we'!E:E, 0 ) )</f>
        <v>#N/A</v>
      </c>
      <c r="H495" s="466"/>
      <c r="I495" s="466"/>
      <c r="J495" s="466"/>
      <c r="K495" s="466"/>
      <c r="L495" s="466"/>
      <c r="M495" s="466"/>
      <c r="N495" s="466"/>
      <c r="O495" s="466"/>
      <c r="R495" s="466" t="str">
        <f t="shared" ref="R495:S495" si="1482">IF( AND( NOT( ISERROR( T495 ) ), NOT( ISBLANK( T495 ) ) ), IF( AND( T495 &gt; 0, T495 &lt; 1 ), IF( T495 &gt; 0.042, IF( $A495 = "Friday", $T$1, $U$1 ) + T495 + 0.5, IF( $A495 = "Friday", $T$1, $U$1 ) + T495 + 1), "" ), "" )</f>
        <v/>
      </c>
      <c r="S495" s="466" t="str">
        <f t="shared" si="1482"/>
        <v/>
      </c>
      <c r="T495" s="497" t="e">
        <f t="shared" ref="T495:U495" si="1483">TIMEVALUE(V495)</f>
        <v>#VALUE!</v>
      </c>
      <c r="U495" s="497" t="e">
        <f t="shared" si="1483"/>
        <v>#VALUE!</v>
      </c>
      <c r="V495" s="498" t="str">
        <f t="shared" si="6"/>
        <v/>
      </c>
      <c r="W495" s="498" t="str">
        <f t="shared" si="7"/>
        <v/>
      </c>
    </row>
    <row r="496" spans="1:23" ht="12.75">
      <c r="A496" t="str">
        <f t="shared" si="0"/>
        <v>Saturday</v>
      </c>
      <c r="B496" t="e">
        <f t="shared" si="1"/>
        <v>#VALUE!</v>
      </c>
      <c r="C496" t="str">
        <f t="shared" ref="C496:D496" si="1484">IF( NOT( R496 = "" ), TEXT( DATE(YEAR(R496), MONTH(R496), DAY(R496) ), "m/d/yy") &amp; " " &amp; HOUR(R496) &amp; ":" &amp; TEXT( MINUTE(R496), "00"), "")</f>
        <v/>
      </c>
      <c r="D496" t="str">
        <f t="shared" si="1484"/>
        <v/>
      </c>
      <c r="E496" t="str">
        <f t="shared" si="3"/>
        <v/>
      </c>
      <c r="F496" s="466"/>
      <c r="G496" s="466" t="e">
        <f t="array" ref="G496">INDEX( '2019 Kevin and Rob Export to we'!A:E, MATCH( E496, '2019 Kevin and Rob Export to we'!E:E, 0 ) )</f>
        <v>#N/A</v>
      </c>
      <c r="H496" s="466"/>
      <c r="I496" s="466"/>
      <c r="J496" s="466"/>
      <c r="K496" s="466"/>
      <c r="L496" s="466"/>
      <c r="M496" s="466"/>
      <c r="N496" s="466"/>
      <c r="O496" s="466"/>
      <c r="R496" s="466" t="str">
        <f t="shared" ref="R496:S496" si="1485">IF( AND( NOT( ISERROR( T496 ) ), NOT( ISBLANK( T496 ) ) ), IF( AND( T496 &gt; 0, T496 &lt; 1 ), IF( T496 &gt; 0.042, IF( $A496 = "Friday", $T$1, $U$1 ) + T496 + 0.5, IF( $A496 = "Friday", $T$1, $U$1 ) + T496 + 1), "" ), "" )</f>
        <v/>
      </c>
      <c r="S496" s="466" t="str">
        <f t="shared" si="1485"/>
        <v/>
      </c>
      <c r="T496" s="497" t="e">
        <f t="shared" ref="T496:U496" si="1486">TIMEVALUE(V496)</f>
        <v>#VALUE!</v>
      </c>
      <c r="U496" s="497" t="e">
        <f t="shared" si="1486"/>
        <v>#VALUE!</v>
      </c>
      <c r="V496" s="498" t="str">
        <f t="shared" si="6"/>
        <v/>
      </c>
      <c r="W496" s="498" t="str">
        <f t="shared" si="7"/>
        <v/>
      </c>
    </row>
    <row r="497" spans="1:23" ht="12.75">
      <c r="A497" t="str">
        <f t="shared" si="0"/>
        <v>Saturday</v>
      </c>
      <c r="B497" t="e">
        <f t="shared" si="1"/>
        <v>#VALUE!</v>
      </c>
      <c r="C497" t="str">
        <f t="shared" ref="C497:D497" si="1487">IF( NOT( R497 = "" ), TEXT( DATE(YEAR(R497), MONTH(R497), DAY(R497) ), "m/d/yy") &amp; " " &amp; HOUR(R497) &amp; ":" &amp; TEXT( MINUTE(R497), "00"), "")</f>
        <v/>
      </c>
      <c r="D497" t="str">
        <f t="shared" si="1487"/>
        <v/>
      </c>
      <c r="E497" t="str">
        <f t="shared" si="3"/>
        <v/>
      </c>
      <c r="F497" s="466"/>
      <c r="G497" s="466" t="e">
        <f t="array" ref="G497">INDEX( '2019 Kevin and Rob Export to we'!A:E, MATCH( E497, '2019 Kevin and Rob Export to we'!E:E, 0 ) )</f>
        <v>#N/A</v>
      </c>
      <c r="H497" s="466"/>
      <c r="I497" s="466"/>
      <c r="J497" s="466"/>
      <c r="K497" s="466"/>
      <c r="L497" s="466"/>
      <c r="M497" s="466"/>
      <c r="N497" s="466"/>
      <c r="O497" s="466"/>
      <c r="R497" s="466" t="str">
        <f t="shared" ref="R497:S497" si="1488">IF( AND( NOT( ISERROR( T497 ) ), NOT( ISBLANK( T497 ) ) ), IF( AND( T497 &gt; 0, T497 &lt; 1 ), IF( T497 &gt; 0.042, IF( $A497 = "Friday", $T$1, $U$1 ) + T497 + 0.5, IF( $A497 = "Friday", $T$1, $U$1 ) + T497 + 1), "" ), "" )</f>
        <v/>
      </c>
      <c r="S497" s="466" t="str">
        <f t="shared" si="1488"/>
        <v/>
      </c>
      <c r="T497" s="497" t="e">
        <f t="shared" ref="T497:U497" si="1489">TIMEVALUE(V497)</f>
        <v>#VALUE!</v>
      </c>
      <c r="U497" s="497" t="e">
        <f t="shared" si="1489"/>
        <v>#VALUE!</v>
      </c>
      <c r="V497" s="498" t="str">
        <f t="shared" si="6"/>
        <v/>
      </c>
      <c r="W497" s="498" t="str">
        <f t="shared" si="7"/>
        <v/>
      </c>
    </row>
    <row r="498" spans="1:23" ht="12.75">
      <c r="A498" t="str">
        <f t="shared" si="0"/>
        <v>Saturday</v>
      </c>
      <c r="B498" t="e">
        <f t="shared" si="1"/>
        <v>#VALUE!</v>
      </c>
      <c r="C498" t="str">
        <f t="shared" ref="C498:D498" si="1490">IF( NOT( R498 = "" ), TEXT( DATE(YEAR(R498), MONTH(R498), DAY(R498) ), "m/d/yy") &amp; " " &amp; HOUR(R498) &amp; ":" &amp; TEXT( MINUTE(R498), "00"), "")</f>
        <v/>
      </c>
      <c r="D498" t="str">
        <f t="shared" si="1490"/>
        <v/>
      </c>
      <c r="E498" t="str">
        <f t="shared" si="3"/>
        <v/>
      </c>
      <c r="F498" s="466"/>
      <c r="G498" s="466" t="e">
        <f t="array" ref="G498">INDEX( '2019 Kevin and Rob Export to we'!A:E, MATCH( E498, '2019 Kevin and Rob Export to we'!E:E, 0 ) )</f>
        <v>#N/A</v>
      </c>
      <c r="H498" s="466"/>
      <c r="I498" s="466"/>
      <c r="J498" s="466"/>
      <c r="K498" s="466"/>
      <c r="L498" s="466"/>
      <c r="M498" s="466"/>
      <c r="N498" s="466"/>
      <c r="O498" s="466"/>
      <c r="R498" s="466" t="str">
        <f t="shared" ref="R498:S498" si="1491">IF( AND( NOT( ISERROR( T498 ) ), NOT( ISBLANK( T498 ) ) ), IF( AND( T498 &gt; 0, T498 &lt; 1 ), IF( T498 &gt; 0.042, IF( $A498 = "Friday", $T$1, $U$1 ) + T498 + 0.5, IF( $A498 = "Friday", $T$1, $U$1 ) + T498 + 1), "" ), "" )</f>
        <v/>
      </c>
      <c r="S498" s="466" t="str">
        <f t="shared" si="1491"/>
        <v/>
      </c>
      <c r="T498" s="497" t="e">
        <f t="shared" ref="T498:U498" si="1492">TIMEVALUE(V498)</f>
        <v>#VALUE!</v>
      </c>
      <c r="U498" s="497" t="e">
        <f t="shared" si="1492"/>
        <v>#VALUE!</v>
      </c>
      <c r="V498" s="498" t="str">
        <f t="shared" si="6"/>
        <v/>
      </c>
      <c r="W498" s="498" t="str">
        <f t="shared" si="7"/>
        <v/>
      </c>
    </row>
    <row r="499" spans="1:23" ht="12.75">
      <c r="A499" t="str">
        <f t="shared" si="0"/>
        <v>Saturday</v>
      </c>
      <c r="B499" t="e">
        <f t="shared" si="1"/>
        <v>#VALUE!</v>
      </c>
      <c r="C499" t="str">
        <f t="shared" ref="C499:D499" si="1493">IF( NOT( R499 = "" ), TEXT( DATE(YEAR(R499), MONTH(R499), DAY(R499) ), "m/d/yy") &amp; " " &amp; HOUR(R499) &amp; ":" &amp; TEXT( MINUTE(R499), "00"), "")</f>
        <v/>
      </c>
      <c r="D499" t="str">
        <f t="shared" si="1493"/>
        <v/>
      </c>
      <c r="E499" t="str">
        <f t="shared" si="3"/>
        <v/>
      </c>
      <c r="F499" s="466"/>
      <c r="G499" s="466" t="e">
        <f t="array" ref="G499">INDEX( '2019 Kevin and Rob Export to we'!A:E, MATCH( E499, '2019 Kevin and Rob Export to we'!E:E, 0 ) )</f>
        <v>#N/A</v>
      </c>
      <c r="H499" s="466"/>
      <c r="I499" s="466"/>
      <c r="J499" s="466"/>
      <c r="K499" s="466"/>
      <c r="L499" s="466"/>
      <c r="M499" s="466"/>
      <c r="N499" s="466"/>
      <c r="O499" s="466"/>
      <c r="R499" s="466" t="str">
        <f t="shared" ref="R499:S499" si="1494">IF( AND( NOT( ISERROR( T499 ) ), NOT( ISBLANK( T499 ) ) ), IF( AND( T499 &gt; 0, T499 &lt; 1 ), IF( T499 &gt; 0.042, IF( $A499 = "Friday", $T$1, $U$1 ) + T499 + 0.5, IF( $A499 = "Friday", $T$1, $U$1 ) + T499 + 1), "" ), "" )</f>
        <v/>
      </c>
      <c r="S499" s="466" t="str">
        <f t="shared" si="1494"/>
        <v/>
      </c>
      <c r="T499" s="497" t="e">
        <f t="shared" ref="T499:U499" si="1495">TIMEVALUE(V499)</f>
        <v>#VALUE!</v>
      </c>
      <c r="U499" s="497" t="e">
        <f t="shared" si="1495"/>
        <v>#VALUE!</v>
      </c>
      <c r="V499" s="498" t="str">
        <f t="shared" si="6"/>
        <v/>
      </c>
      <c r="W499" s="498" t="str">
        <f t="shared" si="7"/>
        <v/>
      </c>
    </row>
    <row r="500" spans="1:23" ht="12.75">
      <c r="A500" t="str">
        <f t="shared" si="0"/>
        <v>Saturday</v>
      </c>
      <c r="B500" t="e">
        <f t="shared" si="1"/>
        <v>#VALUE!</v>
      </c>
      <c r="C500" t="str">
        <f t="shared" ref="C500:D500" si="1496">IF( NOT( R500 = "" ), TEXT( DATE(YEAR(R500), MONTH(R500), DAY(R500) ), "m/d/yy") &amp; " " &amp; HOUR(R500) &amp; ":" &amp; TEXT( MINUTE(R500), "00"), "")</f>
        <v/>
      </c>
      <c r="D500" t="str">
        <f t="shared" si="1496"/>
        <v/>
      </c>
      <c r="E500" t="str">
        <f t="shared" si="3"/>
        <v/>
      </c>
      <c r="F500" s="466"/>
      <c r="G500" s="466" t="e">
        <f t="array" ref="G500">INDEX( '2019 Kevin and Rob Export to we'!A:E, MATCH( E500, '2019 Kevin and Rob Export to we'!E:E, 0 ) )</f>
        <v>#N/A</v>
      </c>
      <c r="H500" s="466"/>
      <c r="I500" s="466"/>
      <c r="J500" s="466"/>
      <c r="K500" s="466"/>
      <c r="L500" s="466"/>
      <c r="M500" s="466"/>
      <c r="N500" s="466"/>
      <c r="O500" s="466"/>
      <c r="R500" s="466" t="str">
        <f t="shared" ref="R500:S500" si="1497">IF( AND( NOT( ISERROR( T500 ) ), NOT( ISBLANK( T500 ) ) ), IF( AND( T500 &gt; 0, T500 &lt; 1 ), IF( T500 &gt; 0.042, IF( $A500 = "Friday", $T$1, $U$1 ) + T500 + 0.5, IF( $A500 = "Friday", $T$1, $U$1 ) + T500 + 1), "" ), "" )</f>
        <v/>
      </c>
      <c r="S500" s="466" t="str">
        <f t="shared" si="1497"/>
        <v/>
      </c>
      <c r="T500" s="497" t="e">
        <f t="shared" ref="T500:U500" si="1498">TIMEVALUE(V500)</f>
        <v>#VALUE!</v>
      </c>
      <c r="U500" s="497" t="e">
        <f t="shared" si="1498"/>
        <v>#VALUE!</v>
      </c>
      <c r="V500" s="498" t="str">
        <f t="shared" si="6"/>
        <v/>
      </c>
      <c r="W500" s="498" t="str">
        <f t="shared" si="7"/>
        <v/>
      </c>
    </row>
    <row r="501" spans="1:23" ht="12.75">
      <c r="A501" t="str">
        <f t="shared" si="0"/>
        <v>Saturday</v>
      </c>
      <c r="B501" t="e">
        <f t="shared" si="1"/>
        <v>#VALUE!</v>
      </c>
      <c r="C501" t="str">
        <f t="shared" ref="C501:D501" si="1499">IF( NOT( R501 = "" ), TEXT( DATE(YEAR(R501), MONTH(R501), DAY(R501) ), "m/d/yy") &amp; " " &amp; HOUR(R501) &amp; ":" &amp; TEXT( MINUTE(R501), "00"), "")</f>
        <v/>
      </c>
      <c r="D501" t="str">
        <f t="shared" si="1499"/>
        <v/>
      </c>
      <c r="E501" t="str">
        <f t="shared" si="3"/>
        <v/>
      </c>
      <c r="F501" s="466"/>
      <c r="G501" s="466" t="e">
        <f t="array" ref="G501">INDEX( '2019 Kevin and Rob Export to we'!A:E, MATCH( E501, '2019 Kevin and Rob Export to we'!E:E, 0 ) )</f>
        <v>#N/A</v>
      </c>
      <c r="H501" s="466"/>
      <c r="I501" s="466"/>
      <c r="J501" s="466"/>
      <c r="K501" s="466"/>
      <c r="L501" s="466"/>
      <c r="M501" s="466"/>
      <c r="N501" s="466"/>
      <c r="O501" s="466"/>
      <c r="R501" s="466" t="str">
        <f t="shared" ref="R501:S501" si="1500">IF( AND( NOT( ISERROR( T501 ) ), NOT( ISBLANK( T501 ) ) ), IF( AND( T501 &gt; 0, T501 &lt; 1 ), IF( T501 &gt; 0.042, IF( $A501 = "Friday", $T$1, $U$1 ) + T501 + 0.5, IF( $A501 = "Friday", $T$1, $U$1 ) + T501 + 1), "" ), "" )</f>
        <v/>
      </c>
      <c r="S501" s="466" t="str">
        <f t="shared" si="1500"/>
        <v/>
      </c>
      <c r="T501" s="497" t="e">
        <f t="shared" ref="T501:U501" si="1501">TIMEVALUE(V501)</f>
        <v>#VALUE!</v>
      </c>
      <c r="U501" s="497" t="e">
        <f t="shared" si="1501"/>
        <v>#VALUE!</v>
      </c>
      <c r="V501" s="498" t="str">
        <f t="shared" si="6"/>
        <v/>
      </c>
      <c r="W501" s="498" t="str">
        <f t="shared" si="7"/>
        <v/>
      </c>
    </row>
  </sheetData>
  <conditionalFormatting sqref="G1:K501">
    <cfRule type="expression" dxfId="0" priority="1">
      <formula>AND($E1&lt;&gt;"", A1&lt;&gt;G1)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
  <sheetViews>
    <sheetView workbookViewId="0">
      <pane ySplit="1" topLeftCell="A2" activePane="bottomLeft" state="frozen"/>
      <selection pane="bottomLeft" activeCell="B3" sqref="B3"/>
    </sheetView>
  </sheetViews>
  <sheetFormatPr defaultColWidth="14.42578125" defaultRowHeight="15.75" customHeight="1"/>
  <cols>
    <col min="1" max="1" width="9.42578125" customWidth="1"/>
    <col min="2" max="2" width="56.42578125" customWidth="1"/>
    <col min="3" max="4" width="16.5703125" customWidth="1"/>
    <col min="5" max="5" width="31" customWidth="1"/>
    <col min="6" max="6" width="9" customWidth="1"/>
  </cols>
  <sheetData>
    <row r="1" spans="1:6" ht="15.75" customHeight="1">
      <c r="A1" s="129" t="s">
        <v>4747</v>
      </c>
      <c r="B1" s="129" t="s">
        <v>4748</v>
      </c>
      <c r="C1" s="129" t="s">
        <v>4749</v>
      </c>
      <c r="D1" s="129" t="s">
        <v>4750</v>
      </c>
      <c r="E1" s="129" t="s">
        <v>4751</v>
      </c>
      <c r="F1" s="129" t="s">
        <v>4752</v>
      </c>
    </row>
    <row r="2" spans="1:6" ht="15.75" customHeight="1">
      <c r="A2" s="82" t="str">
        <f ca="1">IFERROR(__xludf.DUMMYFUNCTION("{ QUERY( IMPORTRANGE( ""https://docs.google.com/spreadsheets/d/1TXPgLFGjxvUUUmXODiWihjo7oQ8gKGKWh7s9K-V0CbY/edit#gid=182495531"", ""Kevin and Rob: Friday!A3:F"" ), ""select * where Col6 = 1"", 0 ); QUERY( IMPORTRANGE( ""https://docs.google.com/spreadsheet"&amp;"s/d/1TXPgLFGjxvUUUmXODiWihjo7oQ8gKGKWh7s9K-V0CbY/edit#gid=182495531"", ""Kevin and Rob: Saturday!A3:F"" ), ""select * where Col6 = 1"", 0 ) }"),"#REF!")</f>
        <v>#REF!</v>
      </c>
    </row>
    <row r="3" spans="1:6" ht="15.75" customHeight="1">
      <c r="A3" t="str">
        <f ca="1">IFERROR(__xludf.DUMMYFUNCTION("""COMPUTED_VALUE"""),"#REF!")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 Sheet</vt:lpstr>
      <vt:lpstr>2020 By Genre- Review list</vt:lpstr>
      <vt:lpstr>2019 Bands Review List</vt:lpstr>
      <vt:lpstr>2020 Contacts</vt:lpstr>
      <vt:lpstr>Sheet18</vt:lpstr>
      <vt:lpstr>2019 Kevin and Rob OLD Saturday</vt:lpstr>
      <vt:lpstr>2019 Kevin and Rob Bands to not</vt:lpstr>
      <vt:lpstr>2019 Kevin and Rob Friday</vt:lpstr>
      <vt:lpstr>2019 Kevin and Rob Saturday</vt:lpstr>
      <vt:lpstr>2019 Kevin and Rob datacody</vt:lpstr>
      <vt:lpstr>2019 Kevin and Rob Export to we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L'Orange, Christian</dc:creator>
  <cp:lastModifiedBy>.</cp:lastModifiedBy>
  <dcterms:created xsi:type="dcterms:W3CDTF">2020-03-11T15:13:26Z</dcterms:created>
  <dcterms:modified xsi:type="dcterms:W3CDTF">2020-03-12T12:38:14Z</dcterms:modified>
</cp:coreProperties>
</file>