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ropbox\CLD\Orange House\Happy Hour\happyhour_dev\"/>
    </mc:Choice>
  </mc:AlternateContent>
  <xr:revisionPtr revIDLastSave="0" documentId="13_ncr:1_{D08189EF-C0E1-4DCD-B49E-D96F6A80B1BF}" xr6:coauthVersionLast="34" xr6:coauthVersionMax="34" xr10:uidLastSave="{00000000-0000-0000-0000-000000000000}"/>
  <bookViews>
    <workbookView xWindow="0" yWindow="0" windowWidth="14390" windowHeight="35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Sheet1!$C$1:$C$105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3" i="1" l="1"/>
  <c r="AL3" i="1"/>
  <c r="AM3" i="1"/>
  <c r="AN3" i="1"/>
  <c r="AO3" i="1"/>
  <c r="AP3" i="1"/>
  <c r="AQ3" i="1"/>
  <c r="AK4" i="1"/>
  <c r="AL4" i="1"/>
  <c r="AM4" i="1"/>
  <c r="AN4" i="1"/>
  <c r="AO4" i="1"/>
  <c r="AP4" i="1"/>
  <c r="AQ4" i="1"/>
  <c r="AK5" i="1"/>
  <c r="AL5" i="1"/>
  <c r="AM5" i="1"/>
  <c r="AN5" i="1"/>
  <c r="AO5" i="1"/>
  <c r="AP5" i="1"/>
  <c r="AQ5" i="1"/>
  <c r="AK6" i="1"/>
  <c r="AL6" i="1"/>
  <c r="AM6" i="1"/>
  <c r="AN6" i="1"/>
  <c r="AO6" i="1"/>
  <c r="AP6" i="1"/>
  <c r="AQ6" i="1"/>
  <c r="AK7" i="1"/>
  <c r="AL7" i="1"/>
  <c r="AM7" i="1"/>
  <c r="AN7" i="1"/>
  <c r="AO7" i="1"/>
  <c r="AP7" i="1"/>
  <c r="AQ7" i="1"/>
  <c r="AK8" i="1"/>
  <c r="AL8" i="1"/>
  <c r="AM8" i="1"/>
  <c r="AN8" i="1"/>
  <c r="AO8" i="1"/>
  <c r="AP8" i="1"/>
  <c r="AQ8" i="1"/>
  <c r="AK9" i="1"/>
  <c r="AL9" i="1"/>
  <c r="AM9" i="1"/>
  <c r="AN9" i="1"/>
  <c r="AO9" i="1"/>
  <c r="AP9" i="1"/>
  <c r="AQ9" i="1"/>
  <c r="AK10" i="1"/>
  <c r="AL10" i="1"/>
  <c r="AM10" i="1"/>
  <c r="AN10" i="1"/>
  <c r="AO10" i="1"/>
  <c r="AP10" i="1"/>
  <c r="AQ10" i="1"/>
  <c r="AK11" i="1"/>
  <c r="AL11" i="1"/>
  <c r="AM11" i="1"/>
  <c r="AN11" i="1"/>
  <c r="AO11" i="1"/>
  <c r="AP11" i="1"/>
  <c r="AQ11" i="1"/>
  <c r="AK12" i="1"/>
  <c r="AL12" i="1"/>
  <c r="AM12" i="1"/>
  <c r="AN12" i="1"/>
  <c r="AO12" i="1"/>
  <c r="AP12" i="1"/>
  <c r="AQ12" i="1"/>
  <c r="AK13" i="1"/>
  <c r="AL13" i="1"/>
  <c r="AM13" i="1"/>
  <c r="AN13" i="1"/>
  <c r="AO13" i="1"/>
  <c r="AP13" i="1"/>
  <c r="AQ13" i="1"/>
  <c r="AK14" i="1"/>
  <c r="AL14" i="1"/>
  <c r="AM14" i="1"/>
  <c r="AN14" i="1"/>
  <c r="AO14" i="1"/>
  <c r="AP14" i="1"/>
  <c r="AQ14" i="1"/>
  <c r="AK15" i="1"/>
  <c r="AL15" i="1"/>
  <c r="AM15" i="1"/>
  <c r="AN15" i="1"/>
  <c r="AO15" i="1"/>
  <c r="AP15" i="1"/>
  <c r="AQ15" i="1"/>
  <c r="AK16" i="1"/>
  <c r="AL16" i="1"/>
  <c r="AM16" i="1"/>
  <c r="AN16" i="1"/>
  <c r="AO16" i="1"/>
  <c r="AP16" i="1"/>
  <c r="AQ16" i="1"/>
  <c r="AK17" i="1"/>
  <c r="AL17" i="1"/>
  <c r="AM17" i="1"/>
  <c r="AN17" i="1"/>
  <c r="AO17" i="1"/>
  <c r="AP17" i="1"/>
  <c r="AQ17" i="1"/>
  <c r="AK18" i="1"/>
  <c r="AL18" i="1"/>
  <c r="AM18" i="1"/>
  <c r="AN18" i="1"/>
  <c r="AO18" i="1"/>
  <c r="AP18" i="1"/>
  <c r="AQ18" i="1"/>
  <c r="AK19" i="1"/>
  <c r="AL19" i="1"/>
  <c r="AM19" i="1"/>
  <c r="AN19" i="1"/>
  <c r="AO19" i="1"/>
  <c r="AP19" i="1"/>
  <c r="AQ19" i="1"/>
  <c r="AK20" i="1"/>
  <c r="AL20" i="1"/>
  <c r="AM20" i="1"/>
  <c r="AN20" i="1"/>
  <c r="AO20" i="1"/>
  <c r="AP20" i="1"/>
  <c r="AQ20" i="1"/>
  <c r="AK21" i="1"/>
  <c r="AL21" i="1"/>
  <c r="AM21" i="1"/>
  <c r="AN21" i="1"/>
  <c r="AO21" i="1"/>
  <c r="AP21" i="1"/>
  <c r="AQ21" i="1"/>
  <c r="AK22" i="1"/>
  <c r="AL22" i="1"/>
  <c r="AM22" i="1"/>
  <c r="AN22" i="1"/>
  <c r="AO22" i="1"/>
  <c r="AP22" i="1"/>
  <c r="AQ22" i="1"/>
  <c r="AK23" i="1"/>
  <c r="AL23" i="1"/>
  <c r="AM23" i="1"/>
  <c r="AN23" i="1"/>
  <c r="AO23" i="1"/>
  <c r="AP23" i="1"/>
  <c r="AQ23" i="1"/>
  <c r="AK24" i="1"/>
  <c r="AL24" i="1"/>
  <c r="AM24" i="1"/>
  <c r="AN24" i="1"/>
  <c r="AO24" i="1"/>
  <c r="AP24" i="1"/>
  <c r="AQ24" i="1"/>
  <c r="AK25" i="1"/>
  <c r="AL25" i="1"/>
  <c r="AM25" i="1"/>
  <c r="AN25" i="1"/>
  <c r="AO25" i="1"/>
  <c r="AP25" i="1"/>
  <c r="AQ25" i="1"/>
  <c r="AK26" i="1"/>
  <c r="AL26" i="1"/>
  <c r="AM26" i="1"/>
  <c r="AN26" i="1"/>
  <c r="AO26" i="1"/>
  <c r="AP26" i="1"/>
  <c r="AQ26" i="1"/>
  <c r="AK27" i="1"/>
  <c r="AL27" i="1"/>
  <c r="AM27" i="1"/>
  <c r="AN27" i="1"/>
  <c r="AO27" i="1"/>
  <c r="AP27" i="1"/>
  <c r="AQ27" i="1"/>
  <c r="AK28" i="1"/>
  <c r="AL28" i="1"/>
  <c r="AM28" i="1"/>
  <c r="AN28" i="1"/>
  <c r="AO28" i="1"/>
  <c r="AP28" i="1"/>
  <c r="AQ28" i="1"/>
  <c r="AK29" i="1"/>
  <c r="AL29" i="1"/>
  <c r="AM29" i="1"/>
  <c r="AN29" i="1"/>
  <c r="AO29" i="1"/>
  <c r="AP29" i="1"/>
  <c r="AQ29" i="1"/>
  <c r="AK30" i="1"/>
  <c r="AL30" i="1"/>
  <c r="AM30" i="1"/>
  <c r="AN30" i="1"/>
  <c r="AO30" i="1"/>
  <c r="AP30" i="1"/>
  <c r="AQ30" i="1"/>
  <c r="AK31" i="1"/>
  <c r="AL31" i="1"/>
  <c r="AM31" i="1"/>
  <c r="AN31" i="1"/>
  <c r="AO31" i="1"/>
  <c r="AP31" i="1"/>
  <c r="AQ31" i="1"/>
  <c r="AK32" i="1"/>
  <c r="AL32" i="1"/>
  <c r="AM32" i="1"/>
  <c r="AN32" i="1"/>
  <c r="AO32" i="1"/>
  <c r="AP32" i="1"/>
  <c r="AQ32" i="1"/>
  <c r="AK33" i="1"/>
  <c r="AL33" i="1"/>
  <c r="AM33" i="1"/>
  <c r="AN33" i="1"/>
  <c r="AO33" i="1"/>
  <c r="AP33" i="1"/>
  <c r="AQ33" i="1"/>
  <c r="AK34" i="1"/>
  <c r="AL34" i="1"/>
  <c r="AM34" i="1"/>
  <c r="AN34" i="1"/>
  <c r="AO34" i="1"/>
  <c r="AP34" i="1"/>
  <c r="AQ34" i="1"/>
  <c r="AK35" i="1"/>
  <c r="AL35" i="1"/>
  <c r="AM35" i="1"/>
  <c r="AN35" i="1"/>
  <c r="AO35" i="1"/>
  <c r="AP35" i="1"/>
  <c r="AQ35" i="1"/>
  <c r="AK36" i="1"/>
  <c r="AL36" i="1"/>
  <c r="AM36" i="1"/>
  <c r="AN36" i="1"/>
  <c r="AO36" i="1"/>
  <c r="AP36" i="1"/>
  <c r="AQ36" i="1"/>
  <c r="AK37" i="1"/>
  <c r="AL37" i="1"/>
  <c r="AM37" i="1"/>
  <c r="AN37" i="1"/>
  <c r="AO37" i="1"/>
  <c r="AP37" i="1"/>
  <c r="AQ37" i="1"/>
  <c r="AK38" i="1"/>
  <c r="AL38" i="1"/>
  <c r="AM38" i="1"/>
  <c r="AN38" i="1"/>
  <c r="AO38" i="1"/>
  <c r="AP38" i="1"/>
  <c r="AQ38" i="1"/>
  <c r="AK39" i="1"/>
  <c r="AL39" i="1"/>
  <c r="AM39" i="1"/>
  <c r="AN39" i="1"/>
  <c r="AO39" i="1"/>
  <c r="AP39" i="1"/>
  <c r="AQ39" i="1"/>
  <c r="AK40" i="1"/>
  <c r="AL40" i="1"/>
  <c r="AM40" i="1"/>
  <c r="AN40" i="1"/>
  <c r="AO40" i="1"/>
  <c r="AP40" i="1"/>
  <c r="AQ40" i="1"/>
  <c r="AK41" i="1"/>
  <c r="AL41" i="1"/>
  <c r="AM41" i="1"/>
  <c r="AN41" i="1"/>
  <c r="AO41" i="1"/>
  <c r="AP41" i="1"/>
  <c r="AQ41" i="1"/>
  <c r="AK42" i="1"/>
  <c r="AL42" i="1"/>
  <c r="AM42" i="1"/>
  <c r="AN42" i="1"/>
  <c r="AO42" i="1"/>
  <c r="AP42" i="1"/>
  <c r="AQ42" i="1"/>
  <c r="AK43" i="1"/>
  <c r="AL43" i="1"/>
  <c r="AM43" i="1"/>
  <c r="AN43" i="1"/>
  <c r="AO43" i="1"/>
  <c r="AP43" i="1"/>
  <c r="AQ43" i="1"/>
  <c r="AK44" i="1"/>
  <c r="AL44" i="1"/>
  <c r="AM44" i="1"/>
  <c r="AN44" i="1"/>
  <c r="AO44" i="1"/>
  <c r="AP44" i="1"/>
  <c r="AQ44" i="1"/>
  <c r="AK45" i="1"/>
  <c r="AL45" i="1"/>
  <c r="AM45" i="1"/>
  <c r="AN45" i="1"/>
  <c r="AO45" i="1"/>
  <c r="AP45" i="1"/>
  <c r="AQ45" i="1"/>
  <c r="AK46" i="1"/>
  <c r="AL46" i="1"/>
  <c r="AM46" i="1"/>
  <c r="AN46" i="1"/>
  <c r="AO46" i="1"/>
  <c r="AP46" i="1"/>
  <c r="AQ46" i="1"/>
  <c r="AK47" i="1"/>
  <c r="AL47" i="1"/>
  <c r="AM47" i="1"/>
  <c r="AN47" i="1"/>
  <c r="AO47" i="1"/>
  <c r="AP47" i="1"/>
  <c r="AQ47" i="1"/>
  <c r="AK48" i="1"/>
  <c r="AL48" i="1"/>
  <c r="AM48" i="1"/>
  <c r="AN48" i="1"/>
  <c r="AO48" i="1"/>
  <c r="AP48" i="1"/>
  <c r="AQ48" i="1"/>
  <c r="AK49" i="1"/>
  <c r="AL49" i="1"/>
  <c r="AM49" i="1"/>
  <c r="AN49" i="1"/>
  <c r="AO49" i="1"/>
  <c r="AP49" i="1"/>
  <c r="AQ49" i="1"/>
  <c r="AK50" i="1"/>
  <c r="AL50" i="1"/>
  <c r="AM50" i="1"/>
  <c r="AN50" i="1"/>
  <c r="AO50" i="1"/>
  <c r="AP50" i="1"/>
  <c r="AQ50" i="1"/>
  <c r="AK51" i="1"/>
  <c r="AL51" i="1"/>
  <c r="AM51" i="1"/>
  <c r="AN51" i="1"/>
  <c r="AO51" i="1"/>
  <c r="AP51" i="1"/>
  <c r="AQ51" i="1"/>
  <c r="AK52" i="1"/>
  <c r="AL52" i="1"/>
  <c r="AM52" i="1"/>
  <c r="AN52" i="1"/>
  <c r="AO52" i="1"/>
  <c r="AP52" i="1"/>
  <c r="AQ52" i="1"/>
  <c r="AK53" i="1"/>
  <c r="AL53" i="1"/>
  <c r="AM53" i="1"/>
  <c r="AN53" i="1"/>
  <c r="AO53" i="1"/>
  <c r="AP53" i="1"/>
  <c r="AQ53" i="1"/>
  <c r="AK54" i="1"/>
  <c r="AL54" i="1"/>
  <c r="AM54" i="1"/>
  <c r="AN54" i="1"/>
  <c r="AO54" i="1"/>
  <c r="AP54" i="1"/>
  <c r="AQ54" i="1"/>
  <c r="AK55" i="1"/>
  <c r="AL55" i="1"/>
  <c r="AM55" i="1"/>
  <c r="AN55" i="1"/>
  <c r="AO55" i="1"/>
  <c r="AP55" i="1"/>
  <c r="AQ55" i="1"/>
  <c r="AK56" i="1"/>
  <c r="AL56" i="1"/>
  <c r="AM56" i="1"/>
  <c r="AN56" i="1"/>
  <c r="AO56" i="1"/>
  <c r="AP56" i="1"/>
  <c r="AQ56" i="1"/>
  <c r="AK57" i="1"/>
  <c r="AL57" i="1"/>
  <c r="AM57" i="1"/>
  <c r="AN57" i="1"/>
  <c r="AO57" i="1"/>
  <c r="AP57" i="1"/>
  <c r="AQ57" i="1"/>
  <c r="AK58" i="1"/>
  <c r="AL58" i="1"/>
  <c r="AM58" i="1"/>
  <c r="AN58" i="1"/>
  <c r="AO58" i="1"/>
  <c r="AP58" i="1"/>
  <c r="AQ58" i="1"/>
  <c r="AK59" i="1"/>
  <c r="AL59" i="1"/>
  <c r="AM59" i="1"/>
  <c r="AN59" i="1"/>
  <c r="AO59" i="1"/>
  <c r="AP59" i="1"/>
  <c r="AQ59" i="1"/>
  <c r="AK60" i="1"/>
  <c r="AL60" i="1"/>
  <c r="AM60" i="1"/>
  <c r="AN60" i="1"/>
  <c r="AO60" i="1"/>
  <c r="AP60" i="1"/>
  <c r="AQ60" i="1"/>
  <c r="AK61" i="1"/>
  <c r="AL61" i="1"/>
  <c r="AM61" i="1"/>
  <c r="AN61" i="1"/>
  <c r="AO61" i="1"/>
  <c r="AP61" i="1"/>
  <c r="AQ61" i="1"/>
  <c r="AK62" i="1"/>
  <c r="AL62" i="1"/>
  <c r="AM62" i="1"/>
  <c r="AN62" i="1"/>
  <c r="AO62" i="1"/>
  <c r="AP62" i="1"/>
  <c r="AQ62" i="1"/>
  <c r="AK63" i="1"/>
  <c r="AL63" i="1"/>
  <c r="AM63" i="1"/>
  <c r="AN63" i="1"/>
  <c r="AO63" i="1"/>
  <c r="AP63" i="1"/>
  <c r="AQ63" i="1"/>
  <c r="AK64" i="1"/>
  <c r="AL64" i="1"/>
  <c r="AM64" i="1"/>
  <c r="AN64" i="1"/>
  <c r="AO64" i="1"/>
  <c r="AP64" i="1"/>
  <c r="AQ64" i="1"/>
  <c r="AK65" i="1"/>
  <c r="AL65" i="1"/>
  <c r="AM65" i="1"/>
  <c r="AN65" i="1"/>
  <c r="AO65" i="1"/>
  <c r="AP65" i="1"/>
  <c r="AQ65" i="1"/>
  <c r="AK66" i="1"/>
  <c r="AL66" i="1"/>
  <c r="AM66" i="1"/>
  <c r="AN66" i="1"/>
  <c r="AO66" i="1"/>
  <c r="AP66" i="1"/>
  <c r="AQ66" i="1"/>
  <c r="AK67" i="1"/>
  <c r="AL67" i="1"/>
  <c r="AM67" i="1"/>
  <c r="AN67" i="1"/>
  <c r="AO67" i="1"/>
  <c r="AP67" i="1"/>
  <c r="AQ67" i="1"/>
  <c r="AK68" i="1"/>
  <c r="AL68" i="1"/>
  <c r="AM68" i="1"/>
  <c r="AN68" i="1"/>
  <c r="AO68" i="1"/>
  <c r="AP68" i="1"/>
  <c r="AQ68" i="1"/>
  <c r="AK69" i="1"/>
  <c r="AL69" i="1"/>
  <c r="AM69" i="1"/>
  <c r="AN69" i="1"/>
  <c r="AO69" i="1"/>
  <c r="AP69" i="1"/>
  <c r="AQ69" i="1"/>
  <c r="AK70" i="1"/>
  <c r="AL70" i="1"/>
  <c r="AM70" i="1"/>
  <c r="AN70" i="1"/>
  <c r="AO70" i="1"/>
  <c r="AP70" i="1"/>
  <c r="AQ70" i="1"/>
  <c r="AK71" i="1"/>
  <c r="AL71" i="1"/>
  <c r="AM71" i="1"/>
  <c r="AN71" i="1"/>
  <c r="AO71" i="1"/>
  <c r="AP71" i="1"/>
  <c r="AQ71" i="1"/>
  <c r="AK72" i="1"/>
  <c r="AL72" i="1"/>
  <c r="AM72" i="1"/>
  <c r="AN72" i="1"/>
  <c r="AO72" i="1"/>
  <c r="AP72" i="1"/>
  <c r="AQ72" i="1"/>
  <c r="AK73" i="1"/>
  <c r="AL73" i="1"/>
  <c r="AM73" i="1"/>
  <c r="AN73" i="1"/>
  <c r="AO73" i="1"/>
  <c r="AP73" i="1"/>
  <c r="AQ73" i="1"/>
  <c r="AK74" i="1"/>
  <c r="AL74" i="1"/>
  <c r="AM74" i="1"/>
  <c r="AN74" i="1"/>
  <c r="AO74" i="1"/>
  <c r="AP74" i="1"/>
  <c r="AQ74" i="1"/>
  <c r="AK75" i="1"/>
  <c r="AL75" i="1"/>
  <c r="AM75" i="1"/>
  <c r="AN75" i="1"/>
  <c r="AO75" i="1"/>
  <c r="AP75" i="1"/>
  <c r="AQ75" i="1"/>
  <c r="AK76" i="1"/>
  <c r="AL76" i="1"/>
  <c r="AM76" i="1"/>
  <c r="AN76" i="1"/>
  <c r="AO76" i="1"/>
  <c r="AP76" i="1"/>
  <c r="AQ76" i="1"/>
  <c r="AK77" i="1"/>
  <c r="AL77" i="1"/>
  <c r="AM77" i="1"/>
  <c r="AN77" i="1"/>
  <c r="AO77" i="1"/>
  <c r="AP77" i="1"/>
  <c r="AQ77" i="1"/>
  <c r="AK78" i="1"/>
  <c r="AL78" i="1"/>
  <c r="AM78" i="1"/>
  <c r="AN78" i="1"/>
  <c r="AO78" i="1"/>
  <c r="AP78" i="1"/>
  <c r="AQ78" i="1"/>
  <c r="AK79" i="1"/>
  <c r="AL79" i="1"/>
  <c r="AM79" i="1"/>
  <c r="AN79" i="1"/>
  <c r="AO79" i="1"/>
  <c r="AP79" i="1"/>
  <c r="AQ79" i="1"/>
  <c r="AK80" i="1"/>
  <c r="AL80" i="1"/>
  <c r="AM80" i="1"/>
  <c r="AN80" i="1"/>
  <c r="AO80" i="1"/>
  <c r="AP80" i="1"/>
  <c r="AQ80" i="1"/>
  <c r="AK81" i="1"/>
  <c r="AL81" i="1"/>
  <c r="AM81" i="1"/>
  <c r="AN81" i="1"/>
  <c r="AO81" i="1"/>
  <c r="AP81" i="1"/>
  <c r="AQ81" i="1"/>
  <c r="AK82" i="1"/>
  <c r="AL82" i="1"/>
  <c r="AM82" i="1"/>
  <c r="AN82" i="1"/>
  <c r="AO82" i="1"/>
  <c r="AP82" i="1"/>
  <c r="AQ82" i="1"/>
  <c r="AK83" i="1"/>
  <c r="AL83" i="1"/>
  <c r="AM83" i="1"/>
  <c r="AN83" i="1"/>
  <c r="AO83" i="1"/>
  <c r="AP83" i="1"/>
  <c r="AQ83" i="1"/>
  <c r="AK84" i="1"/>
  <c r="AL84" i="1"/>
  <c r="AM84" i="1"/>
  <c r="AN84" i="1"/>
  <c r="AO84" i="1"/>
  <c r="AP84" i="1"/>
  <c r="AQ84" i="1"/>
  <c r="AK85" i="1"/>
  <c r="AL85" i="1"/>
  <c r="AM85" i="1"/>
  <c r="AN85" i="1"/>
  <c r="AO85" i="1"/>
  <c r="AP85" i="1"/>
  <c r="AQ85" i="1"/>
  <c r="AK86" i="1"/>
  <c r="AL86" i="1"/>
  <c r="AM86" i="1"/>
  <c r="AN86" i="1"/>
  <c r="AO86" i="1"/>
  <c r="AP86" i="1"/>
  <c r="AQ86" i="1"/>
  <c r="AK87" i="1"/>
  <c r="AL87" i="1"/>
  <c r="AM87" i="1"/>
  <c r="AN87" i="1"/>
  <c r="AO87" i="1"/>
  <c r="AP87" i="1"/>
  <c r="AQ87" i="1"/>
  <c r="AK88" i="1"/>
  <c r="AL88" i="1"/>
  <c r="AM88" i="1"/>
  <c r="AN88" i="1"/>
  <c r="AO88" i="1"/>
  <c r="AP88" i="1"/>
  <c r="AQ88" i="1"/>
  <c r="AK89" i="1"/>
  <c r="AL89" i="1"/>
  <c r="AM89" i="1"/>
  <c r="AN89" i="1"/>
  <c r="AO89" i="1"/>
  <c r="AP89" i="1"/>
  <c r="AQ89" i="1"/>
  <c r="AK90" i="1"/>
  <c r="AL90" i="1"/>
  <c r="AM90" i="1"/>
  <c r="AN90" i="1"/>
  <c r="AO90" i="1"/>
  <c r="AP90" i="1"/>
  <c r="AQ90" i="1"/>
  <c r="AK91" i="1"/>
  <c r="AL91" i="1"/>
  <c r="AM91" i="1"/>
  <c r="AN91" i="1"/>
  <c r="AO91" i="1"/>
  <c r="AP91" i="1"/>
  <c r="AQ91" i="1"/>
  <c r="AK92" i="1"/>
  <c r="AL92" i="1"/>
  <c r="AM92" i="1"/>
  <c r="AN92" i="1"/>
  <c r="AO92" i="1"/>
  <c r="AP92" i="1"/>
  <c r="AQ92" i="1"/>
  <c r="AK93" i="1"/>
  <c r="AL93" i="1"/>
  <c r="AM93" i="1"/>
  <c r="AN93" i="1"/>
  <c r="AO93" i="1"/>
  <c r="AP93" i="1"/>
  <c r="AQ93" i="1"/>
  <c r="AK94" i="1"/>
  <c r="AL94" i="1"/>
  <c r="AM94" i="1"/>
  <c r="AN94" i="1"/>
  <c r="AO94" i="1"/>
  <c r="AP94" i="1"/>
  <c r="AQ94" i="1"/>
  <c r="AK95" i="1"/>
  <c r="AL95" i="1"/>
  <c r="AM95" i="1"/>
  <c r="AN95" i="1"/>
  <c r="AO95" i="1"/>
  <c r="AP95" i="1"/>
  <c r="AQ95" i="1"/>
  <c r="AK96" i="1"/>
  <c r="AL96" i="1"/>
  <c r="AM96" i="1"/>
  <c r="AN96" i="1"/>
  <c r="AO96" i="1"/>
  <c r="AP96" i="1"/>
  <c r="AQ96" i="1"/>
  <c r="AK97" i="1"/>
  <c r="AL97" i="1"/>
  <c r="AM97" i="1"/>
  <c r="AN97" i="1"/>
  <c r="AO97" i="1"/>
  <c r="AP97" i="1"/>
  <c r="AQ97" i="1"/>
  <c r="AK98" i="1"/>
  <c r="AL98" i="1"/>
  <c r="AM98" i="1"/>
  <c r="AN98" i="1"/>
  <c r="AO98" i="1"/>
  <c r="AP98" i="1"/>
  <c r="AQ98" i="1"/>
  <c r="AK99" i="1"/>
  <c r="AL99" i="1"/>
  <c r="AM99" i="1"/>
  <c r="AN99" i="1"/>
  <c r="AO99" i="1"/>
  <c r="AP99" i="1"/>
  <c r="AQ99" i="1"/>
  <c r="AK100" i="1"/>
  <c r="AL100" i="1"/>
  <c r="AM100" i="1"/>
  <c r="AN100" i="1"/>
  <c r="AO100" i="1"/>
  <c r="AP100" i="1"/>
  <c r="AQ100" i="1"/>
  <c r="AK101" i="1"/>
  <c r="AL101" i="1"/>
  <c r="AM101" i="1"/>
  <c r="AN101" i="1"/>
  <c r="AO101" i="1"/>
  <c r="AP101" i="1"/>
  <c r="AQ101" i="1"/>
  <c r="AK102" i="1"/>
  <c r="AL102" i="1"/>
  <c r="AM102" i="1"/>
  <c r="AN102" i="1"/>
  <c r="AO102" i="1"/>
  <c r="AP102" i="1"/>
  <c r="AQ102" i="1"/>
  <c r="AK103" i="1"/>
  <c r="AL103" i="1"/>
  <c r="AM103" i="1"/>
  <c r="AN103" i="1"/>
  <c r="AO103" i="1"/>
  <c r="AP103" i="1"/>
  <c r="AQ103" i="1"/>
  <c r="AK104" i="1"/>
  <c r="AL104" i="1"/>
  <c r="AM104" i="1"/>
  <c r="AN104" i="1"/>
  <c r="AO104" i="1"/>
  <c r="AP104" i="1"/>
  <c r="AQ104" i="1"/>
  <c r="AK105" i="1"/>
  <c r="AL105" i="1"/>
  <c r="AM105" i="1"/>
  <c r="AN105" i="1"/>
  <c r="AO105" i="1"/>
  <c r="AP105" i="1"/>
  <c r="AQ105" i="1"/>
  <c r="AQ2" i="1"/>
  <c r="AP2" i="1"/>
  <c r="AO2" i="1"/>
  <c r="AM2" i="1"/>
  <c r="AL2" i="1"/>
  <c r="AK2" i="1"/>
  <c r="AN2" i="1"/>
  <c r="BI3" i="1" l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2" i="1"/>
  <c r="AY3" i="1" l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2" i="1"/>
  <c r="BF3" i="1" l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2" i="1"/>
  <c r="W3" i="1" l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W2" i="1"/>
  <c r="AZ3" i="1"/>
  <c r="BA3" i="1"/>
  <c r="BB3" i="1"/>
  <c r="BC3" i="1"/>
  <c r="AZ4" i="1"/>
  <c r="BA4" i="1"/>
  <c r="BB4" i="1"/>
  <c r="BC4" i="1"/>
  <c r="AZ5" i="1"/>
  <c r="BA5" i="1"/>
  <c r="BB5" i="1"/>
  <c r="BC5" i="1"/>
  <c r="AZ6" i="1"/>
  <c r="BA6" i="1"/>
  <c r="BB6" i="1"/>
  <c r="BC6" i="1"/>
  <c r="BD6" i="1" s="1"/>
  <c r="AZ7" i="1"/>
  <c r="BA7" i="1"/>
  <c r="BB7" i="1"/>
  <c r="BC7" i="1"/>
  <c r="AZ8" i="1"/>
  <c r="BA8" i="1"/>
  <c r="BB8" i="1"/>
  <c r="BC8" i="1"/>
  <c r="AZ9" i="1"/>
  <c r="BA9" i="1"/>
  <c r="BB9" i="1"/>
  <c r="BC9" i="1"/>
  <c r="AZ10" i="1"/>
  <c r="BA10" i="1"/>
  <c r="BB10" i="1"/>
  <c r="BD10" i="1" s="1"/>
  <c r="BC10" i="1"/>
  <c r="AZ11" i="1"/>
  <c r="BA11" i="1"/>
  <c r="BD11" i="1" s="1"/>
  <c r="BB11" i="1"/>
  <c r="BC11" i="1"/>
  <c r="AZ12" i="1"/>
  <c r="BA12" i="1"/>
  <c r="BD12" i="1" s="1"/>
  <c r="BB12" i="1"/>
  <c r="BC12" i="1"/>
  <c r="AZ13" i="1"/>
  <c r="BA13" i="1"/>
  <c r="BB13" i="1"/>
  <c r="BC13" i="1"/>
  <c r="AZ14" i="1"/>
  <c r="BA14" i="1"/>
  <c r="BD14" i="1" s="1"/>
  <c r="BB14" i="1"/>
  <c r="BC14" i="1"/>
  <c r="AZ15" i="1"/>
  <c r="BA15" i="1"/>
  <c r="BB15" i="1"/>
  <c r="BC15" i="1"/>
  <c r="AZ16" i="1"/>
  <c r="BD16" i="1" s="1"/>
  <c r="BA16" i="1"/>
  <c r="BB16" i="1"/>
  <c r="BC16" i="1"/>
  <c r="AZ17" i="1"/>
  <c r="BD17" i="1" s="1"/>
  <c r="BA17" i="1"/>
  <c r="BB17" i="1"/>
  <c r="BC17" i="1"/>
  <c r="AZ18" i="1"/>
  <c r="BD18" i="1" s="1"/>
  <c r="BA18" i="1"/>
  <c r="BB18" i="1"/>
  <c r="BC18" i="1"/>
  <c r="AZ19" i="1"/>
  <c r="BA19" i="1"/>
  <c r="BB19" i="1"/>
  <c r="BC19" i="1"/>
  <c r="AZ20" i="1"/>
  <c r="BA20" i="1"/>
  <c r="BB20" i="1"/>
  <c r="BC20" i="1"/>
  <c r="AZ21" i="1"/>
  <c r="BD21" i="1" s="1"/>
  <c r="BA21" i="1"/>
  <c r="BB21" i="1"/>
  <c r="BC21" i="1"/>
  <c r="AZ22" i="1"/>
  <c r="BD22" i="1" s="1"/>
  <c r="BA22" i="1"/>
  <c r="BB22" i="1"/>
  <c r="BC22" i="1"/>
  <c r="AZ23" i="1"/>
  <c r="BA23" i="1"/>
  <c r="BB23" i="1"/>
  <c r="BC23" i="1"/>
  <c r="AZ24" i="1"/>
  <c r="BA24" i="1"/>
  <c r="BB24" i="1"/>
  <c r="BC24" i="1"/>
  <c r="AZ25" i="1"/>
  <c r="BD25" i="1" s="1"/>
  <c r="BA25" i="1"/>
  <c r="BB25" i="1"/>
  <c r="BC25" i="1"/>
  <c r="AZ26" i="1"/>
  <c r="BD26" i="1" s="1"/>
  <c r="BA26" i="1"/>
  <c r="BB26" i="1"/>
  <c r="BC26" i="1"/>
  <c r="AZ27" i="1"/>
  <c r="BA27" i="1"/>
  <c r="BB27" i="1"/>
  <c r="BC27" i="1"/>
  <c r="AZ28" i="1"/>
  <c r="BA28" i="1"/>
  <c r="BB28" i="1"/>
  <c r="BC28" i="1"/>
  <c r="AZ29" i="1"/>
  <c r="BA29" i="1"/>
  <c r="BB29" i="1"/>
  <c r="BC29" i="1"/>
  <c r="AZ30" i="1"/>
  <c r="BD30" i="1" s="1"/>
  <c r="BA30" i="1"/>
  <c r="BB30" i="1"/>
  <c r="BC30" i="1"/>
  <c r="AZ31" i="1"/>
  <c r="BA31" i="1"/>
  <c r="BB31" i="1"/>
  <c r="BC31" i="1"/>
  <c r="AZ32" i="1"/>
  <c r="BA32" i="1"/>
  <c r="BB32" i="1"/>
  <c r="BC32" i="1"/>
  <c r="AZ33" i="1"/>
  <c r="BA33" i="1"/>
  <c r="BB33" i="1"/>
  <c r="BC33" i="1"/>
  <c r="AZ34" i="1"/>
  <c r="BD34" i="1" s="1"/>
  <c r="BA34" i="1"/>
  <c r="BB34" i="1"/>
  <c r="BC34" i="1"/>
  <c r="AZ35" i="1"/>
  <c r="BA35" i="1"/>
  <c r="BB35" i="1"/>
  <c r="BC35" i="1"/>
  <c r="AZ36" i="1"/>
  <c r="BA36" i="1"/>
  <c r="BB36" i="1"/>
  <c r="BC36" i="1"/>
  <c r="AZ37" i="1"/>
  <c r="BA37" i="1"/>
  <c r="BB37" i="1"/>
  <c r="BC37" i="1"/>
  <c r="AZ38" i="1"/>
  <c r="BD38" i="1" s="1"/>
  <c r="BA38" i="1"/>
  <c r="BB38" i="1"/>
  <c r="BC38" i="1"/>
  <c r="AZ39" i="1"/>
  <c r="BA39" i="1"/>
  <c r="BB39" i="1"/>
  <c r="BC39" i="1"/>
  <c r="AZ40" i="1"/>
  <c r="BA40" i="1"/>
  <c r="BB40" i="1"/>
  <c r="BC40" i="1"/>
  <c r="AZ41" i="1"/>
  <c r="BA41" i="1"/>
  <c r="BB41" i="1"/>
  <c r="BC41" i="1"/>
  <c r="AZ42" i="1"/>
  <c r="BD42" i="1" s="1"/>
  <c r="BA42" i="1"/>
  <c r="BB42" i="1"/>
  <c r="BC42" i="1"/>
  <c r="AZ43" i="1"/>
  <c r="BA43" i="1"/>
  <c r="BB43" i="1"/>
  <c r="BC43" i="1"/>
  <c r="AZ44" i="1"/>
  <c r="BA44" i="1"/>
  <c r="BB44" i="1"/>
  <c r="BC44" i="1"/>
  <c r="AZ45" i="1"/>
  <c r="BD45" i="1" s="1"/>
  <c r="BA45" i="1"/>
  <c r="BB45" i="1"/>
  <c r="BC45" i="1"/>
  <c r="AZ46" i="1"/>
  <c r="BD46" i="1" s="1"/>
  <c r="BA46" i="1"/>
  <c r="BB46" i="1"/>
  <c r="BC46" i="1"/>
  <c r="AZ47" i="1"/>
  <c r="BA47" i="1"/>
  <c r="BB47" i="1"/>
  <c r="BC47" i="1"/>
  <c r="AZ48" i="1"/>
  <c r="BA48" i="1"/>
  <c r="BB48" i="1"/>
  <c r="BC48" i="1"/>
  <c r="AZ49" i="1"/>
  <c r="BA49" i="1"/>
  <c r="BB49" i="1"/>
  <c r="BC49" i="1"/>
  <c r="AZ50" i="1"/>
  <c r="BA50" i="1"/>
  <c r="BB50" i="1"/>
  <c r="BC50" i="1"/>
  <c r="BD50" i="1" s="1"/>
  <c r="AZ51" i="1"/>
  <c r="BA51" i="1"/>
  <c r="BB51" i="1"/>
  <c r="BC51" i="1"/>
  <c r="AZ52" i="1"/>
  <c r="BA52" i="1"/>
  <c r="BB52" i="1"/>
  <c r="BC52" i="1"/>
  <c r="AZ53" i="1"/>
  <c r="BA53" i="1"/>
  <c r="BB53" i="1"/>
  <c r="BC53" i="1"/>
  <c r="AZ54" i="1"/>
  <c r="BA54" i="1"/>
  <c r="BB54" i="1"/>
  <c r="BD54" i="1" s="1"/>
  <c r="BC54" i="1"/>
  <c r="AZ55" i="1"/>
  <c r="BA55" i="1"/>
  <c r="BD55" i="1" s="1"/>
  <c r="BB55" i="1"/>
  <c r="BC55" i="1"/>
  <c r="AZ56" i="1"/>
  <c r="BA56" i="1"/>
  <c r="BD56" i="1" s="1"/>
  <c r="BB56" i="1"/>
  <c r="BC56" i="1"/>
  <c r="AZ57" i="1"/>
  <c r="BA57" i="1"/>
  <c r="BB57" i="1"/>
  <c r="BC57" i="1"/>
  <c r="AZ58" i="1"/>
  <c r="BA58" i="1"/>
  <c r="BB58" i="1"/>
  <c r="BC58" i="1"/>
  <c r="AZ59" i="1"/>
  <c r="BA59" i="1"/>
  <c r="BD59" i="1" s="1"/>
  <c r="BB59" i="1"/>
  <c r="BC59" i="1"/>
  <c r="AZ60" i="1"/>
  <c r="BA60" i="1"/>
  <c r="BB60" i="1"/>
  <c r="BC60" i="1"/>
  <c r="AZ61" i="1"/>
  <c r="BA61" i="1"/>
  <c r="BD61" i="1" s="1"/>
  <c r="BB61" i="1"/>
  <c r="BC61" i="1"/>
  <c r="AZ62" i="1"/>
  <c r="BA62" i="1"/>
  <c r="BD62" i="1" s="1"/>
  <c r="BB62" i="1"/>
  <c r="BC62" i="1"/>
  <c r="AZ63" i="1"/>
  <c r="BA63" i="1"/>
  <c r="BB63" i="1"/>
  <c r="BC63" i="1"/>
  <c r="AZ64" i="1"/>
  <c r="BA64" i="1"/>
  <c r="BB64" i="1"/>
  <c r="BC64" i="1"/>
  <c r="AZ65" i="1"/>
  <c r="BD65" i="1" s="1"/>
  <c r="BA65" i="1"/>
  <c r="BB65" i="1"/>
  <c r="BC65" i="1"/>
  <c r="AZ66" i="1"/>
  <c r="BD66" i="1" s="1"/>
  <c r="BA66" i="1"/>
  <c r="BB66" i="1"/>
  <c r="BC66" i="1"/>
  <c r="AZ67" i="1"/>
  <c r="BA67" i="1"/>
  <c r="BB67" i="1"/>
  <c r="BC67" i="1"/>
  <c r="AZ68" i="1"/>
  <c r="BA68" i="1"/>
  <c r="BB68" i="1"/>
  <c r="BC68" i="1"/>
  <c r="AZ69" i="1"/>
  <c r="BD69" i="1" s="1"/>
  <c r="BA69" i="1"/>
  <c r="BB69" i="1"/>
  <c r="BC69" i="1"/>
  <c r="AZ70" i="1"/>
  <c r="BD70" i="1" s="1"/>
  <c r="BA70" i="1"/>
  <c r="BB70" i="1"/>
  <c r="BC70" i="1"/>
  <c r="AZ71" i="1"/>
  <c r="BA71" i="1"/>
  <c r="BB71" i="1"/>
  <c r="BC71" i="1"/>
  <c r="AZ72" i="1"/>
  <c r="BA72" i="1"/>
  <c r="BB72" i="1"/>
  <c r="BC72" i="1"/>
  <c r="AZ73" i="1"/>
  <c r="BD73" i="1" s="1"/>
  <c r="BA73" i="1"/>
  <c r="BB73" i="1"/>
  <c r="BC73" i="1"/>
  <c r="AZ74" i="1"/>
  <c r="BD74" i="1" s="1"/>
  <c r="BA74" i="1"/>
  <c r="BB74" i="1"/>
  <c r="BC74" i="1"/>
  <c r="AZ75" i="1"/>
  <c r="BA75" i="1"/>
  <c r="BB75" i="1"/>
  <c r="BC75" i="1"/>
  <c r="AZ76" i="1"/>
  <c r="BA76" i="1"/>
  <c r="BB76" i="1"/>
  <c r="BC76" i="1"/>
  <c r="AZ77" i="1"/>
  <c r="BD77" i="1" s="1"/>
  <c r="BA77" i="1"/>
  <c r="BB77" i="1"/>
  <c r="BC77" i="1"/>
  <c r="AZ78" i="1"/>
  <c r="BD78" i="1" s="1"/>
  <c r="BA78" i="1"/>
  <c r="BB78" i="1"/>
  <c r="BC78" i="1"/>
  <c r="AZ79" i="1"/>
  <c r="BA79" i="1"/>
  <c r="BB79" i="1"/>
  <c r="BC79" i="1"/>
  <c r="AZ80" i="1"/>
  <c r="BD80" i="1" s="1"/>
  <c r="BA80" i="1"/>
  <c r="BB80" i="1"/>
  <c r="BC80" i="1"/>
  <c r="AZ81" i="1"/>
  <c r="BA81" i="1"/>
  <c r="BB81" i="1"/>
  <c r="BC81" i="1"/>
  <c r="AZ82" i="1"/>
  <c r="BD82" i="1" s="1"/>
  <c r="BA82" i="1"/>
  <c r="BB82" i="1"/>
  <c r="BC82" i="1"/>
  <c r="AZ83" i="1"/>
  <c r="BA83" i="1"/>
  <c r="BB83" i="1"/>
  <c r="BC83" i="1"/>
  <c r="AZ84" i="1"/>
  <c r="BA84" i="1"/>
  <c r="BB84" i="1"/>
  <c r="BC84" i="1"/>
  <c r="AZ85" i="1"/>
  <c r="BD85" i="1" s="1"/>
  <c r="BA85" i="1"/>
  <c r="BB85" i="1"/>
  <c r="BC85" i="1"/>
  <c r="AZ86" i="1"/>
  <c r="BA86" i="1"/>
  <c r="BB86" i="1"/>
  <c r="BC86" i="1"/>
  <c r="BD86" i="1"/>
  <c r="AZ87" i="1"/>
  <c r="BA87" i="1"/>
  <c r="BB87" i="1"/>
  <c r="BC87" i="1"/>
  <c r="AZ88" i="1"/>
  <c r="BA88" i="1"/>
  <c r="BB88" i="1"/>
  <c r="BC88" i="1"/>
  <c r="AZ89" i="1"/>
  <c r="BA89" i="1"/>
  <c r="BB89" i="1"/>
  <c r="BC89" i="1"/>
  <c r="AZ90" i="1"/>
  <c r="BA90" i="1"/>
  <c r="BB90" i="1"/>
  <c r="BC90" i="1"/>
  <c r="BD90" i="1" s="1"/>
  <c r="AZ91" i="1"/>
  <c r="BA91" i="1"/>
  <c r="BB91" i="1"/>
  <c r="BC91" i="1"/>
  <c r="AZ92" i="1"/>
  <c r="BA92" i="1"/>
  <c r="BB92" i="1"/>
  <c r="BC92" i="1"/>
  <c r="AZ93" i="1"/>
  <c r="BA93" i="1"/>
  <c r="BB93" i="1"/>
  <c r="BC93" i="1"/>
  <c r="AZ94" i="1"/>
  <c r="BA94" i="1"/>
  <c r="BB94" i="1"/>
  <c r="BD94" i="1" s="1"/>
  <c r="BC94" i="1"/>
  <c r="AZ95" i="1"/>
  <c r="BA95" i="1"/>
  <c r="BD95" i="1" s="1"/>
  <c r="BB95" i="1"/>
  <c r="BC95" i="1"/>
  <c r="AZ96" i="1"/>
  <c r="BA96" i="1"/>
  <c r="BB96" i="1"/>
  <c r="BC96" i="1"/>
  <c r="AZ97" i="1"/>
  <c r="BA97" i="1"/>
  <c r="BD97" i="1" s="1"/>
  <c r="BB97" i="1"/>
  <c r="BC97" i="1"/>
  <c r="AZ98" i="1"/>
  <c r="BA98" i="1"/>
  <c r="BD98" i="1" s="1"/>
  <c r="BB98" i="1"/>
  <c r="BC98" i="1"/>
  <c r="AZ99" i="1"/>
  <c r="BA99" i="1"/>
  <c r="BB99" i="1"/>
  <c r="BC99" i="1"/>
  <c r="AZ100" i="1"/>
  <c r="BA100" i="1"/>
  <c r="BB100" i="1"/>
  <c r="BC100" i="1"/>
  <c r="AZ101" i="1"/>
  <c r="BA101" i="1"/>
  <c r="BB101" i="1"/>
  <c r="BC101" i="1"/>
  <c r="AZ102" i="1"/>
  <c r="BD102" i="1" s="1"/>
  <c r="BA102" i="1"/>
  <c r="BB102" i="1"/>
  <c r="BC102" i="1"/>
  <c r="AZ103" i="1"/>
  <c r="BA103" i="1"/>
  <c r="BB103" i="1"/>
  <c r="BC103" i="1"/>
  <c r="AZ104" i="1"/>
  <c r="BA104" i="1"/>
  <c r="BB104" i="1"/>
  <c r="BC104" i="1"/>
  <c r="AZ105" i="1"/>
  <c r="BD105" i="1" s="1"/>
  <c r="BA105" i="1"/>
  <c r="BB105" i="1"/>
  <c r="BC105" i="1"/>
  <c r="BC2" i="1"/>
  <c r="BB2" i="1"/>
  <c r="BA2" i="1"/>
  <c r="AZ2" i="1"/>
  <c r="BD2" i="1" l="1"/>
  <c r="BD96" i="1"/>
  <c r="BD92" i="1"/>
  <c r="BD91" i="1"/>
  <c r="BD60" i="1"/>
  <c r="BD58" i="1"/>
  <c r="BD57" i="1"/>
  <c r="BD53" i="1"/>
  <c r="BD51" i="1"/>
  <c r="BD13" i="1"/>
  <c r="BD9" i="1"/>
  <c r="BD7" i="1"/>
  <c r="BD93" i="1"/>
  <c r="BD88" i="1"/>
  <c r="BD87" i="1"/>
  <c r="BD52" i="1"/>
  <c r="BD49" i="1"/>
  <c r="BD48" i="1"/>
  <c r="BD47" i="1"/>
  <c r="BD8" i="1"/>
  <c r="BD3" i="1"/>
  <c r="BD104" i="1"/>
  <c r="BD103" i="1"/>
  <c r="BD101" i="1"/>
  <c r="BD100" i="1"/>
  <c r="BD99" i="1"/>
  <c r="BD89" i="1"/>
  <c r="BD84" i="1"/>
  <c r="BD83" i="1"/>
  <c r="BD81" i="1"/>
  <c r="BD79" i="1"/>
  <c r="BD76" i="1"/>
  <c r="BD75" i="1"/>
  <c r="BD72" i="1"/>
  <c r="BD71" i="1"/>
  <c r="BD68" i="1"/>
  <c r="BD67" i="1"/>
  <c r="BD64" i="1"/>
  <c r="BD63" i="1"/>
  <c r="BD44" i="1"/>
  <c r="BD43" i="1"/>
  <c r="BD41" i="1"/>
  <c r="BD40" i="1"/>
  <c r="BD39" i="1"/>
  <c r="BD37" i="1"/>
  <c r="BD36" i="1"/>
  <c r="BD35" i="1"/>
  <c r="BD33" i="1"/>
  <c r="BD32" i="1"/>
  <c r="BD31" i="1"/>
  <c r="BD29" i="1"/>
  <c r="BD28" i="1"/>
  <c r="BD27" i="1"/>
  <c r="BD24" i="1"/>
  <c r="BD23" i="1"/>
  <c r="BD20" i="1"/>
  <c r="BD19" i="1"/>
  <c r="BD15" i="1"/>
  <c r="BD5" i="1"/>
  <c r="BD4" i="1"/>
  <c r="AX3" i="1"/>
  <c r="AX7" i="1"/>
  <c r="AX11" i="1"/>
  <c r="AX22" i="1"/>
  <c r="AX60" i="1"/>
  <c r="AX64" i="1"/>
  <c r="AX65" i="1"/>
  <c r="AX71" i="1"/>
  <c r="AX92" i="1"/>
  <c r="AX102" i="1"/>
  <c r="AX31" i="1"/>
  <c r="AX6" i="1"/>
  <c r="AX74" i="1"/>
  <c r="AX94" i="1"/>
  <c r="AX98" i="1"/>
  <c r="AX104" i="1"/>
  <c r="AX38" i="1"/>
  <c r="AX56" i="1"/>
  <c r="AX21" i="1"/>
  <c r="AX41" i="1"/>
  <c r="AX81" i="1"/>
  <c r="AX88" i="1"/>
  <c r="AX96" i="1"/>
  <c r="AX99" i="1"/>
  <c r="AX8" i="1"/>
  <c r="AX43" i="1"/>
  <c r="AX55" i="1"/>
  <c r="AX19" i="1"/>
  <c r="AX67" i="1"/>
  <c r="AX48" i="1"/>
  <c r="AX13" i="1"/>
  <c r="AX18" i="1"/>
  <c r="AX20" i="1"/>
  <c r="AX29" i="1"/>
  <c r="AX68" i="1"/>
  <c r="AX12" i="1"/>
  <c r="AX4" i="1"/>
  <c r="AX15" i="1"/>
  <c r="AX27" i="1"/>
  <c r="AX51" i="1"/>
  <c r="AX33" i="1"/>
  <c r="AX82" i="1"/>
  <c r="AX25" i="1"/>
  <c r="AX63" i="1"/>
  <c r="AX57" i="1"/>
  <c r="AX17" i="1"/>
  <c r="AX5" i="1"/>
  <c r="AX28" i="1"/>
  <c r="AX95" i="1"/>
  <c r="AX54" i="1"/>
  <c r="AX62" i="1"/>
  <c r="AX39" i="1"/>
  <c r="AX52" i="1"/>
  <c r="AX14" i="1"/>
  <c r="AX16" i="1"/>
  <c r="AX76" i="1"/>
  <c r="AX100" i="1"/>
  <c r="AX66" i="1"/>
  <c r="AX83" i="1"/>
  <c r="AX35" i="1"/>
  <c r="AX37" i="1"/>
  <c r="AX53" i="1"/>
  <c r="AX32" i="1"/>
  <c r="AX10" i="1"/>
  <c r="AX72" i="1"/>
  <c r="AX58" i="1"/>
  <c r="AX9" i="1"/>
  <c r="AX40" i="1"/>
  <c r="AX30" i="1"/>
  <c r="AX47" i="1"/>
  <c r="AX75" i="1"/>
  <c r="AX89" i="1"/>
  <c r="AX101" i="1"/>
  <c r="AX78" i="1"/>
  <c r="AX103" i="1"/>
  <c r="AX93" i="1"/>
  <c r="AX87" i="1"/>
  <c r="AX26" i="1"/>
  <c r="AX50" i="1"/>
  <c r="AX90" i="1"/>
  <c r="AX79" i="1"/>
  <c r="AX49" i="1"/>
  <c r="AX44" i="1"/>
  <c r="AX97" i="1"/>
  <c r="AX59" i="1"/>
  <c r="AX36" i="1"/>
  <c r="AX91" i="1"/>
  <c r="AX86" i="1"/>
  <c r="AX45" i="1"/>
  <c r="AX46" i="1"/>
  <c r="AX23" i="1"/>
  <c r="AX24" i="1"/>
  <c r="AX61" i="1"/>
  <c r="AX42" i="1"/>
  <c r="AX70" i="1"/>
  <c r="AX85" i="1"/>
  <c r="AX34" i="1"/>
  <c r="AX69" i="1"/>
  <c r="AX80" i="1"/>
  <c r="AX73" i="1"/>
  <c r="AX84" i="1"/>
  <c r="AX105" i="1"/>
  <c r="AX77" i="1"/>
  <c r="AX2" i="1"/>
</calcChain>
</file>

<file path=xl/sharedStrings.xml><?xml version="1.0" encoding="utf-8"?>
<sst xmlns="http://schemas.openxmlformats.org/spreadsheetml/2006/main" count="1101" uniqueCount="487">
  <si>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</si>
  <si>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</si>
  <si>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</si>
  <si>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</si>
  <si>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</si>
  <si>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</si>
  <si>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</si>
  <si>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</si>
  <si>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</si>
  <si>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</si>
  <si>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</si>
  <si>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</si>
  <si>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</si>
  <si>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</si>
  <si>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</si>
  <si>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</si>
  <si>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</si>
  <si>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</si>
  <si>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</si>
  <si>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</si>
  <si>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</si>
  <si>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</si>
  <si>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</si>
  <si>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</si>
  <si>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</si>
  <si>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</si>
  <si>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</si>
  <si>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</si>
  <si>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</si>
  <si>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</si>
  <si>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</si>
  <si>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</si>
  <si>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</si>
  <si>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</si>
  <si>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</si>
  <si>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</si>
  <si>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</si>
  <si>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</si>
  <si>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</si>
  <si>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</si>
  <si>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</si>
  <si>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</si>
  <si>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</si>
  <si>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</si>
  <si>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</si>
  <si>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</si>
  <si>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</si>
  <si>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</si>
  <si>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</si>
  <si>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</si>
  <si>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</si>
  <si>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</si>
  <si>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</si>
  <si>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</si>
  <si>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</si>
  <si>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</si>
  <si>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</si>
  <si>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</si>
  <si>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</si>
  <si>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</si>
  <si>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</si>
  <si>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</si>
  <si>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</si>
  <si>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</si>
  <si>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</si>
  <si>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</si>
  <si>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</si>
  <si>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</si>
  <si>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</si>
  <si>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</si>
  <si>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</si>
  <si>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</si>
  <si>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</si>
  <si>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</si>
  <si>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</si>
  <si>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</si>
  <si>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</si>
  <si>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</si>
  <si>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</si>
  <si>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</si>
  <si>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</si>
  <si>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</si>
  <si>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</si>
  <si>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</si>
  <si>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</si>
  <si>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</si>
  <si>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</si>
  <si>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</si>
  <si>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</si>
  <si>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</si>
  <si>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</si>
  <si>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</si>
  <si>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</si>
  <si>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</si>
  <si>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</si>
  <si>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</si>
  <si>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</si>
  <si>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</si>
  <si>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</si>
  <si>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</si>
  <si>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</si>
  <si>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</si>
  <si>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</si>
  <si>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</si>
  <si>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</si>
  <si>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</si>
  <si>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</si>
  <si>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</si>
  <si>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</si>
  <si>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</si>
  <si>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</si>
  <si>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</si>
  <si>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</si>
  <si>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</si>
  <si>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</si>
  <si>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</si>
  <si>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</si>
  <si>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</si>
  <si>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</si>
  <si>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</si>
  <si>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</si>
  <si>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</si>
  <si>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</si>
  <si>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</si>
  <si>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</si>
  <si>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</si>
  <si>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</si>
  <si>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</si>
  <si>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</si>
  <si>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</si>
  <si>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</si>
  <si>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</si>
  <si>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</si>
  <si>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</si>
  <si>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</si>
  <si>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</si>
  <si>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</si>
  <si>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</si>
  <si>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</si>
  <si>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</si>
  <si>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</si>
  <si>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</si>
  <si>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</si>
  <si>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</si>
  <si>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</si>
  <si>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</si>
  <si>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</si>
  <si>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</si>
  <si>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</si>
  <si>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</si>
  <si>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</si>
  <si>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</si>
  <si>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</si>
  <si>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</si>
  <si>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</si>
  <si>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</si>
  <si>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</si>
  <si>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</si>
  <si>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</si>
  <si>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</si>
  <si>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</si>
  <si>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</si>
  <si>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</si>
  <si>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</si>
  <si>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La Luz Mexican Grill</t>
  </si>
  <si>
    <t>200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</si>
  <si>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</si>
  <si>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</si>
  <si>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</si>
  <si>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</si>
  <si>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</si>
  <si>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</si>
  <si>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</si>
  <si>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</si>
  <si>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</si>
  <si>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</si>
  <si>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</si>
  <si>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</si>
  <si>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</si>
  <si>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</si>
  <si>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</si>
  <si>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</si>
  <si>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</si>
  <si>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</si>
  <si>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</si>
  <si>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Dominic's Restaurant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</si>
  <si>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</si>
  <si>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</si>
  <si>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</si>
  <si>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</si>
  <si>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</si>
  <si>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</si>
  <si>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</si>
  <si>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</si>
  <si>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</si>
  <si>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</si>
  <si>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</si>
  <si>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</si>
  <si>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</si>
  <si>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</si>
  <si>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</si>
  <si>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</si>
  <si>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</si>
  <si>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</si>
  <si>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</si>
  <si>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</si>
  <si>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</si>
  <si>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</si>
  <si>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</si>
  <si>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</si>
  <si>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</si>
  <si>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</si>
  <si>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</si>
  <si>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</si>
  <si>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</si>
  <si>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</si>
  <si>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</si>
  <si>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</si>
  <si>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</si>
  <si>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</si>
  <si>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</si>
  <si>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</si>
  <si>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</si>
  <si>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Three Four Beer Co</t>
  </si>
  <si>
    <t>829 S. Shields Street, #100, Fort Collins, CO 80521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</si>
  <si>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</si>
  <si>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</si>
  <si>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</si>
  <si>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</si>
  <si>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</si>
  <si>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</si>
  <si>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</si>
  <si>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</si>
  <si>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</si>
  <si>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Mugs: $2.75 \n 20 Ounce Pints: $4 \n Pitchers: $12 \n Bargain Priced Pool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</si>
  <si>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</si>
  <si>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</si>
  <si>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</si>
  <si>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</si>
  <si>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Cocktails: $5 \n Martinis: $6 \n Wine by the Glass: $5 \n Selected Draft Beers: $3.50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</si>
  <si>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</si>
  <si>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</si>
  <si>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</si>
  <si>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</si>
  <si>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</si>
  <si>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</si>
  <si>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</si>
  <si>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</si>
  <si>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</si>
  <si>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Wide range of drink and food specials</t>
  </si>
  <si>
    <t>Premium Wells: $3.50 \n Martini’s &amp; Manhattan's: $5.00  \n Select Draft Beers: $3.50 \n House Wines: $3.50 \n A range of food specials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</si>
  <si>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</si>
  <si>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</si>
  <si>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</si>
  <si>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</si>
  <si>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Extensive menu of discounted &amp; Happy Hour only food items as well as sixteen different half price wines and discounts on draft beer and cocktails</t>
  </si>
  <si>
    <t>Big Al's Burgers &amp; Dogs</t>
  </si>
  <si>
    <t>Well Martini: $6.50 \n 100% Agave Margarita: $6.50 \n Draught Pine &amp; Bottled Beer: $1.00 off \n Wine by the Glass &amp; Well Drinks: $1.00 off \n Range of small bites and appetizers</t>
  </si>
  <si>
    <t>Daily Specials</t>
  </si>
  <si>
    <t>House Hot Sake $2.50 (small) $5.00 (large) \n House Wine $5.00 \n Sake Bomb $2.00 \n ODELL IPA (FT. COLLINS) $3.00 \n Kirin Ichiban (draft) $3.00 \n New Belgium (draft) $3.00 \n Corona (bottle) $2.50 \n Coors Light (bottle) $2.50 \n Bud Light (bottle) $2.50 \n Wide range of sushi specials</t>
  </si>
  <si>
    <t>Mule: $7 /n Martini: $6 \n Select Cocktails: $6 \n Season Beer: $6 \n Wines: $5 \n Draft Beer: $1.50 off \n Fish &amp; Chips with Beer: $24.95 \n Wide range of appetizers</t>
  </si>
  <si>
    <t>https://www.nyalafortcollins.com/</t>
  </si>
  <si>
    <t>https://chebahut.com/</t>
  </si>
  <si>
    <t>$3.25 Domestic Pints \n $3.00 Shot Specials \n $3.50 Well Drinks \n $4.25 Micro Beer Pints \n $4.00 House Wines \n $5.00 Margaritas \n $6.00 House Martinis</t>
  </si>
  <si>
    <t>https://espoons.com</t>
  </si>
  <si>
    <t>https://acegilletts.com</t>
  </si>
  <si>
    <t>https://oldchicago.com/</t>
  </si>
  <si>
    <t>$3 Shots and Drafts \n $5 Jefe, Del Sol, Pomegranate Marg, MND &amp; Lunch Box</t>
  </si>
  <si>
    <t>$1 Off House Cocktails \n $5 Mai Tais All Day on Mondays!</t>
  </si>
  <si>
    <t>Wide range of food and drink specials</t>
  </si>
  <si>
    <t>Draft beers $3.00 \n Budwiser $2.00 \n House Wine $3.75 \n Appetizer specials and pizza by the slice</t>
  </si>
  <si>
    <t>https://www.thekitchenbistros.com/location/the-kitchen-fort-collins/</t>
  </si>
  <si>
    <t>$3.50 Drafts \n $4.50 Wines \n $5.50 Signature Martinis \n Half Price Select Apps and Flatbreads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</si>
  <si>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</si>
  <si>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</si>
  <si>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</si>
  <si>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</si>
  <si>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</si>
  <si>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</si>
  <si>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</si>
  <si>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 xml:space="preserve"> $1 off all drafts \n $3.50 Wells \n $5 grilled cheese meals.</t>
  </si>
  <si>
    <t>https://prostbrewing.com/</t>
  </si>
  <si>
    <t>https://rallykingbrewing.com/</t>
  </si>
  <si>
    <t>Drinks \n $2 Domestics &amp; Well Drinks \n $3 Flavored Pinnacle &amp; Three Olives Vodka \n $4 Mile High Spirits \n Fireside &amp; Fireside Peach Bourbon, Elevate Vodka, Denver Dry Gin, Peg Leg Rum \n $1 off Craft Drafts \n Food \n $2.50 Pork Sammys \n $3 Poutine</t>
  </si>
  <si>
    <t>$1 off guest drafts</t>
  </si>
  <si>
    <t>https://tonysbarfortcollins.com/</t>
  </si>
  <si>
    <t>Free pool during Happy Hour and all day Tuesday \n $2.00 Domestic Drafts \n $3.00 Select Micro Drafts \n $3.00 Single/$5.00 Double Wells and Freshies \n $5.00 Moscow Mules \n Happy Hour Appetizers: $6.00 Select appetizers Monday thru Friday 2 PM til 6 PM</t>
  </si>
  <si>
    <t>https://www.wolverinefarm.org/letterpressandpublickhouse/</t>
  </si>
  <si>
    <t>Everyday: $1 off Wells, Wines and Drafts \n Monday \n $1 off Domestic Bottles &amp; Drafts \n Tuesday \n $1 off Microbrews \n Wednesday \n $1 off all Gluten Free beer \n $3 Glass of House Wine \n Thursday \n $3 off Draft Pitchers \n $3 off Bottles of Wine \n Friday \n $6 Fat Tire Pints \n $3 Refills- Keep the Glass \n Saturday \n $3 Seasonal beers \n Sunday \n $3 Bloody Marys</t>
  </si>
  <si>
    <t>$2 Domestic Bottles \n $3 Wine \n $4 Calls \n $1 off draft beer and cocktails \n 1/2 off most apps and mini pizzas</t>
  </si>
  <si>
    <t>$1 off Black Bottle Beers \n $4 well drinks</t>
  </si>
  <si>
    <t>Blind Pig</t>
  </si>
  <si>
    <t xml:space="preserve">Tues-Fri: \n $3 select micros \n $2.50 domestics \n $3 wells \n $4 wine \n $5-7 select appetizers \n Saturdays: \n $12 select micro pitchers \n $10 domestic pitchers \n $3 select cocktails \n $1 mimosas \n $5 build your own bloody mary bar \n $14 all you can eat brunch. </t>
  </si>
  <si>
    <t>$5 Margaritas \n $2 off Wines \n $3 Bottled Beer</t>
  </si>
  <si>
    <t>Bondi's Beach Bar</t>
  </si>
  <si>
    <t>11 Old Town Square #120, Fort Collins, CO 80524</t>
  </si>
  <si>
    <t>$2 wells \n $3 draughts \n $4 select wines</t>
  </si>
  <si>
    <t>$4 drafts \n $4.50 wells \n $6 wine</t>
  </si>
  <si>
    <t xml:space="preserve">$3.50 18oz house drafts, wells, wine &amp; Potts Teas \n $3 to $5.50 select appetizers </t>
  </si>
  <si>
    <t>Sundays: $2 off Bloody Mary’s \n Wed-Thur: \n $6 select cocktails including mules \n $2 off select appetizers</t>
  </si>
  <si>
    <t>Elliot's Martini Bar</t>
  </si>
  <si>
    <t>$2 off martinis \n $2 off tapas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</si>
  <si>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</si>
  <si>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</si>
  <si>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</si>
  <si>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</si>
  <si>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</si>
  <si>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</si>
  <si>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</si>
  <si>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</si>
  <si>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</si>
  <si>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1/2 off beer and cider \n Almost wines 1/2 off \n $6 Mini cheeseboard \n Other food specials</t>
  </si>
  <si>
    <t>2601 S Lemay Ave Suite #9, Fort Collins, CO 80525</t>
  </si>
  <si>
    <t>High Point</t>
  </si>
  <si>
    <t>$2 PBR and Bud Lite \n $3 Wells \n $3.25 drafts \n $3.50 wine</t>
  </si>
  <si>
    <t>146 N College Ave, Fort Collins, CO 80524</t>
  </si>
  <si>
    <t>$2.50 Coors Lights &amp; Coors Drafts \n $3.50 Select Craft Drafts \n $4 House Margaritas \n $3 Wells \n Free Chips and Salsa w/ Bar purchase</t>
  </si>
  <si>
    <t>$4 draft beer \n $5 wine \n $5 select cocktails \n $4 select appetizers</t>
  </si>
  <si>
    <t>Lucky Joes</t>
  </si>
  <si>
    <t>Bar Food, Craft Beer</t>
  </si>
  <si>
    <t>Monday-Friday \n $1 off wells, wines, and drafts \n Saturday \n $1.50 Bud and Coors \n $2.50 wells and micros \n $3.50 Guinness \n $1 off wines \n Monday \n $3.50 burger baskets \n $2.50 pints of 90 Schilling, 5 Barrel, Odell IPA \n Tuesday \n $2.50 Guinness pints all day \n Wednesday \n $2.50 You Call It 7pm-close \n Thursday \n $3 pints w/ $3 bomb shots \n Sunday \n $2 Bloody Marys, well vodka drinks, and green chili \n $2.50 New Belgium</t>
  </si>
  <si>
    <t>25 Old Town Square, Fort Collins, CO 80524</t>
  </si>
  <si>
    <t>Mainline</t>
  </si>
  <si>
    <t>Burger, Bar Food, Craft Beer, Cocktails</t>
  </si>
  <si>
    <t>$3 craft beer cocktails \n $3.5 wells \n $1.5 off Breck and Wynkoop drafts \n $5 house wines</t>
  </si>
  <si>
    <t>Social</t>
  </si>
  <si>
    <t>$3 – $6 drink and food specials</t>
  </si>
  <si>
    <t>Trailhead Tavern</t>
  </si>
  <si>
    <t>Burgers, Bar Food</t>
  </si>
  <si>
    <t>Monday-Sunday 11 am-7 pm: \n $2 domestics and $6 pitchers \n $2.50-micros and $8 pitchers \n $2 wells \n $2 PBR pints (all day) \n Monday: \n Happy Hour All Day \n Tuesday: \n 2-for-1 burgers 7pm-11pm \n $2 select micros 7pm-close \n Wednesday 7 pm-close: \n $2.50 New Belgium \n Thursday 7 pm-close: \n $2.50 Odell beers \n $1 tacos 6-11 pm \n Friday: \n $6 PBR pitchers and $2.50 Jagermeister \n Saturday: \n $4 domestic beer and brat \n Sunday: \n $16 wings and pitcher (domestic) \n $19 wings and pitcher (micro)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</si>
  <si>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</si>
  <si>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</si>
  <si>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</si>
  <si>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</si>
  <si>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125 S College Ave, Fort Collins, CO 80524</t>
  </si>
  <si>
    <t>1, Old Town Square #7, Fort Collins, CO 80524</t>
  </si>
  <si>
    <t>148 W Mountain Ave, Fort Collins, CO 80524</t>
  </si>
  <si>
    <t>House Margaritas $8.00 \n Gold House Pitcher $17.00 \n​ Classic Margaritas $4.25 \n Classic Pitchers $19 \n Imported Beer $2 \n Domestic Beer $2 \n Tuesdays - Lady's Day (all day) \n Sunday - Men's Day (all day) \n 2 for 1 on House Margs, Classic Margs, Beers, and Wines \n Wed - Buy a Pitcher and Get a Free App 11am-4pm &amp; 6pm-10pm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</si>
  <si>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</si>
  <si>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</si>
  <si>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</si>
  <si>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</si>
  <si>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</si>
  <si>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</si>
  <si>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</si>
  <si>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</si>
  <si>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</si>
  <si>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</si>
  <si>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</si>
  <si>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</si>
  <si>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</si>
  <si>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</si>
  <si>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</si>
  <si>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</si>
  <si>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</si>
  <si>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</si>
  <si>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</si>
  <si>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</si>
  <si>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</si>
  <si>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</si>
  <si>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</si>
  <si>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</si>
  <si>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</si>
  <si>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</si>
  <si>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</si>
  <si>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</si>
  <si>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</si>
  <si>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</si>
  <si>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</si>
  <si>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</si>
  <si>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</si>
  <si>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</si>
  <si>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</si>
  <si>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</si>
  <si>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</si>
  <si>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</si>
  <si>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</si>
  <si>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</si>
  <si>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</si>
  <si>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</si>
  <si>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</si>
  <si>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</si>
  <si>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http://www.laluzgrill.com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</si>
  <si>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</si>
  <si>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</si>
  <si>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</si>
  <si>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</si>
  <si>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</si>
  <si>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</si>
  <si>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</si>
  <si>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</si>
  <si>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</si>
  <si>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</si>
  <si>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</si>
  <si>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</si>
  <si>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</si>
  <si>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</si>
  <si>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</si>
  <si>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</si>
  <si>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</si>
  <si>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http://www.threefourbeerco.com/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</si>
  <si>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</si>
  <si>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</si>
  <si>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</si>
  <si>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</si>
  <si>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</si>
  <si>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</si>
  <si>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</si>
  <si>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</si>
  <si>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http://www.mainlinefoco.com/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</si>
  <si>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</si>
  <si>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</si>
  <si>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</si>
  <si>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</si>
  <si>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</si>
  <si>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</si>
  <si>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</si>
  <si>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Aperol Spritz, Gin and Tonic, Martini, Manhattan, Local Draft Beer, French 75, Negroni, Old Fashioned: $5 \n House Red Wine, House White Wine, Rose of the Day: $6 \n Selection of Happy Hour Foods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</si>
  <si>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</si>
  <si>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</si>
  <si>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</si>
  <si>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</si>
  <si>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</si>
  <si>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</si>
  <si>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</si>
  <si>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</si>
  <si>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</si>
  <si>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</si>
  <si>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</si>
  <si>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</si>
  <si>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</si>
  <si>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Cocktails: $5 \n Wine: $4 \n Domestic Drafts: $3 \n Chili Cheese Fries: $5 \n Spicy Chicken Bites: $4 \n Fried Pickles: $3</t>
  </si>
  <si>
    <t>http://finsconcepts.com/restaurants/smokin-fins-grill/</t>
  </si>
  <si>
    <t>2 for 1 Drink Specials /n Range of Appetizer Specials /n Buy 1 Sushi Roll, Get Half Off 2nd Roll</t>
  </si>
  <si>
    <t>347 E. FOOTHILLS PKWY,  #120 FORT COLLINS, CO 80525</t>
  </si>
  <si>
    <t>https://www.hopgrenadefoco.com/</t>
  </si>
  <si>
    <t>$1 Off Drafts \n $5 House Wine \n Happy Hour Food Menu</t>
  </si>
  <si>
    <t>Casa Del Matador</t>
  </si>
  <si>
    <t>http://matadorrestaurants.com/mexican-food-fort-collins</t>
  </si>
  <si>
    <t>341 E Foothills Pkwy #110 Fort Collins, CO 80525</t>
  </si>
  <si>
    <t>Frozen Lime Margarita: $4 \n Frozen Mango Margarita: $6 \n Coin Margarita: $5 \n Coors Light: $4 \n Tecate: $4 \n Wine: $5 \n Street Tacos: $2 for 1, $5 for 3, $8 for 5 \n Wide Selection of Happy Hour Foods</t>
  </si>
  <si>
    <t>https://torchystacos.com/location/fort-collins/</t>
  </si>
  <si>
    <t>3280 S COLLEGE AVE FORT COLLINS, CO 80525</t>
  </si>
  <si>
    <t>$1.50 Off All Beers and Margs \n $0.50 Off Everything Else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</si>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</sst>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0" fillId="0" borderId="0" xfId="0" applyAlignment="1"/>
    <xf numFmtId="0" fontId="0" fillId="0" borderId="0" xfId="0" quotePrefix="1"/>
    <xf numFmtId="0" fontId="2" fillId="0" borderId="0" xfId="1" applyAlignment="1">
      <alignment horizontal="left" vertical="center"/>
    </xf>
    <xf numFmtId="49" fontId="0" fillId="0" borderId="0" xfId="0" applyNumberFormat="1"/>
    <xf numFmtId="0" fontId="5" fillId="0" borderId="0" xfId="0" applyFont="1"/>
    <xf numFmtId="0" fontId="6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rareitalian.com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feistyspirits.com/" TargetMode="External"/><Relationship Id="rId47" Type="http://schemas.openxmlformats.org/officeDocument/2006/relationships/hyperlink" Target="http://www.road34.com/" TargetMode="External"/><Relationship Id="rId50" Type="http://schemas.openxmlformats.org/officeDocument/2006/relationships/hyperlink" Target="http://www.thecoloradoroom.com/" TargetMode="External"/><Relationship Id="rId55" Type="http://schemas.openxmlformats.org/officeDocument/2006/relationships/hyperlink" Target="http://www.elliotsmartini.com/" TargetMode="External"/><Relationship Id="rId63" Type="http://schemas.openxmlformats.org/officeDocument/2006/relationships/hyperlink" Target="http://emporiumftcollins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0" Type="http://schemas.openxmlformats.org/officeDocument/2006/relationships/hyperlink" Target="http://www.avogadros.com/" TargetMode="External"/><Relationship Id="rId29" Type="http://schemas.openxmlformats.org/officeDocument/2006/relationships/hyperlink" Target="http://www.alleycatcoffeehouse.com/" TargetMode="External"/><Relationship Id="rId41" Type="http://schemas.openxmlformats.org/officeDocument/2006/relationships/hyperlink" Target="http://www.blueagavegrillcolorado.com/menu/" TargetMode="External"/><Relationship Id="rId54" Type="http://schemas.openxmlformats.org/officeDocument/2006/relationships/hyperlink" Target="http://www.blindpigfortcollins.com/" TargetMode="External"/><Relationship Id="rId62" Type="http://schemas.openxmlformats.org/officeDocument/2006/relationships/hyperlink" Target="http://www.trailheadtavern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mchcco.com/" TargetMode="External"/><Relationship Id="rId40" Type="http://schemas.openxmlformats.org/officeDocument/2006/relationships/hyperlink" Target="http://www.barlouie.com/locations/states/colorado/foothills-mall-fort-collins/" TargetMode="External"/><Relationship Id="rId45" Type="http://schemas.openxmlformats.org/officeDocument/2006/relationships/hyperlink" Target="http://www.mobbmountain.com/" TargetMode="External"/><Relationship Id="rId53" Type="http://schemas.openxmlformats.org/officeDocument/2006/relationships/hyperlink" Target="http://www.zweibrewing.com/" TargetMode="External"/><Relationship Id="rId58" Type="http://schemas.openxmlformats.org/officeDocument/2006/relationships/hyperlink" Target="http://www.highpointbar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axlinebrewing.com/" TargetMode="External"/><Relationship Id="rId49" Type="http://schemas.openxmlformats.org/officeDocument/2006/relationships/hyperlink" Target="http://www.snowbank.beer/" TargetMode="External"/><Relationship Id="rId57" Type="http://schemas.openxmlformats.org/officeDocument/2006/relationships/hyperlink" Target="http://www.thefoxandthecrow.net/" TargetMode="External"/><Relationship Id="rId61" Type="http://schemas.openxmlformats.org/officeDocument/2006/relationships/hyperlink" Target="http://www.socialfortcollins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intersectbrewing.com/" TargetMode="External"/><Relationship Id="rId52" Type="http://schemas.openxmlformats.org/officeDocument/2006/relationships/hyperlink" Target="http://www.tortillamarissas.com/" TargetMode="External"/><Relationship Id="rId60" Type="http://schemas.openxmlformats.org/officeDocument/2006/relationships/hyperlink" Target="http://www.mainlinefoco.com/" TargetMode="External"/><Relationship Id="rId65" Type="http://schemas.openxmlformats.org/officeDocument/2006/relationships/printerSettings" Target="../printerSettings/printerSettings1.bin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laluzgrill.com/" TargetMode="External"/><Relationship Id="rId43" Type="http://schemas.openxmlformats.org/officeDocument/2006/relationships/hyperlink" Target="http://www.horseanddragonbrewing.com/" TargetMode="External"/><Relationship Id="rId48" Type="http://schemas.openxmlformats.org/officeDocument/2006/relationships/hyperlink" Target="http://www.scrumpys.net/" TargetMode="External"/><Relationship Id="rId56" Type="http://schemas.openxmlformats.org/officeDocument/2006/relationships/hyperlink" Target="http://www.theforgepublickhouse.com/" TargetMode="External"/><Relationship Id="rId64" Type="http://schemas.openxmlformats.org/officeDocument/2006/relationships/hyperlink" Target="https://www.hopgrenadefoco.com/" TargetMode="External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threefourbeerco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nicksfc.com/" TargetMode="External"/><Relationship Id="rId46" Type="http://schemas.openxmlformats.org/officeDocument/2006/relationships/hyperlink" Target="http://www.pourbrothers.com/" TargetMode="External"/><Relationship Id="rId59" Type="http://schemas.openxmlformats.org/officeDocument/2006/relationships/hyperlink" Target="http://www.luckyjoe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I105"/>
  <sheetViews>
    <sheetView tabSelected="1" topLeftCell="G1" zoomScale="70" zoomScaleNormal="70" workbookViewId="0">
      <pane ySplit="1" topLeftCell="A2" activePane="bottomLeft" state="frozen"/>
      <selection pane="bottomLeft" activeCell="AR7" sqref="AR7"/>
    </sheetView>
  </sheetViews>
  <sheetFormatPr defaultRowHeight="14.5" x14ac:dyDescent="0.35"/>
  <cols>
    <col min="3" max="3" width="19.81640625" customWidth="1"/>
    <col min="4" max="36" width="6" customWidth="1"/>
    <col min="37" max="37" width="10.81640625" customWidth="1"/>
    <col min="38" max="38" width="6" customWidth="1"/>
    <col min="39" max="39" width="8.54296875" customWidth="1"/>
    <col min="40" max="43" width="6" customWidth="1"/>
    <col min="50" max="50" width="90.54296875" bestFit="1" customWidth="1"/>
    <col min="51" max="51" width="5.54296875" bestFit="1" customWidth="1"/>
  </cols>
  <sheetData>
    <row r="1" spans="2:61" x14ac:dyDescent="0.35">
      <c r="B1" t="s">
        <v>0</v>
      </c>
      <c r="C1" t="s">
        <v>1</v>
      </c>
      <c r="D1" t="s">
        <v>25</v>
      </c>
      <c r="E1" t="s">
        <v>18</v>
      </c>
      <c r="F1" t="s">
        <v>19</v>
      </c>
      <c r="G1" t="s">
        <v>20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462</v>
      </c>
      <c r="X1" t="s">
        <v>463</v>
      </c>
      <c r="Y1" t="s">
        <v>464</v>
      </c>
      <c r="Z1" t="s">
        <v>465</v>
      </c>
      <c r="AA1" t="s">
        <v>466</v>
      </c>
      <c r="AB1" t="s">
        <v>467</v>
      </c>
      <c r="AC1" t="s">
        <v>468</v>
      </c>
      <c r="AD1" t="s">
        <v>469</v>
      </c>
      <c r="AE1" t="s">
        <v>470</v>
      </c>
      <c r="AF1" t="s">
        <v>471</v>
      </c>
      <c r="AG1" t="s">
        <v>472</v>
      </c>
      <c r="AH1" t="s">
        <v>473</v>
      </c>
      <c r="AI1" t="s">
        <v>474</v>
      </c>
      <c r="AJ1" t="s">
        <v>475</v>
      </c>
      <c r="AK1" t="s">
        <v>455</v>
      </c>
      <c r="AL1" t="s">
        <v>456</v>
      </c>
      <c r="AM1" t="s">
        <v>457</v>
      </c>
      <c r="AN1" t="s">
        <v>458</v>
      </c>
      <c r="AO1" t="s">
        <v>459</v>
      </c>
      <c r="AP1" t="s">
        <v>460</v>
      </c>
      <c r="AQ1" t="s">
        <v>461</v>
      </c>
      <c r="AR1" t="s">
        <v>17</v>
      </c>
      <c r="AS1" t="s">
        <v>346</v>
      </c>
      <c r="AT1" t="s">
        <v>347</v>
      </c>
      <c r="AU1" t="s">
        <v>340</v>
      </c>
      <c r="AV1" t="s">
        <v>21</v>
      </c>
      <c r="AW1" t="s">
        <v>22</v>
      </c>
      <c r="AY1" s="4"/>
      <c r="BD1" t="s">
        <v>476</v>
      </c>
      <c r="BE1" t="s">
        <v>477</v>
      </c>
      <c r="BF1" t="s">
        <v>482</v>
      </c>
      <c r="BG1" t="s">
        <v>484</v>
      </c>
      <c r="BH1" t="s">
        <v>485</v>
      </c>
    </row>
    <row r="2" spans="2:61" x14ac:dyDescent="0.35">
      <c r="B2" t="s">
        <v>140</v>
      </c>
      <c r="C2" t="s">
        <v>478</v>
      </c>
      <c r="D2" t="s">
        <v>141</v>
      </c>
      <c r="E2" t="s">
        <v>483</v>
      </c>
      <c r="G2" s="1" t="s">
        <v>142</v>
      </c>
      <c r="H2">
        <v>1600</v>
      </c>
      <c r="I2">
        <v>1800</v>
      </c>
      <c r="J2">
        <v>1600</v>
      </c>
      <c r="K2">
        <v>1800</v>
      </c>
      <c r="L2">
        <v>1600</v>
      </c>
      <c r="M2">
        <v>1800</v>
      </c>
      <c r="N2">
        <v>1600</v>
      </c>
      <c r="O2">
        <v>1800</v>
      </c>
      <c r="P2">
        <v>1600</v>
      </c>
      <c r="Q2">
        <v>1800</v>
      </c>
      <c r="R2">
        <v>1600</v>
      </c>
      <c r="S2">
        <v>1800</v>
      </c>
      <c r="T2">
        <v>1600</v>
      </c>
      <c r="U2">
        <v>1800</v>
      </c>
      <c r="W2">
        <f>IF(H2&gt;0,H2/100,"")</f>
        <v>16</v>
      </c>
      <c r="X2">
        <f t="shared" ref="X2:AJ2" si="0">IF(I2&gt;0,I2/100,"")</f>
        <v>18</v>
      </c>
      <c r="Y2">
        <f t="shared" si="0"/>
        <v>16</v>
      </c>
      <c r="Z2">
        <f t="shared" si="0"/>
        <v>18</v>
      </c>
      <c r="AA2">
        <f t="shared" si="0"/>
        <v>16</v>
      </c>
      <c r="AB2">
        <f t="shared" si="0"/>
        <v>18</v>
      </c>
      <c r="AC2">
        <f t="shared" si="0"/>
        <v>16</v>
      </c>
      <c r="AD2">
        <f t="shared" si="0"/>
        <v>18</v>
      </c>
      <c r="AE2">
        <f t="shared" si="0"/>
        <v>16</v>
      </c>
      <c r="AF2">
        <f t="shared" si="0"/>
        <v>18</v>
      </c>
      <c r="AG2">
        <f t="shared" si="0"/>
        <v>16</v>
      </c>
      <c r="AH2">
        <f t="shared" si="0"/>
        <v>18</v>
      </c>
      <c r="AI2">
        <f t="shared" si="0"/>
        <v>16</v>
      </c>
      <c r="AJ2">
        <f t="shared" si="0"/>
        <v>18</v>
      </c>
      <c r="AK2" t="str">
        <f>IF(H2&gt;0,CONCATENATE(IF(H2&gt;=1200,H2/100-12,H2/100),IF(H2&gt;=1200,"pm","am"),"-",IF(I2&gt;=1200,I2/100-12,I2/100),IF(I2&gt;=1200,"pm","am")),"")</f>
        <v>4pm-6pm</v>
      </c>
      <c r="AL2" t="str">
        <f>IF(J2&gt;0,CONCATENATE(IF(J2&gt;=1200,J2/100-12,J2/100),IF(J2&gt;=1200,"pm","am"),"-",IF(K2&gt;=1200,K2/100-12,K2/100),IF(K2&gt;=1200,"pm","am")),"")</f>
        <v>4pm-6pm</v>
      </c>
      <c r="AM2" t="str">
        <f>IF(L2&gt;0,CONCATENATE(IF(L2&gt;=1200,L2/100-12,L2/100),IF(L2&gt;=1200,"pm","am"),"-",IF(M2&gt;=1200,M2/100-12,M2/100),IF(M2&gt;=1200,"pm","am")),"")</f>
        <v>4pm-6pm</v>
      </c>
      <c r="AN2" t="str">
        <f>IF(N2&gt;0,CONCATENATE(IF(N2&gt;=1200,N2/100-12,N2/100),IF(N2&gt;=1200,"pm","am"),"-",IF(O2&gt;=1200,O2/100-12,O2/100),IF(O2&gt;=1200,"pm","am")),"")</f>
        <v>4pm-6pm</v>
      </c>
      <c r="AO2" t="str">
        <f>IF(P2&gt;0,CONCATENATE(IF(P2&gt;=1200,P2/100-12,P2/100),IF(P2&gt;=1200,"pm","am"),"-",IF(Q2&gt;=1200,Q2/100-12,Q2/100),IF(Q2&gt;=1200,"pm","am")),"")</f>
        <v>4pm-6pm</v>
      </c>
      <c r="AP2" t="str">
        <f>IF(R2&gt;0,CONCATENATE(IF(R2&gt;=1200,R2/100-12,R2/100),IF(R2&gt;=1200,"pm","am"),"-",IF(S2&gt;=1200,S2/100-12,S2/100),IF(S2&gt;=1200,"pm","am")),"")</f>
        <v>4pm-6pm</v>
      </c>
      <c r="AQ2" t="str">
        <f>IF(T2&gt;0,CONCATENATE(IF(T2&gt;=1200,T2/100-12,T2/100),IF(T2&gt;=1200,"pm","am"),"-",IF(U2&gt;=1200,U2/100-12,U2/100),IF(U2&gt;=1200,"pm","am")),"")</f>
        <v>4pm-6pm</v>
      </c>
      <c r="AR2" s="3" t="s">
        <v>265</v>
      </c>
      <c r="AU2" t="s">
        <v>341</v>
      </c>
      <c r="AV2" s="8" t="s">
        <v>350</v>
      </c>
      <c r="AW2" s="8" t="s">
        <v>350</v>
      </c>
      <c r="AX2" s="4" t="str">
        <f t="shared" ref="AX2:AX65" si="1">_xlfn.CONCAT("{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'pricing':"med",   'phone-number': "", 'address': "239 South College Avenue, Fort Collins 80524", 'other-amenities': ['','','hard'], 'has-drink':false, 'has-food':false},</v>
      </c>
      <c r="AY2" t="str">
        <f>IF(AS2&gt;0,"&lt;img src=@img/outdoor.png@&gt;","")</f>
        <v/>
      </c>
      <c r="AZ2" t="str">
        <f>IF(AT2&gt;0,"&lt;img src=@img/pets.png@&gt;","")</f>
        <v/>
      </c>
      <c r="BA2" t="str">
        <f>IF(AU2="hard","&lt;img src=@img/hard.png@&gt;",IF(AU2="medium","&lt;img src=@img/medium.png@&gt;",IF(AU2="easy","&lt;img src=@img/easy.png@&gt;","")))</f>
        <v>&lt;img src=@img/hard.png@&gt;</v>
      </c>
      <c r="BB2" t="str">
        <f>IF(AV2="true","&lt;img src=@img/drinkicon.png@&gt;","")</f>
        <v/>
      </c>
      <c r="BC2" t="str">
        <f>IF(AW2="true","&lt;img src=@img/foodicon.png@&gt;","")</f>
        <v/>
      </c>
      <c r="BD2" t="str">
        <f>CONCATENATE(AY2,AZ2,BA2,BB2,BC2)</f>
        <v>&lt;img src=@img/hard.png@&gt;</v>
      </c>
      <c r="BE2" t="str">
        <f>CONCATENATE(IF(AS2&gt;0,"outdoor ",""),IF(AT2&gt;0,"pet ",""),IF(AV2="true","drink ",""),IF(AW2="true","food ",""),AU2," ",E2," ",C2)</f>
        <v>hard med old</v>
      </c>
      <c r="BF2" t="str">
        <f>IF(C2="old","Old Town",IF(C2="campus","Near Campus",IF(C2="sfoco", "South Foco",IF(C2="nfoco","North Foco",IF(C2="midtown","Midtown",IF(C2="cwest","Campus West",""))))))</f>
        <v>Old Town</v>
      </c>
      <c r="BG2">
        <v>40.584597000000002</v>
      </c>
      <c r="BH2">
        <v>-105.077343</v>
      </c>
      <c r="BI2" t="str">
        <f>CONCATENATE("[",BG2,",",BH2,"],")</f>
        <v>[40.584597,-105.077343],</v>
      </c>
    </row>
    <row r="3" spans="2:61" ht="120.65" customHeight="1" x14ac:dyDescent="0.35">
      <c r="B3" t="s">
        <v>146</v>
      </c>
      <c r="C3" t="s">
        <v>351</v>
      </c>
      <c r="D3" t="s">
        <v>147</v>
      </c>
      <c r="E3" t="s">
        <v>54</v>
      </c>
      <c r="G3" s="1" t="s">
        <v>148</v>
      </c>
      <c r="W3" t="str">
        <f t="shared" ref="W3:W66" si="2">IF(H3&gt;0,H3/100,"")</f>
        <v/>
      </c>
      <c r="X3" t="str">
        <f t="shared" ref="X3:X66" si="3">IF(I3&gt;0,I3/100,"")</f>
        <v/>
      </c>
      <c r="Y3" t="str">
        <f t="shared" ref="Y3:Y66" si="4">IF(J3&gt;0,J3/100,"")</f>
        <v/>
      </c>
      <c r="Z3" t="str">
        <f t="shared" ref="Z3:Z66" si="5">IF(K3&gt;0,K3/100,"")</f>
        <v/>
      </c>
      <c r="AA3" t="str">
        <f t="shared" ref="AA3:AA66" si="6">IF(L3&gt;0,L3/100,"")</f>
        <v/>
      </c>
      <c r="AB3" t="str">
        <f t="shared" ref="AB3:AB66" si="7">IF(M3&gt;0,M3/100,"")</f>
        <v/>
      </c>
      <c r="AC3" t="str">
        <f t="shared" ref="AC3:AC66" si="8">IF(N3&gt;0,N3/100,"")</f>
        <v/>
      </c>
      <c r="AD3" t="str">
        <f t="shared" ref="AD3:AD66" si="9">IF(O3&gt;0,O3/100,"")</f>
        <v/>
      </c>
      <c r="AE3" t="str">
        <f t="shared" ref="AE3:AE66" si="10">IF(P3&gt;0,P3/100,"")</f>
        <v/>
      </c>
      <c r="AF3" t="str">
        <f t="shared" ref="AF3:AF66" si="11">IF(Q3&gt;0,Q3/100,"")</f>
        <v/>
      </c>
      <c r="AG3" t="str">
        <f t="shared" ref="AG3:AG66" si="12">IF(R3&gt;0,R3/100,"")</f>
        <v/>
      </c>
      <c r="AH3" t="str">
        <f t="shared" ref="AH3:AH66" si="13">IF(S3&gt;0,S3/100,"")</f>
        <v/>
      </c>
      <c r="AI3" t="str">
        <f t="shared" ref="AI3:AI66" si="14">IF(T3&gt;0,T3/100,"")</f>
        <v/>
      </c>
      <c r="AJ3" t="str">
        <f t="shared" ref="AJ3:AJ66" si="15">IF(U3&gt;0,U3/100,"")</f>
        <v/>
      </c>
      <c r="AK3" t="str">
        <f t="shared" ref="AK3:AK66" si="16">IF(H3&gt;0,CONCATENATE(IF(H3&gt;=1200,H3/100-12,H3/100),IF(H3&gt;=1200,"pm","am"),"-",IF(I3&gt;=1200,I3/100-12,I3/100),IF(I3&gt;=1200,"pm","am")),"")</f>
        <v/>
      </c>
      <c r="AL3" t="str">
        <f t="shared" ref="AL3:AL66" si="17">IF(J3&gt;0,CONCATENATE(IF(J3&gt;=1200,J3/100-12,J3/100),IF(J3&gt;=1200,"pm","am"),"-",IF(K3&gt;=1200,K3/100-12,K3/100),IF(K3&gt;=1200,"pm","am")),"")</f>
        <v/>
      </c>
      <c r="AM3" t="str">
        <f t="shared" ref="AM3:AM66" si="18">IF(L3&gt;0,CONCATENATE(IF(L3&gt;=1200,L3/100-12,L3/100),IF(L3&gt;=1200,"pm","am"),"-",IF(M3&gt;=1200,M3/100-12,M3/100),IF(M3&gt;=1200,"pm","am")),"")</f>
        <v/>
      </c>
      <c r="AN3" t="str">
        <f t="shared" ref="AN3:AN66" si="19">IF(N3&gt;0,CONCATENATE(IF(N3&gt;=1200,N3/100-12,N3/100),IF(N3&gt;=1200,"pm","am"),"-",IF(O3&gt;=1200,O3/100-12,O3/100),IF(O3&gt;=1200,"pm","am")),"")</f>
        <v/>
      </c>
      <c r="AO3" t="str">
        <f t="shared" ref="AO3:AO66" si="20">IF(P3&gt;0,CONCATENATE(IF(P3&gt;=1200,P3/100-12,P3/100),IF(P3&gt;=1200,"pm","am"),"-",IF(Q3&gt;=1200,Q3/100-12,Q3/100),IF(Q3&gt;=1200,"pm","am")),"")</f>
        <v/>
      </c>
      <c r="AP3" t="str">
        <f t="shared" ref="AP3:AP66" si="21">IF(R3&gt;0,CONCATENATE(IF(R3&gt;=1200,R3/100-12,R3/100),IF(R3&gt;=1200,"pm","am"),"-",IF(S3&gt;=1200,S3/100-12,S3/100),IF(S3&gt;=1200,"pm","am")),"")</f>
        <v/>
      </c>
      <c r="AQ3" t="str">
        <f t="shared" ref="AQ3:AQ66" si="22">IF(T3&gt;0,CONCATENATE(IF(T3&gt;=1200,T3/100-12,T3/100),IF(T3&gt;=1200,"pm","am"),"-",IF(U3&gt;=1200,U3/100-12,U3/100),IF(U3&gt;=1200,"pm","am")),"")</f>
        <v/>
      </c>
      <c r="AR3" s="2" t="s">
        <v>376</v>
      </c>
      <c r="AU3" t="s">
        <v>28</v>
      </c>
      <c r="AV3" s="8" t="s">
        <v>350</v>
      </c>
      <c r="AW3" s="8" t="s">
        <v>350</v>
      </c>
      <c r="AX3" s="4" t="str">
        <f t="shared" si="1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3" t="str">
        <f t="shared" ref="AY3:AY66" si="23">IF(AS3&gt;0,"&lt;img src=@img/outdoor.png@&gt;","")</f>
        <v/>
      </c>
      <c r="AZ3" t="str">
        <f t="shared" ref="AZ3:AZ66" si="24">IF(AT3&gt;0,"&lt;img src=@img/pets.png@&gt;","")</f>
        <v/>
      </c>
      <c r="BA3" t="str">
        <f t="shared" ref="BA3:BA66" si="25">IF(AU3="hard","&lt;img src=@img/hard.png@&gt;",IF(AU3="medium","&lt;img src=@img/medium.png@&gt;",IF(AU3="easy","&lt;img src=@img/easy.png@&gt;","")))</f>
        <v>&lt;img src=@img/medium.png@&gt;</v>
      </c>
      <c r="BB3" t="str">
        <f t="shared" ref="BB3:BB66" si="26">IF(AV3="true","&lt;img src=@img/drinkicon.png@&gt;","")</f>
        <v/>
      </c>
      <c r="BC3" t="str">
        <f t="shared" ref="BC3:BC66" si="27">IF(AW3="true","&lt;img src=@img/foodicon.png@&gt;","")</f>
        <v/>
      </c>
      <c r="BD3" t="str">
        <f t="shared" ref="BD3:BD66" si="28">CONCATENATE(AY3,AZ3,BA3,BB3,BC3)</f>
        <v>&lt;img src=@img/medium.png@&gt;</v>
      </c>
      <c r="BE3" t="str">
        <f t="shared" ref="BE3:BE66" si="29">CONCATENATE(IF(AS3&gt;0,"outdoor ",""),IF(AT3&gt;0,"pet ",""),IF(AV3="true","drink ",""),IF(AW3="true","food ",""),AU3," ",E3," ",C3)</f>
        <v>medium low campus</v>
      </c>
      <c r="BF3" t="str">
        <f t="shared" ref="BF3:BF66" si="30">IF(C3="old","Old Town",IF(C3="campus","Near Campus",IF(C3="sfoco", "South Foco",IF(C3="nfoco","North Foco",IF(C3="midtown","Midtown",IF(C3="cwest","Campus West",""))))))</f>
        <v>Near Campus</v>
      </c>
      <c r="BG3">
        <v>40.578207999999997</v>
      </c>
      <c r="BH3">
        <v>-105.082031</v>
      </c>
      <c r="BI3" t="str">
        <f t="shared" ref="BI3:BI66" si="31">CONCATENATE("[",BG3,",",BH3,"],")</f>
        <v>[40.578208,-105.082031],</v>
      </c>
    </row>
    <row r="4" spans="2:61" x14ac:dyDescent="0.35">
      <c r="B4" t="s">
        <v>149</v>
      </c>
      <c r="C4" t="s">
        <v>479</v>
      </c>
      <c r="D4" t="s">
        <v>304</v>
      </c>
      <c r="E4" t="s">
        <v>483</v>
      </c>
      <c r="G4" t="s">
        <v>150</v>
      </c>
      <c r="W4" t="str">
        <f t="shared" si="2"/>
        <v/>
      </c>
      <c r="X4" t="str">
        <f t="shared" si="3"/>
        <v/>
      </c>
      <c r="Y4" t="str">
        <f t="shared" si="4"/>
        <v/>
      </c>
      <c r="Z4" t="str">
        <f t="shared" si="5"/>
        <v/>
      </c>
      <c r="AA4" t="str">
        <f t="shared" si="6"/>
        <v/>
      </c>
      <c r="AB4" t="str">
        <f t="shared" si="7"/>
        <v/>
      </c>
      <c r="AC4" t="str">
        <f t="shared" si="8"/>
        <v/>
      </c>
      <c r="AD4" t="str">
        <f t="shared" si="9"/>
        <v/>
      </c>
      <c r="AE4" t="str">
        <f t="shared" si="10"/>
        <v/>
      </c>
      <c r="AF4" t="str">
        <f t="shared" si="11"/>
        <v/>
      </c>
      <c r="AG4" t="str">
        <f t="shared" si="12"/>
        <v/>
      </c>
      <c r="AH4" t="str">
        <f t="shared" si="13"/>
        <v/>
      </c>
      <c r="AI4" t="str">
        <f t="shared" si="14"/>
        <v/>
      </c>
      <c r="AJ4" t="str">
        <f t="shared" si="15"/>
        <v/>
      </c>
      <c r="AK4" t="str">
        <f t="shared" si="16"/>
        <v/>
      </c>
      <c r="AL4" t="str">
        <f t="shared" si="17"/>
        <v/>
      </c>
      <c r="AM4" t="str">
        <f t="shared" si="18"/>
        <v/>
      </c>
      <c r="AN4" t="str">
        <f t="shared" si="19"/>
        <v/>
      </c>
      <c r="AO4" t="str">
        <f t="shared" si="20"/>
        <v/>
      </c>
      <c r="AP4" t="str">
        <f t="shared" si="21"/>
        <v/>
      </c>
      <c r="AQ4" t="str">
        <f t="shared" si="22"/>
        <v/>
      </c>
      <c r="AR4" s="2" t="s">
        <v>377</v>
      </c>
      <c r="AS4" t="s">
        <v>338</v>
      </c>
      <c r="AT4" t="s">
        <v>348</v>
      </c>
      <c r="AU4" t="s">
        <v>342</v>
      </c>
      <c r="AV4" s="8" t="s">
        <v>350</v>
      </c>
      <c r="AW4" s="8" t="s">
        <v>350</v>
      </c>
      <c r="AX4" s="4" t="str">
        <f t="shared" si="1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4" t="str">
        <f t="shared" si="23"/>
        <v>&lt;img src=@img/outdoor.png@&gt;</v>
      </c>
      <c r="AZ4" t="str">
        <f t="shared" si="24"/>
        <v>&lt;img src=@img/pets.png@&gt;</v>
      </c>
      <c r="BA4" t="str">
        <f t="shared" si="25"/>
        <v>&lt;img src=@img/easy.png@&gt;</v>
      </c>
      <c r="BB4" t="str">
        <f t="shared" si="26"/>
        <v/>
      </c>
      <c r="BC4" t="str">
        <f t="shared" si="27"/>
        <v/>
      </c>
      <c r="BD4" t="str">
        <f t="shared" si="28"/>
        <v>&lt;img src=@img/outdoor.png@&gt;&lt;img src=@img/pets.png@&gt;&lt;img src=@img/easy.png@&gt;</v>
      </c>
      <c r="BE4" t="str">
        <f t="shared" si="29"/>
        <v>outdoor pet easy med nfoco</v>
      </c>
      <c r="BF4" t="str">
        <f t="shared" si="30"/>
        <v>North Foco</v>
      </c>
      <c r="BG4">
        <v>40.620443000000002</v>
      </c>
      <c r="BH4">
        <v>-105.009394</v>
      </c>
      <c r="BI4" t="str">
        <f t="shared" si="31"/>
        <v>[40.620443,-105.009394],</v>
      </c>
    </row>
    <row r="5" spans="2:61" x14ac:dyDescent="0.35">
      <c r="B5" t="s">
        <v>65</v>
      </c>
      <c r="C5" t="s">
        <v>480</v>
      </c>
      <c r="D5" t="s">
        <v>66</v>
      </c>
      <c r="E5" t="s">
        <v>483</v>
      </c>
      <c r="G5" s="1" t="s">
        <v>67</v>
      </c>
      <c r="H5">
        <v>1500</v>
      </c>
      <c r="I5">
        <v>1800</v>
      </c>
      <c r="J5">
        <v>1500</v>
      </c>
      <c r="K5">
        <v>1800</v>
      </c>
      <c r="L5">
        <v>1500</v>
      </c>
      <c r="M5">
        <v>1800</v>
      </c>
      <c r="N5">
        <v>1500</v>
      </c>
      <c r="O5">
        <v>1800</v>
      </c>
      <c r="P5">
        <v>1500</v>
      </c>
      <c r="Q5">
        <v>1800</v>
      </c>
      <c r="R5">
        <v>1500</v>
      </c>
      <c r="S5">
        <v>1800</v>
      </c>
      <c r="T5">
        <v>1600</v>
      </c>
      <c r="U5">
        <v>1800</v>
      </c>
      <c r="V5" t="s">
        <v>249</v>
      </c>
      <c r="W5">
        <f t="shared" si="2"/>
        <v>15</v>
      </c>
      <c r="X5">
        <f t="shared" si="3"/>
        <v>18</v>
      </c>
      <c r="Y5">
        <f t="shared" si="4"/>
        <v>15</v>
      </c>
      <c r="Z5">
        <f t="shared" si="5"/>
        <v>18</v>
      </c>
      <c r="AA5">
        <f t="shared" si="6"/>
        <v>15</v>
      </c>
      <c r="AB5">
        <f t="shared" si="7"/>
        <v>18</v>
      </c>
      <c r="AC5">
        <f t="shared" si="8"/>
        <v>15</v>
      </c>
      <c r="AD5">
        <f t="shared" si="9"/>
        <v>18</v>
      </c>
      <c r="AE5">
        <f t="shared" si="10"/>
        <v>15</v>
      </c>
      <c r="AF5">
        <f t="shared" si="11"/>
        <v>18</v>
      </c>
      <c r="AG5">
        <f t="shared" si="12"/>
        <v>15</v>
      </c>
      <c r="AH5">
        <f t="shared" si="13"/>
        <v>18</v>
      </c>
      <c r="AI5">
        <f t="shared" si="14"/>
        <v>16</v>
      </c>
      <c r="AJ5">
        <f t="shared" si="15"/>
        <v>18</v>
      </c>
      <c r="AK5" t="str">
        <f t="shared" si="16"/>
        <v>3pm-6pm</v>
      </c>
      <c r="AL5" t="str">
        <f t="shared" si="17"/>
        <v>3pm-6pm</v>
      </c>
      <c r="AM5" t="str">
        <f t="shared" si="18"/>
        <v>3pm-6pm</v>
      </c>
      <c r="AN5" t="str">
        <f t="shared" si="19"/>
        <v>3pm-6pm</v>
      </c>
      <c r="AO5" t="str">
        <f t="shared" si="20"/>
        <v>3pm-6pm</v>
      </c>
      <c r="AP5" t="str">
        <f t="shared" si="21"/>
        <v>3pm-6pm</v>
      </c>
      <c r="AQ5" t="str">
        <f t="shared" si="22"/>
        <v>4pm-6pm</v>
      </c>
      <c r="AR5" s="2" t="s">
        <v>354</v>
      </c>
      <c r="AS5" t="s">
        <v>338</v>
      </c>
      <c r="AU5" t="s">
        <v>341</v>
      </c>
      <c r="AV5" s="8" t="s">
        <v>349</v>
      </c>
      <c r="AW5" s="8" t="s">
        <v>349</v>
      </c>
      <c r="AX5" s="4" t="str">
        <f t="shared" si="1"/>
        <v>{
    'name': "Austin's American Grill",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"Wide range of drink and food specials", 'link':"http://www.austinsamericangrill.com", 'pricing':"med",   'phone-number': "", 'address': "2815 E Harmony Rd, Fort Collins 80528", 'other-amenities': ['outdoor','','hard'], 'has-drink':true, 'has-food':true},</v>
      </c>
      <c r="AY5" t="str">
        <f t="shared" si="23"/>
        <v>&lt;img src=@img/outdoor.png@&gt;</v>
      </c>
      <c r="AZ5" t="str">
        <f t="shared" si="24"/>
        <v/>
      </c>
      <c r="BA5" t="str">
        <f t="shared" si="25"/>
        <v>&lt;img src=@img/hard.png@&gt;</v>
      </c>
      <c r="BB5" t="str">
        <f t="shared" si="26"/>
        <v>&lt;img src=@img/drinkicon.png@&gt;</v>
      </c>
      <c r="BC5" t="str">
        <f t="shared" si="27"/>
        <v>&lt;img src=@img/foodicon.png@&gt;</v>
      </c>
      <c r="BD5" t="str">
        <f t="shared" si="28"/>
        <v>&lt;img src=@img/outdoor.png@&gt;&lt;img src=@img/hard.png@&gt;&lt;img src=@img/drinkicon.png@&gt;&lt;img src=@img/foodicon.png@&gt;</v>
      </c>
      <c r="BE5" t="str">
        <f t="shared" si="29"/>
        <v>outdoor drink food hard med sfoco</v>
      </c>
      <c r="BF5" t="str">
        <f t="shared" si="30"/>
        <v>South Foco</v>
      </c>
      <c r="BG5">
        <v>40.522584000000002</v>
      </c>
      <c r="BH5">
        <v>-105.02533200000001</v>
      </c>
      <c r="BI5" t="str">
        <f t="shared" si="31"/>
        <v>[40.522584,-105.025332],</v>
      </c>
    </row>
    <row r="6" spans="2:61" x14ac:dyDescent="0.35">
      <c r="B6" t="s">
        <v>109</v>
      </c>
      <c r="C6" t="s">
        <v>351</v>
      </c>
      <c r="D6" t="s">
        <v>110</v>
      </c>
      <c r="E6" t="s">
        <v>483</v>
      </c>
      <c r="G6" s="1" t="s">
        <v>111</v>
      </c>
      <c r="H6">
        <v>900</v>
      </c>
      <c r="I6">
        <v>2400</v>
      </c>
      <c r="J6">
        <v>1100</v>
      </c>
      <c r="K6">
        <v>2400</v>
      </c>
      <c r="L6">
        <v>1100</v>
      </c>
      <c r="M6">
        <v>2400</v>
      </c>
      <c r="N6">
        <v>1100</v>
      </c>
      <c r="O6">
        <v>2400</v>
      </c>
      <c r="P6">
        <v>1100</v>
      </c>
      <c r="Q6">
        <v>2400</v>
      </c>
      <c r="R6">
        <v>1100</v>
      </c>
      <c r="S6">
        <v>2400</v>
      </c>
      <c r="T6">
        <v>900</v>
      </c>
      <c r="U6">
        <v>2400</v>
      </c>
      <c r="V6" t="s">
        <v>258</v>
      </c>
      <c r="W6">
        <f t="shared" si="2"/>
        <v>9</v>
      </c>
      <c r="X6">
        <f t="shared" si="3"/>
        <v>24</v>
      </c>
      <c r="Y6">
        <f t="shared" si="4"/>
        <v>11</v>
      </c>
      <c r="Z6">
        <f t="shared" si="5"/>
        <v>24</v>
      </c>
      <c r="AA6">
        <f t="shared" si="6"/>
        <v>11</v>
      </c>
      <c r="AB6">
        <f t="shared" si="7"/>
        <v>24</v>
      </c>
      <c r="AC6">
        <f t="shared" si="8"/>
        <v>11</v>
      </c>
      <c r="AD6">
        <f t="shared" si="9"/>
        <v>24</v>
      </c>
      <c r="AE6">
        <f t="shared" si="10"/>
        <v>11</v>
      </c>
      <c r="AF6">
        <f t="shared" si="11"/>
        <v>24</v>
      </c>
      <c r="AG6">
        <f t="shared" si="12"/>
        <v>11</v>
      </c>
      <c r="AH6">
        <f t="shared" si="13"/>
        <v>24</v>
      </c>
      <c r="AI6">
        <f t="shared" si="14"/>
        <v>9</v>
      </c>
      <c r="AJ6">
        <f t="shared" si="15"/>
        <v>24</v>
      </c>
      <c r="AK6" t="str">
        <f t="shared" si="16"/>
        <v>9am-12pm</v>
      </c>
      <c r="AL6" t="str">
        <f t="shared" si="17"/>
        <v>11am-12pm</v>
      </c>
      <c r="AM6" t="str">
        <f t="shared" si="18"/>
        <v>11am-12pm</v>
      </c>
      <c r="AN6" t="str">
        <f t="shared" si="19"/>
        <v>11am-12pm</v>
      </c>
      <c r="AO6" t="str">
        <f t="shared" si="20"/>
        <v>11am-12pm</v>
      </c>
      <c r="AP6" t="str">
        <f t="shared" si="21"/>
        <v>11am-12pm</v>
      </c>
      <c r="AQ6" t="str">
        <f t="shared" si="22"/>
        <v>9am-12pm</v>
      </c>
      <c r="AR6" s="2" t="s">
        <v>367</v>
      </c>
      <c r="AS6" t="s">
        <v>338</v>
      </c>
      <c r="AU6" t="s">
        <v>28</v>
      </c>
      <c r="AV6" s="8" t="s">
        <v>349</v>
      </c>
      <c r="AW6" s="8" t="s">
        <v>350</v>
      </c>
      <c r="AX6" s="4" t="str">
        <f t="shared" si="1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6" t="str">
        <f t="shared" si="23"/>
        <v>&lt;img src=@img/outdoor.png@&gt;</v>
      </c>
      <c r="AZ6" t="str">
        <f t="shared" si="24"/>
        <v/>
      </c>
      <c r="BA6" t="str">
        <f t="shared" si="25"/>
        <v>&lt;img src=@img/medium.png@&gt;</v>
      </c>
      <c r="BB6" t="str">
        <f t="shared" si="26"/>
        <v>&lt;img src=@img/drinkicon.png@&gt;</v>
      </c>
      <c r="BC6" t="str">
        <f t="shared" si="27"/>
        <v/>
      </c>
      <c r="BD6" t="str">
        <f t="shared" si="28"/>
        <v>&lt;img src=@img/outdoor.png@&gt;&lt;img src=@img/medium.png@&gt;&lt;img src=@img/drinkicon.png@&gt;</v>
      </c>
      <c r="BE6" t="str">
        <f t="shared" si="29"/>
        <v>outdoor drink medium med campus</v>
      </c>
      <c r="BF6" t="str">
        <f t="shared" si="30"/>
        <v>Near Campus</v>
      </c>
      <c r="BG6">
        <v>40.579591999999998</v>
      </c>
      <c r="BH6">
        <v>-105.079256</v>
      </c>
      <c r="BI6" t="str">
        <f t="shared" si="31"/>
        <v>[40.579592,-105.079256],</v>
      </c>
    </row>
    <row r="7" spans="2:61" ht="116" x14ac:dyDescent="0.35">
      <c r="B7" t="s">
        <v>134</v>
      </c>
      <c r="C7" t="s">
        <v>351</v>
      </c>
      <c r="D7" t="s">
        <v>119</v>
      </c>
      <c r="E7" t="s">
        <v>54</v>
      </c>
      <c r="G7" s="1" t="s">
        <v>108</v>
      </c>
      <c r="W7" t="str">
        <f t="shared" si="2"/>
        <v/>
      </c>
      <c r="X7" t="str">
        <f t="shared" si="3"/>
        <v/>
      </c>
      <c r="Y7" t="str">
        <f t="shared" si="4"/>
        <v/>
      </c>
      <c r="Z7" t="str">
        <f t="shared" si="5"/>
        <v/>
      </c>
      <c r="AA7" t="str">
        <f t="shared" si="6"/>
        <v/>
      </c>
      <c r="AB7" t="str">
        <f t="shared" si="7"/>
        <v/>
      </c>
      <c r="AC7" t="str">
        <f t="shared" si="8"/>
        <v/>
      </c>
      <c r="AD7" t="str">
        <f t="shared" si="9"/>
        <v/>
      </c>
      <c r="AE7" t="str">
        <f t="shared" si="10"/>
        <v/>
      </c>
      <c r="AF7" t="str">
        <f t="shared" si="11"/>
        <v/>
      </c>
      <c r="AG7" t="str">
        <f t="shared" si="12"/>
        <v/>
      </c>
      <c r="AH7" t="str">
        <f t="shared" si="13"/>
        <v/>
      </c>
      <c r="AI7" t="str">
        <f t="shared" si="14"/>
        <v/>
      </c>
      <c r="AJ7" t="str">
        <f t="shared" si="15"/>
        <v/>
      </c>
      <c r="AK7" t="str">
        <f t="shared" si="16"/>
        <v/>
      </c>
      <c r="AL7" t="str">
        <f t="shared" si="17"/>
        <v/>
      </c>
      <c r="AM7" t="str">
        <f t="shared" si="18"/>
        <v/>
      </c>
      <c r="AN7" t="str">
        <f t="shared" si="19"/>
        <v/>
      </c>
      <c r="AO7" t="str">
        <f t="shared" si="20"/>
        <v/>
      </c>
      <c r="AP7" t="str">
        <f t="shared" si="21"/>
        <v/>
      </c>
      <c r="AQ7" t="str">
        <f t="shared" si="22"/>
        <v/>
      </c>
      <c r="AR7" s="2" t="s">
        <v>374</v>
      </c>
      <c r="AU7" t="s">
        <v>28</v>
      </c>
      <c r="AV7" s="8" t="s">
        <v>350</v>
      </c>
      <c r="AW7" s="8" t="s">
        <v>350</v>
      </c>
      <c r="AX7" s="4" t="str">
        <f t="shared" si="1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7" t="str">
        <f t="shared" si="23"/>
        <v/>
      </c>
      <c r="AZ7" t="str">
        <f t="shared" si="24"/>
        <v/>
      </c>
      <c r="BA7" t="str">
        <f t="shared" si="25"/>
        <v>&lt;img src=@img/medium.png@&gt;</v>
      </c>
      <c r="BB7" t="str">
        <f t="shared" si="26"/>
        <v/>
      </c>
      <c r="BC7" t="str">
        <f t="shared" si="27"/>
        <v/>
      </c>
      <c r="BD7" t="str">
        <f t="shared" si="28"/>
        <v>&lt;img src=@img/medium.png@&gt;</v>
      </c>
      <c r="BE7" t="str">
        <f t="shared" si="29"/>
        <v>medium low campus</v>
      </c>
      <c r="BF7" t="str">
        <f t="shared" si="30"/>
        <v>Near Campus</v>
      </c>
      <c r="BG7">
        <v>40.579048</v>
      </c>
      <c r="BH7">
        <v>-105.07677099999999</v>
      </c>
      <c r="BI7" t="str">
        <f t="shared" si="31"/>
        <v>[40.579048,-105.076771],</v>
      </c>
    </row>
    <row r="8" spans="2:61" x14ac:dyDescent="0.35">
      <c r="B8" t="s">
        <v>23</v>
      </c>
      <c r="C8" t="s">
        <v>352</v>
      </c>
      <c r="D8" t="s">
        <v>178</v>
      </c>
      <c r="E8" t="s">
        <v>483</v>
      </c>
      <c r="G8" t="s">
        <v>179</v>
      </c>
      <c r="J8">
        <v>1600</v>
      </c>
      <c r="K8">
        <v>1900</v>
      </c>
      <c r="L8">
        <v>1600</v>
      </c>
      <c r="M8">
        <v>1900</v>
      </c>
      <c r="N8">
        <v>1600</v>
      </c>
      <c r="O8">
        <v>1900</v>
      </c>
      <c r="P8">
        <v>1600</v>
      </c>
      <c r="Q8">
        <v>1900</v>
      </c>
      <c r="R8">
        <v>1600</v>
      </c>
      <c r="S8">
        <v>1900</v>
      </c>
      <c r="V8" t="s">
        <v>272</v>
      </c>
      <c r="W8" t="str">
        <f t="shared" si="2"/>
        <v/>
      </c>
      <c r="X8" t="str">
        <f t="shared" si="3"/>
        <v/>
      </c>
      <c r="Y8">
        <f t="shared" si="4"/>
        <v>16</v>
      </c>
      <c r="Z8">
        <f t="shared" si="5"/>
        <v>19</v>
      </c>
      <c r="AA8">
        <f t="shared" si="6"/>
        <v>16</v>
      </c>
      <c r="AB8">
        <f t="shared" si="7"/>
        <v>19</v>
      </c>
      <c r="AC8">
        <f t="shared" si="8"/>
        <v>16</v>
      </c>
      <c r="AD8">
        <f t="shared" si="9"/>
        <v>19</v>
      </c>
      <c r="AE8">
        <f t="shared" si="10"/>
        <v>16</v>
      </c>
      <c r="AF8">
        <f t="shared" si="11"/>
        <v>19</v>
      </c>
      <c r="AG8">
        <f t="shared" si="12"/>
        <v>16</v>
      </c>
      <c r="AH8">
        <f t="shared" si="13"/>
        <v>19</v>
      </c>
      <c r="AI8" t="str">
        <f t="shared" si="14"/>
        <v/>
      </c>
      <c r="AJ8" t="str">
        <f t="shared" si="15"/>
        <v/>
      </c>
      <c r="AK8" t="str">
        <f t="shared" si="16"/>
        <v/>
      </c>
      <c r="AL8" t="str">
        <f t="shared" si="17"/>
        <v>4pm-7pm</v>
      </c>
      <c r="AM8" t="str">
        <f t="shared" si="18"/>
        <v>4pm-7pm</v>
      </c>
      <c r="AN8" t="str">
        <f t="shared" si="19"/>
        <v>4pm-7pm</v>
      </c>
      <c r="AO8" t="str">
        <f t="shared" si="20"/>
        <v>4pm-7pm</v>
      </c>
      <c r="AP8" t="str">
        <f t="shared" si="21"/>
        <v>4pm-7pm</v>
      </c>
      <c r="AQ8" t="str">
        <f t="shared" si="22"/>
        <v/>
      </c>
      <c r="AR8" s="9" t="s">
        <v>387</v>
      </c>
      <c r="AS8" t="s">
        <v>338</v>
      </c>
      <c r="AU8" t="s">
        <v>342</v>
      </c>
      <c r="AV8" s="8" t="s">
        <v>349</v>
      </c>
      <c r="AW8" s="8" t="s">
        <v>349</v>
      </c>
      <c r="AX8" s="4" t="str">
        <f t="shared" si="1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"$3.50 Drafts \n $4.50 Wines \n $5.50 Signature Martinis \n Half Price Select Apps and Flatbreads",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8" t="str">
        <f t="shared" si="23"/>
        <v>&lt;img src=@img/outdoor.png@&gt;</v>
      </c>
      <c r="AZ8" t="str">
        <f t="shared" si="24"/>
        <v/>
      </c>
      <c r="BA8" t="str">
        <f t="shared" si="25"/>
        <v>&lt;img src=@img/easy.png@&gt;</v>
      </c>
      <c r="BB8" t="str">
        <f t="shared" si="26"/>
        <v>&lt;img src=@img/drinkicon.png@&gt;</v>
      </c>
      <c r="BC8" t="str">
        <f t="shared" si="27"/>
        <v>&lt;img src=@img/foodicon.png@&gt;</v>
      </c>
      <c r="BD8" t="str">
        <f t="shared" si="28"/>
        <v>&lt;img src=@img/outdoor.png@&gt;&lt;img src=@img/easy.png@&gt;&lt;img src=@img/drinkicon.png@&gt;&lt;img src=@img/foodicon.png@&gt;</v>
      </c>
      <c r="BE8" t="str">
        <f t="shared" si="29"/>
        <v>outdoor drink food easy med midtown</v>
      </c>
      <c r="BF8" t="str">
        <f t="shared" si="30"/>
        <v>Midtown</v>
      </c>
      <c r="BG8">
        <v>40.542237999999998</v>
      </c>
      <c r="BH8">
        <v>-105.072501</v>
      </c>
      <c r="BI8" t="str">
        <f t="shared" si="31"/>
        <v>[40.542238,-105.072501],</v>
      </c>
    </row>
    <row r="9" spans="2:61" x14ac:dyDescent="0.35">
      <c r="B9" t="s">
        <v>56</v>
      </c>
      <c r="C9" t="s">
        <v>478</v>
      </c>
      <c r="D9" t="s">
        <v>57</v>
      </c>
      <c r="E9" t="s">
        <v>483</v>
      </c>
      <c r="G9" s="1" t="s">
        <v>58</v>
      </c>
      <c r="H9">
        <v>1500</v>
      </c>
      <c r="I9">
        <v>1800</v>
      </c>
      <c r="J9">
        <v>1500</v>
      </c>
      <c r="K9">
        <v>1800</v>
      </c>
      <c r="L9">
        <v>1500</v>
      </c>
      <c r="M9">
        <v>1800</v>
      </c>
      <c r="N9">
        <v>1500</v>
      </c>
      <c r="O9">
        <v>1800</v>
      </c>
      <c r="P9">
        <v>1500</v>
      </c>
      <c r="Q9">
        <v>1800</v>
      </c>
      <c r="R9">
        <v>1500</v>
      </c>
      <c r="S9">
        <v>1800</v>
      </c>
      <c r="T9">
        <v>1500</v>
      </c>
      <c r="U9">
        <v>1800</v>
      </c>
      <c r="V9" t="s">
        <v>288</v>
      </c>
      <c r="W9">
        <f t="shared" si="2"/>
        <v>15</v>
      </c>
      <c r="X9">
        <f t="shared" si="3"/>
        <v>18</v>
      </c>
      <c r="Y9">
        <f t="shared" si="4"/>
        <v>15</v>
      </c>
      <c r="Z9">
        <f t="shared" si="5"/>
        <v>18</v>
      </c>
      <c r="AA9">
        <f t="shared" si="6"/>
        <v>15</v>
      </c>
      <c r="AB9">
        <f t="shared" si="7"/>
        <v>18</v>
      </c>
      <c r="AC9">
        <f t="shared" si="8"/>
        <v>15</v>
      </c>
      <c r="AD9">
        <f t="shared" si="9"/>
        <v>18</v>
      </c>
      <c r="AE9">
        <f t="shared" si="10"/>
        <v>15</v>
      </c>
      <c r="AF9">
        <f t="shared" si="11"/>
        <v>18</v>
      </c>
      <c r="AG9">
        <f t="shared" si="12"/>
        <v>15</v>
      </c>
      <c r="AH9">
        <f t="shared" si="13"/>
        <v>18</v>
      </c>
      <c r="AI9">
        <f t="shared" si="14"/>
        <v>15</v>
      </c>
      <c r="AJ9">
        <f t="shared" si="15"/>
        <v>18</v>
      </c>
      <c r="AK9" t="str">
        <f t="shared" si="16"/>
        <v>3pm-6pm</v>
      </c>
      <c r="AL9" t="str">
        <f t="shared" si="17"/>
        <v>3pm-6pm</v>
      </c>
      <c r="AM9" t="str">
        <f t="shared" si="18"/>
        <v>3pm-6pm</v>
      </c>
      <c r="AN9" t="str">
        <f t="shared" si="19"/>
        <v>3pm-6pm</v>
      </c>
      <c r="AO9" t="str">
        <f t="shared" si="20"/>
        <v>3pm-6pm</v>
      </c>
      <c r="AP9" t="str">
        <f t="shared" si="21"/>
        <v>3pm-6pm</v>
      </c>
      <c r="AQ9" t="str">
        <f t="shared" si="22"/>
        <v>3pm-6pm</v>
      </c>
      <c r="AR9" s="3" t="s">
        <v>246</v>
      </c>
      <c r="AS9" t="s">
        <v>338</v>
      </c>
      <c r="AU9" t="s">
        <v>28</v>
      </c>
      <c r="AV9" s="8" t="s">
        <v>349</v>
      </c>
      <c r="AW9" s="8" t="s">
        <v>350</v>
      </c>
      <c r="AX9" s="4" t="str">
        <f t="shared" si="1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"Everyday: $1 off Wells, Wines and Drafts \n Monday \n $1 off Domestic Bottles &amp; Drafts \n Tuesday \n $1 off Microbrews \n Wednesday \n $1 off all Gluten Free beer \n $3 Glass of House Wine \n Thursday \n $3 off Draft Pitchers \n $3 off Bottles of Wine \n Friday \n $6 Fat Tire Pints \n $3 Refills- Keep the Glass \n Saturday \n $3 Seasonal beers \n Sunday \n $3 Bloody Marys", 'link':"https://www.beaujos.com/", 'pricing':"med",   'phone-number': "", 'address': "100 N College Ave, Fort Collins 80524", 'other-amenities': ['outdoor','','medium'], 'has-drink':true, 'has-food':false},</v>
      </c>
      <c r="AY9" t="str">
        <f t="shared" si="23"/>
        <v>&lt;img src=@img/outdoor.png@&gt;</v>
      </c>
      <c r="AZ9" t="str">
        <f t="shared" si="24"/>
        <v/>
      </c>
      <c r="BA9" t="str">
        <f t="shared" si="25"/>
        <v>&lt;img src=@img/medium.png@&gt;</v>
      </c>
      <c r="BB9" t="str">
        <f t="shared" si="26"/>
        <v>&lt;img src=@img/drinkicon.png@&gt;</v>
      </c>
      <c r="BC9" t="str">
        <f t="shared" si="27"/>
        <v/>
      </c>
      <c r="BD9" t="str">
        <f t="shared" si="28"/>
        <v>&lt;img src=@img/outdoor.png@&gt;&lt;img src=@img/medium.png@&gt;&lt;img src=@img/drinkicon.png@&gt;</v>
      </c>
      <c r="BE9" t="str">
        <f t="shared" si="29"/>
        <v>outdoor drink medium med old</v>
      </c>
      <c r="BF9" t="str">
        <f t="shared" si="30"/>
        <v>Old Town</v>
      </c>
      <c r="BG9">
        <v>40.587240999999999</v>
      </c>
      <c r="BH9">
        <v>-105.076707</v>
      </c>
      <c r="BI9" t="str">
        <f t="shared" si="31"/>
        <v>[40.587241,-105.076707],</v>
      </c>
    </row>
    <row r="10" spans="2:61" x14ac:dyDescent="0.35">
      <c r="B10" t="s">
        <v>256</v>
      </c>
      <c r="C10" t="s">
        <v>478</v>
      </c>
      <c r="D10" t="s">
        <v>106</v>
      </c>
      <c r="E10" t="s">
        <v>54</v>
      </c>
      <c r="G10" s="1" t="s">
        <v>107</v>
      </c>
      <c r="H10">
        <v>1600</v>
      </c>
      <c r="I10">
        <v>2400</v>
      </c>
      <c r="J10">
        <v>1600</v>
      </c>
      <c r="K10">
        <v>1800</v>
      </c>
      <c r="L10">
        <v>1600</v>
      </c>
      <c r="M10">
        <v>1800</v>
      </c>
      <c r="N10">
        <v>1600</v>
      </c>
      <c r="O10">
        <v>1800</v>
      </c>
      <c r="P10">
        <v>1600</v>
      </c>
      <c r="Q10">
        <v>1800</v>
      </c>
      <c r="R10">
        <v>1600</v>
      </c>
      <c r="S10">
        <v>1800</v>
      </c>
      <c r="T10">
        <v>1600</v>
      </c>
      <c r="U10">
        <v>2400</v>
      </c>
      <c r="V10" t="s">
        <v>257</v>
      </c>
      <c r="W10">
        <f t="shared" si="2"/>
        <v>16</v>
      </c>
      <c r="X10">
        <f t="shared" si="3"/>
        <v>24</v>
      </c>
      <c r="Y10">
        <f t="shared" si="4"/>
        <v>16</v>
      </c>
      <c r="Z10">
        <f t="shared" si="5"/>
        <v>18</v>
      </c>
      <c r="AA10">
        <f t="shared" si="6"/>
        <v>16</v>
      </c>
      <c r="AB10">
        <f t="shared" si="7"/>
        <v>18</v>
      </c>
      <c r="AC10">
        <f t="shared" si="8"/>
        <v>16</v>
      </c>
      <c r="AD10">
        <f t="shared" si="9"/>
        <v>18</v>
      </c>
      <c r="AE10">
        <f t="shared" si="10"/>
        <v>16</v>
      </c>
      <c r="AF10">
        <f t="shared" si="11"/>
        <v>18</v>
      </c>
      <c r="AG10">
        <f t="shared" si="12"/>
        <v>16</v>
      </c>
      <c r="AH10">
        <f t="shared" si="13"/>
        <v>18</v>
      </c>
      <c r="AI10">
        <f t="shared" si="14"/>
        <v>16</v>
      </c>
      <c r="AJ10">
        <f t="shared" si="15"/>
        <v>24</v>
      </c>
      <c r="AK10" t="str">
        <f t="shared" si="16"/>
        <v>4pm-12pm</v>
      </c>
      <c r="AL10" t="str">
        <f t="shared" si="17"/>
        <v>4pm-6pm</v>
      </c>
      <c r="AM10" t="str">
        <f t="shared" si="18"/>
        <v>4pm-6pm</v>
      </c>
      <c r="AN10" t="str">
        <f t="shared" si="19"/>
        <v>4pm-6pm</v>
      </c>
      <c r="AO10" t="str">
        <f t="shared" si="20"/>
        <v>4pm-6pm</v>
      </c>
      <c r="AP10" t="str">
        <f t="shared" si="21"/>
        <v>4pm-6pm</v>
      </c>
      <c r="AQ10" t="str">
        <f t="shared" si="22"/>
        <v>4pm-12pm</v>
      </c>
      <c r="AR10" s="9" t="s">
        <v>365</v>
      </c>
      <c r="AU10" t="s">
        <v>28</v>
      </c>
      <c r="AV10" s="8" t="s">
        <v>349</v>
      </c>
      <c r="AW10" s="8" t="s">
        <v>349</v>
      </c>
      <c r="AX10" s="4" t="str">
        <f t="shared" si="1"/>
        <v>{
    'name': "Big Al's Burgers &amp; Dogs",
    'area': "old",'hours':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"Well Martini: $6.50 \n 100% Agave Margarita: $6.50 \n Draught Pine &amp; Bottled Beer: $1.00 off \n Wine by the Glass &amp; Well Drinks: $1.00 off \n Range of small bites and appetizers", 'link':"http://www.bigalsburgersanddogs.com/", 'pricing':"low",   'phone-number': "", 'address': "140 West Mountain Ave, Fort Collins 80524", 'other-amenities': ['','','medium'], 'has-drink':true, 'has-food':true},</v>
      </c>
      <c r="AY10" t="str">
        <f t="shared" si="23"/>
        <v/>
      </c>
      <c r="AZ10" t="str">
        <f t="shared" si="24"/>
        <v/>
      </c>
      <c r="BA10" t="str">
        <f t="shared" si="25"/>
        <v>&lt;img src=@img/medium.png@&gt;</v>
      </c>
      <c r="BB10" t="str">
        <f t="shared" si="26"/>
        <v>&lt;img src=@img/drinkicon.png@&gt;</v>
      </c>
      <c r="BC10" t="str">
        <f t="shared" si="27"/>
        <v>&lt;img src=@img/foodicon.png@&gt;</v>
      </c>
      <c r="BD10" t="str">
        <f t="shared" si="28"/>
        <v>&lt;img src=@img/medium.png@&gt;&lt;img src=@img/drinkicon.png@&gt;&lt;img src=@img/foodicon.png@&gt;</v>
      </c>
      <c r="BE10" t="str">
        <f t="shared" si="29"/>
        <v>drink food medium low old</v>
      </c>
      <c r="BF10" t="str">
        <f t="shared" si="30"/>
        <v>Old Town</v>
      </c>
      <c r="BG10">
        <v>40.587246</v>
      </c>
      <c r="BH10">
        <v>-105.078137</v>
      </c>
      <c r="BI10" t="str">
        <f t="shared" si="31"/>
        <v>[40.587246,-105.078137],</v>
      </c>
    </row>
    <row r="11" spans="2:61" ht="116" x14ac:dyDescent="0.35">
      <c r="B11" t="s">
        <v>52</v>
      </c>
      <c r="C11" t="s">
        <v>351</v>
      </c>
      <c r="D11" t="s">
        <v>53</v>
      </c>
      <c r="E11" t="s">
        <v>54</v>
      </c>
      <c r="G11" s="1" t="s">
        <v>55</v>
      </c>
      <c r="W11" t="str">
        <f t="shared" si="2"/>
        <v/>
      </c>
      <c r="X11" t="str">
        <f t="shared" si="3"/>
        <v/>
      </c>
      <c r="Y11" t="str">
        <f t="shared" si="4"/>
        <v/>
      </c>
      <c r="Z11" t="str">
        <f t="shared" si="5"/>
        <v/>
      </c>
      <c r="AA11" t="str">
        <f t="shared" si="6"/>
        <v/>
      </c>
      <c r="AB11" t="str">
        <f t="shared" si="7"/>
        <v/>
      </c>
      <c r="AC11" t="str">
        <f t="shared" si="8"/>
        <v/>
      </c>
      <c r="AD11" t="str">
        <f t="shared" si="9"/>
        <v/>
      </c>
      <c r="AE11" t="str">
        <f t="shared" si="10"/>
        <v/>
      </c>
      <c r="AF11" t="str">
        <f t="shared" si="11"/>
        <v/>
      </c>
      <c r="AG11" t="str">
        <f t="shared" si="12"/>
        <v/>
      </c>
      <c r="AH11" t="str">
        <f t="shared" si="13"/>
        <v/>
      </c>
      <c r="AI11" t="str">
        <f t="shared" si="14"/>
        <v/>
      </c>
      <c r="AJ11" t="str">
        <f t="shared" si="15"/>
        <v/>
      </c>
      <c r="AK11" t="str">
        <f t="shared" si="16"/>
        <v/>
      </c>
      <c r="AL11" t="str">
        <f t="shared" si="17"/>
        <v/>
      </c>
      <c r="AM11" t="str">
        <f t="shared" si="18"/>
        <v/>
      </c>
      <c r="AN11" t="str">
        <f t="shared" si="19"/>
        <v/>
      </c>
      <c r="AO11" t="str">
        <f t="shared" si="20"/>
        <v/>
      </c>
      <c r="AP11" t="str">
        <f t="shared" si="21"/>
        <v/>
      </c>
      <c r="AQ11" t="str">
        <f t="shared" si="22"/>
        <v/>
      </c>
      <c r="AR11" s="2" t="s">
        <v>353</v>
      </c>
      <c r="AU11" t="s">
        <v>28</v>
      </c>
      <c r="AV11" s="8" t="s">
        <v>350</v>
      </c>
      <c r="AW11" s="8" t="s">
        <v>350</v>
      </c>
      <c r="AX11" s="4" t="str">
        <f t="shared" si="1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11" t="str">
        <f t="shared" si="23"/>
        <v/>
      </c>
      <c r="AZ11" t="str">
        <f t="shared" si="24"/>
        <v/>
      </c>
      <c r="BA11" t="str">
        <f t="shared" si="25"/>
        <v>&lt;img src=@img/medium.png@&gt;</v>
      </c>
      <c r="BB11" t="str">
        <f t="shared" si="26"/>
        <v/>
      </c>
      <c r="BC11" t="str">
        <f t="shared" si="27"/>
        <v/>
      </c>
      <c r="BD11" t="str">
        <f t="shared" si="28"/>
        <v>&lt;img src=@img/medium.png@&gt;</v>
      </c>
      <c r="BE11" t="str">
        <f t="shared" si="29"/>
        <v>medium low campus</v>
      </c>
      <c r="BF11" t="str">
        <f t="shared" si="30"/>
        <v>Near Campus</v>
      </c>
      <c r="BG11">
        <v>40.581021</v>
      </c>
      <c r="BH11">
        <v>-105.07677200000001</v>
      </c>
      <c r="BI11" t="str">
        <f t="shared" si="31"/>
        <v>[40.581021,-105.076772],</v>
      </c>
    </row>
    <row r="12" spans="2:61" ht="15.5" x14ac:dyDescent="0.35">
      <c r="B12" t="s">
        <v>344</v>
      </c>
      <c r="C12" t="s">
        <v>480</v>
      </c>
      <c r="D12" t="s">
        <v>78</v>
      </c>
      <c r="E12" t="s">
        <v>483</v>
      </c>
      <c r="G12" s="6" t="s">
        <v>331</v>
      </c>
      <c r="J12">
        <v>1500</v>
      </c>
      <c r="K12">
        <v>1900</v>
      </c>
      <c r="L12">
        <v>1500</v>
      </c>
      <c r="M12">
        <v>1900</v>
      </c>
      <c r="N12">
        <v>1500</v>
      </c>
      <c r="O12">
        <v>1900</v>
      </c>
      <c r="P12">
        <v>1500</v>
      </c>
      <c r="Q12">
        <v>1900</v>
      </c>
      <c r="R12">
        <v>1500</v>
      </c>
      <c r="S12">
        <v>1900</v>
      </c>
      <c r="V12" t="s">
        <v>289</v>
      </c>
      <c r="W12" t="str">
        <f t="shared" si="2"/>
        <v/>
      </c>
      <c r="X12" t="str">
        <f t="shared" si="3"/>
        <v/>
      </c>
      <c r="Y12">
        <f t="shared" si="4"/>
        <v>15</v>
      </c>
      <c r="Z12">
        <f t="shared" si="5"/>
        <v>19</v>
      </c>
      <c r="AA12">
        <f t="shared" si="6"/>
        <v>15</v>
      </c>
      <c r="AB12">
        <f t="shared" si="7"/>
        <v>19</v>
      </c>
      <c r="AC12">
        <f t="shared" si="8"/>
        <v>15</v>
      </c>
      <c r="AD12">
        <f t="shared" si="9"/>
        <v>19</v>
      </c>
      <c r="AE12">
        <f t="shared" si="10"/>
        <v>15</v>
      </c>
      <c r="AF12">
        <f t="shared" si="11"/>
        <v>19</v>
      </c>
      <c r="AG12">
        <f t="shared" si="12"/>
        <v>15</v>
      </c>
      <c r="AH12">
        <f t="shared" si="13"/>
        <v>19</v>
      </c>
      <c r="AI12" t="str">
        <f t="shared" si="14"/>
        <v/>
      </c>
      <c r="AJ12" t="str">
        <f t="shared" si="15"/>
        <v/>
      </c>
      <c r="AK12" t="str">
        <f t="shared" si="16"/>
        <v/>
      </c>
      <c r="AL12" t="str">
        <f t="shared" si="17"/>
        <v>3pm-7pm</v>
      </c>
      <c r="AM12" t="str">
        <f t="shared" si="18"/>
        <v>3pm-7pm</v>
      </c>
      <c r="AN12" t="str">
        <f t="shared" si="19"/>
        <v>3pm-7pm</v>
      </c>
      <c r="AO12" t="str">
        <f t="shared" si="20"/>
        <v>3pm-7pm</v>
      </c>
      <c r="AP12" t="str">
        <f t="shared" si="21"/>
        <v>3pm-7pm</v>
      </c>
      <c r="AQ12" t="str">
        <f t="shared" si="22"/>
        <v/>
      </c>
      <c r="AR12" s="3" t="s">
        <v>345</v>
      </c>
      <c r="AU12" t="s">
        <v>342</v>
      </c>
      <c r="AV12" s="8" t="s">
        <v>349</v>
      </c>
      <c r="AW12" s="8" t="s">
        <v>349</v>
      </c>
      <c r="AX12" s="4" t="str">
        <f t="shared" si="1"/>
        <v>{
    'name': "BJ's Restaurant &amp; Brewhouse",
    'area': "sfoco",'hours':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\n $3 Wine \n $4 Calls \n $1 off draft beer and cocktails \n 1/2 off most apps and mini pizzas", 'link':"https://www.bjsrestaurants.com/locations/co/fort-collins", 'pricing':"med",   'phone-number': "", 'address': "2670 E Harmony Rd, Fort Collins, CO 80525", 'other-amenities': ['','','easy'], 'has-drink':true, 'has-food':true},</v>
      </c>
      <c r="AY12" t="str">
        <f t="shared" si="23"/>
        <v/>
      </c>
      <c r="AZ12" t="str">
        <f t="shared" si="24"/>
        <v/>
      </c>
      <c r="BA12" t="str">
        <f t="shared" si="25"/>
        <v>&lt;img src=@img/easy.png@&gt;</v>
      </c>
      <c r="BB12" t="str">
        <f t="shared" si="26"/>
        <v>&lt;img src=@img/drinkicon.png@&gt;</v>
      </c>
      <c r="BC12" t="str">
        <f t="shared" si="27"/>
        <v>&lt;img src=@img/foodicon.png@&gt;</v>
      </c>
      <c r="BD12" t="str">
        <f t="shared" si="28"/>
        <v>&lt;img src=@img/easy.png@&gt;&lt;img src=@img/drinkicon.png@&gt;&lt;img src=@img/foodicon.png@&gt;</v>
      </c>
      <c r="BE12" t="str">
        <f t="shared" si="29"/>
        <v>drink food easy med sfoco</v>
      </c>
      <c r="BF12" t="str">
        <f t="shared" si="30"/>
        <v>South Foco</v>
      </c>
      <c r="BG12">
        <v>40.523828000000002</v>
      </c>
      <c r="BH12">
        <v>-105.027387</v>
      </c>
      <c r="BI12" t="str">
        <f t="shared" si="31"/>
        <v>[40.523828,-105.027387],</v>
      </c>
    </row>
    <row r="13" spans="2:61" x14ac:dyDescent="0.35">
      <c r="B13" t="s">
        <v>151</v>
      </c>
      <c r="C13" t="s">
        <v>351</v>
      </c>
      <c r="D13" t="s">
        <v>304</v>
      </c>
      <c r="E13" t="s">
        <v>483</v>
      </c>
      <c r="G13" t="s">
        <v>152</v>
      </c>
      <c r="H13">
        <v>1100</v>
      </c>
      <c r="I13">
        <v>1600</v>
      </c>
      <c r="J13">
        <v>1100</v>
      </c>
      <c r="K13">
        <v>1600</v>
      </c>
      <c r="L13">
        <v>1100</v>
      </c>
      <c r="M13">
        <v>1600</v>
      </c>
      <c r="N13">
        <v>1100</v>
      </c>
      <c r="O13">
        <v>1600</v>
      </c>
      <c r="P13">
        <v>1100</v>
      </c>
      <c r="Q13">
        <v>1600</v>
      </c>
      <c r="R13">
        <v>1100</v>
      </c>
      <c r="S13">
        <v>1600</v>
      </c>
      <c r="T13">
        <v>1100</v>
      </c>
      <c r="U13">
        <v>1600</v>
      </c>
      <c r="V13" t="s">
        <v>290</v>
      </c>
      <c r="W13">
        <f t="shared" si="2"/>
        <v>11</v>
      </c>
      <c r="X13">
        <f t="shared" si="3"/>
        <v>16</v>
      </c>
      <c r="Y13">
        <f t="shared" si="4"/>
        <v>11</v>
      </c>
      <c r="Z13">
        <f t="shared" si="5"/>
        <v>16</v>
      </c>
      <c r="AA13">
        <f t="shared" si="6"/>
        <v>11</v>
      </c>
      <c r="AB13">
        <f t="shared" si="7"/>
        <v>16</v>
      </c>
      <c r="AC13">
        <f t="shared" si="8"/>
        <v>11</v>
      </c>
      <c r="AD13">
        <f t="shared" si="9"/>
        <v>16</v>
      </c>
      <c r="AE13">
        <f t="shared" si="10"/>
        <v>11</v>
      </c>
      <c r="AF13">
        <f t="shared" si="11"/>
        <v>16</v>
      </c>
      <c r="AG13">
        <f t="shared" si="12"/>
        <v>11</v>
      </c>
      <c r="AH13">
        <f t="shared" si="13"/>
        <v>16</v>
      </c>
      <c r="AI13">
        <f t="shared" si="14"/>
        <v>11</v>
      </c>
      <c r="AJ13">
        <f t="shared" si="15"/>
        <v>16</v>
      </c>
      <c r="AK13" t="str">
        <f t="shared" si="16"/>
        <v>11am-4pm</v>
      </c>
      <c r="AL13" t="str">
        <f t="shared" si="17"/>
        <v>11am-4pm</v>
      </c>
      <c r="AM13" t="str">
        <f t="shared" si="18"/>
        <v>11am-4pm</v>
      </c>
      <c r="AN13" t="str">
        <f t="shared" si="19"/>
        <v>11am-4pm</v>
      </c>
      <c r="AO13" t="str">
        <f t="shared" si="20"/>
        <v>11am-4pm</v>
      </c>
      <c r="AP13" t="str">
        <f t="shared" si="21"/>
        <v>11am-4pm</v>
      </c>
      <c r="AQ13" t="str">
        <f t="shared" si="22"/>
        <v>11am-4pm</v>
      </c>
      <c r="AR13" s="5" t="s">
        <v>305</v>
      </c>
      <c r="AS13" t="s">
        <v>338</v>
      </c>
      <c r="AU13" t="s">
        <v>342</v>
      </c>
      <c r="AV13" s="8" t="s">
        <v>349</v>
      </c>
      <c r="AW13" s="8" t="s">
        <v>350</v>
      </c>
      <c r="AX13" s="4" t="str">
        <f t="shared" si="1"/>
        <v>{
    'name': "Black Bottle Brewing",
    'area': "campus",'hours': {
      'sunday-start':"1100", 'sunday-end':"1600", 'monday-start':"1100", 'monday-end':"1600", 'tuesday-start':"1100", 'tuesday-end':"1600", 'wednesday-start':"1100", 'wednesday-end':"1600", 'thursday-start':"1100", 'thursday-end':"1600", 'friday-start':"1100", 'friday-end':"1600", 'saturday-start':"1100", 'saturday-end':"1600"},  'description': "$1 off Black Bottle Beers \n $4 well drinks", 'link':"https://blackbottleCraft Beer.com/", 'pricing':"med",   'phone-number': "", 'address': "1611 S. College Ave., Ste 1609, Fort Collins, CO 80525", 'other-amenities': ['outdoor','','easy'], 'has-drink':true, 'has-food':false},</v>
      </c>
      <c r="AY13" t="str">
        <f t="shared" si="23"/>
        <v>&lt;img src=@img/outdoor.png@&gt;</v>
      </c>
      <c r="AZ13" t="str">
        <f t="shared" si="24"/>
        <v/>
      </c>
      <c r="BA13" t="str">
        <f t="shared" si="25"/>
        <v>&lt;img src=@img/easy.png@&gt;</v>
      </c>
      <c r="BB13" t="str">
        <f t="shared" si="26"/>
        <v>&lt;img src=@img/drinkicon.png@&gt;</v>
      </c>
      <c r="BC13" t="str">
        <f t="shared" si="27"/>
        <v/>
      </c>
      <c r="BD13" t="str">
        <f t="shared" si="28"/>
        <v>&lt;img src=@img/outdoor.png@&gt;&lt;img src=@img/easy.png@&gt;&lt;img src=@img/drinkicon.png@&gt;</v>
      </c>
      <c r="BE13" t="str">
        <f t="shared" si="29"/>
        <v>outdoor drink easy med campus</v>
      </c>
      <c r="BF13" t="str">
        <f t="shared" si="30"/>
        <v>Near Campus</v>
      </c>
      <c r="BG13">
        <v>40.566203000000002</v>
      </c>
      <c r="BH13">
        <v>-105.07862</v>
      </c>
      <c r="BI13" t="str">
        <f t="shared" si="31"/>
        <v>[40.566203,-105.07862],</v>
      </c>
    </row>
    <row r="14" spans="2:61" ht="15.5" x14ac:dyDescent="0.35">
      <c r="B14" t="s">
        <v>291</v>
      </c>
      <c r="C14" t="s">
        <v>478</v>
      </c>
      <c r="D14" t="s">
        <v>78</v>
      </c>
      <c r="E14" t="s">
        <v>483</v>
      </c>
      <c r="G14" s="6" t="s">
        <v>332</v>
      </c>
      <c r="J14">
        <v>1000</v>
      </c>
      <c r="K14">
        <v>1400</v>
      </c>
      <c r="L14">
        <v>1400</v>
      </c>
      <c r="M14">
        <v>1900</v>
      </c>
      <c r="N14">
        <v>1400</v>
      </c>
      <c r="O14">
        <v>1900</v>
      </c>
      <c r="P14">
        <v>1400</v>
      </c>
      <c r="Q14">
        <v>1900</v>
      </c>
      <c r="R14">
        <v>1400</v>
      </c>
      <c r="S14">
        <v>1900</v>
      </c>
      <c r="T14">
        <v>1100</v>
      </c>
      <c r="U14">
        <v>1600</v>
      </c>
      <c r="V14" t="s">
        <v>292</v>
      </c>
      <c r="W14" t="str">
        <f t="shared" si="2"/>
        <v/>
      </c>
      <c r="X14" t="str">
        <f t="shared" si="3"/>
        <v/>
      </c>
      <c r="Y14">
        <f t="shared" si="4"/>
        <v>10</v>
      </c>
      <c r="Z14">
        <f t="shared" si="5"/>
        <v>14</v>
      </c>
      <c r="AA14">
        <f t="shared" si="6"/>
        <v>14</v>
      </c>
      <c r="AB14">
        <f t="shared" si="7"/>
        <v>19</v>
      </c>
      <c r="AC14">
        <f t="shared" si="8"/>
        <v>14</v>
      </c>
      <c r="AD14">
        <f t="shared" si="9"/>
        <v>19</v>
      </c>
      <c r="AE14">
        <f t="shared" si="10"/>
        <v>14</v>
      </c>
      <c r="AF14">
        <f t="shared" si="11"/>
        <v>19</v>
      </c>
      <c r="AG14">
        <f t="shared" si="12"/>
        <v>14</v>
      </c>
      <c r="AH14">
        <f t="shared" si="13"/>
        <v>19</v>
      </c>
      <c r="AI14">
        <f t="shared" si="14"/>
        <v>11</v>
      </c>
      <c r="AJ14">
        <f t="shared" si="15"/>
        <v>16</v>
      </c>
      <c r="AK14" t="str">
        <f t="shared" si="16"/>
        <v/>
      </c>
      <c r="AL14" t="str">
        <f t="shared" si="17"/>
        <v>10am-2pm</v>
      </c>
      <c r="AM14" t="str">
        <f t="shared" si="18"/>
        <v>2pm-7pm</v>
      </c>
      <c r="AN14" t="str">
        <f t="shared" si="19"/>
        <v>2pm-7pm</v>
      </c>
      <c r="AO14" t="str">
        <f t="shared" si="20"/>
        <v>2pm-7pm</v>
      </c>
      <c r="AP14" t="str">
        <f t="shared" si="21"/>
        <v>2pm-7pm</v>
      </c>
      <c r="AQ14" t="str">
        <f t="shared" si="22"/>
        <v>11am-4pm</v>
      </c>
      <c r="AR14" s="2" t="s">
        <v>403</v>
      </c>
      <c r="AU14" t="s">
        <v>341</v>
      </c>
      <c r="AV14" s="8" t="s">
        <v>349</v>
      </c>
      <c r="AW14" s="8" t="s">
        <v>349</v>
      </c>
      <c r="AX14" s="4" t="str">
        <f t="shared" si="1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\n $3 select micros \n $2.50 domestics \n $3 wells \n $4 wine \n $5-7 select appetizers \n Saturdays: \n $12 select micro pitchers \n $10 domestic pitchers \n $3 select cocktails \n $1 mimosas \n $5 build your own bloody mary bar \n $14 all you can eat brunch. ", 'link':"http://www.blindpigfortcollins.com/", 'pricing':"med",   'phone-number': "", 'address': "214 Linden St, Fort Collins, CO 80524", 'other-amenities': ['','','hard'], 'has-drink':true, 'has-food':true},</v>
      </c>
      <c r="AY14" t="str">
        <f t="shared" si="23"/>
        <v/>
      </c>
      <c r="AZ14" t="str">
        <f t="shared" si="24"/>
        <v/>
      </c>
      <c r="BA14" t="str">
        <f t="shared" si="25"/>
        <v>&lt;img src=@img/hard.png@&gt;</v>
      </c>
      <c r="BB14" t="str">
        <f t="shared" si="26"/>
        <v>&lt;img src=@img/drinkicon.png@&gt;</v>
      </c>
      <c r="BC14" t="str">
        <f t="shared" si="27"/>
        <v>&lt;img src=@img/foodicon.png@&gt;</v>
      </c>
      <c r="BD14" t="str">
        <f t="shared" si="28"/>
        <v>&lt;img src=@img/hard.png@&gt;&lt;img src=@img/drinkicon.png@&gt;&lt;img src=@img/foodicon.png@&gt;</v>
      </c>
      <c r="BE14" t="str">
        <f t="shared" si="29"/>
        <v>drink food hard med old</v>
      </c>
      <c r="BF14" t="str">
        <f t="shared" si="30"/>
        <v>Old Town</v>
      </c>
      <c r="BG14">
        <v>40.588160999999999</v>
      </c>
      <c r="BH14">
        <v>-105.07480700000001</v>
      </c>
      <c r="BI14" t="str">
        <f t="shared" si="31"/>
        <v>[40.588161,-105.074807],</v>
      </c>
    </row>
    <row r="15" spans="2:61" x14ac:dyDescent="0.35">
      <c r="B15" t="s">
        <v>180</v>
      </c>
      <c r="C15" t="s">
        <v>478</v>
      </c>
      <c r="D15" t="s">
        <v>53</v>
      </c>
      <c r="E15" t="s">
        <v>483</v>
      </c>
      <c r="G15" t="s">
        <v>181</v>
      </c>
      <c r="J15">
        <v>1500</v>
      </c>
      <c r="K15">
        <v>1800</v>
      </c>
      <c r="L15">
        <v>1500</v>
      </c>
      <c r="M15">
        <v>1800</v>
      </c>
      <c r="N15">
        <v>1500</v>
      </c>
      <c r="O15">
        <v>1800</v>
      </c>
      <c r="P15">
        <v>1500</v>
      </c>
      <c r="Q15">
        <v>1800</v>
      </c>
      <c r="R15">
        <v>1500</v>
      </c>
      <c r="S15">
        <v>1800</v>
      </c>
      <c r="V15" t="s">
        <v>293</v>
      </c>
      <c r="W15" t="str">
        <f t="shared" si="2"/>
        <v/>
      </c>
      <c r="X15" t="str">
        <f t="shared" si="3"/>
        <v/>
      </c>
      <c r="Y15">
        <f t="shared" si="4"/>
        <v>15</v>
      </c>
      <c r="Z15">
        <f t="shared" si="5"/>
        <v>18</v>
      </c>
      <c r="AA15">
        <f t="shared" si="6"/>
        <v>15</v>
      </c>
      <c r="AB15">
        <f t="shared" si="7"/>
        <v>18</v>
      </c>
      <c r="AC15">
        <f t="shared" si="8"/>
        <v>15</v>
      </c>
      <c r="AD15">
        <f t="shared" si="9"/>
        <v>18</v>
      </c>
      <c r="AE15">
        <f t="shared" si="10"/>
        <v>15</v>
      </c>
      <c r="AF15">
        <f t="shared" si="11"/>
        <v>18</v>
      </c>
      <c r="AG15">
        <f t="shared" si="12"/>
        <v>15</v>
      </c>
      <c r="AH15">
        <f t="shared" si="13"/>
        <v>18</v>
      </c>
      <c r="AI15" t="str">
        <f t="shared" si="14"/>
        <v/>
      </c>
      <c r="AJ15" t="str">
        <f t="shared" si="15"/>
        <v/>
      </c>
      <c r="AK15" t="str">
        <f t="shared" si="16"/>
        <v/>
      </c>
      <c r="AL15" t="str">
        <f t="shared" si="17"/>
        <v>3pm-6pm</v>
      </c>
      <c r="AM15" t="str">
        <f t="shared" si="18"/>
        <v>3pm-6pm</v>
      </c>
      <c r="AN15" t="str">
        <f t="shared" si="19"/>
        <v>3pm-6pm</v>
      </c>
      <c r="AO15" t="str">
        <f t="shared" si="20"/>
        <v>3pm-6pm</v>
      </c>
      <c r="AP15" t="str">
        <f t="shared" si="21"/>
        <v>3pm-6pm</v>
      </c>
      <c r="AQ15" t="str">
        <f t="shared" si="22"/>
        <v/>
      </c>
      <c r="AR15" s="2" t="s">
        <v>388</v>
      </c>
      <c r="AS15" t="s">
        <v>338</v>
      </c>
      <c r="AU15" t="s">
        <v>341</v>
      </c>
      <c r="AV15" s="8" t="s">
        <v>349</v>
      </c>
      <c r="AW15" s="8" t="s">
        <v>350</v>
      </c>
      <c r="AX15" s="4" t="str">
        <f t="shared" si="1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\n $2 off Wines \n $3 Bottled Beer", 'link':"http://www.blueagavegrillcolorado.com/menu/", 'pricing':"med",   'phone-number': "", 'address': "201 S College Avenue, Fort Collins, CO 80524", 'other-amenities': ['outdoor','','hard'], 'has-drink':true, 'has-food':false},</v>
      </c>
      <c r="AY15" t="str">
        <f t="shared" si="23"/>
        <v>&lt;img src=@img/outdoor.png@&gt;</v>
      </c>
      <c r="AZ15" t="str">
        <f t="shared" si="24"/>
        <v/>
      </c>
      <c r="BA15" t="str">
        <f t="shared" si="25"/>
        <v>&lt;img src=@img/hard.png@&gt;</v>
      </c>
      <c r="BB15" t="str">
        <f t="shared" si="26"/>
        <v>&lt;img src=@img/drinkicon.png@&gt;</v>
      </c>
      <c r="BC15" t="str">
        <f t="shared" si="27"/>
        <v/>
      </c>
      <c r="BD15" t="str">
        <f t="shared" si="28"/>
        <v>&lt;img src=@img/outdoor.png@&gt;&lt;img src=@img/hard.png@&gt;&lt;img src=@img/drinkicon.png@&gt;</v>
      </c>
      <c r="BE15" t="str">
        <f t="shared" si="29"/>
        <v>outdoor drink hard med old</v>
      </c>
      <c r="BF15" t="str">
        <f t="shared" si="30"/>
        <v>Old Town</v>
      </c>
      <c r="BG15">
        <v>40.585295000000002</v>
      </c>
      <c r="BH15">
        <v>-105.077524</v>
      </c>
      <c r="BI15" t="str">
        <f t="shared" si="31"/>
        <v>[40.585295,-105.077524],</v>
      </c>
    </row>
    <row r="16" spans="2:61" x14ac:dyDescent="0.35">
      <c r="B16" t="s">
        <v>294</v>
      </c>
      <c r="C16" t="s">
        <v>478</v>
      </c>
      <c r="D16" t="s">
        <v>78</v>
      </c>
      <c r="E16" t="s">
        <v>483</v>
      </c>
      <c r="G16" t="s">
        <v>295</v>
      </c>
      <c r="P16">
        <v>1500</v>
      </c>
      <c r="Q16">
        <v>1800</v>
      </c>
      <c r="R16">
        <v>1500</v>
      </c>
      <c r="S16">
        <v>1800</v>
      </c>
      <c r="T16">
        <v>1500</v>
      </c>
      <c r="U16">
        <v>1800</v>
      </c>
      <c r="V16" t="s">
        <v>296</v>
      </c>
      <c r="W16" t="str">
        <f t="shared" si="2"/>
        <v/>
      </c>
      <c r="X16" t="str">
        <f t="shared" si="3"/>
        <v/>
      </c>
      <c r="Y16" t="str">
        <f t="shared" si="4"/>
        <v/>
      </c>
      <c r="Z16" t="str">
        <f t="shared" si="5"/>
        <v/>
      </c>
      <c r="AA16" t="str">
        <f t="shared" si="6"/>
        <v/>
      </c>
      <c r="AB16" t="str">
        <f t="shared" si="7"/>
        <v/>
      </c>
      <c r="AC16" t="str">
        <f t="shared" si="8"/>
        <v/>
      </c>
      <c r="AD16" t="str">
        <f t="shared" si="9"/>
        <v/>
      </c>
      <c r="AE16">
        <f t="shared" si="10"/>
        <v>15</v>
      </c>
      <c r="AF16">
        <f t="shared" si="11"/>
        <v>18</v>
      </c>
      <c r="AG16">
        <f t="shared" si="12"/>
        <v>15</v>
      </c>
      <c r="AH16">
        <f t="shared" si="13"/>
        <v>18</v>
      </c>
      <c r="AI16">
        <f t="shared" si="14"/>
        <v>15</v>
      </c>
      <c r="AJ16">
        <f t="shared" si="15"/>
        <v>18</v>
      </c>
      <c r="AK16" t="str">
        <f t="shared" si="16"/>
        <v/>
      </c>
      <c r="AL16" t="str">
        <f t="shared" si="17"/>
        <v/>
      </c>
      <c r="AM16" t="str">
        <f t="shared" si="18"/>
        <v/>
      </c>
      <c r="AN16" t="str">
        <f t="shared" si="19"/>
        <v/>
      </c>
      <c r="AO16" t="str">
        <f t="shared" si="20"/>
        <v>3pm-6pm</v>
      </c>
      <c r="AP16" t="str">
        <f t="shared" si="21"/>
        <v>3pm-6pm</v>
      </c>
      <c r="AQ16" t="str">
        <f t="shared" si="22"/>
        <v>3pm-6pm</v>
      </c>
      <c r="AU16" t="s">
        <v>341</v>
      </c>
      <c r="AV16" s="8" t="s">
        <v>349</v>
      </c>
      <c r="AW16" s="8" t="s">
        <v>350</v>
      </c>
      <c r="AX16" s="4" t="str">
        <f t="shared" si="1"/>
        <v>{
    'name': "Bondi's Beach Bar",
    'area': "old",'hours':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\n $3 draughts \n $4 select wines", 'link':"", 'pricing':"med",   'phone-number': "", 'address': "11 Old Town Square #120, Fort Collins, CO 80524", 'other-amenities': ['','','hard'], 'has-drink':true, 'has-food':false},</v>
      </c>
      <c r="AY16" t="str">
        <f t="shared" si="23"/>
        <v/>
      </c>
      <c r="AZ16" t="str">
        <f t="shared" si="24"/>
        <v/>
      </c>
      <c r="BA16" t="str">
        <f t="shared" si="25"/>
        <v>&lt;img src=@img/hard.png@&gt;</v>
      </c>
      <c r="BB16" t="str">
        <f t="shared" si="26"/>
        <v>&lt;img src=@img/drinkicon.png@&gt;</v>
      </c>
      <c r="BC16" t="str">
        <f t="shared" si="27"/>
        <v/>
      </c>
      <c r="BD16" t="str">
        <f t="shared" si="28"/>
        <v>&lt;img src=@img/hard.png@&gt;&lt;img src=@img/drinkicon.png@&gt;</v>
      </c>
      <c r="BE16" t="str">
        <f t="shared" si="29"/>
        <v>drink hard med old</v>
      </c>
      <c r="BF16" t="str">
        <f t="shared" si="30"/>
        <v>Old Town</v>
      </c>
      <c r="BG16">
        <v>40.587682999999998</v>
      </c>
      <c r="BH16">
        <v>-105.075332</v>
      </c>
      <c r="BI16" t="str">
        <f t="shared" si="31"/>
        <v>[40.587683,-105.075332],</v>
      </c>
    </row>
    <row r="17" spans="2:61" x14ac:dyDescent="0.35">
      <c r="B17" t="s">
        <v>182</v>
      </c>
      <c r="C17" t="s">
        <v>480</v>
      </c>
      <c r="D17" t="s">
        <v>78</v>
      </c>
      <c r="E17" t="s">
        <v>54</v>
      </c>
      <c r="G17" t="s">
        <v>183</v>
      </c>
      <c r="W17" t="str">
        <f t="shared" si="2"/>
        <v/>
      </c>
      <c r="X17" t="str">
        <f t="shared" si="3"/>
        <v/>
      </c>
      <c r="Y17" t="str">
        <f t="shared" si="4"/>
        <v/>
      </c>
      <c r="Z17" t="str">
        <f t="shared" si="5"/>
        <v/>
      </c>
      <c r="AA17" t="str">
        <f t="shared" si="6"/>
        <v/>
      </c>
      <c r="AB17" t="str">
        <f t="shared" si="7"/>
        <v/>
      </c>
      <c r="AC17" t="str">
        <f t="shared" si="8"/>
        <v/>
      </c>
      <c r="AD17" t="str">
        <f t="shared" si="9"/>
        <v/>
      </c>
      <c r="AE17" t="str">
        <f t="shared" si="10"/>
        <v/>
      </c>
      <c r="AF17" t="str">
        <f t="shared" si="11"/>
        <v/>
      </c>
      <c r="AG17" t="str">
        <f t="shared" si="12"/>
        <v/>
      </c>
      <c r="AH17" t="str">
        <f t="shared" si="13"/>
        <v/>
      </c>
      <c r="AI17" t="str">
        <f t="shared" si="14"/>
        <v/>
      </c>
      <c r="AJ17" t="str">
        <f t="shared" si="15"/>
        <v/>
      </c>
      <c r="AK17" t="str">
        <f t="shared" si="16"/>
        <v/>
      </c>
      <c r="AL17" t="str">
        <f t="shared" si="17"/>
        <v/>
      </c>
      <c r="AM17" t="str">
        <f t="shared" si="18"/>
        <v/>
      </c>
      <c r="AN17" t="str">
        <f t="shared" si="19"/>
        <v/>
      </c>
      <c r="AO17" t="str">
        <f t="shared" si="20"/>
        <v/>
      </c>
      <c r="AP17" t="str">
        <f t="shared" si="21"/>
        <v/>
      </c>
      <c r="AQ17" t="str">
        <f t="shared" si="22"/>
        <v/>
      </c>
      <c r="AR17" s="2" t="s">
        <v>389</v>
      </c>
      <c r="AU17" t="s">
        <v>342</v>
      </c>
      <c r="AV17" s="8" t="s">
        <v>350</v>
      </c>
      <c r="AW17" s="8" t="s">
        <v>350</v>
      </c>
      <c r="AX17" s="4" t="str">
        <f t="shared" si="1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17" t="str">
        <f t="shared" si="23"/>
        <v/>
      </c>
      <c r="AZ17" t="str">
        <f t="shared" si="24"/>
        <v/>
      </c>
      <c r="BA17" t="str">
        <f t="shared" si="25"/>
        <v>&lt;img src=@img/easy.png@&gt;</v>
      </c>
      <c r="BB17" t="str">
        <f t="shared" si="26"/>
        <v/>
      </c>
      <c r="BC17" t="str">
        <f t="shared" si="27"/>
        <v/>
      </c>
      <c r="BD17" t="str">
        <f t="shared" si="28"/>
        <v>&lt;img src=@img/easy.png@&gt;</v>
      </c>
      <c r="BE17" t="str">
        <f t="shared" si="29"/>
        <v>easy low sfoco</v>
      </c>
      <c r="BF17" t="str">
        <f t="shared" si="30"/>
        <v>South Foco</v>
      </c>
      <c r="BG17">
        <v>40.523871999999997</v>
      </c>
      <c r="BH17">
        <v>-105.0759</v>
      </c>
      <c r="BI17" t="str">
        <f t="shared" si="31"/>
        <v>[40.523872,-105.0759],</v>
      </c>
    </row>
    <row r="18" spans="2:61" x14ac:dyDescent="0.35">
      <c r="B18" t="s">
        <v>412</v>
      </c>
      <c r="C18" t="s">
        <v>351</v>
      </c>
      <c r="D18" t="s">
        <v>71</v>
      </c>
      <c r="E18" t="s">
        <v>483</v>
      </c>
      <c r="G18" s="1" t="s">
        <v>72</v>
      </c>
      <c r="W18" t="str">
        <f t="shared" si="2"/>
        <v/>
      </c>
      <c r="X18" t="str">
        <f t="shared" si="3"/>
        <v/>
      </c>
      <c r="Y18" t="str">
        <f t="shared" si="4"/>
        <v/>
      </c>
      <c r="Z18" t="str">
        <f t="shared" si="5"/>
        <v/>
      </c>
      <c r="AA18" t="str">
        <f t="shared" si="6"/>
        <v/>
      </c>
      <c r="AB18" t="str">
        <f t="shared" si="7"/>
        <v/>
      </c>
      <c r="AC18" t="str">
        <f t="shared" si="8"/>
        <v/>
      </c>
      <c r="AD18" t="str">
        <f t="shared" si="9"/>
        <v/>
      </c>
      <c r="AE18" t="str">
        <f t="shared" si="10"/>
        <v/>
      </c>
      <c r="AF18" t="str">
        <f t="shared" si="11"/>
        <v/>
      </c>
      <c r="AG18" t="str">
        <f t="shared" si="12"/>
        <v/>
      </c>
      <c r="AH18" t="str">
        <f t="shared" si="13"/>
        <v/>
      </c>
      <c r="AI18" t="str">
        <f t="shared" si="14"/>
        <v/>
      </c>
      <c r="AJ18" t="str">
        <f t="shared" si="15"/>
        <v/>
      </c>
      <c r="AK18" t="str">
        <f t="shared" si="16"/>
        <v/>
      </c>
      <c r="AL18" t="str">
        <f t="shared" si="17"/>
        <v/>
      </c>
      <c r="AM18" t="str">
        <f t="shared" si="18"/>
        <v/>
      </c>
      <c r="AN18" t="str">
        <f t="shared" si="19"/>
        <v/>
      </c>
      <c r="AO18" t="str">
        <f t="shared" si="20"/>
        <v/>
      </c>
      <c r="AP18" t="str">
        <f t="shared" si="21"/>
        <v/>
      </c>
      <c r="AQ18" t="str">
        <f t="shared" si="22"/>
        <v/>
      </c>
      <c r="AR18" s="2" t="s">
        <v>356</v>
      </c>
      <c r="AS18" t="s">
        <v>338</v>
      </c>
      <c r="AU18" t="s">
        <v>28</v>
      </c>
      <c r="AV18" s="8" t="s">
        <v>350</v>
      </c>
      <c r="AW18" s="8" t="s">
        <v>350</v>
      </c>
      <c r="AX18" s="4" t="str">
        <f t="shared" si="1"/>
        <v>{
    'name': "Cafe Vino",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'link':"http://www.cafevino.com/", 'pricing':"med",   'phone-number': "", 'address': "1200 S College Ave., Fort Collins 80524", 'other-amenities': ['outdoor','','medium'], 'has-drink':false, 'has-food':false},</v>
      </c>
      <c r="AY18" t="str">
        <f t="shared" si="23"/>
        <v>&lt;img src=@img/outdoor.png@&gt;</v>
      </c>
      <c r="AZ18" t="str">
        <f t="shared" si="24"/>
        <v/>
      </c>
      <c r="BA18" t="str">
        <f t="shared" si="25"/>
        <v>&lt;img src=@img/medium.png@&gt;</v>
      </c>
      <c r="BB18" t="str">
        <f t="shared" si="26"/>
        <v/>
      </c>
      <c r="BC18" t="str">
        <f t="shared" si="27"/>
        <v/>
      </c>
      <c r="BD18" t="str">
        <f t="shared" si="28"/>
        <v>&lt;img src=@img/outdoor.png@&gt;&lt;img src=@img/medium.png@&gt;</v>
      </c>
      <c r="BE18" t="str">
        <f t="shared" si="29"/>
        <v>outdoor medium med campus</v>
      </c>
      <c r="BF18" t="str">
        <f t="shared" si="30"/>
        <v>Near Campus</v>
      </c>
      <c r="BG18">
        <v>40.571671000000002</v>
      </c>
      <c r="BH18">
        <v>-105.076622</v>
      </c>
      <c r="BI18" t="str">
        <f t="shared" si="31"/>
        <v>[40.571671,-105.076622],</v>
      </c>
    </row>
    <row r="19" spans="2:61" x14ac:dyDescent="0.35">
      <c r="B19" t="s">
        <v>437</v>
      </c>
      <c r="C19" t="s">
        <v>352</v>
      </c>
      <c r="D19" t="s">
        <v>53</v>
      </c>
      <c r="E19" t="s">
        <v>483</v>
      </c>
      <c r="G19" t="s">
        <v>439</v>
      </c>
      <c r="H19">
        <v>1600</v>
      </c>
      <c r="I19">
        <v>1800</v>
      </c>
      <c r="J19">
        <v>1600</v>
      </c>
      <c r="K19">
        <v>1800</v>
      </c>
      <c r="L19">
        <v>1600</v>
      </c>
      <c r="M19">
        <v>1800</v>
      </c>
      <c r="N19">
        <v>1600</v>
      </c>
      <c r="O19">
        <v>1800</v>
      </c>
      <c r="P19">
        <v>1600</v>
      </c>
      <c r="Q19">
        <v>1800</v>
      </c>
      <c r="R19">
        <v>1600</v>
      </c>
      <c r="S19">
        <v>1800</v>
      </c>
      <c r="T19">
        <v>1600</v>
      </c>
      <c r="U19">
        <v>1800</v>
      </c>
      <c r="V19" t="s">
        <v>440</v>
      </c>
      <c r="W19">
        <f t="shared" si="2"/>
        <v>16</v>
      </c>
      <c r="X19">
        <f t="shared" si="3"/>
        <v>18</v>
      </c>
      <c r="Y19">
        <f t="shared" si="4"/>
        <v>16</v>
      </c>
      <c r="Z19">
        <f t="shared" si="5"/>
        <v>18</v>
      </c>
      <c r="AA19">
        <f t="shared" si="6"/>
        <v>16</v>
      </c>
      <c r="AB19">
        <f t="shared" si="7"/>
        <v>18</v>
      </c>
      <c r="AC19">
        <f t="shared" si="8"/>
        <v>16</v>
      </c>
      <c r="AD19">
        <f t="shared" si="9"/>
        <v>18</v>
      </c>
      <c r="AE19">
        <f t="shared" si="10"/>
        <v>16</v>
      </c>
      <c r="AF19">
        <f t="shared" si="11"/>
        <v>18</v>
      </c>
      <c r="AG19">
        <f t="shared" si="12"/>
        <v>16</v>
      </c>
      <c r="AH19">
        <f t="shared" si="13"/>
        <v>18</v>
      </c>
      <c r="AI19">
        <f t="shared" si="14"/>
        <v>16</v>
      </c>
      <c r="AJ19">
        <f t="shared" si="15"/>
        <v>18</v>
      </c>
      <c r="AK19" t="str">
        <f t="shared" si="16"/>
        <v>4pm-6pm</v>
      </c>
      <c r="AL19" t="str">
        <f t="shared" si="17"/>
        <v>4pm-6pm</v>
      </c>
      <c r="AM19" t="str">
        <f t="shared" si="18"/>
        <v>4pm-6pm</v>
      </c>
      <c r="AN19" t="str">
        <f t="shared" si="19"/>
        <v>4pm-6pm</v>
      </c>
      <c r="AO19" t="str">
        <f t="shared" si="20"/>
        <v>4pm-6pm</v>
      </c>
      <c r="AP19" t="str">
        <f t="shared" si="21"/>
        <v>4pm-6pm</v>
      </c>
      <c r="AQ19" t="str">
        <f t="shared" si="22"/>
        <v>4pm-6pm</v>
      </c>
      <c r="AR19" t="s">
        <v>438</v>
      </c>
      <c r="AS19" t="s">
        <v>338</v>
      </c>
      <c r="AU19" t="s">
        <v>342</v>
      </c>
      <c r="AV19" s="8" t="s">
        <v>349</v>
      </c>
      <c r="AW19" s="8" t="s">
        <v>349</v>
      </c>
      <c r="AX19" s="4" t="str">
        <f t="shared" si="1"/>
        <v>{
    'name': "Casa Del Matador",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"Frozen Lime Margarita: $4 \n Frozen Mango Margarita: $6 \n Coin Margarita: $5 \n Coors Light: $4 \n Tecate: $4 \n Wine: $5 \n Street Tacos: $2 for 1, $5 for 3, $8 for 5 \n Wide Selection of Happy Hour Foods", 'link':"http://matadorrestaurants.com/mexican-food-fort-collins", 'pricing':"med",   'phone-number': "", 'address': "341 E Foothills Pkwy #110 Fort Collins, CO 80525", 'other-amenities': ['outdoor','','easy'], 'has-drink':true, 'has-food':true},</v>
      </c>
      <c r="AY19" t="str">
        <f t="shared" si="23"/>
        <v>&lt;img src=@img/outdoor.png@&gt;</v>
      </c>
      <c r="AZ19" t="str">
        <f t="shared" si="24"/>
        <v/>
      </c>
      <c r="BA19" t="str">
        <f t="shared" si="25"/>
        <v>&lt;img src=@img/easy.png@&gt;</v>
      </c>
      <c r="BB19" t="str">
        <f t="shared" si="26"/>
        <v>&lt;img src=@img/drinkicon.png@&gt;</v>
      </c>
      <c r="BC19" t="str">
        <f t="shared" si="27"/>
        <v>&lt;img src=@img/foodicon.png@&gt;</v>
      </c>
      <c r="BD19" t="str">
        <f t="shared" si="28"/>
        <v>&lt;img src=@img/outdoor.png@&gt;&lt;img src=@img/easy.png@&gt;&lt;img src=@img/drinkicon.png@&gt;&lt;img src=@img/foodicon.png@&gt;</v>
      </c>
      <c r="BE19" t="str">
        <f t="shared" si="29"/>
        <v>outdoor drink food easy med midtown</v>
      </c>
      <c r="BF19" t="str">
        <f t="shared" si="30"/>
        <v>Midtown</v>
      </c>
      <c r="BG19">
        <v>40.543433999999998</v>
      </c>
      <c r="BH19">
        <v>-105.07365299999999</v>
      </c>
      <c r="BI19" t="str">
        <f t="shared" si="31"/>
        <v>[40.543434,-105.073653],</v>
      </c>
    </row>
    <row r="20" spans="2:61" ht="15.5" x14ac:dyDescent="0.35">
      <c r="B20" t="s">
        <v>307</v>
      </c>
      <c r="E20" t="s">
        <v>483</v>
      </c>
      <c r="G20" s="6" t="s">
        <v>330</v>
      </c>
      <c r="H20">
        <v>2100</v>
      </c>
      <c r="I20">
        <v>2300</v>
      </c>
      <c r="J20">
        <v>1500</v>
      </c>
      <c r="K20">
        <v>1800</v>
      </c>
      <c r="L20">
        <v>1500</v>
      </c>
      <c r="M20">
        <v>1800</v>
      </c>
      <c r="N20">
        <v>1500</v>
      </c>
      <c r="O20">
        <v>1800</v>
      </c>
      <c r="P20">
        <v>1500</v>
      </c>
      <c r="Q20">
        <v>1800</v>
      </c>
      <c r="R20">
        <v>1500</v>
      </c>
      <c r="S20">
        <v>1800</v>
      </c>
      <c r="T20">
        <v>2100</v>
      </c>
      <c r="U20">
        <v>2300</v>
      </c>
      <c r="V20" t="s">
        <v>298</v>
      </c>
      <c r="W20">
        <f t="shared" si="2"/>
        <v>21</v>
      </c>
      <c r="X20">
        <f t="shared" si="3"/>
        <v>23</v>
      </c>
      <c r="Y20">
        <f t="shared" si="4"/>
        <v>15</v>
      </c>
      <c r="Z20">
        <f t="shared" si="5"/>
        <v>18</v>
      </c>
      <c r="AA20">
        <f t="shared" si="6"/>
        <v>15</v>
      </c>
      <c r="AB20">
        <f t="shared" si="7"/>
        <v>18</v>
      </c>
      <c r="AC20">
        <f t="shared" si="8"/>
        <v>15</v>
      </c>
      <c r="AD20">
        <f t="shared" si="9"/>
        <v>18</v>
      </c>
      <c r="AE20">
        <f t="shared" si="10"/>
        <v>15</v>
      </c>
      <c r="AF20">
        <f t="shared" si="11"/>
        <v>18</v>
      </c>
      <c r="AG20">
        <f t="shared" si="12"/>
        <v>15</v>
      </c>
      <c r="AH20">
        <f t="shared" si="13"/>
        <v>18</v>
      </c>
      <c r="AI20">
        <f t="shared" si="14"/>
        <v>21</v>
      </c>
      <c r="AJ20">
        <f t="shared" si="15"/>
        <v>23</v>
      </c>
      <c r="AK20" t="str">
        <f t="shared" si="16"/>
        <v>9pm-11pm</v>
      </c>
      <c r="AL20" t="str">
        <f t="shared" si="17"/>
        <v>3pm-6pm</v>
      </c>
      <c r="AM20" t="str">
        <f t="shared" si="18"/>
        <v>3pm-6pm</v>
      </c>
      <c r="AN20" t="str">
        <f t="shared" si="19"/>
        <v>3pm-6pm</v>
      </c>
      <c r="AO20" t="str">
        <f t="shared" si="20"/>
        <v>3pm-6pm</v>
      </c>
      <c r="AP20" t="str">
        <f t="shared" si="21"/>
        <v>3pm-6pm</v>
      </c>
      <c r="AQ20" t="str">
        <f t="shared" si="22"/>
        <v>9pm-11pm</v>
      </c>
      <c r="AR20" s="3" t="s">
        <v>343</v>
      </c>
      <c r="AS20" t="s">
        <v>338</v>
      </c>
      <c r="AU20" t="s">
        <v>342</v>
      </c>
      <c r="AV20" s="8" t="s">
        <v>349</v>
      </c>
      <c r="AW20" s="8" t="s">
        <v>349</v>
      </c>
      <c r="AX20" s="4" t="str">
        <f t="shared" si="1"/>
        <v>{
    'name': "CB &amp; Potts Restaurant &amp; Craft Beer - Collindale",
    'area': "",'hours':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\n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20" t="str">
        <f t="shared" si="23"/>
        <v>&lt;img src=@img/outdoor.png@&gt;</v>
      </c>
      <c r="AZ20" t="str">
        <f t="shared" si="24"/>
        <v/>
      </c>
      <c r="BA20" t="str">
        <f t="shared" si="25"/>
        <v>&lt;img src=@img/easy.png@&gt;</v>
      </c>
      <c r="BB20" t="str">
        <f t="shared" si="26"/>
        <v>&lt;img src=@img/drinkicon.png@&gt;</v>
      </c>
      <c r="BC20" t="str">
        <f t="shared" si="27"/>
        <v>&lt;img src=@img/foodicon.png@&gt;</v>
      </c>
      <c r="BD20" t="str">
        <f t="shared" si="28"/>
        <v>&lt;img src=@img/outdoor.png@&gt;&lt;img src=@img/easy.png@&gt;&lt;img src=@img/drinkicon.png@&gt;&lt;img src=@img/foodicon.png@&gt;</v>
      </c>
      <c r="BE20" t="str">
        <f t="shared" si="29"/>
        <v xml:space="preserve">outdoor drink food easy med </v>
      </c>
      <c r="BF20" t="str">
        <f t="shared" si="30"/>
        <v/>
      </c>
      <c r="BG20">
        <v>40.537533000000003</v>
      </c>
      <c r="BH20">
        <v>-105.050901</v>
      </c>
      <c r="BI20" t="str">
        <f t="shared" si="31"/>
        <v>[40.537533,-105.050901],</v>
      </c>
    </row>
    <row r="21" spans="2:61" x14ac:dyDescent="0.35">
      <c r="B21" t="s">
        <v>306</v>
      </c>
      <c r="C21" t="s">
        <v>352</v>
      </c>
      <c r="D21" t="s">
        <v>78</v>
      </c>
      <c r="E21" t="s">
        <v>483</v>
      </c>
      <c r="G21" t="s">
        <v>184</v>
      </c>
      <c r="J21">
        <v>1500</v>
      </c>
      <c r="K21">
        <v>1800</v>
      </c>
      <c r="L21">
        <v>1500</v>
      </c>
      <c r="M21">
        <v>1800</v>
      </c>
      <c r="N21">
        <v>1500</v>
      </c>
      <c r="O21">
        <v>1800</v>
      </c>
      <c r="P21">
        <v>1500</v>
      </c>
      <c r="Q21">
        <v>1800</v>
      </c>
      <c r="R21">
        <v>1500</v>
      </c>
      <c r="S21">
        <v>1800</v>
      </c>
      <c r="V21" t="s">
        <v>297</v>
      </c>
      <c r="W21" t="str">
        <f t="shared" si="2"/>
        <v/>
      </c>
      <c r="X21" t="str">
        <f t="shared" si="3"/>
        <v/>
      </c>
      <c r="Y21">
        <f t="shared" si="4"/>
        <v>15</v>
      </c>
      <c r="Z21">
        <f t="shared" si="5"/>
        <v>18</v>
      </c>
      <c r="AA21">
        <f t="shared" si="6"/>
        <v>15</v>
      </c>
      <c r="AB21">
        <f t="shared" si="7"/>
        <v>18</v>
      </c>
      <c r="AC21">
        <f t="shared" si="8"/>
        <v>15</v>
      </c>
      <c r="AD21">
        <f t="shared" si="9"/>
        <v>18</v>
      </c>
      <c r="AE21">
        <f t="shared" si="10"/>
        <v>15</v>
      </c>
      <c r="AF21">
        <f t="shared" si="11"/>
        <v>18</v>
      </c>
      <c r="AG21">
        <f t="shared" si="12"/>
        <v>15</v>
      </c>
      <c r="AH21">
        <f t="shared" si="13"/>
        <v>18</v>
      </c>
      <c r="AI21" t="str">
        <f t="shared" si="14"/>
        <v/>
      </c>
      <c r="AJ21" t="str">
        <f t="shared" si="15"/>
        <v/>
      </c>
      <c r="AK21" t="str">
        <f t="shared" si="16"/>
        <v/>
      </c>
      <c r="AL21" t="str">
        <f t="shared" si="17"/>
        <v>3pm-6pm</v>
      </c>
      <c r="AM21" t="str">
        <f t="shared" si="18"/>
        <v>3pm-6pm</v>
      </c>
      <c r="AN21" t="str">
        <f t="shared" si="19"/>
        <v>3pm-6pm</v>
      </c>
      <c r="AO21" t="str">
        <f t="shared" si="20"/>
        <v>3pm-6pm</v>
      </c>
      <c r="AP21" t="str">
        <f t="shared" si="21"/>
        <v>3pm-6pm</v>
      </c>
      <c r="AQ21" t="str">
        <f t="shared" si="22"/>
        <v/>
      </c>
      <c r="AR21" s="3" t="s">
        <v>273</v>
      </c>
      <c r="AS21" t="s">
        <v>338</v>
      </c>
      <c r="AU21" t="s">
        <v>342</v>
      </c>
      <c r="AV21" s="8" t="s">
        <v>349</v>
      </c>
      <c r="AW21" s="8" t="s">
        <v>349</v>
      </c>
      <c r="AX21" s="4" t="str">
        <f t="shared" si="1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\n $4.50 wells \n $6 wine", 'link':"https://www.cbpotts.com/locations/foothills/", 'pricing':"med",   'phone-number': "", 'address': "195 E Foothills Parkway, Fort Collins CO 80525", 'other-amenities': ['outdoor','','easy'], 'has-drink':true, 'has-food':true},</v>
      </c>
      <c r="AY21" t="str">
        <f t="shared" si="23"/>
        <v>&lt;img src=@img/outdoor.png@&gt;</v>
      </c>
      <c r="AZ21" t="str">
        <f t="shared" si="24"/>
        <v/>
      </c>
      <c r="BA21" t="str">
        <f t="shared" si="25"/>
        <v>&lt;img src=@img/easy.png@&gt;</v>
      </c>
      <c r="BB21" t="str">
        <f t="shared" si="26"/>
        <v>&lt;img src=@img/drinkicon.png@&gt;</v>
      </c>
      <c r="BC21" t="str">
        <f t="shared" si="27"/>
        <v>&lt;img src=@img/foodicon.png@&gt;</v>
      </c>
      <c r="BD21" t="str">
        <f t="shared" si="28"/>
        <v>&lt;img src=@img/outdoor.png@&gt;&lt;img src=@img/easy.png@&gt;&lt;img src=@img/drinkicon.png@&gt;&lt;img src=@img/foodicon.png@&gt;</v>
      </c>
      <c r="BE21" t="str">
        <f t="shared" si="29"/>
        <v>outdoor drink food easy med midtown</v>
      </c>
      <c r="BF21" t="str">
        <f t="shared" si="30"/>
        <v>Midtown</v>
      </c>
      <c r="BG21">
        <v>40.543506999999998</v>
      </c>
      <c r="BH21">
        <v>-105.07405300000001</v>
      </c>
      <c r="BI21" t="str">
        <f t="shared" si="31"/>
        <v>[40.543507,-105.074053],</v>
      </c>
    </row>
    <row r="22" spans="2:61" ht="116" x14ac:dyDescent="0.35">
      <c r="B22" t="s">
        <v>126</v>
      </c>
      <c r="C22" t="s">
        <v>351</v>
      </c>
      <c r="D22" t="s">
        <v>90</v>
      </c>
      <c r="E22" t="s">
        <v>54</v>
      </c>
      <c r="G22" s="1" t="s">
        <v>127</v>
      </c>
      <c r="W22" t="str">
        <f t="shared" si="2"/>
        <v/>
      </c>
      <c r="X22" t="str">
        <f t="shared" si="3"/>
        <v/>
      </c>
      <c r="Y22" t="str">
        <f t="shared" si="4"/>
        <v/>
      </c>
      <c r="Z22" t="str">
        <f t="shared" si="5"/>
        <v/>
      </c>
      <c r="AA22" t="str">
        <f t="shared" si="6"/>
        <v/>
      </c>
      <c r="AB22" t="str">
        <f t="shared" si="7"/>
        <v/>
      </c>
      <c r="AC22" t="str">
        <f t="shared" si="8"/>
        <v/>
      </c>
      <c r="AD22" t="str">
        <f t="shared" si="9"/>
        <v/>
      </c>
      <c r="AE22" t="str">
        <f t="shared" si="10"/>
        <v/>
      </c>
      <c r="AF22" t="str">
        <f t="shared" si="11"/>
        <v/>
      </c>
      <c r="AG22" t="str">
        <f t="shared" si="12"/>
        <v/>
      </c>
      <c r="AH22" t="str">
        <f t="shared" si="13"/>
        <v/>
      </c>
      <c r="AI22" t="str">
        <f t="shared" si="14"/>
        <v/>
      </c>
      <c r="AJ22" t="str">
        <f t="shared" si="15"/>
        <v/>
      </c>
      <c r="AK22" t="str">
        <f t="shared" si="16"/>
        <v/>
      </c>
      <c r="AL22" t="str">
        <f t="shared" si="17"/>
        <v/>
      </c>
      <c r="AM22" t="str">
        <f t="shared" si="18"/>
        <v/>
      </c>
      <c r="AN22" t="str">
        <f t="shared" si="19"/>
        <v/>
      </c>
      <c r="AO22" t="str">
        <f t="shared" si="20"/>
        <v/>
      </c>
      <c r="AP22" t="str">
        <f t="shared" si="21"/>
        <v/>
      </c>
      <c r="AQ22" t="str">
        <f t="shared" si="22"/>
        <v/>
      </c>
      <c r="AR22" s="3" t="s">
        <v>262</v>
      </c>
      <c r="AS22" t="s">
        <v>339</v>
      </c>
      <c r="AU22" t="s">
        <v>28</v>
      </c>
      <c r="AV22" s="8" t="s">
        <v>350</v>
      </c>
      <c r="AW22" s="8" t="s">
        <v>350</v>
      </c>
      <c r="AX22" s="4" t="str">
        <f t="shared" si="1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22" t="str">
        <f t="shared" si="23"/>
        <v>&lt;img src=@img/outdoor.png@&gt;</v>
      </c>
      <c r="AZ22" t="str">
        <f t="shared" si="24"/>
        <v/>
      </c>
      <c r="BA22" t="str">
        <f t="shared" si="25"/>
        <v>&lt;img src=@img/medium.png@&gt;</v>
      </c>
      <c r="BB22" t="str">
        <f t="shared" si="26"/>
        <v/>
      </c>
      <c r="BC22" t="str">
        <f t="shared" si="27"/>
        <v/>
      </c>
      <c r="BD22" t="str">
        <f t="shared" si="28"/>
        <v>&lt;img src=@img/outdoor.png@&gt;&lt;img src=@img/medium.png@&gt;</v>
      </c>
      <c r="BE22" t="str">
        <f t="shared" si="29"/>
        <v>outdoor medium low campus</v>
      </c>
      <c r="BF22" t="str">
        <f t="shared" si="30"/>
        <v>Near Campus</v>
      </c>
      <c r="BG22">
        <v>40.578285999999999</v>
      </c>
      <c r="BH22">
        <v>-105.07652</v>
      </c>
      <c r="BI22" t="str">
        <f t="shared" si="31"/>
        <v>[40.578286,-105.07652],</v>
      </c>
    </row>
    <row r="23" spans="2:61" x14ac:dyDescent="0.35">
      <c r="B23" t="s">
        <v>30</v>
      </c>
      <c r="C23" t="s">
        <v>478</v>
      </c>
      <c r="D23" t="s">
        <v>31</v>
      </c>
      <c r="E23" t="s">
        <v>483</v>
      </c>
      <c r="G23" s="1" t="s">
        <v>32</v>
      </c>
      <c r="N23">
        <v>1200</v>
      </c>
      <c r="O23">
        <v>2000</v>
      </c>
      <c r="V23" t="s">
        <v>237</v>
      </c>
      <c r="W23" t="str">
        <f t="shared" si="2"/>
        <v/>
      </c>
      <c r="X23" t="str">
        <f t="shared" si="3"/>
        <v/>
      </c>
      <c r="Y23" t="str">
        <f t="shared" si="4"/>
        <v/>
      </c>
      <c r="Z23" t="str">
        <f t="shared" si="5"/>
        <v/>
      </c>
      <c r="AA23" t="str">
        <f t="shared" si="6"/>
        <v/>
      </c>
      <c r="AB23" t="str">
        <f t="shared" si="7"/>
        <v/>
      </c>
      <c r="AC23">
        <f t="shared" si="8"/>
        <v>12</v>
      </c>
      <c r="AD23">
        <f t="shared" si="9"/>
        <v>20</v>
      </c>
      <c r="AE23" t="str">
        <f t="shared" si="10"/>
        <v/>
      </c>
      <c r="AF23" t="str">
        <f t="shared" si="11"/>
        <v/>
      </c>
      <c r="AG23" t="str">
        <f t="shared" si="12"/>
        <v/>
      </c>
      <c r="AH23" t="str">
        <f t="shared" si="13"/>
        <v/>
      </c>
      <c r="AI23" t="str">
        <f t="shared" si="14"/>
        <v/>
      </c>
      <c r="AJ23" t="str">
        <f t="shared" si="15"/>
        <v/>
      </c>
      <c r="AK23" t="str">
        <f t="shared" si="16"/>
        <v/>
      </c>
      <c r="AL23" t="str">
        <f t="shared" si="17"/>
        <v/>
      </c>
      <c r="AM23" t="str">
        <f t="shared" si="18"/>
        <v/>
      </c>
      <c r="AN23" t="str">
        <f t="shared" si="19"/>
        <v>0pm-8pm</v>
      </c>
      <c r="AO23" t="str">
        <f t="shared" si="20"/>
        <v/>
      </c>
      <c r="AP23" t="str">
        <f t="shared" si="21"/>
        <v/>
      </c>
      <c r="AQ23" t="str">
        <f t="shared" si="22"/>
        <v/>
      </c>
      <c r="AR23" s="2" t="s">
        <v>236</v>
      </c>
      <c r="AS23" t="s">
        <v>338</v>
      </c>
      <c r="AU23" t="s">
        <v>341</v>
      </c>
      <c r="AV23" s="8" t="s">
        <v>349</v>
      </c>
      <c r="AW23" s="8" t="s">
        <v>350</v>
      </c>
      <c r="AX23" s="4" t="str">
        <f t="shared" si="1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23" t="str">
        <f t="shared" si="23"/>
        <v>&lt;img src=@img/outdoor.png@&gt;</v>
      </c>
      <c r="AZ23" t="str">
        <f t="shared" si="24"/>
        <v/>
      </c>
      <c r="BA23" t="str">
        <f t="shared" si="25"/>
        <v>&lt;img src=@img/hard.png@&gt;</v>
      </c>
      <c r="BB23" t="str">
        <f t="shared" si="26"/>
        <v>&lt;img src=@img/drinkicon.png@&gt;</v>
      </c>
      <c r="BC23" t="str">
        <f t="shared" si="27"/>
        <v/>
      </c>
      <c r="BD23" t="str">
        <f t="shared" si="28"/>
        <v>&lt;img src=@img/outdoor.png@&gt;&lt;img src=@img/hard.png@&gt;&lt;img src=@img/drinkicon.png@&gt;</v>
      </c>
      <c r="BE23" t="str">
        <f t="shared" si="29"/>
        <v>outdoor drink hard med old</v>
      </c>
      <c r="BF23" t="str">
        <f t="shared" si="30"/>
        <v>Old Town</v>
      </c>
      <c r="BG23">
        <v>40.584392999999999</v>
      </c>
      <c r="BH23">
        <v>-105.077686</v>
      </c>
      <c r="BI23" t="str">
        <f t="shared" si="31"/>
        <v>[40.584393,-105.077686],</v>
      </c>
    </row>
    <row r="24" spans="2:61" x14ac:dyDescent="0.35">
      <c r="B24" t="s">
        <v>153</v>
      </c>
      <c r="C24" t="s">
        <v>478</v>
      </c>
      <c r="D24" t="s">
        <v>154</v>
      </c>
      <c r="E24" t="s">
        <v>483</v>
      </c>
      <c r="G24" t="s">
        <v>155</v>
      </c>
      <c r="W24" t="str">
        <f t="shared" si="2"/>
        <v/>
      </c>
      <c r="X24" t="str">
        <f t="shared" si="3"/>
        <v/>
      </c>
      <c r="Y24" t="str">
        <f t="shared" si="4"/>
        <v/>
      </c>
      <c r="Z24" t="str">
        <f t="shared" si="5"/>
        <v/>
      </c>
      <c r="AA24" t="str">
        <f t="shared" si="6"/>
        <v/>
      </c>
      <c r="AB24" t="str">
        <f t="shared" si="7"/>
        <v/>
      </c>
      <c r="AC24" t="str">
        <f t="shared" si="8"/>
        <v/>
      </c>
      <c r="AD24" t="str">
        <f t="shared" si="9"/>
        <v/>
      </c>
      <c r="AE24" t="str">
        <f t="shared" si="10"/>
        <v/>
      </c>
      <c r="AF24" t="str">
        <f t="shared" si="11"/>
        <v/>
      </c>
      <c r="AG24" t="str">
        <f t="shared" si="12"/>
        <v/>
      </c>
      <c r="AH24" t="str">
        <f t="shared" si="13"/>
        <v/>
      </c>
      <c r="AI24" t="str">
        <f t="shared" si="14"/>
        <v/>
      </c>
      <c r="AJ24" t="str">
        <f t="shared" si="15"/>
        <v/>
      </c>
      <c r="AK24" t="str">
        <f t="shared" si="16"/>
        <v/>
      </c>
      <c r="AL24" t="str">
        <f t="shared" si="17"/>
        <v/>
      </c>
      <c r="AM24" t="str">
        <f t="shared" si="18"/>
        <v/>
      </c>
      <c r="AN24" t="str">
        <f t="shared" si="19"/>
        <v/>
      </c>
      <c r="AO24" t="str">
        <f t="shared" si="20"/>
        <v/>
      </c>
      <c r="AP24" t="str">
        <f t="shared" si="21"/>
        <v/>
      </c>
      <c r="AQ24" t="str">
        <f t="shared" si="22"/>
        <v/>
      </c>
      <c r="AR24" s="2" t="s">
        <v>378</v>
      </c>
      <c r="AU24" t="s">
        <v>28</v>
      </c>
      <c r="AV24" s="8" t="s">
        <v>350</v>
      </c>
      <c r="AW24" s="8" t="s">
        <v>350</v>
      </c>
      <c r="AX24" s="4" t="str">
        <f t="shared" si="1"/>
        <v>{
    'name': "Comet Chicken",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'link':"http://www.cometchicken.com", 'pricing':"med",   'phone-number': "", 'address': "126 W. Mountain Avenue, Fort Collins, CO 80524", 'other-amenities': ['','','medium'], 'has-drink':false, 'has-food':false},</v>
      </c>
      <c r="AY24" t="str">
        <f t="shared" si="23"/>
        <v/>
      </c>
      <c r="AZ24" t="str">
        <f t="shared" si="24"/>
        <v/>
      </c>
      <c r="BA24" t="str">
        <f t="shared" si="25"/>
        <v>&lt;img src=@img/medium.png@&gt;</v>
      </c>
      <c r="BB24" t="str">
        <f t="shared" si="26"/>
        <v/>
      </c>
      <c r="BC24" t="str">
        <f t="shared" si="27"/>
        <v/>
      </c>
      <c r="BD24" t="str">
        <f t="shared" si="28"/>
        <v>&lt;img src=@img/medium.png@&gt;</v>
      </c>
      <c r="BE24" t="str">
        <f t="shared" si="29"/>
        <v>medium med old</v>
      </c>
      <c r="BF24" t="str">
        <f t="shared" si="30"/>
        <v>Old Town</v>
      </c>
      <c r="BG24">
        <v>40.587420000000002</v>
      </c>
      <c r="BH24">
        <v>-105.07789</v>
      </c>
      <c r="BI24" t="str">
        <f t="shared" si="31"/>
        <v>[40.58742,-105.07789],</v>
      </c>
    </row>
    <row r="25" spans="2:61" x14ac:dyDescent="0.35">
      <c r="B25" t="s">
        <v>26</v>
      </c>
      <c r="C25" t="s">
        <v>478</v>
      </c>
      <c r="D25" t="s">
        <v>27</v>
      </c>
      <c r="E25" t="s">
        <v>483</v>
      </c>
      <c r="G25" s="1" t="s">
        <v>29</v>
      </c>
      <c r="J25">
        <v>1500</v>
      </c>
      <c r="K25">
        <v>1800</v>
      </c>
      <c r="L25">
        <v>1500</v>
      </c>
      <c r="M25">
        <v>1800</v>
      </c>
      <c r="N25">
        <v>1500</v>
      </c>
      <c r="O25">
        <v>1800</v>
      </c>
      <c r="P25">
        <v>1500</v>
      </c>
      <c r="Q25">
        <v>1800</v>
      </c>
      <c r="R25">
        <v>1500</v>
      </c>
      <c r="S25">
        <v>1800</v>
      </c>
      <c r="V25" t="s">
        <v>234</v>
      </c>
      <c r="W25" t="str">
        <f t="shared" si="2"/>
        <v/>
      </c>
      <c r="X25" t="str">
        <f t="shared" si="3"/>
        <v/>
      </c>
      <c r="Y25">
        <f t="shared" si="4"/>
        <v>15</v>
      </c>
      <c r="Z25">
        <f t="shared" si="5"/>
        <v>18</v>
      </c>
      <c r="AA25">
        <f t="shared" si="6"/>
        <v>15</v>
      </c>
      <c r="AB25">
        <f t="shared" si="7"/>
        <v>18</v>
      </c>
      <c r="AC25">
        <f t="shared" si="8"/>
        <v>15</v>
      </c>
      <c r="AD25">
        <f t="shared" si="9"/>
        <v>18</v>
      </c>
      <c r="AE25">
        <f t="shared" si="10"/>
        <v>15</v>
      </c>
      <c r="AF25">
        <f t="shared" si="11"/>
        <v>18</v>
      </c>
      <c r="AG25">
        <f t="shared" si="12"/>
        <v>15</v>
      </c>
      <c r="AH25">
        <f t="shared" si="13"/>
        <v>18</v>
      </c>
      <c r="AI25" t="str">
        <f t="shared" si="14"/>
        <v/>
      </c>
      <c r="AJ25" t="str">
        <f t="shared" si="15"/>
        <v/>
      </c>
      <c r="AK25" t="str">
        <f t="shared" si="16"/>
        <v/>
      </c>
      <c r="AL25" t="str">
        <f t="shared" si="17"/>
        <v>3pm-6pm</v>
      </c>
      <c r="AM25" t="str">
        <f t="shared" si="18"/>
        <v>3pm-6pm</v>
      </c>
      <c r="AN25" t="str">
        <f t="shared" si="19"/>
        <v>3pm-6pm</v>
      </c>
      <c r="AO25" t="str">
        <f t="shared" si="20"/>
        <v>3pm-6pm</v>
      </c>
      <c r="AP25" t="str">
        <f t="shared" si="21"/>
        <v>3pm-6pm</v>
      </c>
      <c r="AQ25" t="str">
        <f t="shared" si="22"/>
        <v/>
      </c>
      <c r="AR25" t="s">
        <v>235</v>
      </c>
      <c r="AS25" t="s">
        <v>338</v>
      </c>
      <c r="AT25" t="s">
        <v>348</v>
      </c>
      <c r="AU25" t="s">
        <v>28</v>
      </c>
      <c r="AV25" s="8" t="s">
        <v>349</v>
      </c>
      <c r="AW25" s="8" t="s">
        <v>350</v>
      </c>
      <c r="AX25" s="4" t="str">
        <f t="shared" si="1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"Mugs: $2.75 \n 20 Ounce Pints: $4 \n Pitchers: $12 \n Bargain Priced Pool", 'link':"https://coopersmithspub.com", 'pricing':"med",   'phone-number': "", 'address': "5 Old Town Sq, Fort Collins 80524", 'other-amenities': ['outdoor','pets','medium'], 'has-drink':true, 'has-food':false},</v>
      </c>
      <c r="AY25" t="str">
        <f t="shared" si="23"/>
        <v>&lt;img src=@img/outdoor.png@&gt;</v>
      </c>
      <c r="AZ25" t="str">
        <f t="shared" si="24"/>
        <v>&lt;img src=@img/pets.png@&gt;</v>
      </c>
      <c r="BA25" t="str">
        <f t="shared" si="25"/>
        <v>&lt;img src=@img/medium.png@&gt;</v>
      </c>
      <c r="BB25" t="str">
        <f t="shared" si="26"/>
        <v>&lt;img src=@img/drinkicon.png@&gt;</v>
      </c>
      <c r="BC25" t="str">
        <f t="shared" si="27"/>
        <v/>
      </c>
      <c r="BD25" t="str">
        <f t="shared" si="28"/>
        <v>&lt;img src=@img/outdoor.png@&gt;&lt;img src=@img/pets.png@&gt;&lt;img src=@img/medium.png@&gt;&lt;img src=@img/drinkicon.png@&gt;</v>
      </c>
      <c r="BE25" t="str">
        <f t="shared" si="29"/>
        <v>outdoor pet drink medium med old</v>
      </c>
      <c r="BF25" t="str">
        <f t="shared" si="30"/>
        <v>Old Town</v>
      </c>
      <c r="BG25">
        <v>40.587390999999997</v>
      </c>
      <c r="BH25">
        <v>-105.07562900000001</v>
      </c>
      <c r="BI25" t="str">
        <f t="shared" si="31"/>
        <v>[40.587391,-105.075629],</v>
      </c>
    </row>
    <row r="26" spans="2:61" ht="130.5" x14ac:dyDescent="0.35">
      <c r="B26" t="s">
        <v>156</v>
      </c>
      <c r="C26" t="s">
        <v>478</v>
      </c>
      <c r="D26" t="s">
        <v>157</v>
      </c>
      <c r="E26" t="s">
        <v>483</v>
      </c>
      <c r="G26" t="s">
        <v>158</v>
      </c>
      <c r="H26">
        <v>1200</v>
      </c>
      <c r="I26">
        <v>1900</v>
      </c>
      <c r="N26">
        <v>1600</v>
      </c>
      <c r="O26">
        <v>2100</v>
      </c>
      <c r="P26">
        <v>1600</v>
      </c>
      <c r="Q26">
        <v>2100</v>
      </c>
      <c r="V26" t="s">
        <v>299</v>
      </c>
      <c r="W26">
        <f t="shared" si="2"/>
        <v>12</v>
      </c>
      <c r="X26">
        <f t="shared" si="3"/>
        <v>19</v>
      </c>
      <c r="Y26" t="str">
        <f t="shared" si="4"/>
        <v/>
      </c>
      <c r="Z26" t="str">
        <f t="shared" si="5"/>
        <v/>
      </c>
      <c r="AA26" t="str">
        <f t="shared" si="6"/>
        <v/>
      </c>
      <c r="AB26" t="str">
        <f t="shared" si="7"/>
        <v/>
      </c>
      <c r="AC26">
        <f t="shared" si="8"/>
        <v>16</v>
      </c>
      <c r="AD26">
        <f t="shared" si="9"/>
        <v>21</v>
      </c>
      <c r="AE26">
        <f t="shared" si="10"/>
        <v>16</v>
      </c>
      <c r="AF26">
        <f t="shared" si="11"/>
        <v>21</v>
      </c>
      <c r="AG26" t="str">
        <f t="shared" si="12"/>
        <v/>
      </c>
      <c r="AH26" t="str">
        <f t="shared" si="13"/>
        <v/>
      </c>
      <c r="AI26" t="str">
        <f t="shared" si="14"/>
        <v/>
      </c>
      <c r="AJ26" t="str">
        <f t="shared" si="15"/>
        <v/>
      </c>
      <c r="AK26" t="str">
        <f t="shared" si="16"/>
        <v>0pm-7pm</v>
      </c>
      <c r="AL26" t="str">
        <f t="shared" si="17"/>
        <v/>
      </c>
      <c r="AM26" t="str">
        <f t="shared" si="18"/>
        <v/>
      </c>
      <c r="AN26" t="str">
        <f t="shared" si="19"/>
        <v>4pm-9pm</v>
      </c>
      <c r="AO26" t="str">
        <f t="shared" si="20"/>
        <v>4pm-9pm</v>
      </c>
      <c r="AP26" t="str">
        <f t="shared" si="21"/>
        <v/>
      </c>
      <c r="AQ26" t="str">
        <f t="shared" si="22"/>
        <v/>
      </c>
      <c r="AR26" s="2" t="s">
        <v>379</v>
      </c>
      <c r="AS26" t="s">
        <v>338</v>
      </c>
      <c r="AU26" t="s">
        <v>28</v>
      </c>
      <c r="AV26" s="8" t="s">
        <v>349</v>
      </c>
      <c r="AW26" s="8" t="s">
        <v>349</v>
      </c>
      <c r="AX26" s="4" t="str">
        <f t="shared" si="1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\n Wed-Thur: \n $6 select cocktails including mules \n $2 off select appetizers", 'link':"http://www.coppermuse.com/", 'pricing':"med",   'phone-number': "", 'address': "244 N. College Ave, Fort Collins, CO 80524", 'other-amenities': ['outdoor','','medium'], 'has-drink':true, 'has-food':true},</v>
      </c>
      <c r="AY26" t="str">
        <f t="shared" si="23"/>
        <v>&lt;img src=@img/outdoor.png@&gt;</v>
      </c>
      <c r="AZ26" t="str">
        <f t="shared" si="24"/>
        <v/>
      </c>
      <c r="BA26" t="str">
        <f t="shared" si="25"/>
        <v>&lt;img src=@img/medium.png@&gt;</v>
      </c>
      <c r="BB26" t="str">
        <f t="shared" si="26"/>
        <v>&lt;img src=@img/drinkicon.png@&gt;</v>
      </c>
      <c r="BC26" t="str">
        <f t="shared" si="27"/>
        <v>&lt;img src=@img/foodicon.png@&gt;</v>
      </c>
      <c r="BD26" t="str">
        <f t="shared" si="28"/>
        <v>&lt;img src=@img/outdoor.png@&gt;&lt;img src=@img/medium.png@&gt;&lt;img src=@img/drinkicon.png@&gt;&lt;img src=@img/foodicon.png@&gt;</v>
      </c>
      <c r="BE26" t="str">
        <f t="shared" si="29"/>
        <v>outdoor drink food medium med old</v>
      </c>
      <c r="BF26" t="str">
        <f t="shared" si="30"/>
        <v>Old Town</v>
      </c>
      <c r="BG26">
        <v>40.589993999999997</v>
      </c>
      <c r="BH26">
        <v>-105.076655</v>
      </c>
      <c r="BI26" t="str">
        <f t="shared" si="31"/>
        <v>[40.589994,-105.076655],</v>
      </c>
    </row>
    <row r="27" spans="2:61" ht="145" x14ac:dyDescent="0.35">
      <c r="B27" t="s">
        <v>77</v>
      </c>
      <c r="C27" t="s">
        <v>478</v>
      </c>
      <c r="D27" t="s">
        <v>78</v>
      </c>
      <c r="E27" t="s">
        <v>483</v>
      </c>
      <c r="G27" s="1" t="s">
        <v>79</v>
      </c>
      <c r="H27">
        <v>2200</v>
      </c>
      <c r="I27">
        <v>2400</v>
      </c>
      <c r="J27">
        <v>1500</v>
      </c>
      <c r="K27">
        <v>1800</v>
      </c>
      <c r="L27">
        <v>1500</v>
      </c>
      <c r="M27">
        <v>1800</v>
      </c>
      <c r="N27">
        <v>1500</v>
      </c>
      <c r="O27">
        <v>1800</v>
      </c>
      <c r="P27">
        <v>1500</v>
      </c>
      <c r="Q27">
        <v>1800</v>
      </c>
      <c r="R27">
        <v>2200</v>
      </c>
      <c r="S27">
        <v>2400</v>
      </c>
      <c r="T27">
        <v>2200</v>
      </c>
      <c r="U27">
        <v>2400</v>
      </c>
      <c r="V27" t="s">
        <v>250</v>
      </c>
      <c r="W27">
        <f t="shared" si="2"/>
        <v>22</v>
      </c>
      <c r="X27">
        <f t="shared" si="3"/>
        <v>24</v>
      </c>
      <c r="Y27">
        <f t="shared" si="4"/>
        <v>15</v>
      </c>
      <c r="Z27">
        <f t="shared" si="5"/>
        <v>18</v>
      </c>
      <c r="AA27">
        <f t="shared" si="6"/>
        <v>15</v>
      </c>
      <c r="AB27">
        <f t="shared" si="7"/>
        <v>18</v>
      </c>
      <c r="AC27">
        <f t="shared" si="8"/>
        <v>15</v>
      </c>
      <c r="AD27">
        <f t="shared" si="9"/>
        <v>18</v>
      </c>
      <c r="AE27">
        <f t="shared" si="10"/>
        <v>15</v>
      </c>
      <c r="AF27">
        <f t="shared" si="11"/>
        <v>18</v>
      </c>
      <c r="AG27">
        <f t="shared" si="12"/>
        <v>22</v>
      </c>
      <c r="AH27">
        <f t="shared" si="13"/>
        <v>24</v>
      </c>
      <c r="AI27">
        <f t="shared" si="14"/>
        <v>22</v>
      </c>
      <c r="AJ27">
        <f t="shared" si="15"/>
        <v>24</v>
      </c>
      <c r="AK27" t="str">
        <f t="shared" si="16"/>
        <v>10pm-12pm</v>
      </c>
      <c r="AL27" t="str">
        <f t="shared" si="17"/>
        <v>3pm-6pm</v>
      </c>
      <c r="AM27" t="str">
        <f t="shared" si="18"/>
        <v>3pm-6pm</v>
      </c>
      <c r="AN27" t="str">
        <f t="shared" si="19"/>
        <v>3pm-6pm</v>
      </c>
      <c r="AO27" t="str">
        <f t="shared" si="20"/>
        <v>3pm-6pm</v>
      </c>
      <c r="AP27" t="str">
        <f t="shared" si="21"/>
        <v>10pm-12pm</v>
      </c>
      <c r="AQ27" t="str">
        <f t="shared" si="22"/>
        <v>10pm-12pm</v>
      </c>
      <c r="AR27" s="2" t="s">
        <v>358</v>
      </c>
      <c r="AS27" t="s">
        <v>338</v>
      </c>
      <c r="AU27" t="s">
        <v>28</v>
      </c>
      <c r="AV27" s="8" t="s">
        <v>349</v>
      </c>
      <c r="AW27" s="8" t="s">
        <v>350</v>
      </c>
      <c r="AX27" s="4" t="str">
        <f t="shared" si="1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\n Martini’s &amp; Manhattan's: $5.00  \n Select Draft Beers: $3.50 \n House Wines: $3.50 \n A range of food specials", 'link':"http://www.crownpub.net", 'pricing':"med",   'phone-number': "", 'address': "134 S College Ave, Fort Collins 80524", 'other-amenities': ['outdoor','','medium'], 'has-drink':true, 'has-food':false},</v>
      </c>
      <c r="AY27" t="str">
        <f t="shared" si="23"/>
        <v>&lt;img src=@img/outdoor.png@&gt;</v>
      </c>
      <c r="AZ27" t="str">
        <f t="shared" si="24"/>
        <v/>
      </c>
      <c r="BA27" t="str">
        <f t="shared" si="25"/>
        <v>&lt;img src=@img/medium.png@&gt;</v>
      </c>
      <c r="BB27" t="str">
        <f t="shared" si="26"/>
        <v>&lt;img src=@img/drinkicon.png@&gt;</v>
      </c>
      <c r="BC27" t="str">
        <f t="shared" si="27"/>
        <v/>
      </c>
      <c r="BD27" t="str">
        <f t="shared" si="28"/>
        <v>&lt;img src=@img/outdoor.png@&gt;&lt;img src=@img/medium.png@&gt;&lt;img src=@img/drinkicon.png@&gt;</v>
      </c>
      <c r="BE27" t="str">
        <f t="shared" si="29"/>
        <v>outdoor drink medium med old</v>
      </c>
      <c r="BF27" t="str">
        <f t="shared" si="30"/>
        <v>Old Town</v>
      </c>
      <c r="BG27">
        <v>40.586179000000001</v>
      </c>
      <c r="BH27">
        <v>-105.076767</v>
      </c>
      <c r="BI27" t="str">
        <f t="shared" si="31"/>
        <v>[40.586179,-105.076767],</v>
      </c>
    </row>
    <row r="28" spans="2:61" x14ac:dyDescent="0.35">
      <c r="B28" t="s">
        <v>185</v>
      </c>
      <c r="C28" t="s">
        <v>480</v>
      </c>
      <c r="D28" t="s">
        <v>186</v>
      </c>
      <c r="E28" t="s">
        <v>483</v>
      </c>
      <c r="G28" t="s">
        <v>187</v>
      </c>
      <c r="L28">
        <v>1600</v>
      </c>
      <c r="M28">
        <v>1800</v>
      </c>
      <c r="N28">
        <v>1600</v>
      </c>
      <c r="O28">
        <v>1800</v>
      </c>
      <c r="P28">
        <v>1600</v>
      </c>
      <c r="Q28">
        <v>1800</v>
      </c>
      <c r="R28">
        <v>1600</v>
      </c>
      <c r="S28">
        <v>1800</v>
      </c>
      <c r="T28">
        <v>1600</v>
      </c>
      <c r="U28">
        <v>1800</v>
      </c>
      <c r="W28" t="str">
        <f t="shared" si="2"/>
        <v/>
      </c>
      <c r="X28" t="str">
        <f t="shared" si="3"/>
        <v/>
      </c>
      <c r="Y28" t="str">
        <f t="shared" si="4"/>
        <v/>
      </c>
      <c r="Z28" t="str">
        <f t="shared" si="5"/>
        <v/>
      </c>
      <c r="AA28">
        <f t="shared" si="6"/>
        <v>16</v>
      </c>
      <c r="AB28">
        <f t="shared" si="7"/>
        <v>18</v>
      </c>
      <c r="AC28">
        <f t="shared" si="8"/>
        <v>16</v>
      </c>
      <c r="AD28">
        <f t="shared" si="9"/>
        <v>18</v>
      </c>
      <c r="AE28">
        <f t="shared" si="10"/>
        <v>16</v>
      </c>
      <c r="AF28">
        <f t="shared" si="11"/>
        <v>18</v>
      </c>
      <c r="AG28">
        <f t="shared" si="12"/>
        <v>16</v>
      </c>
      <c r="AH28">
        <f t="shared" si="13"/>
        <v>18</v>
      </c>
      <c r="AI28">
        <f t="shared" si="14"/>
        <v>16</v>
      </c>
      <c r="AJ28">
        <f t="shared" si="15"/>
        <v>18</v>
      </c>
      <c r="AK28" t="str">
        <f t="shared" si="16"/>
        <v/>
      </c>
      <c r="AL28" t="str">
        <f t="shared" si="17"/>
        <v/>
      </c>
      <c r="AM28" t="str">
        <f t="shared" si="18"/>
        <v>4pm-6pm</v>
      </c>
      <c r="AN28" t="str">
        <f t="shared" si="19"/>
        <v>4pm-6pm</v>
      </c>
      <c r="AO28" t="str">
        <f t="shared" si="20"/>
        <v>4pm-6pm</v>
      </c>
      <c r="AP28" t="str">
        <f t="shared" si="21"/>
        <v>4pm-6pm</v>
      </c>
      <c r="AQ28" t="str">
        <f t="shared" si="22"/>
        <v>4pm-6pm</v>
      </c>
      <c r="AR28" s="3" t="s">
        <v>274</v>
      </c>
      <c r="AS28" t="s">
        <v>338</v>
      </c>
      <c r="AU28" t="s">
        <v>342</v>
      </c>
      <c r="AV28" s="8" t="s">
        <v>350</v>
      </c>
      <c r="AW28" s="8" t="s">
        <v>350</v>
      </c>
      <c r="AX28" s="4" t="str">
        <f t="shared" si="1"/>
        <v>{
    'name': "Dominic's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28" t="str">
        <f t="shared" si="23"/>
        <v>&lt;img src=@img/outdoor.png@&gt;</v>
      </c>
      <c r="AZ28" t="str">
        <f t="shared" si="24"/>
        <v/>
      </c>
      <c r="BA28" t="str">
        <f t="shared" si="25"/>
        <v>&lt;img src=@img/easy.png@&gt;</v>
      </c>
      <c r="BB28" t="str">
        <f t="shared" si="26"/>
        <v/>
      </c>
      <c r="BC28" t="str">
        <f t="shared" si="27"/>
        <v/>
      </c>
      <c r="BD28" t="str">
        <f t="shared" si="28"/>
        <v>&lt;img src=@img/outdoor.png@&gt;&lt;img src=@img/easy.png@&gt;</v>
      </c>
      <c r="BE28" t="str">
        <f t="shared" si="29"/>
        <v>outdoor easy med sfoco</v>
      </c>
      <c r="BF28" t="str">
        <f t="shared" si="30"/>
        <v>South Foco</v>
      </c>
      <c r="BG28">
        <v>40.523086999999997</v>
      </c>
      <c r="BH28">
        <v>-105.060349</v>
      </c>
      <c r="BI28" t="str">
        <f t="shared" si="31"/>
        <v>[40.523087,-105.060349],</v>
      </c>
    </row>
    <row r="29" spans="2:61" x14ac:dyDescent="0.35">
      <c r="B29" t="s">
        <v>86</v>
      </c>
      <c r="C29" t="s">
        <v>352</v>
      </c>
      <c r="D29" t="s">
        <v>87</v>
      </c>
      <c r="E29" t="s">
        <v>483</v>
      </c>
      <c r="G29" s="1" t="s">
        <v>88</v>
      </c>
      <c r="W29" t="str">
        <f t="shared" si="2"/>
        <v/>
      </c>
      <c r="X29" t="str">
        <f t="shared" si="3"/>
        <v/>
      </c>
      <c r="Y29" t="str">
        <f t="shared" si="4"/>
        <v/>
      </c>
      <c r="Z29" t="str">
        <f t="shared" si="5"/>
        <v/>
      </c>
      <c r="AA29" t="str">
        <f t="shared" si="6"/>
        <v/>
      </c>
      <c r="AB29" t="str">
        <f t="shared" si="7"/>
        <v/>
      </c>
      <c r="AC29" t="str">
        <f t="shared" si="8"/>
        <v/>
      </c>
      <c r="AD29" t="str">
        <f t="shared" si="9"/>
        <v/>
      </c>
      <c r="AE29" t="str">
        <f t="shared" si="10"/>
        <v/>
      </c>
      <c r="AF29" t="str">
        <f t="shared" si="11"/>
        <v/>
      </c>
      <c r="AG29" t="str">
        <f t="shared" si="12"/>
        <v/>
      </c>
      <c r="AH29" t="str">
        <f t="shared" si="13"/>
        <v/>
      </c>
      <c r="AI29" t="str">
        <f t="shared" si="14"/>
        <v/>
      </c>
      <c r="AJ29" t="str">
        <f t="shared" si="15"/>
        <v/>
      </c>
      <c r="AK29" t="str">
        <f t="shared" si="16"/>
        <v/>
      </c>
      <c r="AL29" t="str">
        <f t="shared" si="17"/>
        <v/>
      </c>
      <c r="AM29" t="str">
        <f t="shared" si="18"/>
        <v/>
      </c>
      <c r="AN29" t="str">
        <f t="shared" si="19"/>
        <v/>
      </c>
      <c r="AO29" t="str">
        <f t="shared" si="20"/>
        <v/>
      </c>
      <c r="AP29" t="str">
        <f t="shared" si="21"/>
        <v/>
      </c>
      <c r="AQ29" t="str">
        <f t="shared" si="22"/>
        <v/>
      </c>
      <c r="AR29" s="2" t="s">
        <v>355</v>
      </c>
      <c r="AU29" t="s">
        <v>342</v>
      </c>
      <c r="AV29" s="8" t="s">
        <v>350</v>
      </c>
      <c r="AW29" s="8" t="s">
        <v>350</v>
      </c>
      <c r="AX29" s="4" t="str">
        <f t="shared" si="1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29" t="str">
        <f t="shared" si="23"/>
        <v/>
      </c>
      <c r="AZ29" t="str">
        <f t="shared" si="24"/>
        <v/>
      </c>
      <c r="BA29" t="str">
        <f t="shared" si="25"/>
        <v>&lt;img src=@img/easy.png@&gt;</v>
      </c>
      <c r="BB29" t="str">
        <f t="shared" si="26"/>
        <v/>
      </c>
      <c r="BC29" t="str">
        <f t="shared" si="27"/>
        <v/>
      </c>
      <c r="BD29" t="str">
        <f t="shared" si="28"/>
        <v>&lt;img src=@img/easy.png@&gt;</v>
      </c>
      <c r="BE29" t="str">
        <f t="shared" si="29"/>
        <v>easy med midtown</v>
      </c>
      <c r="BF29" t="str">
        <f t="shared" si="30"/>
        <v>Midtown</v>
      </c>
      <c r="BG29">
        <v>40.566077</v>
      </c>
      <c r="BH29">
        <v>-105.056792</v>
      </c>
      <c r="BI29" t="str">
        <f t="shared" si="31"/>
        <v>[40.566077,-105.056792],</v>
      </c>
    </row>
    <row r="30" spans="2:61" x14ac:dyDescent="0.35">
      <c r="B30" t="s">
        <v>68</v>
      </c>
      <c r="C30" t="s">
        <v>480</v>
      </c>
      <c r="D30" t="s">
        <v>69</v>
      </c>
      <c r="E30" t="s">
        <v>483</v>
      </c>
      <c r="G30" s="1" t="s">
        <v>70</v>
      </c>
      <c r="W30" t="str">
        <f t="shared" si="2"/>
        <v/>
      </c>
      <c r="X30" t="str">
        <f t="shared" si="3"/>
        <v/>
      </c>
      <c r="Y30" t="str">
        <f t="shared" si="4"/>
        <v/>
      </c>
      <c r="Z30" t="str">
        <f t="shared" si="5"/>
        <v/>
      </c>
      <c r="AA30" t="str">
        <f t="shared" si="6"/>
        <v/>
      </c>
      <c r="AB30" t="str">
        <f t="shared" si="7"/>
        <v/>
      </c>
      <c r="AC30" t="str">
        <f t="shared" si="8"/>
        <v/>
      </c>
      <c r="AD30" t="str">
        <f t="shared" si="9"/>
        <v/>
      </c>
      <c r="AE30" t="str">
        <f t="shared" si="10"/>
        <v/>
      </c>
      <c r="AF30" t="str">
        <f t="shared" si="11"/>
        <v/>
      </c>
      <c r="AG30" t="str">
        <f t="shared" si="12"/>
        <v/>
      </c>
      <c r="AH30" t="str">
        <f t="shared" si="13"/>
        <v/>
      </c>
      <c r="AI30" t="str">
        <f t="shared" si="14"/>
        <v/>
      </c>
      <c r="AJ30" t="str">
        <f t="shared" si="15"/>
        <v/>
      </c>
      <c r="AK30" t="str">
        <f t="shared" si="16"/>
        <v/>
      </c>
      <c r="AL30" t="str">
        <f t="shared" si="17"/>
        <v/>
      </c>
      <c r="AM30" t="str">
        <f t="shared" si="18"/>
        <v/>
      </c>
      <c r="AN30" t="str">
        <f t="shared" si="19"/>
        <v/>
      </c>
      <c r="AO30" t="str">
        <f t="shared" si="20"/>
        <v/>
      </c>
      <c r="AP30" t="str">
        <f t="shared" si="21"/>
        <v/>
      </c>
      <c r="AQ30" t="str">
        <f t="shared" si="22"/>
        <v/>
      </c>
      <c r="AR30" s="2" t="s">
        <v>355</v>
      </c>
      <c r="AU30" t="s">
        <v>342</v>
      </c>
      <c r="AV30" s="8" t="s">
        <v>350</v>
      </c>
      <c r="AW30" s="8" t="s">
        <v>350</v>
      </c>
      <c r="AX30" s="4" t="str">
        <f t="shared" si="1"/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30" t="str">
        <f t="shared" si="23"/>
        <v/>
      </c>
      <c r="AZ30" t="str">
        <f t="shared" si="24"/>
        <v/>
      </c>
      <c r="BA30" t="str">
        <f t="shared" si="25"/>
        <v>&lt;img src=@img/easy.png@&gt;</v>
      </c>
      <c r="BB30" t="str">
        <f t="shared" si="26"/>
        <v/>
      </c>
      <c r="BC30" t="str">
        <f t="shared" si="27"/>
        <v/>
      </c>
      <c r="BD30" t="str">
        <f t="shared" si="28"/>
        <v>&lt;img src=@img/easy.png@&gt;</v>
      </c>
      <c r="BE30" t="str">
        <f t="shared" si="29"/>
        <v>easy med sfoco</v>
      </c>
      <c r="BF30" t="str">
        <f t="shared" si="30"/>
        <v>South Foco</v>
      </c>
      <c r="BG30">
        <v>40.523729000000003</v>
      </c>
      <c r="BH30">
        <v>-105.033248</v>
      </c>
      <c r="BI30" t="str">
        <f t="shared" si="31"/>
        <v>[40.523729,-105.033248],</v>
      </c>
    </row>
    <row r="31" spans="2:61" x14ac:dyDescent="0.35">
      <c r="B31" t="s">
        <v>159</v>
      </c>
      <c r="C31" t="s">
        <v>352</v>
      </c>
      <c r="D31" t="s">
        <v>160</v>
      </c>
      <c r="E31" t="s">
        <v>483</v>
      </c>
      <c r="G31" t="s">
        <v>161</v>
      </c>
      <c r="W31" t="str">
        <f t="shared" si="2"/>
        <v/>
      </c>
      <c r="X31" t="str">
        <f t="shared" si="3"/>
        <v/>
      </c>
      <c r="Y31" t="str">
        <f t="shared" si="4"/>
        <v/>
      </c>
      <c r="Z31" t="str">
        <f t="shared" si="5"/>
        <v/>
      </c>
      <c r="AA31" t="str">
        <f t="shared" si="6"/>
        <v/>
      </c>
      <c r="AB31" t="str">
        <f t="shared" si="7"/>
        <v/>
      </c>
      <c r="AC31" t="str">
        <f t="shared" si="8"/>
        <v/>
      </c>
      <c r="AD31" t="str">
        <f t="shared" si="9"/>
        <v/>
      </c>
      <c r="AE31" t="str">
        <f t="shared" si="10"/>
        <v/>
      </c>
      <c r="AF31" t="str">
        <f t="shared" si="11"/>
        <v/>
      </c>
      <c r="AG31" t="str">
        <f t="shared" si="12"/>
        <v/>
      </c>
      <c r="AH31" t="str">
        <f t="shared" si="13"/>
        <v/>
      </c>
      <c r="AI31" t="str">
        <f t="shared" si="14"/>
        <v/>
      </c>
      <c r="AJ31" t="str">
        <f t="shared" si="15"/>
        <v/>
      </c>
      <c r="AK31" t="str">
        <f t="shared" si="16"/>
        <v/>
      </c>
      <c r="AL31" t="str">
        <f t="shared" si="17"/>
        <v/>
      </c>
      <c r="AM31" t="str">
        <f t="shared" si="18"/>
        <v/>
      </c>
      <c r="AN31" t="str">
        <f t="shared" si="19"/>
        <v/>
      </c>
      <c r="AO31" t="str">
        <f t="shared" si="20"/>
        <v/>
      </c>
      <c r="AP31" t="str">
        <f t="shared" si="21"/>
        <v/>
      </c>
      <c r="AQ31" t="str">
        <f t="shared" si="22"/>
        <v/>
      </c>
      <c r="AR31" s="2" t="s">
        <v>380</v>
      </c>
      <c r="AS31" t="s">
        <v>338</v>
      </c>
      <c r="AU31" t="s">
        <v>342</v>
      </c>
      <c r="AV31" s="8" t="s">
        <v>350</v>
      </c>
      <c r="AW31" s="8" t="s">
        <v>350</v>
      </c>
      <c r="AX31" s="4" t="str">
        <f t="shared" si="1"/>
        <v>{
    'name': "Elevation 5003 Distillery",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'link':"http://www.elevation5003.com/", 'pricing':"med",   'phone-number': "", 'address': "2601 S Lemay Ave Unit 8, Fort Collins, CO 80525", 'other-amenities': ['outdoor','','easy'], 'has-drink':false, 'has-food':false},</v>
      </c>
      <c r="AY31" t="str">
        <f t="shared" si="23"/>
        <v>&lt;img src=@img/outdoor.png@&gt;</v>
      </c>
      <c r="AZ31" t="str">
        <f t="shared" si="24"/>
        <v/>
      </c>
      <c r="BA31" t="str">
        <f t="shared" si="25"/>
        <v>&lt;img src=@img/easy.png@&gt;</v>
      </c>
      <c r="BB31" t="str">
        <f t="shared" si="26"/>
        <v/>
      </c>
      <c r="BC31" t="str">
        <f t="shared" si="27"/>
        <v/>
      </c>
      <c r="BD31" t="str">
        <f t="shared" si="28"/>
        <v>&lt;img src=@img/outdoor.png@&gt;&lt;img src=@img/easy.png@&gt;</v>
      </c>
      <c r="BE31" t="str">
        <f t="shared" si="29"/>
        <v>outdoor easy med midtown</v>
      </c>
      <c r="BF31" t="str">
        <f t="shared" si="30"/>
        <v>Midtown</v>
      </c>
      <c r="BG31">
        <v>40.551048999999999</v>
      </c>
      <c r="BH31">
        <v>-105.05831000000001</v>
      </c>
      <c r="BI31" t="str">
        <f t="shared" si="31"/>
        <v>[40.551049,-105.05831],</v>
      </c>
    </row>
    <row r="32" spans="2:61" ht="15.5" x14ac:dyDescent="0.35">
      <c r="B32" t="s">
        <v>300</v>
      </c>
      <c r="C32" t="s">
        <v>478</v>
      </c>
      <c r="D32" t="s">
        <v>226</v>
      </c>
      <c r="E32" t="s">
        <v>483</v>
      </c>
      <c r="G32" s="6" t="s">
        <v>333</v>
      </c>
      <c r="J32">
        <v>1630</v>
      </c>
      <c r="K32">
        <v>1900</v>
      </c>
      <c r="L32">
        <v>1630</v>
      </c>
      <c r="M32">
        <v>1900</v>
      </c>
      <c r="N32">
        <v>1630</v>
      </c>
      <c r="O32">
        <v>1900</v>
      </c>
      <c r="P32">
        <v>1630</v>
      </c>
      <c r="Q32">
        <v>1900</v>
      </c>
      <c r="R32">
        <v>1630</v>
      </c>
      <c r="S32">
        <v>1900</v>
      </c>
      <c r="V32" t="s">
        <v>301</v>
      </c>
      <c r="W32" t="str">
        <f t="shared" si="2"/>
        <v/>
      </c>
      <c r="X32" t="str">
        <f t="shared" si="3"/>
        <v/>
      </c>
      <c r="Y32">
        <f t="shared" si="4"/>
        <v>16.3</v>
      </c>
      <c r="Z32">
        <f t="shared" si="5"/>
        <v>19</v>
      </c>
      <c r="AA32">
        <f t="shared" si="6"/>
        <v>16.3</v>
      </c>
      <c r="AB32">
        <f t="shared" si="7"/>
        <v>19</v>
      </c>
      <c r="AC32">
        <f t="shared" si="8"/>
        <v>16.3</v>
      </c>
      <c r="AD32">
        <f t="shared" si="9"/>
        <v>19</v>
      </c>
      <c r="AE32">
        <f t="shared" si="10"/>
        <v>16.3</v>
      </c>
      <c r="AF32">
        <f t="shared" si="11"/>
        <v>19</v>
      </c>
      <c r="AG32">
        <f t="shared" si="12"/>
        <v>16.3</v>
      </c>
      <c r="AH32">
        <f t="shared" si="13"/>
        <v>19</v>
      </c>
      <c r="AI32" t="str">
        <f t="shared" si="14"/>
        <v/>
      </c>
      <c r="AJ32" t="str">
        <f t="shared" si="15"/>
        <v/>
      </c>
      <c r="AK32" t="str">
        <f t="shared" si="16"/>
        <v/>
      </c>
      <c r="AL32" t="str">
        <f t="shared" si="17"/>
        <v>4.3pm-7pm</v>
      </c>
      <c r="AM32" t="str">
        <f t="shared" si="18"/>
        <v>4.3pm-7pm</v>
      </c>
      <c r="AN32" t="str">
        <f t="shared" si="19"/>
        <v>4.3pm-7pm</v>
      </c>
      <c r="AO32" t="str">
        <f t="shared" si="20"/>
        <v>4.3pm-7pm</v>
      </c>
      <c r="AP32" t="str">
        <f t="shared" si="21"/>
        <v>4.3pm-7pm</v>
      </c>
      <c r="AQ32" t="str">
        <f t="shared" si="22"/>
        <v/>
      </c>
      <c r="AR32" s="2" t="s">
        <v>404</v>
      </c>
      <c r="AU32" t="s">
        <v>341</v>
      </c>
      <c r="AV32" s="8" t="s">
        <v>349</v>
      </c>
      <c r="AW32" s="8" t="s">
        <v>349</v>
      </c>
      <c r="AX32" s="4" t="str">
        <f t="shared" si="1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\n $2 off tapas", 'link':"http://www.elliotsmartini.com/", 'pricing':"med",   'phone-number': "", 'address': "234 Linden St, Fort Collins, CO 80524", 'other-amenities': ['','','hard'], 'has-drink':true, 'has-food':true},</v>
      </c>
      <c r="AY32" t="str">
        <f t="shared" si="23"/>
        <v/>
      </c>
      <c r="AZ32" t="str">
        <f t="shared" si="24"/>
        <v/>
      </c>
      <c r="BA32" t="str">
        <f t="shared" si="25"/>
        <v>&lt;img src=@img/hard.png@&gt;</v>
      </c>
      <c r="BB32" t="str">
        <f t="shared" si="26"/>
        <v>&lt;img src=@img/drinkicon.png@&gt;</v>
      </c>
      <c r="BC32" t="str">
        <f t="shared" si="27"/>
        <v>&lt;img src=@img/foodicon.png@&gt;</v>
      </c>
      <c r="BD32" t="str">
        <f t="shared" si="28"/>
        <v>&lt;img src=@img/hard.png@&gt;&lt;img src=@img/drinkicon.png@&gt;&lt;img src=@img/foodicon.png@&gt;</v>
      </c>
      <c r="BE32" t="str">
        <f t="shared" si="29"/>
        <v>drink food hard med old</v>
      </c>
      <c r="BF32" t="str">
        <f t="shared" si="30"/>
        <v>Old Town</v>
      </c>
      <c r="BG32">
        <v>40.588436000000002</v>
      </c>
      <c r="BH32">
        <v>-105.074501</v>
      </c>
      <c r="BI32" t="str">
        <f t="shared" si="31"/>
        <v>[40.588436,-105.074501],</v>
      </c>
    </row>
    <row r="33" spans="2:61" ht="22.5" x14ac:dyDescent="0.45">
      <c r="B33" s="11" t="s">
        <v>413</v>
      </c>
      <c r="C33" t="s">
        <v>478</v>
      </c>
      <c r="D33" t="s">
        <v>415</v>
      </c>
      <c r="E33" t="s">
        <v>483</v>
      </c>
      <c r="G33" s="6" t="s">
        <v>414</v>
      </c>
      <c r="H33">
        <v>1500</v>
      </c>
      <c r="I33">
        <v>1800</v>
      </c>
      <c r="J33">
        <v>1500</v>
      </c>
      <c r="K33">
        <v>1800</v>
      </c>
      <c r="L33">
        <v>1500</v>
      </c>
      <c r="M33">
        <v>1800</v>
      </c>
      <c r="N33">
        <v>1500</v>
      </c>
      <c r="O33">
        <v>1800</v>
      </c>
      <c r="P33">
        <v>1500</v>
      </c>
      <c r="Q33">
        <v>1800</v>
      </c>
      <c r="R33">
        <v>1500</v>
      </c>
      <c r="S33">
        <v>1800</v>
      </c>
      <c r="T33">
        <v>1500</v>
      </c>
      <c r="U33">
        <v>1800</v>
      </c>
      <c r="V33" t="s">
        <v>417</v>
      </c>
      <c r="W33">
        <f t="shared" si="2"/>
        <v>15</v>
      </c>
      <c r="X33">
        <f t="shared" si="3"/>
        <v>18</v>
      </c>
      <c r="Y33">
        <f t="shared" si="4"/>
        <v>15</v>
      </c>
      <c r="Z33">
        <f t="shared" si="5"/>
        <v>18</v>
      </c>
      <c r="AA33">
        <f t="shared" si="6"/>
        <v>15</v>
      </c>
      <c r="AB33">
        <f t="shared" si="7"/>
        <v>18</v>
      </c>
      <c r="AC33">
        <f t="shared" si="8"/>
        <v>15</v>
      </c>
      <c r="AD33">
        <f t="shared" si="9"/>
        <v>18</v>
      </c>
      <c r="AE33">
        <f t="shared" si="10"/>
        <v>15</v>
      </c>
      <c r="AF33">
        <f t="shared" si="11"/>
        <v>18</v>
      </c>
      <c r="AG33">
        <f t="shared" si="12"/>
        <v>15</v>
      </c>
      <c r="AH33">
        <f t="shared" si="13"/>
        <v>18</v>
      </c>
      <c r="AI33">
        <f t="shared" si="14"/>
        <v>15</v>
      </c>
      <c r="AJ33">
        <f t="shared" si="15"/>
        <v>18</v>
      </c>
      <c r="AK33" t="str">
        <f t="shared" si="16"/>
        <v>3pm-6pm</v>
      </c>
      <c r="AL33" t="str">
        <f t="shared" si="17"/>
        <v>3pm-6pm</v>
      </c>
      <c r="AM33" t="str">
        <f t="shared" si="18"/>
        <v>3pm-6pm</v>
      </c>
      <c r="AN33" t="str">
        <f t="shared" si="19"/>
        <v>3pm-6pm</v>
      </c>
      <c r="AO33" t="str">
        <f t="shared" si="20"/>
        <v>3pm-6pm</v>
      </c>
      <c r="AP33" t="str">
        <f t="shared" si="21"/>
        <v>3pm-6pm</v>
      </c>
      <c r="AQ33" t="str">
        <f t="shared" si="22"/>
        <v>3pm-6pm</v>
      </c>
      <c r="AR33" s="2" t="s">
        <v>416</v>
      </c>
      <c r="AU33" t="s">
        <v>28</v>
      </c>
      <c r="AV33" s="8" t="s">
        <v>349</v>
      </c>
      <c r="AW33" s="8" t="s">
        <v>349</v>
      </c>
      <c r="AX33" s="4" t="str">
        <f t="shared" si="1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\n House Red Wine, House White Wine, Rose of the Day: $6 \n Selection of Happy Hour Foods", 'link':"http://emporiumftcollins.com/", 'pricing':"med",   'phone-number': "", 'address': "378 Walnut St, Fort Collins, CO 80524", 'other-amenities': ['','','medium'], 'has-drink':true, 'has-food':true},</v>
      </c>
      <c r="AY33" t="str">
        <f t="shared" si="23"/>
        <v/>
      </c>
      <c r="AZ33" t="str">
        <f t="shared" si="24"/>
        <v/>
      </c>
      <c r="BA33" t="str">
        <f t="shared" si="25"/>
        <v>&lt;img src=@img/medium.png@&gt;</v>
      </c>
      <c r="BB33" t="str">
        <f t="shared" si="26"/>
        <v>&lt;img src=@img/drinkicon.png@&gt;</v>
      </c>
      <c r="BC33" t="str">
        <f t="shared" si="27"/>
        <v>&lt;img src=@img/foodicon.png@&gt;</v>
      </c>
      <c r="BD33" t="str">
        <f t="shared" si="28"/>
        <v>&lt;img src=@img/medium.png@&gt;&lt;img src=@img/drinkicon.png@&gt;&lt;img src=@img/foodicon.png@&gt;</v>
      </c>
      <c r="BE33" t="str">
        <f t="shared" si="29"/>
        <v>drink food medium med old</v>
      </c>
      <c r="BF33" t="str">
        <f t="shared" si="30"/>
        <v>Old Town</v>
      </c>
      <c r="BG33">
        <v>40.587229000000001</v>
      </c>
      <c r="BH33">
        <v>-105.07409699999999</v>
      </c>
      <c r="BI33" t="str">
        <f t="shared" si="31"/>
        <v>[40.587229,-105.074097],</v>
      </c>
    </row>
    <row r="34" spans="2:61" x14ac:dyDescent="0.35">
      <c r="B34" t="s">
        <v>275</v>
      </c>
      <c r="C34" t="s">
        <v>478</v>
      </c>
      <c r="D34" t="s">
        <v>188</v>
      </c>
      <c r="E34" t="s">
        <v>483</v>
      </c>
      <c r="G34" t="s">
        <v>189</v>
      </c>
      <c r="W34" t="str">
        <f t="shared" si="2"/>
        <v/>
      </c>
      <c r="X34" t="str">
        <f t="shared" si="3"/>
        <v/>
      </c>
      <c r="Y34" t="str">
        <f t="shared" si="4"/>
        <v/>
      </c>
      <c r="Z34" t="str">
        <f t="shared" si="5"/>
        <v/>
      </c>
      <c r="AA34" t="str">
        <f t="shared" si="6"/>
        <v/>
      </c>
      <c r="AB34" t="str">
        <f t="shared" si="7"/>
        <v/>
      </c>
      <c r="AC34" t="str">
        <f t="shared" si="8"/>
        <v/>
      </c>
      <c r="AD34" t="str">
        <f t="shared" si="9"/>
        <v/>
      </c>
      <c r="AE34" t="str">
        <f t="shared" si="10"/>
        <v/>
      </c>
      <c r="AF34" t="str">
        <f t="shared" si="11"/>
        <v/>
      </c>
      <c r="AG34" t="str">
        <f t="shared" si="12"/>
        <v/>
      </c>
      <c r="AH34" t="str">
        <f t="shared" si="13"/>
        <v/>
      </c>
      <c r="AI34" t="str">
        <f t="shared" si="14"/>
        <v/>
      </c>
      <c r="AJ34" t="str">
        <f t="shared" si="15"/>
        <v/>
      </c>
      <c r="AK34" t="str">
        <f t="shared" si="16"/>
        <v/>
      </c>
      <c r="AL34" t="str">
        <f t="shared" si="17"/>
        <v/>
      </c>
      <c r="AM34" t="str">
        <f t="shared" si="18"/>
        <v/>
      </c>
      <c r="AN34" t="str">
        <f t="shared" si="19"/>
        <v/>
      </c>
      <c r="AO34" t="str">
        <f t="shared" si="20"/>
        <v/>
      </c>
      <c r="AP34" t="str">
        <f t="shared" si="21"/>
        <v/>
      </c>
      <c r="AQ34" t="str">
        <f t="shared" si="22"/>
        <v/>
      </c>
      <c r="AR34" s="2" t="s">
        <v>390</v>
      </c>
      <c r="AU34" t="s">
        <v>342</v>
      </c>
      <c r="AV34" s="8" t="s">
        <v>350</v>
      </c>
      <c r="AW34" s="8" t="s">
        <v>350</v>
      </c>
      <c r="AX34" s="4" t="str">
        <f t="shared" si="1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34" t="str">
        <f t="shared" si="23"/>
        <v/>
      </c>
      <c r="AZ34" t="str">
        <f t="shared" si="24"/>
        <v/>
      </c>
      <c r="BA34" t="str">
        <f t="shared" si="25"/>
        <v>&lt;img src=@img/easy.png@&gt;</v>
      </c>
      <c r="BB34" t="str">
        <f t="shared" si="26"/>
        <v/>
      </c>
      <c r="BC34" t="str">
        <f t="shared" si="27"/>
        <v/>
      </c>
      <c r="BD34" t="str">
        <f t="shared" si="28"/>
        <v>&lt;img src=@img/easy.png@&gt;</v>
      </c>
      <c r="BE34" t="str">
        <f t="shared" si="29"/>
        <v>easy med old</v>
      </c>
      <c r="BF34" t="str">
        <f t="shared" si="30"/>
        <v>Old Town</v>
      </c>
      <c r="BG34">
        <v>40.585124999999998</v>
      </c>
      <c r="BH34">
        <v>-105.04610700000001</v>
      </c>
      <c r="BI34" t="str">
        <f t="shared" si="31"/>
        <v>[40.585125,-105.046107],</v>
      </c>
    </row>
    <row r="35" spans="2:61" x14ac:dyDescent="0.35">
      <c r="B35" t="s">
        <v>98</v>
      </c>
      <c r="C35" t="s">
        <v>478</v>
      </c>
      <c r="D35" t="s">
        <v>93</v>
      </c>
      <c r="E35" t="s">
        <v>35</v>
      </c>
      <c r="G35" s="1" t="s">
        <v>99</v>
      </c>
      <c r="H35">
        <v>1600</v>
      </c>
      <c r="I35">
        <v>1800</v>
      </c>
      <c r="J35">
        <v>1500</v>
      </c>
      <c r="K35">
        <v>1800</v>
      </c>
      <c r="L35">
        <v>1500</v>
      </c>
      <c r="M35">
        <v>1800</v>
      </c>
      <c r="N35">
        <v>1500</v>
      </c>
      <c r="O35">
        <v>1800</v>
      </c>
      <c r="P35">
        <v>1500</v>
      </c>
      <c r="Q35">
        <v>1800</v>
      </c>
      <c r="R35">
        <v>1500</v>
      </c>
      <c r="S35">
        <v>1800</v>
      </c>
      <c r="T35">
        <v>1500</v>
      </c>
      <c r="U35">
        <v>1800</v>
      </c>
      <c r="V35" t="s">
        <v>255</v>
      </c>
      <c r="W35">
        <f t="shared" si="2"/>
        <v>16</v>
      </c>
      <c r="X35">
        <f t="shared" si="3"/>
        <v>18</v>
      </c>
      <c r="Y35">
        <f t="shared" si="4"/>
        <v>15</v>
      </c>
      <c r="Z35">
        <f t="shared" si="5"/>
        <v>18</v>
      </c>
      <c r="AA35">
        <f t="shared" si="6"/>
        <v>15</v>
      </c>
      <c r="AB35">
        <f t="shared" si="7"/>
        <v>18</v>
      </c>
      <c r="AC35">
        <f t="shared" si="8"/>
        <v>15</v>
      </c>
      <c r="AD35">
        <f t="shared" si="9"/>
        <v>18</v>
      </c>
      <c r="AE35">
        <f t="shared" si="10"/>
        <v>15</v>
      </c>
      <c r="AF35">
        <f t="shared" si="11"/>
        <v>18</v>
      </c>
      <c r="AG35">
        <f t="shared" si="12"/>
        <v>15</v>
      </c>
      <c r="AH35">
        <f t="shared" si="13"/>
        <v>18</v>
      </c>
      <c r="AI35">
        <f t="shared" si="14"/>
        <v>15</v>
      </c>
      <c r="AJ35">
        <f t="shared" si="15"/>
        <v>18</v>
      </c>
      <c r="AK35" t="str">
        <f t="shared" si="16"/>
        <v>4pm-6pm</v>
      </c>
      <c r="AL35" t="str">
        <f t="shared" si="17"/>
        <v>3pm-6pm</v>
      </c>
      <c r="AM35" t="str">
        <f t="shared" si="18"/>
        <v>3pm-6pm</v>
      </c>
      <c r="AN35" t="str">
        <f t="shared" si="19"/>
        <v>3pm-6pm</v>
      </c>
      <c r="AO35" t="str">
        <f t="shared" si="20"/>
        <v>3pm-6pm</v>
      </c>
      <c r="AP35" t="str">
        <f t="shared" si="21"/>
        <v>3pm-6pm</v>
      </c>
      <c r="AQ35" t="str">
        <f t="shared" si="22"/>
        <v>3pm-6pm</v>
      </c>
      <c r="AR35" s="2" t="s">
        <v>362</v>
      </c>
      <c r="AU35" t="s">
        <v>28</v>
      </c>
      <c r="AV35" s="8" t="s">
        <v>349</v>
      </c>
      <c r="AW35" s="8" t="s">
        <v>349</v>
      </c>
      <c r="AX35" s="4" t="str">
        <f t="shared" si="1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"Extensive menu of discounted &amp; Happy Hour only food items as well as sixteen different half price wines and discounts on draft beer and cocktails", 'link':"http://www.fishmkt.com", 'pricing':"high",   'phone-number': "", 'address': "150 W Oak Street, Fort Collins 80524", 'other-amenities': ['','','medium'], 'has-drink':true, 'has-food':true},</v>
      </c>
      <c r="AY35" t="str">
        <f t="shared" si="23"/>
        <v/>
      </c>
      <c r="AZ35" t="str">
        <f t="shared" si="24"/>
        <v/>
      </c>
      <c r="BA35" t="str">
        <f t="shared" si="25"/>
        <v>&lt;img src=@img/medium.png@&gt;</v>
      </c>
      <c r="BB35" t="str">
        <f t="shared" si="26"/>
        <v>&lt;img src=@img/drinkicon.png@&gt;</v>
      </c>
      <c r="BC35" t="str">
        <f t="shared" si="27"/>
        <v>&lt;img src=@img/foodicon.png@&gt;</v>
      </c>
      <c r="BD35" t="str">
        <f t="shared" si="28"/>
        <v>&lt;img src=@img/medium.png@&gt;&lt;img src=@img/drinkicon.png@&gt;&lt;img src=@img/foodicon.png@&gt;</v>
      </c>
      <c r="BE35" t="str">
        <f t="shared" si="29"/>
        <v>drink food medium high old</v>
      </c>
      <c r="BF35" t="str">
        <f t="shared" si="30"/>
        <v>Old Town</v>
      </c>
      <c r="BG35">
        <v>40.585799000000002</v>
      </c>
      <c r="BH35">
        <v>-105.078547</v>
      </c>
      <c r="BI35" t="str">
        <f t="shared" si="31"/>
        <v>[40.585799,-105.078547],</v>
      </c>
    </row>
    <row r="36" spans="2:61" x14ac:dyDescent="0.35">
      <c r="B36" t="s">
        <v>73</v>
      </c>
      <c r="C36" t="s">
        <v>481</v>
      </c>
      <c r="D36" t="s">
        <v>75</v>
      </c>
      <c r="E36" t="s">
        <v>74</v>
      </c>
      <c r="G36" s="1" t="s">
        <v>76</v>
      </c>
      <c r="W36" t="str">
        <f t="shared" si="2"/>
        <v/>
      </c>
      <c r="X36" t="str">
        <f t="shared" si="3"/>
        <v/>
      </c>
      <c r="Y36" t="str">
        <f t="shared" si="4"/>
        <v/>
      </c>
      <c r="Z36" t="str">
        <f t="shared" si="5"/>
        <v/>
      </c>
      <c r="AA36" t="str">
        <f t="shared" si="6"/>
        <v/>
      </c>
      <c r="AB36" t="str">
        <f t="shared" si="7"/>
        <v/>
      </c>
      <c r="AC36" t="str">
        <f t="shared" si="8"/>
        <v/>
      </c>
      <c r="AD36" t="str">
        <f t="shared" si="9"/>
        <v/>
      </c>
      <c r="AE36" t="str">
        <f t="shared" si="10"/>
        <v/>
      </c>
      <c r="AF36" t="str">
        <f t="shared" si="11"/>
        <v/>
      </c>
      <c r="AG36" t="str">
        <f t="shared" si="12"/>
        <v/>
      </c>
      <c r="AH36" t="str">
        <f t="shared" si="13"/>
        <v/>
      </c>
      <c r="AI36" t="str">
        <f t="shared" si="14"/>
        <v/>
      </c>
      <c r="AJ36" t="str">
        <f t="shared" si="15"/>
        <v/>
      </c>
      <c r="AK36" t="str">
        <f t="shared" si="16"/>
        <v/>
      </c>
      <c r="AL36" t="str">
        <f t="shared" si="17"/>
        <v/>
      </c>
      <c r="AM36" t="str">
        <f t="shared" si="18"/>
        <v/>
      </c>
      <c r="AN36" t="str">
        <f t="shared" si="19"/>
        <v/>
      </c>
      <c r="AO36" t="str">
        <f t="shared" si="20"/>
        <v/>
      </c>
      <c r="AP36" t="str">
        <f t="shared" si="21"/>
        <v/>
      </c>
      <c r="AQ36" t="str">
        <f t="shared" si="22"/>
        <v/>
      </c>
      <c r="AR36" s="2" t="s">
        <v>357</v>
      </c>
      <c r="AU36" t="s">
        <v>342</v>
      </c>
      <c r="AV36" s="8" t="s">
        <v>350</v>
      </c>
      <c r="AW36" s="8" t="s">
        <v>350</v>
      </c>
      <c r="AX36" s="4" t="str">
        <f t="shared" si="1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36" t="str">
        <f t="shared" si="23"/>
        <v/>
      </c>
      <c r="AZ36" t="str">
        <f t="shared" si="24"/>
        <v/>
      </c>
      <c r="BA36" t="str">
        <f t="shared" si="25"/>
        <v>&lt;img src=@img/easy.png@&gt;</v>
      </c>
      <c r="BB36" t="str">
        <f t="shared" si="26"/>
        <v/>
      </c>
      <c r="BC36" t="str">
        <f t="shared" si="27"/>
        <v/>
      </c>
      <c r="BD36" t="str">
        <f t="shared" si="28"/>
        <v>&lt;img src=@img/easy.png@&gt;</v>
      </c>
      <c r="BE36" t="str">
        <f t="shared" si="29"/>
        <v>easy Low cwest</v>
      </c>
      <c r="BF36" t="str">
        <f t="shared" si="30"/>
        <v>Campus West</v>
      </c>
      <c r="BG36">
        <v>40.574339999999999</v>
      </c>
      <c r="BH36">
        <v>-105.100224</v>
      </c>
      <c r="BI36" t="str">
        <f t="shared" si="31"/>
        <v>[40.57434,-105.100224],</v>
      </c>
    </row>
    <row r="37" spans="2:61" x14ac:dyDescent="0.35">
      <c r="B37" t="s">
        <v>302</v>
      </c>
      <c r="C37" t="s">
        <v>478</v>
      </c>
      <c r="D37" t="s">
        <v>303</v>
      </c>
      <c r="E37" t="s">
        <v>483</v>
      </c>
      <c r="G37" t="s">
        <v>309</v>
      </c>
      <c r="H37">
        <v>1400</v>
      </c>
      <c r="I37">
        <v>2200</v>
      </c>
      <c r="J37">
        <v>1600</v>
      </c>
      <c r="K37">
        <v>1800</v>
      </c>
      <c r="L37">
        <v>1600</v>
      </c>
      <c r="M37">
        <v>1800</v>
      </c>
      <c r="N37">
        <v>1600</v>
      </c>
      <c r="O37">
        <v>1800</v>
      </c>
      <c r="P37">
        <v>1600</v>
      </c>
      <c r="Q37">
        <v>1800</v>
      </c>
      <c r="R37">
        <v>1600</v>
      </c>
      <c r="S37">
        <v>1800</v>
      </c>
      <c r="T37">
        <v>1600</v>
      </c>
      <c r="U37">
        <v>1800</v>
      </c>
      <c r="V37" t="s">
        <v>308</v>
      </c>
      <c r="W37">
        <f t="shared" si="2"/>
        <v>14</v>
      </c>
      <c r="X37">
        <f t="shared" si="3"/>
        <v>22</v>
      </c>
      <c r="Y37">
        <f t="shared" si="4"/>
        <v>16</v>
      </c>
      <c r="Z37">
        <f t="shared" si="5"/>
        <v>18</v>
      </c>
      <c r="AA37">
        <f t="shared" si="6"/>
        <v>16</v>
      </c>
      <c r="AB37">
        <f t="shared" si="7"/>
        <v>18</v>
      </c>
      <c r="AC37">
        <f t="shared" si="8"/>
        <v>16</v>
      </c>
      <c r="AD37">
        <f t="shared" si="9"/>
        <v>18</v>
      </c>
      <c r="AE37">
        <f t="shared" si="10"/>
        <v>16</v>
      </c>
      <c r="AF37">
        <f t="shared" si="11"/>
        <v>18</v>
      </c>
      <c r="AG37">
        <f t="shared" si="12"/>
        <v>16</v>
      </c>
      <c r="AH37">
        <f t="shared" si="13"/>
        <v>18</v>
      </c>
      <c r="AI37">
        <f t="shared" si="14"/>
        <v>16</v>
      </c>
      <c r="AJ37">
        <f t="shared" si="15"/>
        <v>18</v>
      </c>
      <c r="AK37" t="str">
        <f t="shared" si="16"/>
        <v>2pm-10pm</v>
      </c>
      <c r="AL37" t="str">
        <f t="shared" si="17"/>
        <v>4pm-6pm</v>
      </c>
      <c r="AM37" t="str">
        <f t="shared" si="18"/>
        <v>4pm-6pm</v>
      </c>
      <c r="AN37" t="str">
        <f t="shared" si="19"/>
        <v>4pm-6pm</v>
      </c>
      <c r="AO37" t="str">
        <f t="shared" si="20"/>
        <v>4pm-6pm</v>
      </c>
      <c r="AP37" t="str">
        <f t="shared" si="21"/>
        <v>4pm-6pm</v>
      </c>
      <c r="AQ37" t="str">
        <f t="shared" si="22"/>
        <v>4pm-6pm</v>
      </c>
      <c r="AR37" s="2" t="s">
        <v>405</v>
      </c>
      <c r="AS37" t="s">
        <v>338</v>
      </c>
      <c r="AU37" t="s">
        <v>341</v>
      </c>
      <c r="AV37" s="8" t="s">
        <v>349</v>
      </c>
      <c r="AW37" s="8" t="s">
        <v>350</v>
      </c>
      <c r="AX37" s="4" t="str">
        <f t="shared" si="1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37" t="str">
        <f t="shared" si="23"/>
        <v>&lt;img src=@img/outdoor.png@&gt;</v>
      </c>
      <c r="AZ37" t="str">
        <f t="shared" si="24"/>
        <v/>
      </c>
      <c r="BA37" t="str">
        <f t="shared" si="25"/>
        <v>&lt;img src=@img/hard.png@&gt;</v>
      </c>
      <c r="BB37" t="str">
        <f t="shared" si="26"/>
        <v>&lt;img src=@img/drinkicon.png@&gt;</v>
      </c>
      <c r="BC37" t="str">
        <f t="shared" si="27"/>
        <v/>
      </c>
      <c r="BD37" t="str">
        <f t="shared" si="28"/>
        <v>&lt;img src=@img/outdoor.png@&gt;&lt;img src=@img/hard.png@&gt;&lt;img src=@img/drinkicon.png@&gt;</v>
      </c>
      <c r="BE37" t="str">
        <f t="shared" si="29"/>
        <v>outdoor drink hard med old</v>
      </c>
      <c r="BF37" t="str">
        <f t="shared" si="30"/>
        <v>Old Town</v>
      </c>
      <c r="BG37">
        <v>40.588875000000002</v>
      </c>
      <c r="BH37">
        <v>-105.075542</v>
      </c>
      <c r="BI37" t="str">
        <f t="shared" si="31"/>
        <v>[40.588875,-105.075542],</v>
      </c>
    </row>
    <row r="38" spans="2:61" x14ac:dyDescent="0.35">
      <c r="B38" t="s">
        <v>310</v>
      </c>
      <c r="C38" t="s">
        <v>352</v>
      </c>
      <c r="D38" t="s">
        <v>186</v>
      </c>
      <c r="E38" t="s">
        <v>483</v>
      </c>
      <c r="G38" t="s">
        <v>312</v>
      </c>
      <c r="J38">
        <v>1600</v>
      </c>
      <c r="K38">
        <v>1800</v>
      </c>
      <c r="L38">
        <v>1600</v>
      </c>
      <c r="M38">
        <v>1800</v>
      </c>
      <c r="N38">
        <v>1600</v>
      </c>
      <c r="O38">
        <v>1800</v>
      </c>
      <c r="P38">
        <v>1600</v>
      </c>
      <c r="Q38">
        <v>1800</v>
      </c>
      <c r="R38">
        <v>1600</v>
      </c>
      <c r="S38">
        <v>1800</v>
      </c>
      <c r="V38" t="s">
        <v>311</v>
      </c>
      <c r="W38" t="str">
        <f t="shared" si="2"/>
        <v/>
      </c>
      <c r="X38" t="str">
        <f t="shared" si="3"/>
        <v/>
      </c>
      <c r="Y38">
        <f t="shared" si="4"/>
        <v>16</v>
      </c>
      <c r="Z38">
        <f t="shared" si="5"/>
        <v>18</v>
      </c>
      <c r="AA38">
        <f t="shared" si="6"/>
        <v>16</v>
      </c>
      <c r="AB38">
        <f t="shared" si="7"/>
        <v>18</v>
      </c>
      <c r="AC38">
        <f t="shared" si="8"/>
        <v>16</v>
      </c>
      <c r="AD38">
        <f t="shared" si="9"/>
        <v>18</v>
      </c>
      <c r="AE38">
        <f t="shared" si="10"/>
        <v>16</v>
      </c>
      <c r="AF38">
        <f t="shared" si="11"/>
        <v>18</v>
      </c>
      <c r="AG38">
        <f t="shared" si="12"/>
        <v>16</v>
      </c>
      <c r="AH38">
        <f t="shared" si="13"/>
        <v>18</v>
      </c>
      <c r="AI38" t="str">
        <f t="shared" si="14"/>
        <v/>
      </c>
      <c r="AJ38" t="str">
        <f t="shared" si="15"/>
        <v/>
      </c>
      <c r="AK38" t="str">
        <f t="shared" si="16"/>
        <v/>
      </c>
      <c r="AL38" t="str">
        <f t="shared" si="17"/>
        <v>4pm-6pm</v>
      </c>
      <c r="AM38" t="str">
        <f t="shared" si="18"/>
        <v>4pm-6pm</v>
      </c>
      <c r="AN38" t="str">
        <f t="shared" si="19"/>
        <v>4pm-6pm</v>
      </c>
      <c r="AO38" t="str">
        <f t="shared" si="20"/>
        <v>4pm-6pm</v>
      </c>
      <c r="AP38" t="str">
        <f t="shared" si="21"/>
        <v>4pm-6pm</v>
      </c>
      <c r="AQ38" t="str">
        <f t="shared" si="22"/>
        <v/>
      </c>
      <c r="AR38" s="2" t="s">
        <v>406</v>
      </c>
      <c r="AU38" t="s">
        <v>342</v>
      </c>
      <c r="AV38" s="8" t="s">
        <v>349</v>
      </c>
      <c r="AW38" s="8" t="s">
        <v>349</v>
      </c>
      <c r="AX38" s="4" t="str">
        <f t="shared" si="1"/>
        <v>{
    'name': "Fox and Crow",
    'area': "midtown",'hours':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"1/2 off beer and cider \n Almost wines 1/2 off \n $6 Mini cheeseboard \n Other food specials", 'link':"http://www.thefoxandthecrow.net/", 'pricing':"med",   'phone-number': "", 'address': "2601 S Lemay Ave Suite #9, Fort Collins, CO 80525", 'other-amenities': ['','','easy'], 'has-drink':true, 'has-food':true},</v>
      </c>
      <c r="AY38" t="str">
        <f t="shared" si="23"/>
        <v/>
      </c>
      <c r="AZ38" t="str">
        <f t="shared" si="24"/>
        <v/>
      </c>
      <c r="BA38" t="str">
        <f t="shared" si="25"/>
        <v>&lt;img src=@img/easy.png@&gt;</v>
      </c>
      <c r="BB38" t="str">
        <f t="shared" si="26"/>
        <v>&lt;img src=@img/drinkicon.png@&gt;</v>
      </c>
      <c r="BC38" t="str">
        <f t="shared" si="27"/>
        <v>&lt;img src=@img/foodicon.png@&gt;</v>
      </c>
      <c r="BD38" t="str">
        <f t="shared" si="28"/>
        <v>&lt;img src=@img/easy.png@&gt;&lt;img src=@img/drinkicon.png@&gt;&lt;img src=@img/foodicon.png@&gt;</v>
      </c>
      <c r="BE38" t="str">
        <f t="shared" si="29"/>
        <v>drink food easy med midtown</v>
      </c>
      <c r="BF38" t="str">
        <f t="shared" si="30"/>
        <v>Midtown</v>
      </c>
      <c r="BG38">
        <v>40.551048999999999</v>
      </c>
      <c r="BH38">
        <v>-105.05831000000001</v>
      </c>
      <c r="BI38" t="str">
        <f t="shared" si="31"/>
        <v>[40.551049,-105.05831],</v>
      </c>
    </row>
    <row r="39" spans="2:61" x14ac:dyDescent="0.35">
      <c r="B39" t="s">
        <v>190</v>
      </c>
      <c r="C39" t="s">
        <v>481</v>
      </c>
      <c r="D39" t="s">
        <v>53</v>
      </c>
      <c r="E39" t="s">
        <v>54</v>
      </c>
      <c r="G39" t="s">
        <v>191</v>
      </c>
      <c r="W39" t="str">
        <f t="shared" si="2"/>
        <v/>
      </c>
      <c r="X39" t="str">
        <f t="shared" si="3"/>
        <v/>
      </c>
      <c r="Y39" t="str">
        <f t="shared" si="4"/>
        <v/>
      </c>
      <c r="Z39" t="str">
        <f t="shared" si="5"/>
        <v/>
      </c>
      <c r="AA39" t="str">
        <f t="shared" si="6"/>
        <v/>
      </c>
      <c r="AB39" t="str">
        <f t="shared" si="7"/>
        <v/>
      </c>
      <c r="AC39" t="str">
        <f t="shared" si="8"/>
        <v/>
      </c>
      <c r="AD39" t="str">
        <f t="shared" si="9"/>
        <v/>
      </c>
      <c r="AE39" t="str">
        <f t="shared" si="10"/>
        <v/>
      </c>
      <c r="AF39" t="str">
        <f t="shared" si="11"/>
        <v/>
      </c>
      <c r="AG39" t="str">
        <f t="shared" si="12"/>
        <v/>
      </c>
      <c r="AH39" t="str">
        <f t="shared" si="13"/>
        <v/>
      </c>
      <c r="AI39" t="str">
        <f t="shared" si="14"/>
        <v/>
      </c>
      <c r="AJ39" t="str">
        <f t="shared" si="15"/>
        <v/>
      </c>
      <c r="AK39" t="str">
        <f t="shared" si="16"/>
        <v/>
      </c>
      <c r="AL39" t="str">
        <f t="shared" si="17"/>
        <v/>
      </c>
      <c r="AM39" t="str">
        <f t="shared" si="18"/>
        <v/>
      </c>
      <c r="AN39" t="str">
        <f t="shared" si="19"/>
        <v/>
      </c>
      <c r="AO39" t="str">
        <f t="shared" si="20"/>
        <v/>
      </c>
      <c r="AP39" t="str">
        <f t="shared" si="21"/>
        <v/>
      </c>
      <c r="AQ39" t="str">
        <f t="shared" si="22"/>
        <v/>
      </c>
      <c r="AR39" s="3" t="s">
        <v>276</v>
      </c>
      <c r="AU39" t="s">
        <v>28</v>
      </c>
      <c r="AV39" s="8" t="s">
        <v>350</v>
      </c>
      <c r="AW39" s="8" t="s">
        <v>350</v>
      </c>
      <c r="AX39" s="4" t="str">
        <f t="shared" si="1"/>
        <v>{
    'name': "Fuzzy's Taco Shop - Elizabeth",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'link':"https://www.fuzzystacoshop.com/locations/fort-collins-co-elizabeth", 'pricing':"low",   'phone-number': "", 'address': "1335 W. Elizabeth Street, Fort Collins, CO 80521", 'other-amenities': ['','','medium'], 'has-drink':false, 'has-food':false},</v>
      </c>
      <c r="AY39" t="str">
        <f t="shared" si="23"/>
        <v/>
      </c>
      <c r="AZ39" t="str">
        <f t="shared" si="24"/>
        <v/>
      </c>
      <c r="BA39" t="str">
        <f t="shared" si="25"/>
        <v>&lt;img src=@img/medium.png@&gt;</v>
      </c>
      <c r="BB39" t="str">
        <f t="shared" si="26"/>
        <v/>
      </c>
      <c r="BC39" t="str">
        <f t="shared" si="27"/>
        <v/>
      </c>
      <c r="BD39" t="str">
        <f t="shared" si="28"/>
        <v>&lt;img src=@img/medium.png@&gt;</v>
      </c>
      <c r="BE39" t="str">
        <f t="shared" si="29"/>
        <v>medium low cwest</v>
      </c>
      <c r="BF39" t="str">
        <f t="shared" si="30"/>
        <v>Campus West</v>
      </c>
      <c r="BG39">
        <v>40.574339999999999</v>
      </c>
      <c r="BH39">
        <v>-105.100224</v>
      </c>
      <c r="BI39" t="str">
        <f t="shared" si="31"/>
        <v>[40.57434,-105.100224],</v>
      </c>
    </row>
    <row r="40" spans="2:61" x14ac:dyDescent="0.35">
      <c r="B40" t="s">
        <v>192</v>
      </c>
      <c r="C40" t="s">
        <v>480</v>
      </c>
      <c r="D40" t="s">
        <v>53</v>
      </c>
      <c r="E40" t="s">
        <v>54</v>
      </c>
      <c r="G40" t="s">
        <v>193</v>
      </c>
      <c r="W40" t="str">
        <f t="shared" si="2"/>
        <v/>
      </c>
      <c r="X40" t="str">
        <f t="shared" si="3"/>
        <v/>
      </c>
      <c r="Y40" t="str">
        <f t="shared" si="4"/>
        <v/>
      </c>
      <c r="Z40" t="str">
        <f t="shared" si="5"/>
        <v/>
      </c>
      <c r="AA40" t="str">
        <f t="shared" si="6"/>
        <v/>
      </c>
      <c r="AB40" t="str">
        <f t="shared" si="7"/>
        <v/>
      </c>
      <c r="AC40" t="str">
        <f t="shared" si="8"/>
        <v/>
      </c>
      <c r="AD40" t="str">
        <f t="shared" si="9"/>
        <v/>
      </c>
      <c r="AE40" t="str">
        <f t="shared" si="10"/>
        <v/>
      </c>
      <c r="AF40" t="str">
        <f t="shared" si="11"/>
        <v/>
      </c>
      <c r="AG40" t="str">
        <f t="shared" si="12"/>
        <v/>
      </c>
      <c r="AH40" t="str">
        <f t="shared" si="13"/>
        <v/>
      </c>
      <c r="AI40" t="str">
        <f t="shared" si="14"/>
        <v/>
      </c>
      <c r="AJ40" t="str">
        <f t="shared" si="15"/>
        <v/>
      </c>
      <c r="AK40" t="str">
        <f t="shared" si="16"/>
        <v/>
      </c>
      <c r="AL40" t="str">
        <f t="shared" si="17"/>
        <v/>
      </c>
      <c r="AM40" t="str">
        <f t="shared" si="18"/>
        <v/>
      </c>
      <c r="AN40" t="str">
        <f t="shared" si="19"/>
        <v/>
      </c>
      <c r="AO40" t="str">
        <f t="shared" si="20"/>
        <v/>
      </c>
      <c r="AP40" t="str">
        <f t="shared" si="21"/>
        <v/>
      </c>
      <c r="AQ40" t="str">
        <f t="shared" si="22"/>
        <v/>
      </c>
      <c r="AR40" s="5" t="s">
        <v>277</v>
      </c>
      <c r="AU40" t="s">
        <v>342</v>
      </c>
      <c r="AV40" s="8" t="s">
        <v>350</v>
      </c>
      <c r="AW40" s="8" t="s">
        <v>350</v>
      </c>
      <c r="AX40" s="4" t="str">
        <f t="shared" si="1"/>
        <v>{
    'name': "Fuzzy's Taco Shop - Harmony",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'link':"https://www.fuzzystacoshop.com/locations/fort-collins-co-harmony/", 'pricing':"low",   'phone-number': "", 'address': "2909 E. Harmony Road, Fort Collins, CO 80528", 'other-amenities': ['','','easy'], 'has-drink':false, 'has-food':false},</v>
      </c>
      <c r="AY40" t="str">
        <f t="shared" si="23"/>
        <v/>
      </c>
      <c r="AZ40" t="str">
        <f t="shared" si="24"/>
        <v/>
      </c>
      <c r="BA40" t="str">
        <f t="shared" si="25"/>
        <v>&lt;img src=@img/easy.png@&gt;</v>
      </c>
      <c r="BB40" t="str">
        <f t="shared" si="26"/>
        <v/>
      </c>
      <c r="BC40" t="str">
        <f t="shared" si="27"/>
        <v/>
      </c>
      <c r="BD40" t="str">
        <f t="shared" si="28"/>
        <v>&lt;img src=@img/easy.png@&gt;</v>
      </c>
      <c r="BE40" t="str">
        <f t="shared" si="29"/>
        <v>easy low sfoco</v>
      </c>
      <c r="BF40" t="str">
        <f t="shared" si="30"/>
        <v>South Foco</v>
      </c>
      <c r="BG40">
        <v>40.522661999999997</v>
      </c>
      <c r="BH40">
        <v>-105.023278</v>
      </c>
      <c r="BI40" t="str">
        <f t="shared" si="31"/>
        <v>[40.522662,-105.023278],</v>
      </c>
    </row>
    <row r="41" spans="2:61" x14ac:dyDescent="0.35">
      <c r="B41" t="s">
        <v>194</v>
      </c>
      <c r="C41" t="s">
        <v>352</v>
      </c>
      <c r="D41" t="s">
        <v>303</v>
      </c>
      <c r="E41" t="s">
        <v>483</v>
      </c>
      <c r="G41" t="s">
        <v>195</v>
      </c>
      <c r="W41" t="str">
        <f t="shared" si="2"/>
        <v/>
      </c>
      <c r="X41" t="str">
        <f t="shared" si="3"/>
        <v/>
      </c>
      <c r="Y41" t="str">
        <f t="shared" si="4"/>
        <v/>
      </c>
      <c r="Z41" t="str">
        <f t="shared" si="5"/>
        <v/>
      </c>
      <c r="AA41" t="str">
        <f t="shared" si="6"/>
        <v/>
      </c>
      <c r="AB41" t="str">
        <f t="shared" si="7"/>
        <v/>
      </c>
      <c r="AC41" t="str">
        <f t="shared" si="8"/>
        <v/>
      </c>
      <c r="AD41" t="str">
        <f t="shared" si="9"/>
        <v/>
      </c>
      <c r="AE41" t="str">
        <f t="shared" si="10"/>
        <v/>
      </c>
      <c r="AF41" t="str">
        <f t="shared" si="11"/>
        <v/>
      </c>
      <c r="AG41" t="str">
        <f t="shared" si="12"/>
        <v/>
      </c>
      <c r="AH41" t="str">
        <f t="shared" si="13"/>
        <v/>
      </c>
      <c r="AI41" t="str">
        <f t="shared" si="14"/>
        <v/>
      </c>
      <c r="AJ41" t="str">
        <f t="shared" si="15"/>
        <v/>
      </c>
      <c r="AK41" t="str">
        <f t="shared" si="16"/>
        <v/>
      </c>
      <c r="AL41" t="str">
        <f t="shared" si="17"/>
        <v/>
      </c>
      <c r="AM41" t="str">
        <f t="shared" si="18"/>
        <v/>
      </c>
      <c r="AN41" t="str">
        <f t="shared" si="19"/>
        <v/>
      </c>
      <c r="AO41" t="str">
        <f t="shared" si="20"/>
        <v/>
      </c>
      <c r="AP41" t="str">
        <f t="shared" si="21"/>
        <v/>
      </c>
      <c r="AQ41" t="str">
        <f t="shared" si="22"/>
        <v/>
      </c>
      <c r="AR41" s="3" t="s">
        <v>278</v>
      </c>
      <c r="AS41" t="s">
        <v>338</v>
      </c>
      <c r="AU41" t="s">
        <v>342</v>
      </c>
      <c r="AV41" s="8" t="s">
        <v>350</v>
      </c>
      <c r="AW41" s="8" t="s">
        <v>350</v>
      </c>
      <c r="AX41" s="4" t="str">
        <f t="shared" si="1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41" t="str">
        <f t="shared" si="23"/>
        <v>&lt;img src=@img/outdoor.png@&gt;</v>
      </c>
      <c r="AZ41" t="str">
        <f t="shared" si="24"/>
        <v/>
      </c>
      <c r="BA41" t="str">
        <f t="shared" si="25"/>
        <v>&lt;img src=@img/easy.png@&gt;</v>
      </c>
      <c r="BB41" t="str">
        <f t="shared" si="26"/>
        <v/>
      </c>
      <c r="BC41" t="str">
        <f t="shared" si="27"/>
        <v/>
      </c>
      <c r="BD41" t="str">
        <f t="shared" si="28"/>
        <v>&lt;img src=@img/outdoor.png@&gt;&lt;img src=@img/easy.png@&gt;</v>
      </c>
      <c r="BE41" t="str">
        <f t="shared" si="29"/>
        <v>outdoor easy med midtown</v>
      </c>
      <c r="BF41" t="str">
        <f t="shared" si="30"/>
        <v>Midtown</v>
      </c>
      <c r="BG41">
        <v>40.539341999999998</v>
      </c>
      <c r="BH41">
        <v>-105.075287</v>
      </c>
      <c r="BI41" t="str">
        <f t="shared" si="31"/>
        <v>[40.539342,-105.075287],</v>
      </c>
    </row>
    <row r="42" spans="2:61" x14ac:dyDescent="0.35">
      <c r="B42" t="s">
        <v>313</v>
      </c>
      <c r="C42" t="s">
        <v>478</v>
      </c>
      <c r="D42" t="s">
        <v>303</v>
      </c>
      <c r="E42" t="s">
        <v>483</v>
      </c>
      <c r="G42" t="s">
        <v>315</v>
      </c>
      <c r="J42">
        <v>1600</v>
      </c>
      <c r="K42">
        <v>1900</v>
      </c>
      <c r="L42">
        <v>1600</v>
      </c>
      <c r="M42">
        <v>1900</v>
      </c>
      <c r="N42">
        <v>1600</v>
      </c>
      <c r="O42">
        <v>1900</v>
      </c>
      <c r="P42">
        <v>1600</v>
      </c>
      <c r="Q42">
        <v>1900</v>
      </c>
      <c r="R42">
        <v>1600</v>
      </c>
      <c r="S42">
        <v>1900</v>
      </c>
      <c r="T42">
        <v>1600</v>
      </c>
      <c r="U42">
        <v>1900</v>
      </c>
      <c r="V42" t="s">
        <v>314</v>
      </c>
      <c r="W42" t="str">
        <f t="shared" si="2"/>
        <v/>
      </c>
      <c r="X42" t="str">
        <f t="shared" si="3"/>
        <v/>
      </c>
      <c r="Y42">
        <f t="shared" si="4"/>
        <v>16</v>
      </c>
      <c r="Z42">
        <f t="shared" si="5"/>
        <v>19</v>
      </c>
      <c r="AA42">
        <f t="shared" si="6"/>
        <v>16</v>
      </c>
      <c r="AB42">
        <f t="shared" si="7"/>
        <v>19</v>
      </c>
      <c r="AC42">
        <f t="shared" si="8"/>
        <v>16</v>
      </c>
      <c r="AD42">
        <f t="shared" si="9"/>
        <v>19</v>
      </c>
      <c r="AE42">
        <f t="shared" si="10"/>
        <v>16</v>
      </c>
      <c r="AF42">
        <f t="shared" si="11"/>
        <v>19</v>
      </c>
      <c r="AG42">
        <f t="shared" si="12"/>
        <v>16</v>
      </c>
      <c r="AH42">
        <f t="shared" si="13"/>
        <v>19</v>
      </c>
      <c r="AI42">
        <f t="shared" si="14"/>
        <v>16</v>
      </c>
      <c r="AJ42">
        <f t="shared" si="15"/>
        <v>19</v>
      </c>
      <c r="AK42" t="str">
        <f t="shared" si="16"/>
        <v/>
      </c>
      <c r="AL42" t="str">
        <f t="shared" si="17"/>
        <v>4pm-7pm</v>
      </c>
      <c r="AM42" t="str">
        <f t="shared" si="18"/>
        <v>4pm-7pm</v>
      </c>
      <c r="AN42" t="str">
        <f t="shared" si="19"/>
        <v>4pm-7pm</v>
      </c>
      <c r="AO42" t="str">
        <f t="shared" si="20"/>
        <v>4pm-7pm</v>
      </c>
      <c r="AP42" t="str">
        <f t="shared" si="21"/>
        <v>4pm-7pm</v>
      </c>
      <c r="AQ42" t="str">
        <f t="shared" si="22"/>
        <v>4pm-7pm</v>
      </c>
      <c r="AR42" s="2" t="s">
        <v>407</v>
      </c>
      <c r="AU42" t="s">
        <v>341</v>
      </c>
      <c r="AV42" s="8" t="s">
        <v>349</v>
      </c>
      <c r="AW42" s="8" t="s">
        <v>350</v>
      </c>
      <c r="AX42" s="4" t="str">
        <f t="shared" si="1"/>
        <v>{
    'name': "High Point",
    'area': "old",'hours':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PBR and Bud Lite \n $3 Wells \n $3.25 drafts \n $3.50 wine", 'link':"http://www.highpointbar.com/", 'pricing':"med",   'phone-number': "", 'address': "146 N College Ave, Fort Collins, CO 80524", 'other-amenities': ['','','hard'], 'has-drink':true, 'has-food':false},</v>
      </c>
      <c r="AY42" t="str">
        <f t="shared" si="23"/>
        <v/>
      </c>
      <c r="AZ42" t="str">
        <f t="shared" si="24"/>
        <v/>
      </c>
      <c r="BA42" t="str">
        <f t="shared" si="25"/>
        <v>&lt;img src=@img/hard.png@&gt;</v>
      </c>
      <c r="BB42" t="str">
        <f t="shared" si="26"/>
        <v>&lt;img src=@img/drinkicon.png@&gt;</v>
      </c>
      <c r="BC42" t="str">
        <f t="shared" si="27"/>
        <v/>
      </c>
      <c r="BD42" t="str">
        <f t="shared" si="28"/>
        <v>&lt;img src=@img/hard.png@&gt;&lt;img src=@img/drinkicon.png@&gt;</v>
      </c>
      <c r="BE42" t="str">
        <f t="shared" si="29"/>
        <v>drink hard med old</v>
      </c>
      <c r="BF42" t="str">
        <f t="shared" si="30"/>
        <v>Old Town</v>
      </c>
      <c r="BG42">
        <v>40.588039999999999</v>
      </c>
      <c r="BH42">
        <v>-105.076588</v>
      </c>
      <c r="BI42" t="str">
        <f t="shared" si="31"/>
        <v>[40.58804,-105.076588],</v>
      </c>
    </row>
    <row r="43" spans="2:61" ht="159.5" x14ac:dyDescent="0.35">
      <c r="B43" t="s">
        <v>426</v>
      </c>
      <c r="C43" t="s">
        <v>352</v>
      </c>
      <c r="D43" t="s">
        <v>428</v>
      </c>
      <c r="E43" t="s">
        <v>483</v>
      </c>
      <c r="G43" s="4" t="s">
        <v>434</v>
      </c>
      <c r="H43">
        <v>1600</v>
      </c>
      <c r="I43">
        <v>1800</v>
      </c>
      <c r="J43">
        <v>1600</v>
      </c>
      <c r="K43">
        <v>1800</v>
      </c>
      <c r="L43">
        <v>1600</v>
      </c>
      <c r="M43">
        <v>1800</v>
      </c>
      <c r="N43">
        <v>1600</v>
      </c>
      <c r="O43">
        <v>1800</v>
      </c>
      <c r="P43">
        <v>1600</v>
      </c>
      <c r="Q43">
        <v>1800</v>
      </c>
      <c r="V43" t="s">
        <v>436</v>
      </c>
      <c r="W43">
        <f t="shared" si="2"/>
        <v>16</v>
      </c>
      <c r="X43">
        <f t="shared" si="3"/>
        <v>18</v>
      </c>
      <c r="Y43">
        <f t="shared" si="4"/>
        <v>16</v>
      </c>
      <c r="Z43">
        <f t="shared" si="5"/>
        <v>18</v>
      </c>
      <c r="AA43">
        <f t="shared" si="6"/>
        <v>16</v>
      </c>
      <c r="AB43">
        <f t="shared" si="7"/>
        <v>18</v>
      </c>
      <c r="AC43">
        <f t="shared" si="8"/>
        <v>16</v>
      </c>
      <c r="AD43">
        <f t="shared" si="9"/>
        <v>18</v>
      </c>
      <c r="AE43">
        <f t="shared" si="10"/>
        <v>16</v>
      </c>
      <c r="AF43">
        <f t="shared" si="11"/>
        <v>18</v>
      </c>
      <c r="AG43" t="str">
        <f t="shared" si="12"/>
        <v/>
      </c>
      <c r="AH43" t="str">
        <f t="shared" si="13"/>
        <v/>
      </c>
      <c r="AI43" t="str">
        <f t="shared" si="14"/>
        <v/>
      </c>
      <c r="AJ43" t="str">
        <f t="shared" si="15"/>
        <v/>
      </c>
      <c r="AK43" t="str">
        <f t="shared" si="16"/>
        <v>4pm-6pm</v>
      </c>
      <c r="AL43" t="str">
        <f t="shared" si="17"/>
        <v>4pm-6pm</v>
      </c>
      <c r="AM43" t="str">
        <f t="shared" si="18"/>
        <v>4pm-6pm</v>
      </c>
      <c r="AN43" t="str">
        <f t="shared" si="19"/>
        <v>4pm-6pm</v>
      </c>
      <c r="AO43" t="str">
        <f t="shared" si="20"/>
        <v>4pm-6pm</v>
      </c>
      <c r="AP43" t="str">
        <f t="shared" si="21"/>
        <v/>
      </c>
      <c r="AQ43" t="str">
        <f t="shared" si="22"/>
        <v/>
      </c>
      <c r="AR43" s="2" t="s">
        <v>435</v>
      </c>
      <c r="AS43" t="s">
        <v>338</v>
      </c>
      <c r="AU43" t="s">
        <v>342</v>
      </c>
      <c r="AV43" s="8" t="s">
        <v>349</v>
      </c>
      <c r="AW43" s="8" t="s">
        <v>349</v>
      </c>
      <c r="AX43" s="4" t="str">
        <f t="shared" si="1"/>
        <v>{
    'name': "Hop Grenade",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"$1 Off Drafts \n $5 House Wine \n Happy Hour Food Menu", 'link':"https://www.hopgrenadefoco.com/", 'pricing':"med",   'phone-number': "", 'address': "347 E. FOOTHILLS PKWY,  #120 FORT COLLINS, CO 80525", 'other-amenities': ['outdoor','','easy'], 'has-drink':true, 'has-food':true},</v>
      </c>
      <c r="AY43" t="str">
        <f t="shared" si="23"/>
        <v>&lt;img src=@img/outdoor.png@&gt;</v>
      </c>
      <c r="AZ43" t="str">
        <f t="shared" si="24"/>
        <v/>
      </c>
      <c r="BA43" t="str">
        <f t="shared" si="25"/>
        <v>&lt;img src=@img/easy.png@&gt;</v>
      </c>
      <c r="BB43" t="str">
        <f t="shared" si="26"/>
        <v>&lt;img src=@img/drinkicon.png@&gt;</v>
      </c>
      <c r="BC43" t="str">
        <f t="shared" si="27"/>
        <v>&lt;img src=@img/foodicon.png@&gt;</v>
      </c>
      <c r="BD43" t="str">
        <f t="shared" si="28"/>
        <v>&lt;img src=@img/outdoor.png@&gt;&lt;img src=@img/easy.png@&gt;&lt;img src=@img/drinkicon.png@&gt;&lt;img src=@img/foodicon.png@&gt;</v>
      </c>
      <c r="BE43" t="str">
        <f t="shared" si="29"/>
        <v>outdoor drink food easy med midtown</v>
      </c>
      <c r="BF43" t="str">
        <f t="shared" si="30"/>
        <v>Midtown</v>
      </c>
      <c r="BG43">
        <v>40.543653999999997</v>
      </c>
      <c r="BH43">
        <v>-105.074724</v>
      </c>
      <c r="BI43" t="str">
        <f t="shared" si="31"/>
        <v>[40.543654,-105.074724],</v>
      </c>
    </row>
    <row r="44" spans="2:61" x14ac:dyDescent="0.35">
      <c r="B44" t="s">
        <v>196</v>
      </c>
      <c r="C44" t="s">
        <v>478</v>
      </c>
      <c r="D44" t="s">
        <v>303</v>
      </c>
      <c r="E44" t="s">
        <v>483</v>
      </c>
      <c r="G44" t="s">
        <v>197</v>
      </c>
      <c r="W44" t="str">
        <f t="shared" si="2"/>
        <v/>
      </c>
      <c r="X44" t="str">
        <f t="shared" si="3"/>
        <v/>
      </c>
      <c r="Y44" t="str">
        <f t="shared" si="4"/>
        <v/>
      </c>
      <c r="Z44" t="str">
        <f t="shared" si="5"/>
        <v/>
      </c>
      <c r="AA44" t="str">
        <f t="shared" si="6"/>
        <v/>
      </c>
      <c r="AB44" t="str">
        <f t="shared" si="7"/>
        <v/>
      </c>
      <c r="AC44" t="str">
        <f t="shared" si="8"/>
        <v/>
      </c>
      <c r="AD44" t="str">
        <f t="shared" si="9"/>
        <v/>
      </c>
      <c r="AE44" t="str">
        <f t="shared" si="10"/>
        <v/>
      </c>
      <c r="AF44" t="str">
        <f t="shared" si="11"/>
        <v/>
      </c>
      <c r="AG44" t="str">
        <f t="shared" si="12"/>
        <v/>
      </c>
      <c r="AH44" t="str">
        <f t="shared" si="13"/>
        <v/>
      </c>
      <c r="AI44" t="str">
        <f t="shared" si="14"/>
        <v/>
      </c>
      <c r="AJ44" t="str">
        <f t="shared" si="15"/>
        <v/>
      </c>
      <c r="AK44" t="str">
        <f t="shared" si="16"/>
        <v/>
      </c>
      <c r="AL44" t="str">
        <f t="shared" si="17"/>
        <v/>
      </c>
      <c r="AM44" t="str">
        <f t="shared" si="18"/>
        <v/>
      </c>
      <c r="AN44" t="str">
        <f t="shared" si="19"/>
        <v/>
      </c>
      <c r="AO44" t="str">
        <f t="shared" si="20"/>
        <v/>
      </c>
      <c r="AP44" t="str">
        <f t="shared" si="21"/>
        <v/>
      </c>
      <c r="AQ44" t="str">
        <f t="shared" si="22"/>
        <v/>
      </c>
      <c r="AR44" s="2" t="s">
        <v>391</v>
      </c>
      <c r="AS44" t="s">
        <v>338</v>
      </c>
      <c r="AT44" t="s">
        <v>348</v>
      </c>
      <c r="AU44" t="s">
        <v>28</v>
      </c>
      <c r="AV44" s="8" t="s">
        <v>350</v>
      </c>
      <c r="AW44" s="8" t="s">
        <v>350</v>
      </c>
      <c r="AX44" s="4" t="str">
        <f t="shared" si="1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44" t="str">
        <f t="shared" si="23"/>
        <v>&lt;img src=@img/outdoor.png@&gt;</v>
      </c>
      <c r="AZ44" t="str">
        <f t="shared" si="24"/>
        <v>&lt;img src=@img/pets.png@&gt;</v>
      </c>
      <c r="BA44" t="str">
        <f t="shared" si="25"/>
        <v>&lt;img src=@img/medium.png@&gt;</v>
      </c>
      <c r="BB44" t="str">
        <f t="shared" si="26"/>
        <v/>
      </c>
      <c r="BC44" t="str">
        <f t="shared" si="27"/>
        <v/>
      </c>
      <c r="BD44" t="str">
        <f t="shared" si="28"/>
        <v>&lt;img src=@img/outdoor.png@&gt;&lt;img src=@img/pets.png@&gt;&lt;img src=@img/medium.png@&gt;</v>
      </c>
      <c r="BE44" t="str">
        <f t="shared" si="29"/>
        <v>outdoor pet medium med old</v>
      </c>
      <c r="BF44" t="str">
        <f t="shared" si="30"/>
        <v>Old Town</v>
      </c>
      <c r="BG44">
        <v>40.589672</v>
      </c>
      <c r="BH44">
        <v>-105.045627</v>
      </c>
      <c r="BI44" t="str">
        <f t="shared" si="31"/>
        <v>[40.589672,-105.045627],</v>
      </c>
    </row>
    <row r="45" spans="2:61" x14ac:dyDescent="0.35">
      <c r="B45" t="s">
        <v>46</v>
      </c>
      <c r="C45" t="s">
        <v>478</v>
      </c>
      <c r="D45" t="s">
        <v>47</v>
      </c>
      <c r="E45" t="s">
        <v>483</v>
      </c>
      <c r="G45" s="1" t="s">
        <v>48</v>
      </c>
      <c r="W45" t="str">
        <f t="shared" si="2"/>
        <v/>
      </c>
      <c r="X45" t="str">
        <f t="shared" si="3"/>
        <v/>
      </c>
      <c r="Y45" t="str">
        <f t="shared" si="4"/>
        <v/>
      </c>
      <c r="Z45" t="str">
        <f t="shared" si="5"/>
        <v/>
      </c>
      <c r="AA45" t="str">
        <f t="shared" si="6"/>
        <v/>
      </c>
      <c r="AB45" t="str">
        <f t="shared" si="7"/>
        <v/>
      </c>
      <c r="AC45" t="str">
        <f t="shared" si="8"/>
        <v/>
      </c>
      <c r="AD45" t="str">
        <f t="shared" si="9"/>
        <v/>
      </c>
      <c r="AE45" t="str">
        <f t="shared" si="10"/>
        <v/>
      </c>
      <c r="AF45" t="str">
        <f t="shared" si="11"/>
        <v/>
      </c>
      <c r="AG45" t="str">
        <f t="shared" si="12"/>
        <v/>
      </c>
      <c r="AH45" t="str">
        <f t="shared" si="13"/>
        <v/>
      </c>
      <c r="AI45" t="str">
        <f t="shared" si="14"/>
        <v/>
      </c>
      <c r="AJ45" t="str">
        <f t="shared" si="15"/>
        <v/>
      </c>
      <c r="AK45" t="str">
        <f t="shared" si="16"/>
        <v/>
      </c>
      <c r="AL45" t="str">
        <f t="shared" si="17"/>
        <v/>
      </c>
      <c r="AM45" t="str">
        <f t="shared" si="18"/>
        <v/>
      </c>
      <c r="AN45" t="str">
        <f t="shared" si="19"/>
        <v/>
      </c>
      <c r="AO45" t="str">
        <f t="shared" si="20"/>
        <v/>
      </c>
      <c r="AP45" t="str">
        <f t="shared" si="21"/>
        <v/>
      </c>
      <c r="AQ45" t="str">
        <f t="shared" si="22"/>
        <v/>
      </c>
      <c r="AR45" t="s">
        <v>244</v>
      </c>
      <c r="AU45" t="s">
        <v>341</v>
      </c>
      <c r="AV45" s="8" t="s">
        <v>350</v>
      </c>
      <c r="AW45" s="8" t="s">
        <v>350</v>
      </c>
      <c r="AX45" s="4" t="str">
        <f t="shared" si="1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45" t="str">
        <f t="shared" si="23"/>
        <v/>
      </c>
      <c r="AZ45" t="str">
        <f t="shared" si="24"/>
        <v/>
      </c>
      <c r="BA45" t="str">
        <f t="shared" si="25"/>
        <v>&lt;img src=@img/hard.png@&gt;</v>
      </c>
      <c r="BB45" t="str">
        <f t="shared" si="26"/>
        <v/>
      </c>
      <c r="BC45" t="str">
        <f t="shared" si="27"/>
        <v/>
      </c>
      <c r="BD45" t="str">
        <f t="shared" si="28"/>
        <v>&lt;img src=@img/hard.png@&gt;</v>
      </c>
      <c r="BE45" t="str">
        <f t="shared" si="29"/>
        <v>hard med old</v>
      </c>
      <c r="BF45" t="str">
        <f t="shared" si="30"/>
        <v>Old Town</v>
      </c>
      <c r="BG45">
        <v>40.584532000000003</v>
      </c>
      <c r="BH45">
        <v>-105.07735</v>
      </c>
      <c r="BI45" t="str">
        <f t="shared" si="31"/>
        <v>[40.584532,-105.07735],</v>
      </c>
    </row>
    <row r="46" spans="2:61" x14ac:dyDescent="0.35">
      <c r="B46" t="s">
        <v>162</v>
      </c>
      <c r="C46" t="s">
        <v>478</v>
      </c>
      <c r="D46" t="s">
        <v>53</v>
      </c>
      <c r="E46" t="s">
        <v>54</v>
      </c>
      <c r="G46" t="s">
        <v>163</v>
      </c>
      <c r="H46">
        <v>1500</v>
      </c>
      <c r="I46">
        <v>2000</v>
      </c>
      <c r="J46">
        <v>1500</v>
      </c>
      <c r="K46">
        <v>2000</v>
      </c>
      <c r="L46">
        <v>1500</v>
      </c>
      <c r="M46">
        <v>2000</v>
      </c>
      <c r="N46">
        <v>1500</v>
      </c>
      <c r="O46">
        <v>2000</v>
      </c>
      <c r="P46">
        <v>1500</v>
      </c>
      <c r="Q46">
        <v>2000</v>
      </c>
      <c r="R46">
        <v>1500</v>
      </c>
      <c r="S46">
        <v>2000</v>
      </c>
      <c r="T46">
        <v>1500</v>
      </c>
      <c r="U46">
        <v>2000</v>
      </c>
      <c r="V46" t="s">
        <v>316</v>
      </c>
      <c r="W46">
        <f t="shared" si="2"/>
        <v>15</v>
      </c>
      <c r="X46">
        <f t="shared" si="3"/>
        <v>20</v>
      </c>
      <c r="Y46">
        <f t="shared" si="4"/>
        <v>15</v>
      </c>
      <c r="Z46">
        <f t="shared" si="5"/>
        <v>20</v>
      </c>
      <c r="AA46">
        <f t="shared" si="6"/>
        <v>15</v>
      </c>
      <c r="AB46">
        <f t="shared" si="7"/>
        <v>20</v>
      </c>
      <c r="AC46">
        <f t="shared" si="8"/>
        <v>15</v>
      </c>
      <c r="AD46">
        <f t="shared" si="9"/>
        <v>20</v>
      </c>
      <c r="AE46">
        <f t="shared" si="10"/>
        <v>15</v>
      </c>
      <c r="AF46">
        <f t="shared" si="11"/>
        <v>20</v>
      </c>
      <c r="AG46">
        <f t="shared" si="12"/>
        <v>15</v>
      </c>
      <c r="AH46">
        <f t="shared" si="13"/>
        <v>20</v>
      </c>
      <c r="AI46">
        <f t="shared" si="14"/>
        <v>15</v>
      </c>
      <c r="AJ46">
        <f t="shared" si="15"/>
        <v>20</v>
      </c>
      <c r="AK46" t="str">
        <f t="shared" si="16"/>
        <v>3pm-8pm</v>
      </c>
      <c r="AL46" t="str">
        <f t="shared" si="17"/>
        <v>3pm-8pm</v>
      </c>
      <c r="AM46" t="str">
        <f t="shared" si="18"/>
        <v>3pm-8pm</v>
      </c>
      <c r="AN46" t="str">
        <f t="shared" si="19"/>
        <v>3pm-8pm</v>
      </c>
      <c r="AO46" t="str">
        <f t="shared" si="20"/>
        <v>3pm-8pm</v>
      </c>
      <c r="AP46" t="str">
        <f t="shared" si="21"/>
        <v>3pm-8pm</v>
      </c>
      <c r="AQ46" t="str">
        <f t="shared" si="22"/>
        <v>3pm-8pm</v>
      </c>
      <c r="AR46" s="2" t="s">
        <v>381</v>
      </c>
      <c r="AS46" t="s">
        <v>338</v>
      </c>
      <c r="AU46" t="s">
        <v>341</v>
      </c>
      <c r="AV46" s="8" t="s">
        <v>349</v>
      </c>
      <c r="AW46" s="8" t="s">
        <v>349</v>
      </c>
      <c r="AX46" s="4" t="str">
        <f t="shared" si="1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\n $3.50 Select Craft Drafts \n $4 House Margaritas \n $3 Wells \n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46" t="str">
        <f t="shared" si="23"/>
        <v>&lt;img src=@img/outdoor.png@&gt;</v>
      </c>
      <c r="AZ46" t="str">
        <f t="shared" si="24"/>
        <v/>
      </c>
      <c r="BA46" t="str">
        <f t="shared" si="25"/>
        <v>&lt;img src=@img/hard.png@&gt;</v>
      </c>
      <c r="BB46" t="str">
        <f t="shared" si="26"/>
        <v>&lt;img src=@img/drinkicon.png@&gt;</v>
      </c>
      <c r="BC46" t="str">
        <f t="shared" si="27"/>
        <v>&lt;img src=@img/foodicon.png@&gt;</v>
      </c>
      <c r="BD46" t="str">
        <f t="shared" si="28"/>
        <v>&lt;img src=@img/outdoor.png@&gt;&lt;img src=@img/hard.png@&gt;&lt;img src=@img/drinkicon.png@&gt;&lt;img src=@img/foodicon.png@&gt;</v>
      </c>
      <c r="BE46" t="str">
        <f t="shared" si="29"/>
        <v>outdoor drink food hard low old</v>
      </c>
      <c r="BF46" t="str">
        <f t="shared" si="30"/>
        <v>Old Town</v>
      </c>
      <c r="BG46">
        <v>40.588017999999998</v>
      </c>
      <c r="BH46">
        <v>-105.074555</v>
      </c>
      <c r="BI46" t="str">
        <f t="shared" si="31"/>
        <v>[40.588018,-105.074555],</v>
      </c>
    </row>
    <row r="47" spans="2:61" x14ac:dyDescent="0.35">
      <c r="B47" t="s">
        <v>198</v>
      </c>
      <c r="C47" t="s">
        <v>481</v>
      </c>
      <c r="D47" t="s">
        <v>303</v>
      </c>
      <c r="E47" t="s">
        <v>483</v>
      </c>
      <c r="G47" t="s">
        <v>199</v>
      </c>
      <c r="W47" t="str">
        <f t="shared" si="2"/>
        <v/>
      </c>
      <c r="X47" t="str">
        <f t="shared" si="3"/>
        <v/>
      </c>
      <c r="Y47" t="str">
        <f t="shared" si="4"/>
        <v/>
      </c>
      <c r="Z47" t="str">
        <f t="shared" si="5"/>
        <v/>
      </c>
      <c r="AA47" t="str">
        <f t="shared" si="6"/>
        <v/>
      </c>
      <c r="AB47" t="str">
        <f t="shared" si="7"/>
        <v/>
      </c>
      <c r="AC47" t="str">
        <f t="shared" si="8"/>
        <v/>
      </c>
      <c r="AD47" t="str">
        <f t="shared" si="9"/>
        <v/>
      </c>
      <c r="AE47" t="str">
        <f t="shared" si="10"/>
        <v/>
      </c>
      <c r="AF47" t="str">
        <f t="shared" si="11"/>
        <v/>
      </c>
      <c r="AG47" t="str">
        <f t="shared" si="12"/>
        <v/>
      </c>
      <c r="AH47" t="str">
        <f t="shared" si="13"/>
        <v/>
      </c>
      <c r="AI47" t="str">
        <f t="shared" si="14"/>
        <v/>
      </c>
      <c r="AJ47" t="str">
        <f t="shared" si="15"/>
        <v/>
      </c>
      <c r="AK47" t="str">
        <f t="shared" si="16"/>
        <v/>
      </c>
      <c r="AL47" t="str">
        <f t="shared" si="17"/>
        <v/>
      </c>
      <c r="AM47" t="str">
        <f t="shared" si="18"/>
        <v/>
      </c>
      <c r="AN47" t="str">
        <f t="shared" si="19"/>
        <v/>
      </c>
      <c r="AO47" t="str">
        <f t="shared" si="20"/>
        <v/>
      </c>
      <c r="AP47" t="str">
        <f t="shared" si="21"/>
        <v/>
      </c>
      <c r="AQ47" t="str">
        <f t="shared" si="22"/>
        <v/>
      </c>
      <c r="AR47" s="2" t="s">
        <v>392</v>
      </c>
      <c r="AU47" t="s">
        <v>342</v>
      </c>
      <c r="AV47" s="8" t="s">
        <v>350</v>
      </c>
      <c r="AW47" s="8" t="s">
        <v>350</v>
      </c>
      <c r="AX47" s="4" t="str">
        <f t="shared" si="1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47" t="str">
        <f t="shared" si="23"/>
        <v/>
      </c>
      <c r="AZ47" t="str">
        <f t="shared" si="24"/>
        <v/>
      </c>
      <c r="BA47" t="str">
        <f t="shared" si="25"/>
        <v>&lt;img src=@img/easy.png@&gt;</v>
      </c>
      <c r="BB47" t="str">
        <f t="shared" si="26"/>
        <v/>
      </c>
      <c r="BC47" t="str">
        <f t="shared" si="27"/>
        <v/>
      </c>
      <c r="BD47" t="str">
        <f t="shared" si="28"/>
        <v>&lt;img src=@img/easy.png@&gt;</v>
      </c>
      <c r="BE47" t="str">
        <f t="shared" si="29"/>
        <v>easy med cwest</v>
      </c>
      <c r="BF47" t="str">
        <f t="shared" si="30"/>
        <v>Campus West</v>
      </c>
      <c r="BG47">
        <v>40.554659000000001</v>
      </c>
      <c r="BH47">
        <v>-105.11657700000001</v>
      </c>
      <c r="BI47" t="str">
        <f t="shared" si="31"/>
        <v>[40.554659,-105.116577],</v>
      </c>
    </row>
    <row r="48" spans="2:61" x14ac:dyDescent="0.35">
      <c r="B48" t="s">
        <v>24</v>
      </c>
      <c r="C48" t="s">
        <v>352</v>
      </c>
      <c r="D48" t="s">
        <v>135</v>
      </c>
      <c r="E48" t="s">
        <v>483</v>
      </c>
      <c r="G48" s="1" t="s">
        <v>136</v>
      </c>
      <c r="H48">
        <v>1500</v>
      </c>
      <c r="I48">
        <v>1900</v>
      </c>
      <c r="J48">
        <v>1500</v>
      </c>
      <c r="K48">
        <v>1900</v>
      </c>
      <c r="L48">
        <v>1500</v>
      </c>
      <c r="M48">
        <v>1900</v>
      </c>
      <c r="N48">
        <v>1500</v>
      </c>
      <c r="O48">
        <v>1900</v>
      </c>
      <c r="P48">
        <v>1500</v>
      </c>
      <c r="Q48">
        <v>1900</v>
      </c>
      <c r="R48">
        <v>1500</v>
      </c>
      <c r="S48">
        <v>1900</v>
      </c>
      <c r="T48">
        <v>1500</v>
      </c>
      <c r="U48">
        <v>1900</v>
      </c>
      <c r="V48" t="s">
        <v>263</v>
      </c>
      <c r="W48">
        <f t="shared" si="2"/>
        <v>15</v>
      </c>
      <c r="X48">
        <f t="shared" si="3"/>
        <v>19</v>
      </c>
      <c r="Y48">
        <f t="shared" si="4"/>
        <v>15</v>
      </c>
      <c r="Z48">
        <f t="shared" si="5"/>
        <v>19</v>
      </c>
      <c r="AA48">
        <f t="shared" si="6"/>
        <v>15</v>
      </c>
      <c r="AB48">
        <f t="shared" si="7"/>
        <v>19</v>
      </c>
      <c r="AC48">
        <f t="shared" si="8"/>
        <v>15</v>
      </c>
      <c r="AD48">
        <f t="shared" si="9"/>
        <v>19</v>
      </c>
      <c r="AE48">
        <f t="shared" si="10"/>
        <v>15</v>
      </c>
      <c r="AF48">
        <f t="shared" si="11"/>
        <v>19</v>
      </c>
      <c r="AG48">
        <f t="shared" si="12"/>
        <v>15</v>
      </c>
      <c r="AH48">
        <f t="shared" si="13"/>
        <v>19</v>
      </c>
      <c r="AI48">
        <f t="shared" si="14"/>
        <v>15</v>
      </c>
      <c r="AJ48">
        <f t="shared" si="15"/>
        <v>19</v>
      </c>
      <c r="AK48" t="str">
        <f t="shared" si="16"/>
        <v>3pm-7pm</v>
      </c>
      <c r="AL48" t="str">
        <f t="shared" si="17"/>
        <v>3pm-7pm</v>
      </c>
      <c r="AM48" t="str">
        <f t="shared" si="18"/>
        <v>3pm-7pm</v>
      </c>
      <c r="AN48" t="str">
        <f t="shared" si="19"/>
        <v>3pm-7pm</v>
      </c>
      <c r="AO48" t="str">
        <f t="shared" si="20"/>
        <v>3pm-7pm</v>
      </c>
      <c r="AP48" t="str">
        <f t="shared" si="21"/>
        <v>3pm-7pm</v>
      </c>
      <c r="AQ48" t="str">
        <f t="shared" si="22"/>
        <v>3pm-7pm</v>
      </c>
      <c r="AR48" s="2" t="s">
        <v>375</v>
      </c>
      <c r="AU48" t="s">
        <v>342</v>
      </c>
      <c r="AV48" s="8" t="s">
        <v>349</v>
      </c>
      <c r="AW48" s="8" t="s">
        <v>350</v>
      </c>
      <c r="AX48" s="4" t="str">
        <f t="shared" si="1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\n $3.00 Shot Specials \n $3.50 Well Drinks \n $4.25 Micro Beer Pints \n $4.00 House Wines \n $5.00 Margaritas \n $6.00 House Martinis", 'link':"http://www.islandgrillrestaurant.com", 'pricing':"med",   'phone-number': "", 'address': "2601 S Lemay Ave Unit 12, Fort Collins 80525", 'other-amenities': ['','','easy'], 'has-drink':true, 'has-food':false},</v>
      </c>
      <c r="AY48" t="str">
        <f t="shared" si="23"/>
        <v/>
      </c>
      <c r="AZ48" t="str">
        <f t="shared" si="24"/>
        <v/>
      </c>
      <c r="BA48" t="str">
        <f t="shared" si="25"/>
        <v>&lt;img src=@img/easy.png@&gt;</v>
      </c>
      <c r="BB48" t="str">
        <f t="shared" si="26"/>
        <v>&lt;img src=@img/drinkicon.png@&gt;</v>
      </c>
      <c r="BC48" t="str">
        <f t="shared" si="27"/>
        <v/>
      </c>
      <c r="BD48" t="str">
        <f t="shared" si="28"/>
        <v>&lt;img src=@img/easy.png@&gt;&lt;img src=@img/drinkicon.png@&gt;</v>
      </c>
      <c r="BE48" t="str">
        <f t="shared" si="29"/>
        <v>drink easy med midtown</v>
      </c>
      <c r="BF48" t="str">
        <f t="shared" si="30"/>
        <v>Midtown</v>
      </c>
      <c r="BG48">
        <v>40.551048999999999</v>
      </c>
      <c r="BH48">
        <v>-105.05831000000001</v>
      </c>
      <c r="BI48" t="str">
        <f t="shared" si="31"/>
        <v>[40.551049,-105.05831],</v>
      </c>
    </row>
    <row r="49" spans="2:61" x14ac:dyDescent="0.35">
      <c r="B49" t="s">
        <v>92</v>
      </c>
      <c r="C49" t="s">
        <v>478</v>
      </c>
      <c r="D49" t="s">
        <v>93</v>
      </c>
      <c r="E49" t="s">
        <v>35</v>
      </c>
      <c r="G49" s="1" t="s">
        <v>94</v>
      </c>
      <c r="H49">
        <v>1600</v>
      </c>
      <c r="I49">
        <v>1800</v>
      </c>
      <c r="J49">
        <v>1600</v>
      </c>
      <c r="K49">
        <v>1800</v>
      </c>
      <c r="L49">
        <v>1600</v>
      </c>
      <c r="M49">
        <v>1800</v>
      </c>
      <c r="N49">
        <v>1600</v>
      </c>
      <c r="O49">
        <v>1800</v>
      </c>
      <c r="P49">
        <v>1600</v>
      </c>
      <c r="Q49">
        <v>1800</v>
      </c>
      <c r="R49">
        <v>1600</v>
      </c>
      <c r="S49">
        <v>1800</v>
      </c>
      <c r="T49">
        <v>1600</v>
      </c>
      <c r="U49">
        <v>1800</v>
      </c>
      <c r="V49" t="s">
        <v>254</v>
      </c>
      <c r="W49">
        <f t="shared" si="2"/>
        <v>16</v>
      </c>
      <c r="X49">
        <f t="shared" si="3"/>
        <v>18</v>
      </c>
      <c r="Y49">
        <f t="shared" si="4"/>
        <v>16</v>
      </c>
      <c r="Z49">
        <f t="shared" si="5"/>
        <v>18</v>
      </c>
      <c r="AA49">
        <f t="shared" si="6"/>
        <v>16</v>
      </c>
      <c r="AB49">
        <f t="shared" si="7"/>
        <v>18</v>
      </c>
      <c r="AC49">
        <f t="shared" si="8"/>
        <v>16</v>
      </c>
      <c r="AD49">
        <f t="shared" si="9"/>
        <v>18</v>
      </c>
      <c r="AE49">
        <f t="shared" si="10"/>
        <v>16</v>
      </c>
      <c r="AF49">
        <f t="shared" si="11"/>
        <v>18</v>
      </c>
      <c r="AG49">
        <f t="shared" si="12"/>
        <v>16</v>
      </c>
      <c r="AH49">
        <f t="shared" si="13"/>
        <v>18</v>
      </c>
      <c r="AI49">
        <f t="shared" si="14"/>
        <v>16</v>
      </c>
      <c r="AJ49">
        <f t="shared" si="15"/>
        <v>18</v>
      </c>
      <c r="AK49" t="str">
        <f t="shared" si="16"/>
        <v>4pm-6pm</v>
      </c>
      <c r="AL49" t="str">
        <f t="shared" si="17"/>
        <v>4pm-6pm</v>
      </c>
      <c r="AM49" t="str">
        <f t="shared" si="18"/>
        <v>4pm-6pm</v>
      </c>
      <c r="AN49" t="str">
        <f t="shared" si="19"/>
        <v>4pm-6pm</v>
      </c>
      <c r="AO49" t="str">
        <f t="shared" si="20"/>
        <v>4pm-6pm</v>
      </c>
      <c r="AP49" t="str">
        <f t="shared" si="21"/>
        <v>4pm-6pm</v>
      </c>
      <c r="AQ49" t="str">
        <f t="shared" si="22"/>
        <v>4pm-6pm</v>
      </c>
      <c r="AR49" s="3" t="s">
        <v>253</v>
      </c>
      <c r="AS49" t="s">
        <v>338</v>
      </c>
      <c r="AU49" t="s">
        <v>341</v>
      </c>
      <c r="AV49" s="8" t="s">
        <v>349</v>
      </c>
      <c r="AW49" s="8" t="s">
        <v>349</v>
      </c>
      <c r="AX49" s="4" t="str">
        <f t="shared" si="1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49" t="str">
        <f t="shared" si="23"/>
        <v>&lt;img src=@img/outdoor.png@&gt;</v>
      </c>
      <c r="AZ49" t="str">
        <f t="shared" si="24"/>
        <v/>
      </c>
      <c r="BA49" t="str">
        <f t="shared" si="25"/>
        <v>&lt;img src=@img/hard.png@&gt;</v>
      </c>
      <c r="BB49" t="str">
        <f t="shared" si="26"/>
        <v>&lt;img src=@img/drinkicon.png@&gt;</v>
      </c>
      <c r="BC49" t="str">
        <f t="shared" si="27"/>
        <v>&lt;img src=@img/foodicon.png@&gt;</v>
      </c>
      <c r="BD49" t="str">
        <f t="shared" si="28"/>
        <v>&lt;img src=@img/outdoor.png@&gt;&lt;img src=@img/hard.png@&gt;&lt;img src=@img/drinkicon.png@&gt;&lt;img src=@img/foodicon.png@&gt;</v>
      </c>
      <c r="BE49" t="str">
        <f t="shared" si="29"/>
        <v>outdoor drink food hard high old</v>
      </c>
      <c r="BF49" t="str">
        <f t="shared" si="30"/>
        <v>Old Town</v>
      </c>
      <c r="BG49">
        <v>40.587825000000002</v>
      </c>
      <c r="BH49">
        <v>-105.077479</v>
      </c>
      <c r="BI49" t="str">
        <f t="shared" si="31"/>
        <v>[40.587825,-105.077479],</v>
      </c>
    </row>
    <row r="50" spans="2:61" x14ac:dyDescent="0.35">
      <c r="B50" t="s">
        <v>33</v>
      </c>
      <c r="C50" t="s">
        <v>478</v>
      </c>
      <c r="D50" t="s">
        <v>34</v>
      </c>
      <c r="E50" t="s">
        <v>35</v>
      </c>
      <c r="G50" s="1" t="s">
        <v>36</v>
      </c>
      <c r="H50">
        <v>1500</v>
      </c>
      <c r="I50">
        <v>1830</v>
      </c>
      <c r="J50">
        <v>1500</v>
      </c>
      <c r="K50">
        <v>1830</v>
      </c>
      <c r="L50">
        <v>1500</v>
      </c>
      <c r="M50">
        <v>1830</v>
      </c>
      <c r="N50">
        <v>1500</v>
      </c>
      <c r="O50">
        <v>1830</v>
      </c>
      <c r="P50">
        <v>1500</v>
      </c>
      <c r="Q50">
        <v>1830</v>
      </c>
      <c r="R50">
        <v>1500</v>
      </c>
      <c r="S50">
        <v>1830</v>
      </c>
      <c r="T50">
        <v>1500</v>
      </c>
      <c r="U50">
        <v>1830</v>
      </c>
      <c r="V50" t="s">
        <v>239</v>
      </c>
      <c r="W50">
        <f t="shared" si="2"/>
        <v>15</v>
      </c>
      <c r="X50">
        <f t="shared" si="3"/>
        <v>18.3</v>
      </c>
      <c r="Y50">
        <f t="shared" si="4"/>
        <v>15</v>
      </c>
      <c r="Z50">
        <f t="shared" si="5"/>
        <v>18.3</v>
      </c>
      <c r="AA50">
        <f t="shared" si="6"/>
        <v>15</v>
      </c>
      <c r="AB50">
        <f t="shared" si="7"/>
        <v>18.3</v>
      </c>
      <c r="AC50">
        <f t="shared" si="8"/>
        <v>15</v>
      </c>
      <c r="AD50">
        <f t="shared" si="9"/>
        <v>18.3</v>
      </c>
      <c r="AE50">
        <f t="shared" si="10"/>
        <v>15</v>
      </c>
      <c r="AF50">
        <f t="shared" si="11"/>
        <v>18.3</v>
      </c>
      <c r="AG50">
        <f t="shared" si="12"/>
        <v>15</v>
      </c>
      <c r="AH50">
        <f t="shared" si="13"/>
        <v>18.3</v>
      </c>
      <c r="AI50">
        <f t="shared" si="14"/>
        <v>15</v>
      </c>
      <c r="AJ50">
        <f t="shared" si="15"/>
        <v>18.3</v>
      </c>
      <c r="AK50" t="str">
        <f t="shared" si="16"/>
        <v>3pm-6.3pm</v>
      </c>
      <c r="AL50" t="str">
        <f t="shared" si="17"/>
        <v>3pm-6.3pm</v>
      </c>
      <c r="AM50" t="str">
        <f t="shared" si="18"/>
        <v>3pm-6.3pm</v>
      </c>
      <c r="AN50" t="str">
        <f t="shared" si="19"/>
        <v>3pm-6.3pm</v>
      </c>
      <c r="AO50" t="str">
        <f t="shared" si="20"/>
        <v>3pm-6.3pm</v>
      </c>
      <c r="AP50" t="str">
        <f t="shared" si="21"/>
        <v>3pm-6.3pm</v>
      </c>
      <c r="AQ50" t="str">
        <f t="shared" si="22"/>
        <v>3pm-6.3pm</v>
      </c>
      <c r="AR50" t="s">
        <v>238</v>
      </c>
      <c r="AS50" t="s">
        <v>338</v>
      </c>
      <c r="AU50" t="s">
        <v>341</v>
      </c>
      <c r="AV50" s="8" t="s">
        <v>349</v>
      </c>
      <c r="AW50" s="8" t="s">
        <v>350</v>
      </c>
      <c r="AX50" s="4" t="str">
        <f t="shared" si="1"/>
        <v>{
    'name': "Jay's Bistro",
    'area': "old",'hours':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"Cocktails: $5 \n Martinis: $6 \n Wine by the Glass: $5 \n Selected Draft Beers: $3.50", 'link':"http://www.jaysbistro.net/", 'pricing':"high",   'phone-number': "", 'address': "135 W Oak St, Fort Collins 80524", 'other-amenities': ['outdoor','','hard'], 'has-drink':true, 'has-food':false},</v>
      </c>
      <c r="AY50" t="str">
        <f t="shared" si="23"/>
        <v>&lt;img src=@img/outdoor.png@&gt;</v>
      </c>
      <c r="AZ50" t="str">
        <f t="shared" si="24"/>
        <v/>
      </c>
      <c r="BA50" t="str">
        <f t="shared" si="25"/>
        <v>&lt;img src=@img/hard.png@&gt;</v>
      </c>
      <c r="BB50" t="str">
        <f t="shared" si="26"/>
        <v>&lt;img src=@img/drinkicon.png@&gt;</v>
      </c>
      <c r="BC50" t="str">
        <f t="shared" si="27"/>
        <v/>
      </c>
      <c r="BD50" t="str">
        <f t="shared" si="28"/>
        <v>&lt;img src=@img/outdoor.png@&gt;&lt;img src=@img/hard.png@&gt;&lt;img src=@img/drinkicon.png@&gt;</v>
      </c>
      <c r="BE50" t="str">
        <f t="shared" si="29"/>
        <v>outdoor drink hard high old</v>
      </c>
      <c r="BF50" t="str">
        <f t="shared" si="30"/>
        <v>Old Town</v>
      </c>
      <c r="BG50">
        <v>40.585365000000003</v>
      </c>
      <c r="BH50">
        <v>-105.078164</v>
      </c>
      <c r="BI50" t="str">
        <f t="shared" si="31"/>
        <v>[40.585365,-105.078164],</v>
      </c>
    </row>
    <row r="51" spans="2:61" x14ac:dyDescent="0.35">
      <c r="B51" t="s">
        <v>115</v>
      </c>
      <c r="C51" t="s">
        <v>478</v>
      </c>
      <c r="D51" t="s">
        <v>116</v>
      </c>
      <c r="E51" t="s">
        <v>483</v>
      </c>
      <c r="G51" s="1" t="s">
        <v>117</v>
      </c>
      <c r="V51" t="s">
        <v>259</v>
      </c>
      <c r="W51" t="str">
        <f t="shared" si="2"/>
        <v/>
      </c>
      <c r="X51" t="str">
        <f t="shared" si="3"/>
        <v/>
      </c>
      <c r="Y51" t="str">
        <f t="shared" si="4"/>
        <v/>
      </c>
      <c r="Z51" t="str">
        <f t="shared" si="5"/>
        <v/>
      </c>
      <c r="AA51" t="str">
        <f t="shared" si="6"/>
        <v/>
      </c>
      <c r="AB51" t="str">
        <f t="shared" si="7"/>
        <v/>
      </c>
      <c r="AC51" t="str">
        <f t="shared" si="8"/>
        <v/>
      </c>
      <c r="AD51" t="str">
        <f t="shared" si="9"/>
        <v/>
      </c>
      <c r="AE51" t="str">
        <f t="shared" si="10"/>
        <v/>
      </c>
      <c r="AF51" t="str">
        <f t="shared" si="11"/>
        <v/>
      </c>
      <c r="AG51" t="str">
        <f t="shared" si="12"/>
        <v/>
      </c>
      <c r="AH51" t="str">
        <f t="shared" si="13"/>
        <v/>
      </c>
      <c r="AI51" t="str">
        <f t="shared" si="14"/>
        <v/>
      </c>
      <c r="AJ51" t="str">
        <f t="shared" si="15"/>
        <v/>
      </c>
      <c r="AK51" t="str">
        <f t="shared" si="16"/>
        <v/>
      </c>
      <c r="AL51" t="str">
        <f t="shared" si="17"/>
        <v/>
      </c>
      <c r="AM51" t="str">
        <f t="shared" si="18"/>
        <v/>
      </c>
      <c r="AN51" t="str">
        <f t="shared" si="19"/>
        <v/>
      </c>
      <c r="AO51" t="str">
        <f t="shared" si="20"/>
        <v/>
      </c>
      <c r="AP51" t="str">
        <f t="shared" si="21"/>
        <v/>
      </c>
      <c r="AQ51" t="str">
        <f t="shared" si="22"/>
        <v/>
      </c>
      <c r="AR51" s="2" t="s">
        <v>369</v>
      </c>
      <c r="AS51" t="s">
        <v>338</v>
      </c>
      <c r="AU51" t="s">
        <v>28</v>
      </c>
      <c r="AV51" s="8" t="s">
        <v>349</v>
      </c>
      <c r="AW51" s="8" t="s">
        <v>349</v>
      </c>
      <c r="AX51" s="4" t="str">
        <f t="shared" si="1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\n House Wine $5.00 \n Sake Bomb $2.00 \n ODELL IPA (FT. COLLINS) $3.00 \n Kirin Ichiban (draft) $3.00 \n New Belgium (draft) $3.00 \n Corona (bottle) $2.50 \n Coors Light (bottle) $2.50 \n Bud Light (bottle) $2.50 \n Wide range of sushi specials", 'link':"http://www.sushijeju.com", 'pricing':"med",   'phone-number': "", 'address': "238 S College Ave, Fort Collins 80524", 'other-amenities': ['outdoor','','medium'], 'has-drink':true, 'has-food':true},</v>
      </c>
      <c r="AY51" t="str">
        <f t="shared" si="23"/>
        <v>&lt;img src=@img/outdoor.png@&gt;</v>
      </c>
      <c r="AZ51" t="str">
        <f t="shared" si="24"/>
        <v/>
      </c>
      <c r="BA51" t="str">
        <f t="shared" si="25"/>
        <v>&lt;img src=@img/medium.png@&gt;</v>
      </c>
      <c r="BB51" t="str">
        <f t="shared" si="26"/>
        <v>&lt;img src=@img/drinkicon.png@&gt;</v>
      </c>
      <c r="BC51" t="str">
        <f t="shared" si="27"/>
        <v>&lt;img src=@img/foodicon.png@&gt;</v>
      </c>
      <c r="BD51" t="str">
        <f t="shared" si="28"/>
        <v>&lt;img src=@img/outdoor.png@&gt;&lt;img src=@img/medium.png@&gt;&lt;img src=@img/drinkicon.png@&gt;&lt;img src=@img/foodicon.png@&gt;</v>
      </c>
      <c r="BE51" t="str">
        <f t="shared" si="29"/>
        <v>outdoor drink food medium med old</v>
      </c>
      <c r="BF51" t="str">
        <f t="shared" si="30"/>
        <v>Old Town</v>
      </c>
      <c r="BG51">
        <v>40.584425000000003</v>
      </c>
      <c r="BH51">
        <v>-105.076705</v>
      </c>
      <c r="BI51" t="str">
        <f t="shared" si="31"/>
        <v>[40.584425,-105.076705],</v>
      </c>
    </row>
    <row r="52" spans="2:61" x14ac:dyDescent="0.35">
      <c r="B52" t="s">
        <v>131</v>
      </c>
      <c r="C52" t="s">
        <v>481</v>
      </c>
      <c r="D52" t="s">
        <v>132</v>
      </c>
      <c r="E52" t="s">
        <v>54</v>
      </c>
      <c r="G52" s="1" t="s">
        <v>133</v>
      </c>
      <c r="W52" t="str">
        <f t="shared" si="2"/>
        <v/>
      </c>
      <c r="X52" t="str">
        <f t="shared" si="3"/>
        <v/>
      </c>
      <c r="Y52" t="str">
        <f t="shared" si="4"/>
        <v/>
      </c>
      <c r="Z52" t="str">
        <f t="shared" si="5"/>
        <v/>
      </c>
      <c r="AA52" t="str">
        <f t="shared" si="6"/>
        <v/>
      </c>
      <c r="AB52" t="str">
        <f t="shared" si="7"/>
        <v/>
      </c>
      <c r="AC52" t="str">
        <f t="shared" si="8"/>
        <v/>
      </c>
      <c r="AD52" t="str">
        <f t="shared" si="9"/>
        <v/>
      </c>
      <c r="AE52" t="str">
        <f t="shared" si="10"/>
        <v/>
      </c>
      <c r="AF52" t="str">
        <f t="shared" si="11"/>
        <v/>
      </c>
      <c r="AG52" t="str">
        <f t="shared" si="12"/>
        <v/>
      </c>
      <c r="AH52" t="str">
        <f t="shared" si="13"/>
        <v/>
      </c>
      <c r="AI52" t="str">
        <f t="shared" si="14"/>
        <v/>
      </c>
      <c r="AJ52" t="str">
        <f t="shared" si="15"/>
        <v/>
      </c>
      <c r="AK52" t="str">
        <f t="shared" si="16"/>
        <v/>
      </c>
      <c r="AL52" t="str">
        <f t="shared" si="17"/>
        <v/>
      </c>
      <c r="AM52" t="str">
        <f t="shared" si="18"/>
        <v/>
      </c>
      <c r="AN52" t="str">
        <f t="shared" si="19"/>
        <v/>
      </c>
      <c r="AO52" t="str">
        <f t="shared" si="20"/>
        <v/>
      </c>
      <c r="AP52" t="str">
        <f t="shared" si="21"/>
        <v/>
      </c>
      <c r="AQ52" t="str">
        <f t="shared" si="22"/>
        <v/>
      </c>
      <c r="AR52" s="2" t="s">
        <v>373</v>
      </c>
      <c r="AU52" t="s">
        <v>28</v>
      </c>
      <c r="AV52" s="8" t="s">
        <v>350</v>
      </c>
      <c r="AW52" s="8" t="s">
        <v>350</v>
      </c>
      <c r="AX52" s="4" t="str">
        <f t="shared" si="1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52" t="str">
        <f t="shared" si="23"/>
        <v/>
      </c>
      <c r="AZ52" t="str">
        <f t="shared" si="24"/>
        <v/>
      </c>
      <c r="BA52" t="str">
        <f t="shared" si="25"/>
        <v>&lt;img src=@img/medium.png@&gt;</v>
      </c>
      <c r="BB52" t="str">
        <f t="shared" si="26"/>
        <v/>
      </c>
      <c r="BC52" t="str">
        <f t="shared" si="27"/>
        <v/>
      </c>
      <c r="BD52" t="str">
        <f t="shared" si="28"/>
        <v>&lt;img src=@img/medium.png@&gt;</v>
      </c>
      <c r="BE52" t="str">
        <f t="shared" si="29"/>
        <v>medium low cwest</v>
      </c>
      <c r="BF52" t="str">
        <f t="shared" si="30"/>
        <v>Campus West</v>
      </c>
      <c r="BG52">
        <v>40.574174999999997</v>
      </c>
      <c r="BH52">
        <v>-105.097887</v>
      </c>
      <c r="BI52" t="str">
        <f t="shared" si="31"/>
        <v>[40.574175,-105.097887],</v>
      </c>
    </row>
    <row r="53" spans="2:61" x14ac:dyDescent="0.35">
      <c r="B53" t="s">
        <v>95</v>
      </c>
      <c r="C53" t="s">
        <v>481</v>
      </c>
      <c r="D53" t="s">
        <v>96</v>
      </c>
      <c r="E53" t="s">
        <v>54</v>
      </c>
      <c r="G53" s="1" t="s">
        <v>97</v>
      </c>
      <c r="W53" t="str">
        <f t="shared" si="2"/>
        <v/>
      </c>
      <c r="X53" t="str">
        <f t="shared" si="3"/>
        <v/>
      </c>
      <c r="Y53" t="str">
        <f t="shared" si="4"/>
        <v/>
      </c>
      <c r="Z53" t="str">
        <f t="shared" si="5"/>
        <v/>
      </c>
      <c r="AA53" t="str">
        <f t="shared" si="6"/>
        <v/>
      </c>
      <c r="AB53" t="str">
        <f t="shared" si="7"/>
        <v/>
      </c>
      <c r="AC53" t="str">
        <f t="shared" si="8"/>
        <v/>
      </c>
      <c r="AD53" t="str">
        <f t="shared" si="9"/>
        <v/>
      </c>
      <c r="AE53" t="str">
        <f t="shared" si="10"/>
        <v/>
      </c>
      <c r="AF53" t="str">
        <f t="shared" si="11"/>
        <v/>
      </c>
      <c r="AG53" t="str">
        <f t="shared" si="12"/>
        <v/>
      </c>
      <c r="AH53" t="str">
        <f t="shared" si="13"/>
        <v/>
      </c>
      <c r="AI53" t="str">
        <f t="shared" si="14"/>
        <v/>
      </c>
      <c r="AJ53" t="str">
        <f t="shared" si="15"/>
        <v/>
      </c>
      <c r="AK53" t="str">
        <f t="shared" si="16"/>
        <v/>
      </c>
      <c r="AL53" t="str">
        <f t="shared" si="17"/>
        <v/>
      </c>
      <c r="AM53" t="str">
        <f t="shared" si="18"/>
        <v/>
      </c>
      <c r="AN53" t="str">
        <f t="shared" si="19"/>
        <v/>
      </c>
      <c r="AO53" t="str">
        <f t="shared" si="20"/>
        <v/>
      </c>
      <c r="AP53" t="str">
        <f t="shared" si="21"/>
        <v/>
      </c>
      <c r="AQ53" t="str">
        <f t="shared" si="22"/>
        <v/>
      </c>
      <c r="AR53" s="2" t="s">
        <v>361</v>
      </c>
      <c r="AU53" t="s">
        <v>342</v>
      </c>
      <c r="AV53" s="8" t="s">
        <v>350</v>
      </c>
      <c r="AW53" s="8" t="s">
        <v>350</v>
      </c>
      <c r="AX53" s="4" t="str">
        <f t="shared" si="1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53" t="str">
        <f t="shared" si="23"/>
        <v/>
      </c>
      <c r="AZ53" t="str">
        <f t="shared" si="24"/>
        <v/>
      </c>
      <c r="BA53" t="str">
        <f t="shared" si="25"/>
        <v>&lt;img src=@img/easy.png@&gt;</v>
      </c>
      <c r="BB53" t="str">
        <f t="shared" si="26"/>
        <v/>
      </c>
      <c r="BC53" t="str">
        <f t="shared" si="27"/>
        <v/>
      </c>
      <c r="BD53" t="str">
        <f t="shared" si="28"/>
        <v>&lt;img src=@img/easy.png@&gt;</v>
      </c>
      <c r="BE53" t="str">
        <f t="shared" si="29"/>
        <v>easy low cwest</v>
      </c>
      <c r="BF53" t="str">
        <f t="shared" si="30"/>
        <v>Campus West</v>
      </c>
      <c r="BG53">
        <v>40.575012999999998</v>
      </c>
      <c r="BH53">
        <v>-105.097076</v>
      </c>
      <c r="BI53" t="str">
        <f t="shared" si="31"/>
        <v>[40.575013,-105.097076],</v>
      </c>
    </row>
    <row r="54" spans="2:61" x14ac:dyDescent="0.35">
      <c r="B54" t="s">
        <v>164</v>
      </c>
      <c r="C54" t="s">
        <v>478</v>
      </c>
      <c r="D54" t="s">
        <v>53</v>
      </c>
      <c r="E54" t="s">
        <v>483</v>
      </c>
      <c r="G54" t="s">
        <v>165</v>
      </c>
      <c r="J54">
        <v>1500</v>
      </c>
      <c r="K54">
        <v>1800</v>
      </c>
      <c r="L54">
        <v>1500</v>
      </c>
      <c r="M54">
        <v>1800</v>
      </c>
      <c r="N54">
        <v>1500</v>
      </c>
      <c r="O54">
        <v>1800</v>
      </c>
      <c r="P54">
        <v>1500</v>
      </c>
      <c r="Q54">
        <v>1800</v>
      </c>
      <c r="V54" t="s">
        <v>267</v>
      </c>
      <c r="W54" t="str">
        <f t="shared" si="2"/>
        <v/>
      </c>
      <c r="X54" t="str">
        <f t="shared" si="3"/>
        <v/>
      </c>
      <c r="Y54">
        <f t="shared" si="4"/>
        <v>15</v>
      </c>
      <c r="Z54">
        <f t="shared" si="5"/>
        <v>18</v>
      </c>
      <c r="AA54">
        <f t="shared" si="6"/>
        <v>15</v>
      </c>
      <c r="AB54">
        <f t="shared" si="7"/>
        <v>18</v>
      </c>
      <c r="AC54">
        <f t="shared" si="8"/>
        <v>15</v>
      </c>
      <c r="AD54">
        <f t="shared" si="9"/>
        <v>18</v>
      </c>
      <c r="AE54">
        <f t="shared" si="10"/>
        <v>15</v>
      </c>
      <c r="AF54">
        <f t="shared" si="11"/>
        <v>18</v>
      </c>
      <c r="AG54" t="str">
        <f t="shared" si="12"/>
        <v/>
      </c>
      <c r="AH54" t="str">
        <f t="shared" si="13"/>
        <v/>
      </c>
      <c r="AI54" t="str">
        <f t="shared" si="14"/>
        <v/>
      </c>
      <c r="AJ54" t="str">
        <f t="shared" si="15"/>
        <v/>
      </c>
      <c r="AK54" t="str">
        <f t="shared" si="16"/>
        <v/>
      </c>
      <c r="AL54" t="str">
        <f t="shared" si="17"/>
        <v>3pm-6pm</v>
      </c>
      <c r="AM54" t="str">
        <f t="shared" si="18"/>
        <v>3pm-6pm</v>
      </c>
      <c r="AN54" t="str">
        <f t="shared" si="19"/>
        <v>3pm-6pm</v>
      </c>
      <c r="AO54" t="str">
        <f t="shared" si="20"/>
        <v>3pm-6pm</v>
      </c>
      <c r="AP54" t="str">
        <f t="shared" si="21"/>
        <v/>
      </c>
      <c r="AQ54" t="str">
        <f t="shared" si="22"/>
        <v/>
      </c>
      <c r="AR54" s="2" t="s">
        <v>382</v>
      </c>
      <c r="AS54" t="s">
        <v>338</v>
      </c>
      <c r="AU54" t="s">
        <v>341</v>
      </c>
      <c r="AV54" s="8" t="s">
        <v>349</v>
      </c>
      <c r="AW54" s="8" t="s">
        <v>350</v>
      </c>
      <c r="AX54" s="4" t="str">
        <f t="shared" si="1"/>
        <v>{
    'name': "La Luz Mexican Grill",
    'area': "old",'hours': {
      'sunday-start':"", 'sunday-end':"", 'monday-start':"1500", 'monday-end':"1800", 'tuesday-start':"1500", 'tuesday-end':"1800", 'wednesday-start':"1500", 'wednesday-end':"1800", 'thursday-start':"1500", 'thursday-end':"1800", 'friday-start':"", 'friday-end':"", 'saturday-start':"", 'saturday-end':""},  'description': "$3 Shots and Drafts \n $5 Jefe, Del Sol, Pomegranate Marg, MND &amp; Lunch Box", 'link':"http://www.laluzgrill.com", 'pricing':"med",   'phone-number': "", 'address': "200 Walnut Street, Fort Collins, CO 80524", 'other-amenities': ['outdoor','','hard'], 'has-drink':true, 'has-food':false},</v>
      </c>
      <c r="AY54" t="str">
        <f t="shared" si="23"/>
        <v>&lt;img src=@img/outdoor.png@&gt;</v>
      </c>
      <c r="AZ54" t="str">
        <f t="shared" si="24"/>
        <v/>
      </c>
      <c r="BA54" t="str">
        <f t="shared" si="25"/>
        <v>&lt;img src=@img/hard.png@&gt;</v>
      </c>
      <c r="BB54" t="str">
        <f t="shared" si="26"/>
        <v>&lt;img src=@img/drinkicon.png@&gt;</v>
      </c>
      <c r="BC54" t="str">
        <f t="shared" si="27"/>
        <v/>
      </c>
      <c r="BD54" t="str">
        <f t="shared" si="28"/>
        <v>&lt;img src=@img/outdoor.png@&gt;&lt;img src=@img/hard.png@&gt;&lt;img src=@img/drinkicon.png@&gt;</v>
      </c>
      <c r="BE54" t="str">
        <f t="shared" si="29"/>
        <v>outdoor drink hard med old</v>
      </c>
      <c r="BF54" t="str">
        <f t="shared" si="30"/>
        <v>Old Town</v>
      </c>
      <c r="BG54">
        <v>40.588991999999998</v>
      </c>
      <c r="BH54">
        <v>-105.076347</v>
      </c>
      <c r="BI54" t="str">
        <f t="shared" si="31"/>
        <v>[40.588992,-105.076347],</v>
      </c>
    </row>
    <row r="55" spans="2:61" ht="15.5" x14ac:dyDescent="0.35">
      <c r="B55" t="s">
        <v>423</v>
      </c>
      <c r="C55" t="s">
        <v>352</v>
      </c>
      <c r="D55" t="s">
        <v>424</v>
      </c>
      <c r="E55" t="s">
        <v>483</v>
      </c>
      <c r="G55" s="6" t="s">
        <v>444</v>
      </c>
      <c r="H55">
        <v>1600</v>
      </c>
      <c r="I55">
        <v>1900</v>
      </c>
      <c r="J55">
        <v>1600</v>
      </c>
      <c r="K55">
        <v>1900</v>
      </c>
      <c r="L55">
        <v>1600</v>
      </c>
      <c r="M55">
        <v>1900</v>
      </c>
      <c r="N55">
        <v>1600</v>
      </c>
      <c r="O55">
        <v>1900</v>
      </c>
      <c r="P55">
        <v>1600</v>
      </c>
      <c r="Q55">
        <v>1900</v>
      </c>
      <c r="R55">
        <v>1600</v>
      </c>
      <c r="S55">
        <v>1900</v>
      </c>
      <c r="V55" t="s">
        <v>431</v>
      </c>
      <c r="W55">
        <f t="shared" si="2"/>
        <v>16</v>
      </c>
      <c r="X55">
        <f t="shared" si="3"/>
        <v>19</v>
      </c>
      <c r="Y55">
        <f t="shared" si="4"/>
        <v>16</v>
      </c>
      <c r="Z55">
        <f t="shared" si="5"/>
        <v>19</v>
      </c>
      <c r="AA55">
        <f t="shared" si="6"/>
        <v>16</v>
      </c>
      <c r="AB55">
        <f t="shared" si="7"/>
        <v>19</v>
      </c>
      <c r="AC55">
        <f t="shared" si="8"/>
        <v>16</v>
      </c>
      <c r="AD55">
        <f t="shared" si="9"/>
        <v>19</v>
      </c>
      <c r="AE55">
        <f t="shared" si="10"/>
        <v>16</v>
      </c>
      <c r="AF55">
        <f t="shared" si="11"/>
        <v>19</v>
      </c>
      <c r="AG55">
        <f t="shared" si="12"/>
        <v>16</v>
      </c>
      <c r="AH55">
        <f t="shared" si="13"/>
        <v>19</v>
      </c>
      <c r="AI55" t="str">
        <f t="shared" si="14"/>
        <v/>
      </c>
      <c r="AJ55" t="str">
        <f t="shared" si="15"/>
        <v/>
      </c>
      <c r="AK55" t="str">
        <f t="shared" si="16"/>
        <v>4pm-7pm</v>
      </c>
      <c r="AL55" t="str">
        <f t="shared" si="17"/>
        <v>4pm-7pm</v>
      </c>
      <c r="AM55" t="str">
        <f t="shared" si="18"/>
        <v>4pm-7pm</v>
      </c>
      <c r="AN55" t="str">
        <f t="shared" si="19"/>
        <v>4pm-7pm</v>
      </c>
      <c r="AO55" t="str">
        <f t="shared" si="20"/>
        <v>4pm-7pm</v>
      </c>
      <c r="AP55" t="str">
        <f t="shared" si="21"/>
        <v>4pm-7pm</v>
      </c>
      <c r="AQ55" t="str">
        <f t="shared" si="22"/>
        <v/>
      </c>
      <c r="AR55" t="s">
        <v>430</v>
      </c>
      <c r="AU55" t="s">
        <v>342</v>
      </c>
      <c r="AV55" s="8" t="s">
        <v>349</v>
      </c>
      <c r="AW55" s="8" t="s">
        <v>349</v>
      </c>
      <c r="AX55" s="4" t="str">
        <f t="shared" si="1"/>
        <v>{
    'name': "Longhorn Steakhouse",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\n Wine: $4 \n Domestic Drafts: $3 \n Chili Cheese Fries: $5 \n Spicy Chicken Bites: $4 \n Fried Pickles: $3", 'link':"https://www.longhornsteakhouse.com/home", 'pricing':"med",   'phone-number': "", 'address': " 3450 S College Ave, Fort Collins, CO 80525", 'other-amenities': ['','','easy'], 'has-drink':true, 'has-food':true},</v>
      </c>
      <c r="AY55" t="str">
        <f t="shared" si="23"/>
        <v/>
      </c>
      <c r="AZ55" t="str">
        <f t="shared" si="24"/>
        <v/>
      </c>
      <c r="BA55" t="str">
        <f t="shared" si="25"/>
        <v>&lt;img src=@img/easy.png@&gt;</v>
      </c>
      <c r="BB55" t="str">
        <f t="shared" si="26"/>
        <v>&lt;img src=@img/drinkicon.png@&gt;</v>
      </c>
      <c r="BC55" t="str">
        <f t="shared" si="27"/>
        <v>&lt;img src=@img/foodicon.png@&gt;</v>
      </c>
      <c r="BD55" t="str">
        <f t="shared" si="28"/>
        <v>&lt;img src=@img/easy.png@&gt;&lt;img src=@img/drinkicon.png@&gt;&lt;img src=@img/foodicon.png@&gt;</v>
      </c>
      <c r="BE55" t="str">
        <f t="shared" si="29"/>
        <v>drink food easy med midtown</v>
      </c>
      <c r="BF55" t="str">
        <f t="shared" si="30"/>
        <v>Midtown</v>
      </c>
      <c r="BG55">
        <v>40.540550000000003</v>
      </c>
      <c r="BH55">
        <v>-105.07642800000001</v>
      </c>
      <c r="BI55" t="str">
        <f t="shared" si="31"/>
        <v>[40.54055,-105.076428],</v>
      </c>
    </row>
    <row r="56" spans="2:61" ht="174" x14ac:dyDescent="0.35">
      <c r="B56" t="s">
        <v>200</v>
      </c>
      <c r="C56" t="s">
        <v>351</v>
      </c>
      <c r="D56" t="s">
        <v>53</v>
      </c>
      <c r="E56" t="s">
        <v>483</v>
      </c>
      <c r="G56" s="1" t="s">
        <v>108</v>
      </c>
      <c r="H56">
        <v>1100</v>
      </c>
      <c r="I56">
        <v>2200</v>
      </c>
      <c r="J56">
        <v>1600</v>
      </c>
      <c r="K56">
        <v>1800</v>
      </c>
      <c r="L56">
        <v>1100</v>
      </c>
      <c r="M56">
        <v>1730</v>
      </c>
      <c r="N56">
        <v>1600</v>
      </c>
      <c r="O56">
        <v>1800</v>
      </c>
      <c r="P56">
        <v>1600</v>
      </c>
      <c r="Q56">
        <v>1800</v>
      </c>
      <c r="R56">
        <v>1600</v>
      </c>
      <c r="S56">
        <v>1800</v>
      </c>
      <c r="T56">
        <v>1600</v>
      </c>
      <c r="U56">
        <v>1800</v>
      </c>
      <c r="V56" s="7" t="s">
        <v>337</v>
      </c>
      <c r="W56">
        <f t="shared" si="2"/>
        <v>11</v>
      </c>
      <c r="X56">
        <f t="shared" si="3"/>
        <v>22</v>
      </c>
      <c r="Y56">
        <f t="shared" si="4"/>
        <v>16</v>
      </c>
      <c r="Z56">
        <f t="shared" si="5"/>
        <v>18</v>
      </c>
      <c r="AA56">
        <f t="shared" si="6"/>
        <v>11</v>
      </c>
      <c r="AB56">
        <f t="shared" si="7"/>
        <v>17.3</v>
      </c>
      <c r="AC56">
        <f t="shared" si="8"/>
        <v>16</v>
      </c>
      <c r="AD56">
        <f t="shared" si="9"/>
        <v>18</v>
      </c>
      <c r="AE56">
        <f t="shared" si="10"/>
        <v>16</v>
      </c>
      <c r="AF56">
        <f t="shared" si="11"/>
        <v>18</v>
      </c>
      <c r="AG56">
        <f t="shared" si="12"/>
        <v>16</v>
      </c>
      <c r="AH56">
        <f t="shared" si="13"/>
        <v>18</v>
      </c>
      <c r="AI56">
        <f t="shared" si="14"/>
        <v>16</v>
      </c>
      <c r="AJ56">
        <f t="shared" si="15"/>
        <v>18</v>
      </c>
      <c r="AK56" t="str">
        <f t="shared" si="16"/>
        <v>11am-10pm</v>
      </c>
      <c r="AL56" t="str">
        <f t="shared" si="17"/>
        <v>4pm-6pm</v>
      </c>
      <c r="AM56" t="str">
        <f t="shared" si="18"/>
        <v>11am-5.3pm</v>
      </c>
      <c r="AN56" t="str">
        <f t="shared" si="19"/>
        <v>4pm-6pm</v>
      </c>
      <c r="AO56" t="str">
        <f t="shared" si="20"/>
        <v>4pm-6pm</v>
      </c>
      <c r="AP56" t="str">
        <f t="shared" si="21"/>
        <v>4pm-6pm</v>
      </c>
      <c r="AQ56" t="str">
        <f t="shared" si="22"/>
        <v>4pm-6pm</v>
      </c>
      <c r="AR56" s="2" t="s">
        <v>366</v>
      </c>
      <c r="AS56" t="s">
        <v>338</v>
      </c>
      <c r="AU56" t="s">
        <v>28</v>
      </c>
      <c r="AV56" s="8" t="s">
        <v>349</v>
      </c>
      <c r="AW56" s="8" t="s">
        <v>350</v>
      </c>
      <c r="AX56" s="4" t="str">
        <f t="shared" si="1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\n Gold House Pitcher $17.00 \n​ Classic Margaritas $4.25 \n Classic Pitchers $19 \n Imported Beer $2 \n Domestic Beer $2 \n Tuesdays - Lady's Day (all day) \n Sunday - Men's Day (all day) \n 2 for 1 on House Margs, Classic Margs, Beers, and Wines \n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56" t="str">
        <f t="shared" si="23"/>
        <v>&lt;img src=@img/outdoor.png@&gt;</v>
      </c>
      <c r="AZ56" t="str">
        <f t="shared" si="24"/>
        <v/>
      </c>
      <c r="BA56" t="str">
        <f t="shared" si="25"/>
        <v>&lt;img src=@img/medium.png@&gt;</v>
      </c>
      <c r="BB56" t="str">
        <f t="shared" si="26"/>
        <v>&lt;img src=@img/drinkicon.png@&gt;</v>
      </c>
      <c r="BC56" t="str">
        <f t="shared" si="27"/>
        <v/>
      </c>
      <c r="BD56" t="str">
        <f t="shared" si="28"/>
        <v>&lt;img src=@img/outdoor.png@&gt;&lt;img src=@img/medium.png@&gt;&lt;img src=@img/drinkicon.png@&gt;</v>
      </c>
      <c r="BE56" t="str">
        <f t="shared" si="29"/>
        <v>outdoor drink medium med campus</v>
      </c>
      <c r="BF56" t="str">
        <f t="shared" si="30"/>
        <v>Near Campus</v>
      </c>
      <c r="BG56">
        <v>40.579048</v>
      </c>
      <c r="BH56">
        <v>-105.07677099999999</v>
      </c>
      <c r="BI56" t="str">
        <f t="shared" si="31"/>
        <v>[40.579048,-105.076771],</v>
      </c>
    </row>
    <row r="57" spans="2:61" ht="15.5" x14ac:dyDescent="0.35">
      <c r="B57" t="s">
        <v>318</v>
      </c>
      <c r="C57" t="s">
        <v>478</v>
      </c>
      <c r="D57" t="s">
        <v>319</v>
      </c>
      <c r="E57" t="s">
        <v>483</v>
      </c>
      <c r="G57" s="6" t="s">
        <v>321</v>
      </c>
      <c r="H57">
        <v>1100</v>
      </c>
      <c r="I57">
        <v>2400</v>
      </c>
      <c r="J57">
        <v>1500</v>
      </c>
      <c r="K57">
        <v>1900</v>
      </c>
      <c r="L57">
        <v>1500</v>
      </c>
      <c r="M57">
        <v>1900</v>
      </c>
      <c r="N57">
        <v>1500</v>
      </c>
      <c r="O57">
        <v>1900</v>
      </c>
      <c r="P57">
        <v>1500</v>
      </c>
      <c r="Q57">
        <v>1900</v>
      </c>
      <c r="R57">
        <v>1500</v>
      </c>
      <c r="S57">
        <v>1900</v>
      </c>
      <c r="T57">
        <v>1100</v>
      </c>
      <c r="U57">
        <v>1900</v>
      </c>
      <c r="V57" t="s">
        <v>320</v>
      </c>
      <c r="W57">
        <f t="shared" si="2"/>
        <v>11</v>
      </c>
      <c r="X57">
        <f t="shared" si="3"/>
        <v>24</v>
      </c>
      <c r="Y57">
        <f t="shared" si="4"/>
        <v>15</v>
      </c>
      <c r="Z57">
        <f t="shared" si="5"/>
        <v>19</v>
      </c>
      <c r="AA57">
        <f t="shared" si="6"/>
        <v>15</v>
      </c>
      <c r="AB57">
        <f t="shared" si="7"/>
        <v>19</v>
      </c>
      <c r="AC57">
        <f t="shared" si="8"/>
        <v>15</v>
      </c>
      <c r="AD57">
        <f t="shared" si="9"/>
        <v>19</v>
      </c>
      <c r="AE57">
        <f t="shared" si="10"/>
        <v>15</v>
      </c>
      <c r="AF57">
        <f t="shared" si="11"/>
        <v>19</v>
      </c>
      <c r="AG57">
        <f t="shared" si="12"/>
        <v>15</v>
      </c>
      <c r="AH57">
        <f t="shared" si="13"/>
        <v>19</v>
      </c>
      <c r="AI57">
        <f t="shared" si="14"/>
        <v>11</v>
      </c>
      <c r="AJ57">
        <f t="shared" si="15"/>
        <v>19</v>
      </c>
      <c r="AK57" t="str">
        <f t="shared" si="16"/>
        <v>11am-12pm</v>
      </c>
      <c r="AL57" t="str">
        <f t="shared" si="17"/>
        <v>3pm-7pm</v>
      </c>
      <c r="AM57" t="str">
        <f t="shared" si="18"/>
        <v>3pm-7pm</v>
      </c>
      <c r="AN57" t="str">
        <f t="shared" si="19"/>
        <v>3pm-7pm</v>
      </c>
      <c r="AO57" t="str">
        <f t="shared" si="20"/>
        <v>3pm-7pm</v>
      </c>
      <c r="AP57" t="str">
        <f t="shared" si="21"/>
        <v>3pm-7pm</v>
      </c>
      <c r="AQ57" t="str">
        <f t="shared" si="22"/>
        <v>11am-7pm</v>
      </c>
      <c r="AR57" s="2" t="s">
        <v>408</v>
      </c>
      <c r="AU57" t="s">
        <v>341</v>
      </c>
      <c r="AV57" s="8" t="s">
        <v>349</v>
      </c>
      <c r="AW57" s="8" t="s">
        <v>349</v>
      </c>
      <c r="AX57" s="4" t="str">
        <f t="shared" si="1"/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\n $1 off wells, wines, and drafts \n Saturday \n $1.50 Bud and Coors \n $2.50 wells and micros \n $3.50 Guinness \n $1 off wines \n Monday \n $3.50 burger baskets \n $2.50 pints of 90 Schilling, 5 Barrel, Odell IPA \n Tuesday \n $2.50 Guinness pints all day \n Wednesday \n $2.50 You Call It 7pm-close \n Thursday \n $3 pints w/ $3 bomb shots \n Sunday \n $2 Bloody Marys, well vodka drinks, and green chili \n $2.50 New Belgium", 'link':"http://www.luckyjoes.com/", 'pricing':"med",   'phone-number': "", 'address': "25 Old Town Square, Fort Collins, CO 80524", 'other-amenities': ['','','hard'], 'has-drink':true, 'has-food':true},</v>
      </c>
      <c r="AY57" t="str">
        <f t="shared" si="23"/>
        <v/>
      </c>
      <c r="AZ57" t="str">
        <f t="shared" si="24"/>
        <v/>
      </c>
      <c r="BA57" t="str">
        <f t="shared" si="25"/>
        <v>&lt;img src=@img/hard.png@&gt;</v>
      </c>
      <c r="BB57" t="str">
        <f t="shared" si="26"/>
        <v>&lt;img src=@img/drinkicon.png@&gt;</v>
      </c>
      <c r="BC57" t="str">
        <f t="shared" si="27"/>
        <v>&lt;img src=@img/foodicon.png@&gt;</v>
      </c>
      <c r="BD57" t="str">
        <f t="shared" si="28"/>
        <v>&lt;img src=@img/hard.png@&gt;&lt;img src=@img/drinkicon.png@&gt;&lt;img src=@img/foodicon.png@&gt;</v>
      </c>
      <c r="BE57" t="str">
        <f t="shared" si="29"/>
        <v>drink food hard med old</v>
      </c>
      <c r="BF57" t="str">
        <f t="shared" si="30"/>
        <v>Old Town</v>
      </c>
      <c r="BG57">
        <v>40.587446999999997</v>
      </c>
      <c r="BH57">
        <v>-105.07635399999999</v>
      </c>
      <c r="BI57" t="str">
        <f t="shared" si="31"/>
        <v>[40.587447,-105.076354],</v>
      </c>
    </row>
    <row r="58" spans="2:61" ht="15.5" x14ac:dyDescent="0.35">
      <c r="B58" t="s">
        <v>418</v>
      </c>
      <c r="C58" t="s">
        <v>478</v>
      </c>
      <c r="D58" t="s">
        <v>419</v>
      </c>
      <c r="E58" t="s">
        <v>483</v>
      </c>
      <c r="G58" s="6" t="s">
        <v>414</v>
      </c>
      <c r="W58" t="str">
        <f t="shared" si="2"/>
        <v/>
      </c>
      <c r="X58" t="str">
        <f t="shared" si="3"/>
        <v/>
      </c>
      <c r="Y58" t="str">
        <f t="shared" si="4"/>
        <v/>
      </c>
      <c r="Z58" t="str">
        <f t="shared" si="5"/>
        <v/>
      </c>
      <c r="AA58" t="str">
        <f t="shared" si="6"/>
        <v/>
      </c>
      <c r="AB58" t="str">
        <f t="shared" si="7"/>
        <v/>
      </c>
      <c r="AC58" t="str">
        <f t="shared" si="8"/>
        <v/>
      </c>
      <c r="AD58" t="str">
        <f t="shared" si="9"/>
        <v/>
      </c>
      <c r="AE58" t="str">
        <f t="shared" si="10"/>
        <v/>
      </c>
      <c r="AF58" t="str">
        <f t="shared" si="11"/>
        <v/>
      </c>
      <c r="AG58" t="str">
        <f t="shared" si="12"/>
        <v/>
      </c>
      <c r="AH58" t="str">
        <f t="shared" si="13"/>
        <v/>
      </c>
      <c r="AI58" t="str">
        <f t="shared" si="14"/>
        <v/>
      </c>
      <c r="AJ58" t="str">
        <f t="shared" si="15"/>
        <v/>
      </c>
      <c r="AK58" t="str">
        <f t="shared" si="16"/>
        <v/>
      </c>
      <c r="AL58" t="str">
        <f t="shared" si="17"/>
        <v/>
      </c>
      <c r="AM58" t="str">
        <f t="shared" si="18"/>
        <v/>
      </c>
      <c r="AN58" t="str">
        <f t="shared" si="19"/>
        <v/>
      </c>
      <c r="AO58" t="str">
        <f t="shared" si="20"/>
        <v/>
      </c>
      <c r="AP58" t="str">
        <f t="shared" si="21"/>
        <v/>
      </c>
      <c r="AQ58" t="str">
        <f t="shared" si="22"/>
        <v/>
      </c>
      <c r="AR58" t="s">
        <v>420</v>
      </c>
      <c r="AS58" t="s">
        <v>338</v>
      </c>
      <c r="AU58" t="s">
        <v>28</v>
      </c>
      <c r="AV58" s="8" t="s">
        <v>350</v>
      </c>
      <c r="AW58" s="8" t="s">
        <v>350</v>
      </c>
      <c r="AX58" s="4" t="str">
        <f t="shared" si="1"/>
        <v>{
    'name': "Magic Rat",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'link':"https://magicratlivemusic.com", 'pricing':"med",   'phone-number': "", 'address': "378 Walnut St, Fort Collins, CO 80524", 'other-amenities': ['outdoor','','medium'], 'has-drink':false, 'has-food':false},</v>
      </c>
      <c r="AY58" t="str">
        <f t="shared" si="23"/>
        <v>&lt;img src=@img/outdoor.png@&gt;</v>
      </c>
      <c r="AZ58" t="str">
        <f t="shared" si="24"/>
        <v/>
      </c>
      <c r="BA58" t="str">
        <f t="shared" si="25"/>
        <v>&lt;img src=@img/medium.png@&gt;</v>
      </c>
      <c r="BB58" t="str">
        <f t="shared" si="26"/>
        <v/>
      </c>
      <c r="BC58" t="str">
        <f t="shared" si="27"/>
        <v/>
      </c>
      <c r="BD58" t="str">
        <f t="shared" si="28"/>
        <v>&lt;img src=@img/outdoor.png@&gt;&lt;img src=@img/medium.png@&gt;</v>
      </c>
      <c r="BE58" t="str">
        <f t="shared" si="29"/>
        <v>outdoor medium med old</v>
      </c>
      <c r="BF58" t="str">
        <f t="shared" si="30"/>
        <v>Old Town</v>
      </c>
      <c r="BG58">
        <v>40.587229000000001</v>
      </c>
      <c r="BH58">
        <v>-105.07409699999999</v>
      </c>
      <c r="BI58" t="str">
        <f t="shared" si="31"/>
        <v>[40.587229,-105.074097],</v>
      </c>
    </row>
    <row r="59" spans="2:61" ht="15.5" x14ac:dyDescent="0.35">
      <c r="B59" t="s">
        <v>322</v>
      </c>
      <c r="C59" t="s">
        <v>478</v>
      </c>
      <c r="D59" t="s">
        <v>323</v>
      </c>
      <c r="E59" t="s">
        <v>483</v>
      </c>
      <c r="G59" s="6" t="s">
        <v>334</v>
      </c>
      <c r="H59">
        <v>1500</v>
      </c>
      <c r="I59">
        <v>1800</v>
      </c>
      <c r="J59">
        <v>1500</v>
      </c>
      <c r="K59">
        <v>1800</v>
      </c>
      <c r="L59">
        <v>1500</v>
      </c>
      <c r="M59">
        <v>1800</v>
      </c>
      <c r="N59">
        <v>1500</v>
      </c>
      <c r="O59">
        <v>1800</v>
      </c>
      <c r="P59">
        <v>1500</v>
      </c>
      <c r="Q59">
        <v>1800</v>
      </c>
      <c r="R59">
        <v>1500</v>
      </c>
      <c r="S59">
        <v>1800</v>
      </c>
      <c r="T59">
        <v>1500</v>
      </c>
      <c r="U59">
        <v>1800</v>
      </c>
      <c r="V59" t="s">
        <v>324</v>
      </c>
      <c r="W59">
        <f t="shared" si="2"/>
        <v>15</v>
      </c>
      <c r="X59">
        <f t="shared" si="3"/>
        <v>18</v>
      </c>
      <c r="Y59">
        <f t="shared" si="4"/>
        <v>15</v>
      </c>
      <c r="Z59">
        <f t="shared" si="5"/>
        <v>18</v>
      </c>
      <c r="AA59">
        <f t="shared" si="6"/>
        <v>15</v>
      </c>
      <c r="AB59">
        <f t="shared" si="7"/>
        <v>18</v>
      </c>
      <c r="AC59">
        <f t="shared" si="8"/>
        <v>15</v>
      </c>
      <c r="AD59">
        <f t="shared" si="9"/>
        <v>18</v>
      </c>
      <c r="AE59">
        <f t="shared" si="10"/>
        <v>15</v>
      </c>
      <c r="AF59">
        <f t="shared" si="11"/>
        <v>18</v>
      </c>
      <c r="AG59">
        <f t="shared" si="12"/>
        <v>15</v>
      </c>
      <c r="AH59">
        <f t="shared" si="13"/>
        <v>18</v>
      </c>
      <c r="AI59">
        <f t="shared" si="14"/>
        <v>15</v>
      </c>
      <c r="AJ59">
        <f t="shared" si="15"/>
        <v>18</v>
      </c>
      <c r="AK59" t="str">
        <f t="shared" si="16"/>
        <v>3pm-6pm</v>
      </c>
      <c r="AL59" t="str">
        <f t="shared" si="17"/>
        <v>3pm-6pm</v>
      </c>
      <c r="AM59" t="str">
        <f t="shared" si="18"/>
        <v>3pm-6pm</v>
      </c>
      <c r="AN59" t="str">
        <f t="shared" si="19"/>
        <v>3pm-6pm</v>
      </c>
      <c r="AO59" t="str">
        <f t="shared" si="20"/>
        <v>3pm-6pm</v>
      </c>
      <c r="AP59" t="str">
        <f t="shared" si="21"/>
        <v>3pm-6pm</v>
      </c>
      <c r="AQ59" t="str">
        <f t="shared" si="22"/>
        <v>3pm-6pm</v>
      </c>
      <c r="AR59" s="2" t="s">
        <v>409</v>
      </c>
      <c r="AU59" t="s">
        <v>341</v>
      </c>
      <c r="AV59" s="8" t="s">
        <v>349</v>
      </c>
      <c r="AW59" s="8" t="s">
        <v>350</v>
      </c>
      <c r="AX59" s="4" t="str">
        <f t="shared" si="1"/>
        <v>{
    'name': "Mainline",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craft beer cocktails \n $3.5 wells \n $1.5 off Breck and Wynkoop drafts \n $5 house wines", 'link':"http://www.mainlinefoco.com/", 'pricing':"med",   'phone-number': "", 'address': "125 S College Ave, Fort Collins, CO 80524", 'other-amenities': ['','','hard'], 'has-drink':true, 'has-food':false},</v>
      </c>
      <c r="AY59" t="str">
        <f t="shared" si="23"/>
        <v/>
      </c>
      <c r="AZ59" t="str">
        <f t="shared" si="24"/>
        <v/>
      </c>
      <c r="BA59" t="str">
        <f t="shared" si="25"/>
        <v>&lt;img src=@img/hard.png@&gt;</v>
      </c>
      <c r="BB59" t="str">
        <f t="shared" si="26"/>
        <v>&lt;img src=@img/drinkicon.png@&gt;</v>
      </c>
      <c r="BC59" t="str">
        <f t="shared" si="27"/>
        <v/>
      </c>
      <c r="BD59" t="str">
        <f t="shared" si="28"/>
        <v>&lt;img src=@img/hard.png@&gt;&lt;img src=@img/drinkicon.png@&gt;</v>
      </c>
      <c r="BE59" t="str">
        <f t="shared" si="29"/>
        <v>drink hard med old</v>
      </c>
      <c r="BF59" t="str">
        <f t="shared" si="30"/>
        <v>Old Town</v>
      </c>
      <c r="BG59">
        <v>40.586441999999998</v>
      </c>
      <c r="BH59">
        <v>-105.077499</v>
      </c>
      <c r="BI59" t="str">
        <f t="shared" si="31"/>
        <v>[40.586442,-105.077499],</v>
      </c>
    </row>
    <row r="60" spans="2:61" ht="130.5" x14ac:dyDescent="0.35">
      <c r="B60" t="s">
        <v>166</v>
      </c>
      <c r="C60" t="s">
        <v>352</v>
      </c>
      <c r="D60" t="s">
        <v>303</v>
      </c>
      <c r="E60" t="s">
        <v>54</v>
      </c>
      <c r="G60" t="s">
        <v>167</v>
      </c>
      <c r="W60" t="str">
        <f t="shared" si="2"/>
        <v/>
      </c>
      <c r="X60" t="str">
        <f t="shared" si="3"/>
        <v/>
      </c>
      <c r="Y60" t="str">
        <f t="shared" si="4"/>
        <v/>
      </c>
      <c r="Z60" t="str">
        <f t="shared" si="5"/>
        <v/>
      </c>
      <c r="AA60" t="str">
        <f t="shared" si="6"/>
        <v/>
      </c>
      <c r="AB60" t="str">
        <f t="shared" si="7"/>
        <v/>
      </c>
      <c r="AC60" t="str">
        <f t="shared" si="8"/>
        <v/>
      </c>
      <c r="AD60" t="str">
        <f t="shared" si="9"/>
        <v/>
      </c>
      <c r="AE60" t="str">
        <f t="shared" si="10"/>
        <v/>
      </c>
      <c r="AF60" t="str">
        <f t="shared" si="11"/>
        <v/>
      </c>
      <c r="AG60" t="str">
        <f t="shared" si="12"/>
        <v/>
      </c>
      <c r="AH60" t="str">
        <f t="shared" si="13"/>
        <v/>
      </c>
      <c r="AI60" t="str">
        <f t="shared" si="14"/>
        <v/>
      </c>
      <c r="AJ60" t="str">
        <f t="shared" si="15"/>
        <v/>
      </c>
      <c r="AK60" t="str">
        <f t="shared" si="16"/>
        <v/>
      </c>
      <c r="AL60" t="str">
        <f t="shared" si="17"/>
        <v/>
      </c>
      <c r="AM60" t="str">
        <f t="shared" si="18"/>
        <v/>
      </c>
      <c r="AN60" t="str">
        <f t="shared" si="19"/>
        <v/>
      </c>
      <c r="AO60" t="str">
        <f t="shared" si="20"/>
        <v/>
      </c>
      <c r="AP60" t="str">
        <f t="shared" si="21"/>
        <v/>
      </c>
      <c r="AQ60" t="str">
        <f t="shared" si="22"/>
        <v/>
      </c>
      <c r="AR60" s="2" t="s">
        <v>383</v>
      </c>
      <c r="AS60" t="s">
        <v>338</v>
      </c>
      <c r="AT60" t="s">
        <v>348</v>
      </c>
      <c r="AU60" t="s">
        <v>342</v>
      </c>
      <c r="AV60" s="8" t="s">
        <v>350</v>
      </c>
      <c r="AW60" s="8" t="s">
        <v>350</v>
      </c>
      <c r="AX60" s="4" t="str">
        <f t="shared" si="1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60" t="str">
        <f t="shared" si="23"/>
        <v>&lt;img src=@img/outdoor.png@&gt;</v>
      </c>
      <c r="AZ60" t="str">
        <f t="shared" si="24"/>
        <v>&lt;img src=@img/pets.png@&gt;</v>
      </c>
      <c r="BA60" t="str">
        <f t="shared" si="25"/>
        <v>&lt;img src=@img/easy.png@&gt;</v>
      </c>
      <c r="BB60" t="str">
        <f t="shared" si="26"/>
        <v/>
      </c>
      <c r="BC60" t="str">
        <f t="shared" si="27"/>
        <v/>
      </c>
      <c r="BD60" t="str">
        <f t="shared" si="28"/>
        <v>&lt;img src=@img/outdoor.png@&gt;&lt;img src=@img/pets.png@&gt;&lt;img src=@img/easy.png@&gt;</v>
      </c>
      <c r="BE60" t="str">
        <f t="shared" si="29"/>
        <v>outdoor pet easy low midtown</v>
      </c>
      <c r="BF60" t="str">
        <f t="shared" si="30"/>
        <v>Midtown</v>
      </c>
      <c r="BG60">
        <v>40.550355000000003</v>
      </c>
      <c r="BH60">
        <v>-105.07907</v>
      </c>
      <c r="BI60" t="str">
        <f t="shared" si="31"/>
        <v>[40.550355,-105.07907],</v>
      </c>
    </row>
    <row r="61" spans="2:61" x14ac:dyDescent="0.35">
      <c r="B61" t="s">
        <v>62</v>
      </c>
      <c r="C61" t="s">
        <v>478</v>
      </c>
      <c r="D61" t="s">
        <v>63</v>
      </c>
      <c r="E61" t="s">
        <v>35</v>
      </c>
      <c r="G61" s="1" t="s">
        <v>64</v>
      </c>
      <c r="W61" t="str">
        <f t="shared" si="2"/>
        <v/>
      </c>
      <c r="X61" t="str">
        <f t="shared" si="3"/>
        <v/>
      </c>
      <c r="Y61" t="str">
        <f t="shared" si="4"/>
        <v/>
      </c>
      <c r="Z61" t="str">
        <f t="shared" si="5"/>
        <v/>
      </c>
      <c r="AA61" t="str">
        <f t="shared" si="6"/>
        <v/>
      </c>
      <c r="AB61" t="str">
        <f t="shared" si="7"/>
        <v/>
      </c>
      <c r="AC61" t="str">
        <f t="shared" si="8"/>
        <v/>
      </c>
      <c r="AD61" t="str">
        <f t="shared" si="9"/>
        <v/>
      </c>
      <c r="AE61" t="str">
        <f t="shared" si="10"/>
        <v/>
      </c>
      <c r="AF61" t="str">
        <f t="shared" si="11"/>
        <v/>
      </c>
      <c r="AG61" t="str">
        <f t="shared" si="12"/>
        <v/>
      </c>
      <c r="AH61" t="str">
        <f t="shared" si="13"/>
        <v/>
      </c>
      <c r="AI61" t="str">
        <f t="shared" si="14"/>
        <v/>
      </c>
      <c r="AJ61" t="str">
        <f t="shared" si="15"/>
        <v/>
      </c>
      <c r="AK61" t="str">
        <f t="shared" si="16"/>
        <v/>
      </c>
      <c r="AL61" t="str">
        <f t="shared" si="17"/>
        <v/>
      </c>
      <c r="AM61" t="str">
        <f t="shared" si="18"/>
        <v/>
      </c>
      <c r="AN61" t="str">
        <f t="shared" si="19"/>
        <v/>
      </c>
      <c r="AO61" t="str">
        <f t="shared" si="20"/>
        <v/>
      </c>
      <c r="AP61" t="str">
        <f t="shared" si="21"/>
        <v/>
      </c>
      <c r="AQ61" t="str">
        <f t="shared" si="22"/>
        <v/>
      </c>
      <c r="AR61" t="s">
        <v>248</v>
      </c>
      <c r="AU61" t="s">
        <v>28</v>
      </c>
      <c r="AV61" s="8" t="s">
        <v>350</v>
      </c>
      <c r="AW61" s="8" t="s">
        <v>350</v>
      </c>
      <c r="AX61" s="4" t="str">
        <f t="shared" si="1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61" t="str">
        <f t="shared" si="23"/>
        <v/>
      </c>
      <c r="AZ61" t="str">
        <f t="shared" si="24"/>
        <v/>
      </c>
      <c r="BA61" t="str">
        <f t="shared" si="25"/>
        <v>&lt;img src=@img/medium.png@&gt;</v>
      </c>
      <c r="BB61" t="str">
        <f t="shared" si="26"/>
        <v/>
      </c>
      <c r="BC61" t="str">
        <f t="shared" si="27"/>
        <v/>
      </c>
      <c r="BD61" t="str">
        <f t="shared" si="28"/>
        <v>&lt;img src=@img/medium.png@&gt;</v>
      </c>
      <c r="BE61" t="str">
        <f t="shared" si="29"/>
        <v>medium high old</v>
      </c>
      <c r="BF61" t="str">
        <f t="shared" si="30"/>
        <v>Old Town</v>
      </c>
      <c r="BG61">
        <v>40.587355000000002</v>
      </c>
      <c r="BH61">
        <v>-105.07316299999999</v>
      </c>
      <c r="BI61" t="str">
        <f t="shared" si="31"/>
        <v>[40.587355,-105.073163],</v>
      </c>
    </row>
    <row r="62" spans="2:61" x14ac:dyDescent="0.35">
      <c r="B62" t="s">
        <v>201</v>
      </c>
      <c r="C62" t="s">
        <v>478</v>
      </c>
      <c r="D62" t="s">
        <v>188</v>
      </c>
      <c r="E62" t="s">
        <v>483</v>
      </c>
      <c r="G62" t="s">
        <v>202</v>
      </c>
      <c r="W62" t="str">
        <f t="shared" si="2"/>
        <v/>
      </c>
      <c r="X62" t="str">
        <f t="shared" si="3"/>
        <v/>
      </c>
      <c r="Y62" t="str">
        <f t="shared" si="4"/>
        <v/>
      </c>
      <c r="Z62" t="str">
        <f t="shared" si="5"/>
        <v/>
      </c>
      <c r="AA62" t="str">
        <f t="shared" si="6"/>
        <v/>
      </c>
      <c r="AB62" t="str">
        <f t="shared" si="7"/>
        <v/>
      </c>
      <c r="AC62" t="str">
        <f t="shared" si="8"/>
        <v/>
      </c>
      <c r="AD62" t="str">
        <f t="shared" si="9"/>
        <v/>
      </c>
      <c r="AE62" t="str">
        <f t="shared" si="10"/>
        <v/>
      </c>
      <c r="AF62" t="str">
        <f t="shared" si="11"/>
        <v/>
      </c>
      <c r="AG62" t="str">
        <f t="shared" si="12"/>
        <v/>
      </c>
      <c r="AH62" t="str">
        <f t="shared" si="13"/>
        <v/>
      </c>
      <c r="AI62" t="str">
        <f t="shared" si="14"/>
        <v/>
      </c>
      <c r="AJ62" t="str">
        <f t="shared" si="15"/>
        <v/>
      </c>
      <c r="AK62" t="str">
        <f t="shared" si="16"/>
        <v/>
      </c>
      <c r="AL62" t="str">
        <f t="shared" si="17"/>
        <v/>
      </c>
      <c r="AM62" t="str">
        <f t="shared" si="18"/>
        <v/>
      </c>
      <c r="AN62" t="str">
        <f t="shared" si="19"/>
        <v/>
      </c>
      <c r="AO62" t="str">
        <f t="shared" si="20"/>
        <v/>
      </c>
      <c r="AP62" t="str">
        <f t="shared" si="21"/>
        <v/>
      </c>
      <c r="AQ62" t="str">
        <f t="shared" si="22"/>
        <v/>
      </c>
      <c r="AR62" s="2" t="s">
        <v>393</v>
      </c>
      <c r="AU62" t="s">
        <v>28</v>
      </c>
      <c r="AV62" s="8" t="s">
        <v>350</v>
      </c>
      <c r="AW62" s="8" t="s">
        <v>350</v>
      </c>
      <c r="AX62" s="4" t="str">
        <f t="shared" si="1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62" t="str">
        <f t="shared" si="23"/>
        <v/>
      </c>
      <c r="AZ62" t="str">
        <f t="shared" si="24"/>
        <v/>
      </c>
      <c r="BA62" t="str">
        <f t="shared" si="25"/>
        <v>&lt;img src=@img/medium.png@&gt;</v>
      </c>
      <c r="BB62" t="str">
        <f t="shared" si="26"/>
        <v/>
      </c>
      <c r="BC62" t="str">
        <f t="shared" si="27"/>
        <v/>
      </c>
      <c r="BD62" t="str">
        <f t="shared" si="28"/>
        <v>&lt;img src=@img/medium.png@&gt;</v>
      </c>
      <c r="BE62" t="str">
        <f t="shared" si="29"/>
        <v>medium med old</v>
      </c>
      <c r="BF62" t="str">
        <f t="shared" si="30"/>
        <v>Old Town</v>
      </c>
      <c r="BG62">
        <v>40.590091999999999</v>
      </c>
      <c r="BH62">
        <v>-105.07255000000001</v>
      </c>
      <c r="BI62" t="str">
        <f t="shared" si="31"/>
        <v>[40.590092,-105.07255],</v>
      </c>
    </row>
    <row r="63" spans="2:61" x14ac:dyDescent="0.35">
      <c r="B63" t="s">
        <v>446</v>
      </c>
      <c r="C63" t="s">
        <v>478</v>
      </c>
      <c r="D63" t="s">
        <v>132</v>
      </c>
      <c r="E63" t="s">
        <v>483</v>
      </c>
      <c r="G63" s="12" t="s">
        <v>447</v>
      </c>
      <c r="W63" t="str">
        <f t="shared" si="2"/>
        <v/>
      </c>
      <c r="X63" t="str">
        <f t="shared" si="3"/>
        <v/>
      </c>
      <c r="Y63" t="str">
        <f t="shared" si="4"/>
        <v/>
      </c>
      <c r="Z63" t="str">
        <f t="shared" si="5"/>
        <v/>
      </c>
      <c r="AA63" t="str">
        <f t="shared" si="6"/>
        <v/>
      </c>
      <c r="AB63" t="str">
        <f t="shared" si="7"/>
        <v/>
      </c>
      <c r="AC63" t="str">
        <f t="shared" si="8"/>
        <v/>
      </c>
      <c r="AD63" t="str">
        <f t="shared" si="9"/>
        <v/>
      </c>
      <c r="AE63" t="str">
        <f t="shared" si="10"/>
        <v/>
      </c>
      <c r="AF63" t="str">
        <f t="shared" si="11"/>
        <v/>
      </c>
      <c r="AG63" t="str">
        <f t="shared" si="12"/>
        <v/>
      </c>
      <c r="AH63" t="str">
        <f t="shared" si="13"/>
        <v/>
      </c>
      <c r="AI63" t="str">
        <f t="shared" si="14"/>
        <v/>
      </c>
      <c r="AJ63" t="str">
        <f t="shared" si="15"/>
        <v/>
      </c>
      <c r="AK63" t="str">
        <f t="shared" si="16"/>
        <v/>
      </c>
      <c r="AL63" t="str">
        <f t="shared" si="17"/>
        <v/>
      </c>
      <c r="AM63" t="str">
        <f t="shared" si="18"/>
        <v/>
      </c>
      <c r="AN63" t="str">
        <f t="shared" si="19"/>
        <v/>
      </c>
      <c r="AO63" t="str">
        <f t="shared" si="20"/>
        <v/>
      </c>
      <c r="AP63" t="str">
        <f t="shared" si="21"/>
        <v/>
      </c>
      <c r="AQ63" t="str">
        <f t="shared" si="22"/>
        <v/>
      </c>
      <c r="AR63" t="s">
        <v>448</v>
      </c>
      <c r="AS63" t="s">
        <v>338</v>
      </c>
      <c r="AU63" t="s">
        <v>28</v>
      </c>
      <c r="AV63" s="8" t="s">
        <v>350</v>
      </c>
      <c r="AW63" s="8" t="s">
        <v>350</v>
      </c>
      <c r="AX63" s="4" t="str">
        <f t="shared" si="1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63" t="str">
        <f t="shared" si="23"/>
        <v>&lt;img src=@img/outdoor.png@&gt;</v>
      </c>
      <c r="AZ63" t="str">
        <f t="shared" si="24"/>
        <v/>
      </c>
      <c r="BA63" t="str">
        <f t="shared" si="25"/>
        <v>&lt;img src=@img/medium.png@&gt;</v>
      </c>
      <c r="BB63" t="str">
        <f t="shared" si="26"/>
        <v/>
      </c>
      <c r="BC63" t="str">
        <f t="shared" si="27"/>
        <v/>
      </c>
      <c r="BD63" t="str">
        <f t="shared" si="28"/>
        <v>&lt;img src=@img/outdoor.png@&gt;&lt;img src=@img/medium.png@&gt;</v>
      </c>
      <c r="BE63" t="str">
        <f t="shared" si="29"/>
        <v>outdoor medium med old</v>
      </c>
      <c r="BF63" t="str">
        <f t="shared" si="30"/>
        <v>Old Town</v>
      </c>
      <c r="BG63">
        <v>40.588638000000003</v>
      </c>
      <c r="BH63">
        <v>-105.077392</v>
      </c>
      <c r="BI63" t="str">
        <f t="shared" si="31"/>
        <v>[40.588638,-105.077392],</v>
      </c>
    </row>
    <row r="64" spans="2:61" ht="145" x14ac:dyDescent="0.35">
      <c r="B64" t="s">
        <v>121</v>
      </c>
      <c r="C64" t="s">
        <v>352</v>
      </c>
      <c r="D64" t="s">
        <v>104</v>
      </c>
      <c r="E64" t="s">
        <v>35</v>
      </c>
      <c r="G64" s="1" t="s">
        <v>122</v>
      </c>
      <c r="H64">
        <v>1500</v>
      </c>
      <c r="I64">
        <v>1800</v>
      </c>
      <c r="J64">
        <v>1500</v>
      </c>
      <c r="K64">
        <v>1800</v>
      </c>
      <c r="L64">
        <v>1500</v>
      </c>
      <c r="M64">
        <v>1800</v>
      </c>
      <c r="N64">
        <v>1500</v>
      </c>
      <c r="O64">
        <v>1800</v>
      </c>
      <c r="P64">
        <v>1500</v>
      </c>
      <c r="Q64">
        <v>1800</v>
      </c>
      <c r="R64">
        <v>1500</v>
      </c>
      <c r="S64">
        <v>1800</v>
      </c>
      <c r="T64">
        <v>1500</v>
      </c>
      <c r="U64">
        <v>1800</v>
      </c>
      <c r="V64" t="s">
        <v>260</v>
      </c>
      <c r="W64">
        <f t="shared" si="2"/>
        <v>15</v>
      </c>
      <c r="X64">
        <f t="shared" si="3"/>
        <v>18</v>
      </c>
      <c r="Y64">
        <f t="shared" si="4"/>
        <v>15</v>
      </c>
      <c r="Z64">
        <f t="shared" si="5"/>
        <v>18</v>
      </c>
      <c r="AA64">
        <f t="shared" si="6"/>
        <v>15</v>
      </c>
      <c r="AB64">
        <f t="shared" si="7"/>
        <v>18</v>
      </c>
      <c r="AC64">
        <f t="shared" si="8"/>
        <v>15</v>
      </c>
      <c r="AD64">
        <f t="shared" si="9"/>
        <v>18</v>
      </c>
      <c r="AE64">
        <f t="shared" si="10"/>
        <v>15</v>
      </c>
      <c r="AF64">
        <f t="shared" si="11"/>
        <v>18</v>
      </c>
      <c r="AG64">
        <f t="shared" si="12"/>
        <v>15</v>
      </c>
      <c r="AH64">
        <f t="shared" si="13"/>
        <v>18</v>
      </c>
      <c r="AI64">
        <f t="shared" si="14"/>
        <v>15</v>
      </c>
      <c r="AJ64">
        <f t="shared" si="15"/>
        <v>18</v>
      </c>
      <c r="AK64" t="str">
        <f t="shared" si="16"/>
        <v>3pm-6pm</v>
      </c>
      <c r="AL64" t="str">
        <f t="shared" si="17"/>
        <v>3pm-6pm</v>
      </c>
      <c r="AM64" t="str">
        <f t="shared" si="18"/>
        <v>3pm-6pm</v>
      </c>
      <c r="AN64" t="str">
        <f t="shared" si="19"/>
        <v>3pm-6pm</v>
      </c>
      <c r="AO64" t="str">
        <f t="shared" si="20"/>
        <v>3pm-6pm</v>
      </c>
      <c r="AP64" t="str">
        <f t="shared" si="21"/>
        <v>3pm-6pm</v>
      </c>
      <c r="AQ64" t="str">
        <f t="shared" si="22"/>
        <v>3pm-6pm</v>
      </c>
      <c r="AR64" s="2" t="s">
        <v>371</v>
      </c>
      <c r="AS64" t="s">
        <v>338</v>
      </c>
      <c r="AU64" t="s">
        <v>342</v>
      </c>
      <c r="AV64" s="8" t="s">
        <v>349</v>
      </c>
      <c r="AW64" s="8" t="s">
        <v>349</v>
      </c>
      <c r="AX64" s="4" t="str">
        <f t="shared" si="1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/n Martini: $6 \n Select Cocktails: $6 \n Season Beer: $6 \n Wines: $5 \n Draft Beer: $1.50 off \n Fish &amp; Chips with Beer: $24.95 \n Wide range of appetizers", 'link':"http://www.themoothouse.com/", 'pricing':"high",   'phone-number': "", 'address': "2626 S College Ave, Fort Collins 80525", 'other-amenities': ['outdoor','','easy'], 'has-drink':true, 'has-food':true},</v>
      </c>
      <c r="AY64" t="str">
        <f t="shared" si="23"/>
        <v>&lt;img src=@img/outdoor.png@&gt;</v>
      </c>
      <c r="AZ64" t="str">
        <f t="shared" si="24"/>
        <v/>
      </c>
      <c r="BA64" t="str">
        <f t="shared" si="25"/>
        <v>&lt;img src=@img/easy.png@&gt;</v>
      </c>
      <c r="BB64" t="str">
        <f t="shared" si="26"/>
        <v>&lt;img src=@img/drinkicon.png@&gt;</v>
      </c>
      <c r="BC64" t="str">
        <f t="shared" si="27"/>
        <v>&lt;img src=@img/foodicon.png@&gt;</v>
      </c>
      <c r="BD64" t="str">
        <f t="shared" si="28"/>
        <v>&lt;img src=@img/outdoor.png@&gt;&lt;img src=@img/easy.png@&gt;&lt;img src=@img/drinkicon.png@&gt;&lt;img src=@img/foodicon.png@&gt;</v>
      </c>
      <c r="BE64" t="str">
        <f t="shared" si="29"/>
        <v>outdoor drink food easy high midtown</v>
      </c>
      <c r="BF64" t="str">
        <f t="shared" si="30"/>
        <v>Midtown</v>
      </c>
      <c r="BG64">
        <v>40.551181</v>
      </c>
      <c r="BH64">
        <v>-105.07652</v>
      </c>
      <c r="BI64" t="str">
        <f t="shared" si="31"/>
        <v>[40.551181,-105.07652],</v>
      </c>
    </row>
    <row r="65" spans="2:61" ht="130.5" x14ac:dyDescent="0.35">
      <c r="B65" t="s">
        <v>168</v>
      </c>
      <c r="C65" t="s">
        <v>351</v>
      </c>
      <c r="D65" t="s">
        <v>154</v>
      </c>
      <c r="E65" t="s">
        <v>54</v>
      </c>
      <c r="G65" t="s">
        <v>169</v>
      </c>
      <c r="H65">
        <v>1500</v>
      </c>
      <c r="I65">
        <v>1900</v>
      </c>
      <c r="J65">
        <v>1100</v>
      </c>
      <c r="K65">
        <v>2030</v>
      </c>
      <c r="L65">
        <v>1500</v>
      </c>
      <c r="M65">
        <v>1900</v>
      </c>
      <c r="N65">
        <v>1500</v>
      </c>
      <c r="O65">
        <v>1900</v>
      </c>
      <c r="P65">
        <v>1500</v>
      </c>
      <c r="Q65">
        <v>1900</v>
      </c>
      <c r="R65">
        <v>1500</v>
      </c>
      <c r="S65">
        <v>1900</v>
      </c>
      <c r="T65">
        <v>1500</v>
      </c>
      <c r="U65">
        <v>1900</v>
      </c>
      <c r="V65" t="s">
        <v>268</v>
      </c>
      <c r="W65">
        <f t="shared" si="2"/>
        <v>15</v>
      </c>
      <c r="X65">
        <f t="shared" si="3"/>
        <v>19</v>
      </c>
      <c r="Y65">
        <f t="shared" si="4"/>
        <v>11</v>
      </c>
      <c r="Z65">
        <f t="shared" si="5"/>
        <v>20.3</v>
      </c>
      <c r="AA65">
        <f t="shared" si="6"/>
        <v>15</v>
      </c>
      <c r="AB65">
        <f t="shared" si="7"/>
        <v>19</v>
      </c>
      <c r="AC65">
        <f t="shared" si="8"/>
        <v>15</v>
      </c>
      <c r="AD65">
        <f t="shared" si="9"/>
        <v>19</v>
      </c>
      <c r="AE65">
        <f t="shared" si="10"/>
        <v>15</v>
      </c>
      <c r="AF65">
        <f t="shared" si="11"/>
        <v>19</v>
      </c>
      <c r="AG65">
        <f t="shared" si="12"/>
        <v>15</v>
      </c>
      <c r="AH65">
        <f t="shared" si="13"/>
        <v>19</v>
      </c>
      <c r="AI65">
        <f t="shared" si="14"/>
        <v>15</v>
      </c>
      <c r="AJ65">
        <f t="shared" si="15"/>
        <v>19</v>
      </c>
      <c r="AK65" t="str">
        <f t="shared" si="16"/>
        <v>3pm-7pm</v>
      </c>
      <c r="AL65" t="str">
        <f t="shared" si="17"/>
        <v>11am-8.3pm</v>
      </c>
      <c r="AM65" t="str">
        <f t="shared" si="18"/>
        <v>3pm-7pm</v>
      </c>
      <c r="AN65" t="str">
        <f t="shared" si="19"/>
        <v>3pm-7pm</v>
      </c>
      <c r="AO65" t="str">
        <f t="shared" si="20"/>
        <v>3pm-7pm</v>
      </c>
      <c r="AP65" t="str">
        <f t="shared" si="21"/>
        <v>3pm-7pm</v>
      </c>
      <c r="AQ65" t="str">
        <f t="shared" si="22"/>
        <v>3pm-7pm</v>
      </c>
      <c r="AR65" s="2" t="s">
        <v>384</v>
      </c>
      <c r="AU65" t="s">
        <v>342</v>
      </c>
      <c r="AV65" s="8" t="s">
        <v>349</v>
      </c>
      <c r="AW65" s="8" t="s">
        <v>350</v>
      </c>
      <c r="AX65" s="4" t="str">
        <f t="shared" si="1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\n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65" t="str">
        <f t="shared" si="23"/>
        <v/>
      </c>
      <c r="AZ65" t="str">
        <f t="shared" si="24"/>
        <v/>
      </c>
      <c r="BA65" t="str">
        <f t="shared" si="25"/>
        <v>&lt;img src=@img/easy.png@&gt;</v>
      </c>
      <c r="BB65" t="str">
        <f t="shared" si="26"/>
        <v>&lt;img src=@img/drinkicon.png@&gt;</v>
      </c>
      <c r="BC65" t="str">
        <f t="shared" si="27"/>
        <v/>
      </c>
      <c r="BD65" t="str">
        <f t="shared" si="28"/>
        <v>&lt;img src=@img/easy.png@&gt;&lt;img src=@img/drinkicon.png@&gt;</v>
      </c>
      <c r="BE65" t="str">
        <f t="shared" si="29"/>
        <v>drink easy low campus</v>
      </c>
      <c r="BF65" t="str">
        <f t="shared" si="30"/>
        <v>Near Campus</v>
      </c>
      <c r="BG65">
        <v>40.566623999999997</v>
      </c>
      <c r="BH65">
        <v>-105.07869100000001</v>
      </c>
      <c r="BI65" t="str">
        <f t="shared" si="31"/>
        <v>[40.566624,-105.078691],</v>
      </c>
    </row>
    <row r="66" spans="2:61" x14ac:dyDescent="0.35">
      <c r="B66" t="s">
        <v>203</v>
      </c>
      <c r="C66" t="s">
        <v>478</v>
      </c>
      <c r="D66" t="s">
        <v>303</v>
      </c>
      <c r="E66" t="s">
        <v>483</v>
      </c>
      <c r="G66" t="s">
        <v>204</v>
      </c>
      <c r="W66" t="str">
        <f t="shared" si="2"/>
        <v/>
      </c>
      <c r="X66" t="str">
        <f t="shared" si="3"/>
        <v/>
      </c>
      <c r="Y66" t="str">
        <f t="shared" si="4"/>
        <v/>
      </c>
      <c r="Z66" t="str">
        <f t="shared" si="5"/>
        <v/>
      </c>
      <c r="AA66" t="str">
        <f t="shared" si="6"/>
        <v/>
      </c>
      <c r="AB66" t="str">
        <f t="shared" si="7"/>
        <v/>
      </c>
      <c r="AC66" t="str">
        <f t="shared" si="8"/>
        <v/>
      </c>
      <c r="AD66" t="str">
        <f t="shared" si="9"/>
        <v/>
      </c>
      <c r="AE66" t="str">
        <f t="shared" si="10"/>
        <v/>
      </c>
      <c r="AF66" t="str">
        <f t="shared" si="11"/>
        <v/>
      </c>
      <c r="AG66" t="str">
        <f t="shared" si="12"/>
        <v/>
      </c>
      <c r="AH66" t="str">
        <f t="shared" si="13"/>
        <v/>
      </c>
      <c r="AI66" t="str">
        <f t="shared" si="14"/>
        <v/>
      </c>
      <c r="AJ66" t="str">
        <f t="shared" si="15"/>
        <v/>
      </c>
      <c r="AK66" t="str">
        <f t="shared" si="16"/>
        <v/>
      </c>
      <c r="AL66" t="str">
        <f t="shared" si="17"/>
        <v/>
      </c>
      <c r="AM66" t="str">
        <f t="shared" si="18"/>
        <v/>
      </c>
      <c r="AN66" t="str">
        <f t="shared" si="19"/>
        <v/>
      </c>
      <c r="AO66" t="str">
        <f t="shared" si="20"/>
        <v/>
      </c>
      <c r="AP66" t="str">
        <f t="shared" si="21"/>
        <v/>
      </c>
      <c r="AQ66" t="str">
        <f t="shared" si="22"/>
        <v/>
      </c>
      <c r="AR66" s="2" t="s">
        <v>394</v>
      </c>
      <c r="AS66" t="s">
        <v>338</v>
      </c>
      <c r="AT66" t="s">
        <v>348</v>
      </c>
      <c r="AU66" t="s">
        <v>28</v>
      </c>
      <c r="AV66" s="8" t="s">
        <v>350</v>
      </c>
      <c r="AW66" s="8" t="s">
        <v>350</v>
      </c>
      <c r="AX66" s="4" t="str">
        <f t="shared" ref="AX66:AX105" si="32">_xlfn.CONCAT("{
    'name': """,B66,""",
    'area': ","""",C66,""",",
"'hours': {
      'sunday-start':","""",H66,"""",", 'sunday-end':","""",I66,"""",", 'monday-start':","""",J66,"""",", 'monday-end':","""",K66,"""",", 'tuesday-start':","""",L66,"""",", 'tuesday-end':","""",M66,""", 'wednesday-start':","""",N66,""", 'wednesday-end':","""",O66,""", 'thursday-start':","""",P66,""", 'thursday-end':","""",Q66,""", 'friday-start':","""",R66,""", 'friday-end':","""",S66,""", 'saturday-start':","""",T66,""", 'saturday-end':","""",U66,"""","},","  'description': ","""",V66,"""",", 'link':","""",AR66,"""",", 'pricing':","""",E66,"""",",   'phone-number': ","""",F66,"""",", 'address': ","""",G66,"""",", 'other-amenities': [","'",AS66,"','",AT66,"','",AU66,"'","]",", 'has-drink':",AV66,", 'has-food':",AW66,"},")</f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66" t="str">
        <f t="shared" si="23"/>
        <v>&lt;img src=@img/outdoor.png@&gt;</v>
      </c>
      <c r="AZ66" t="str">
        <f t="shared" si="24"/>
        <v>&lt;img src=@img/pets.png@&gt;</v>
      </c>
      <c r="BA66" t="str">
        <f t="shared" si="25"/>
        <v>&lt;img src=@img/medium.png@&gt;</v>
      </c>
      <c r="BB66" t="str">
        <f t="shared" si="26"/>
        <v/>
      </c>
      <c r="BC66" t="str">
        <f t="shared" si="27"/>
        <v/>
      </c>
      <c r="BD66" t="str">
        <f t="shared" si="28"/>
        <v>&lt;img src=@img/outdoor.png@&gt;&lt;img src=@img/pets.png@&gt;&lt;img src=@img/medium.png@&gt;</v>
      </c>
      <c r="BE66" t="str">
        <f t="shared" si="29"/>
        <v>outdoor pet medium med old</v>
      </c>
      <c r="BF66" t="str">
        <f t="shared" si="30"/>
        <v>Old Town</v>
      </c>
      <c r="BG66">
        <v>40.593415</v>
      </c>
      <c r="BH66">
        <v>-105.066874</v>
      </c>
      <c r="BI66" t="str">
        <f t="shared" si="31"/>
        <v>[40.593415,-105.066874],</v>
      </c>
    </row>
    <row r="67" spans="2:61" x14ac:dyDescent="0.35">
      <c r="B67" t="s">
        <v>170</v>
      </c>
      <c r="C67" t="s">
        <v>351</v>
      </c>
      <c r="D67" t="s">
        <v>57</v>
      </c>
      <c r="E67" t="s">
        <v>483</v>
      </c>
      <c r="G67" t="s">
        <v>171</v>
      </c>
      <c r="J67">
        <v>1530</v>
      </c>
      <c r="K67">
        <v>1800</v>
      </c>
      <c r="L67">
        <v>1530</v>
      </c>
      <c r="M67">
        <v>1800</v>
      </c>
      <c r="N67">
        <v>1530</v>
      </c>
      <c r="O67">
        <v>1800</v>
      </c>
      <c r="P67">
        <v>1530</v>
      </c>
      <c r="Q67">
        <v>1800</v>
      </c>
      <c r="V67" t="s">
        <v>270</v>
      </c>
      <c r="W67" t="str">
        <f t="shared" ref="W67:W105" si="33">IF(H67&gt;0,H67/100,"")</f>
        <v/>
      </c>
      <c r="X67" t="str">
        <f t="shared" ref="X67:X105" si="34">IF(I67&gt;0,I67/100,"")</f>
        <v/>
      </c>
      <c r="Y67">
        <f t="shared" ref="Y67:Y105" si="35">IF(J67&gt;0,J67/100,"")</f>
        <v>15.3</v>
      </c>
      <c r="Z67">
        <f t="shared" ref="Z67:Z105" si="36">IF(K67&gt;0,K67/100,"")</f>
        <v>18</v>
      </c>
      <c r="AA67">
        <f t="shared" ref="AA67:AA105" si="37">IF(L67&gt;0,L67/100,"")</f>
        <v>15.3</v>
      </c>
      <c r="AB67">
        <f t="shared" ref="AB67:AB105" si="38">IF(M67&gt;0,M67/100,"")</f>
        <v>18</v>
      </c>
      <c r="AC67">
        <f t="shared" ref="AC67:AC105" si="39">IF(N67&gt;0,N67/100,"")</f>
        <v>15.3</v>
      </c>
      <c r="AD67">
        <f t="shared" ref="AD67:AD105" si="40">IF(O67&gt;0,O67/100,"")</f>
        <v>18</v>
      </c>
      <c r="AE67">
        <f t="shared" ref="AE67:AE105" si="41">IF(P67&gt;0,P67/100,"")</f>
        <v>15.3</v>
      </c>
      <c r="AF67">
        <f t="shared" ref="AF67:AF105" si="42">IF(Q67&gt;0,Q67/100,"")</f>
        <v>18</v>
      </c>
      <c r="AG67" t="str">
        <f t="shared" ref="AG67:AG105" si="43">IF(R67&gt;0,R67/100,"")</f>
        <v/>
      </c>
      <c r="AH67" t="str">
        <f t="shared" ref="AH67:AH105" si="44">IF(S67&gt;0,S67/100,"")</f>
        <v/>
      </c>
      <c r="AI67" t="str">
        <f t="shared" ref="AI67:AI105" si="45">IF(T67&gt;0,T67/100,"")</f>
        <v/>
      </c>
      <c r="AJ67" t="str">
        <f t="shared" ref="AJ67:AJ105" si="46">IF(U67&gt;0,U67/100,"")</f>
        <v/>
      </c>
      <c r="AK67" t="str">
        <f t="shared" ref="AK67:AK105" si="47">IF(H67&gt;0,CONCATENATE(IF(H67&gt;=1200,H67/100-12,H67/100),IF(H67&gt;=1200,"pm","am"),"-",IF(I67&gt;=1200,I67/100-12,I67/100),IF(I67&gt;=1200,"pm","am")),"")</f>
        <v/>
      </c>
      <c r="AL67" t="str">
        <f t="shared" ref="AL67:AL105" si="48">IF(J67&gt;0,CONCATENATE(IF(J67&gt;=1200,J67/100-12,J67/100),IF(J67&gt;=1200,"pm","am"),"-",IF(K67&gt;=1200,K67/100-12,K67/100),IF(K67&gt;=1200,"pm","am")),"")</f>
        <v>3.3pm-6pm</v>
      </c>
      <c r="AM67" t="str">
        <f t="shared" ref="AM67:AM105" si="49">IF(L67&gt;0,CONCATENATE(IF(L67&gt;=1200,L67/100-12,L67/100),IF(L67&gt;=1200,"pm","am"),"-",IF(M67&gt;=1200,M67/100-12,M67/100),IF(M67&gt;=1200,"pm","am")),"")</f>
        <v>3.3pm-6pm</v>
      </c>
      <c r="AN67" t="str">
        <f t="shared" ref="AN67:AN105" si="50">IF(N67&gt;0,CONCATENATE(IF(N67&gt;=1200,N67/100-12,N67/100),IF(N67&gt;=1200,"pm","am"),"-",IF(O67&gt;=1200,O67/100-12,O67/100),IF(O67&gt;=1200,"pm","am")),"")</f>
        <v>3.3pm-6pm</v>
      </c>
      <c r="AO67" t="str">
        <f t="shared" ref="AO67:AO105" si="51">IF(P67&gt;0,CONCATENATE(IF(P67&gt;=1200,P67/100-12,P67/100),IF(P67&gt;=1200,"pm","am"),"-",IF(Q67&gt;=1200,Q67/100-12,Q67/100),IF(Q67&gt;=1200,"pm","am")),"")</f>
        <v>3.3pm-6pm</v>
      </c>
      <c r="AP67" t="str">
        <f t="shared" ref="AP67:AP105" si="52">IF(R67&gt;0,CONCATENATE(IF(R67&gt;=1200,R67/100-12,R67/100),IF(R67&gt;=1200,"pm","am"),"-",IF(S67&gt;=1200,S67/100-12,S67/100),IF(S67&gt;=1200,"pm","am")),"")</f>
        <v/>
      </c>
      <c r="AQ67" t="str">
        <f t="shared" ref="AQ67:AQ105" si="53">IF(T67&gt;0,CONCATENATE(IF(T67&gt;=1200,T67/100-12,T67/100),IF(T67&gt;=1200,"pm","am"),"-",IF(U67&gt;=1200,U67/100-12,U67/100),IF(U67&gt;=1200,"pm","am")),"")</f>
        <v/>
      </c>
      <c r="AR67" s="2" t="s">
        <v>385</v>
      </c>
      <c r="AS67" t="s">
        <v>338</v>
      </c>
      <c r="AU67" t="s">
        <v>342</v>
      </c>
      <c r="AV67" s="8" t="s">
        <v>349</v>
      </c>
      <c r="AW67" s="8" t="s">
        <v>349</v>
      </c>
      <c r="AX67" s="4" t="str">
        <f t="shared" si="32"/>
        <v>{
    'name': "Nick's Italian",
    'area': "campus",'hours': {
      'sunday-start':"", 'sunday-end':"", 'monday-start':"1530", 'monday-end':"1800", 'tuesday-start':"1530", 'tuesday-end':"1800", 'wednesday-start':"1530", 'wednesday-end':"1800", 'thursday-start':"1530", 'thursday-end':"1800", 'friday-start':"", 'friday-end':"", 'saturday-start':"", 'saturday-end':""},  'description': "Draft beers $3.00 \n Budwiser $2.00 \n House Wine $3.75 \n Appetizer specials and pizza by the slice", 'link':"http://www.nicksfc.com/", 'pricing':"med",   'phone-number': "", 'address': "1100 S. College Avenue, Fort Collins, CO 80524", 'other-amenities': ['outdoor','','easy'], 'has-drink':true, 'has-food':true},</v>
      </c>
      <c r="AY67" t="str">
        <f t="shared" ref="AY67:AY105" si="54">IF(AS67&gt;0,"&lt;img src=@img/outdoor.png@&gt;","")</f>
        <v>&lt;img src=@img/outdoor.png@&gt;</v>
      </c>
      <c r="AZ67" t="str">
        <f t="shared" ref="AZ67:AZ105" si="55">IF(AT67&gt;0,"&lt;img src=@img/pets.png@&gt;","")</f>
        <v/>
      </c>
      <c r="BA67" t="str">
        <f t="shared" ref="BA67:BA105" si="56">IF(AU67="hard","&lt;img src=@img/hard.png@&gt;",IF(AU67="medium","&lt;img src=@img/medium.png@&gt;",IF(AU67="easy","&lt;img src=@img/easy.png@&gt;","")))</f>
        <v>&lt;img src=@img/easy.png@&gt;</v>
      </c>
      <c r="BB67" t="str">
        <f t="shared" ref="BB67:BB105" si="57">IF(AV67="true","&lt;img src=@img/drinkicon.png@&gt;","")</f>
        <v>&lt;img src=@img/drinkicon.png@&gt;</v>
      </c>
      <c r="BC67" t="str">
        <f t="shared" ref="BC67:BC105" si="58">IF(AW67="true","&lt;img src=@img/foodicon.png@&gt;","")</f>
        <v>&lt;img src=@img/foodicon.png@&gt;</v>
      </c>
      <c r="BD67" t="str">
        <f t="shared" ref="BD67:BD105" si="59">CONCATENATE(AY67,AZ67,BA67,BB67,BC67)</f>
        <v>&lt;img src=@img/outdoor.png@&gt;&lt;img src=@img/easy.png@&gt;&lt;img src=@img/drinkicon.png@&gt;&lt;img src=@img/foodicon.png@&gt;</v>
      </c>
      <c r="BE67" t="str">
        <f t="shared" ref="BE67:BE105" si="60">CONCATENATE(IF(AS67&gt;0,"outdoor ",""),IF(AT67&gt;0,"pet ",""),IF(AV67="true","drink ",""),IF(AW67="true","food ",""),AU67," ",E67," ",C67)</f>
        <v>outdoor drink food easy med campus</v>
      </c>
      <c r="BF67" t="str">
        <f t="shared" ref="BF67:BF105" si="61">IF(C67="old","Old Town",IF(C67="campus","Near Campus",IF(C67="sfoco", "South Foco",IF(C67="nfoco","North Foco",IF(C67="midtown","Midtown",IF(C67="cwest","Campus West",""))))))</f>
        <v>Near Campus</v>
      </c>
      <c r="BG67">
        <v>40.572982000000003</v>
      </c>
      <c r="BH67">
        <v>-105.076702</v>
      </c>
      <c r="BI67" t="str">
        <f t="shared" ref="BI67:BI105" si="62">CONCATENATE("[",BG67,",",BH67,"],")</f>
        <v>[40.572982,-105.076702],</v>
      </c>
    </row>
    <row r="68" spans="2:61" x14ac:dyDescent="0.35">
      <c r="B68" t="s">
        <v>123</v>
      </c>
      <c r="C68" t="s">
        <v>352</v>
      </c>
      <c r="D68" t="s">
        <v>124</v>
      </c>
      <c r="E68" t="s">
        <v>483</v>
      </c>
      <c r="G68" s="1" t="s">
        <v>125</v>
      </c>
      <c r="W68" t="str">
        <f t="shared" si="33"/>
        <v/>
      </c>
      <c r="X68" t="str">
        <f t="shared" si="34"/>
        <v/>
      </c>
      <c r="Y68" t="str">
        <f t="shared" si="35"/>
        <v/>
      </c>
      <c r="Z68" t="str">
        <f t="shared" si="36"/>
        <v/>
      </c>
      <c r="AA68" t="str">
        <f t="shared" si="37"/>
        <v/>
      </c>
      <c r="AB68" t="str">
        <f t="shared" si="38"/>
        <v/>
      </c>
      <c r="AC68" t="str">
        <f t="shared" si="39"/>
        <v/>
      </c>
      <c r="AD68" t="str">
        <f t="shared" si="40"/>
        <v/>
      </c>
      <c r="AE68" t="str">
        <f t="shared" si="41"/>
        <v/>
      </c>
      <c r="AF68" t="str">
        <f t="shared" si="42"/>
        <v/>
      </c>
      <c r="AG68" t="str">
        <f t="shared" si="43"/>
        <v/>
      </c>
      <c r="AH68" t="str">
        <f t="shared" si="44"/>
        <v/>
      </c>
      <c r="AI68" t="str">
        <f t="shared" si="45"/>
        <v/>
      </c>
      <c r="AJ68" t="str">
        <f t="shared" si="46"/>
        <v/>
      </c>
      <c r="AK68" t="str">
        <f t="shared" si="47"/>
        <v/>
      </c>
      <c r="AL68" t="str">
        <f t="shared" si="48"/>
        <v/>
      </c>
      <c r="AM68" t="str">
        <f t="shared" si="49"/>
        <v/>
      </c>
      <c r="AN68" t="str">
        <f t="shared" si="50"/>
        <v/>
      </c>
      <c r="AO68" t="str">
        <f t="shared" si="51"/>
        <v/>
      </c>
      <c r="AP68" t="str">
        <f t="shared" si="52"/>
        <v/>
      </c>
      <c r="AQ68" t="str">
        <f t="shared" si="53"/>
        <v/>
      </c>
      <c r="AR68" s="3" t="s">
        <v>261</v>
      </c>
      <c r="AU68" t="s">
        <v>342</v>
      </c>
      <c r="AV68" s="8" t="s">
        <v>350</v>
      </c>
      <c r="AW68" s="8" t="s">
        <v>350</v>
      </c>
      <c r="AX68" s="4" t="str">
        <f t="shared" si="32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68" t="str">
        <f t="shared" si="54"/>
        <v/>
      </c>
      <c r="AZ68" t="str">
        <f t="shared" si="55"/>
        <v/>
      </c>
      <c r="BA68" t="str">
        <f t="shared" si="56"/>
        <v>&lt;img src=@img/easy.png@&gt;</v>
      </c>
      <c r="BB68" t="str">
        <f t="shared" si="57"/>
        <v/>
      </c>
      <c r="BC68" t="str">
        <f t="shared" si="58"/>
        <v/>
      </c>
      <c r="BD68" t="str">
        <f t="shared" si="59"/>
        <v>&lt;img src=@img/easy.png@&gt;</v>
      </c>
      <c r="BE68" t="str">
        <f t="shared" si="60"/>
        <v>easy med midtown</v>
      </c>
      <c r="BF68" t="str">
        <f t="shared" si="61"/>
        <v>Midtown</v>
      </c>
      <c r="BG68">
        <v>40.549143999999998</v>
      </c>
      <c r="BH68">
        <v>-105.076063</v>
      </c>
      <c r="BI68" t="str">
        <f t="shared" si="62"/>
        <v>[40.549144,-105.076063],</v>
      </c>
    </row>
    <row r="69" spans="2:61" x14ac:dyDescent="0.35">
      <c r="B69" t="s">
        <v>205</v>
      </c>
      <c r="C69" t="s">
        <v>478</v>
      </c>
      <c r="D69" t="s">
        <v>303</v>
      </c>
      <c r="E69" t="s">
        <v>483</v>
      </c>
      <c r="G69" t="s">
        <v>206</v>
      </c>
      <c r="W69" t="str">
        <f t="shared" si="33"/>
        <v/>
      </c>
      <c r="X69" t="str">
        <f t="shared" si="34"/>
        <v/>
      </c>
      <c r="Y69" t="str">
        <f t="shared" si="35"/>
        <v/>
      </c>
      <c r="Z69" t="str">
        <f t="shared" si="36"/>
        <v/>
      </c>
      <c r="AA69" t="str">
        <f t="shared" si="37"/>
        <v/>
      </c>
      <c r="AB69" t="str">
        <f t="shared" si="38"/>
        <v/>
      </c>
      <c r="AC69" t="str">
        <f t="shared" si="39"/>
        <v/>
      </c>
      <c r="AD69" t="str">
        <f t="shared" si="40"/>
        <v/>
      </c>
      <c r="AE69" t="str">
        <f t="shared" si="41"/>
        <v/>
      </c>
      <c r="AF69" t="str">
        <f t="shared" si="42"/>
        <v/>
      </c>
      <c r="AG69" t="str">
        <f t="shared" si="43"/>
        <v/>
      </c>
      <c r="AH69" t="str">
        <f t="shared" si="44"/>
        <v/>
      </c>
      <c r="AI69" t="str">
        <f t="shared" si="45"/>
        <v/>
      </c>
      <c r="AJ69" t="str">
        <f t="shared" si="46"/>
        <v/>
      </c>
      <c r="AK69" t="str">
        <f t="shared" si="47"/>
        <v/>
      </c>
      <c r="AL69" t="str">
        <f t="shared" si="48"/>
        <v/>
      </c>
      <c r="AM69" t="str">
        <f t="shared" si="49"/>
        <v/>
      </c>
      <c r="AN69" t="str">
        <f t="shared" si="50"/>
        <v/>
      </c>
      <c r="AO69" t="str">
        <f t="shared" si="51"/>
        <v/>
      </c>
      <c r="AP69" t="str">
        <f t="shared" si="52"/>
        <v/>
      </c>
      <c r="AQ69" t="str">
        <f t="shared" si="53"/>
        <v/>
      </c>
      <c r="AR69" s="3" t="s">
        <v>279</v>
      </c>
      <c r="AS69" t="s">
        <v>338</v>
      </c>
      <c r="AT69" t="s">
        <v>348</v>
      </c>
      <c r="AU69" t="s">
        <v>28</v>
      </c>
      <c r="AV69" s="8" t="s">
        <v>350</v>
      </c>
      <c r="AW69" s="8" t="s">
        <v>350</v>
      </c>
      <c r="AX69" s="4" t="str">
        <f t="shared" si="32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69" t="str">
        <f t="shared" si="54"/>
        <v>&lt;img src=@img/outdoor.png@&gt;</v>
      </c>
      <c r="AZ69" t="str">
        <f t="shared" si="55"/>
        <v>&lt;img src=@img/pets.png@&gt;</v>
      </c>
      <c r="BA69" t="str">
        <f t="shared" si="56"/>
        <v>&lt;img src=@img/medium.png@&gt;</v>
      </c>
      <c r="BB69" t="str">
        <f t="shared" si="57"/>
        <v/>
      </c>
      <c r="BC69" t="str">
        <f t="shared" si="58"/>
        <v/>
      </c>
      <c r="BD69" t="str">
        <f t="shared" si="59"/>
        <v>&lt;img src=@img/outdoor.png@&gt;&lt;img src=@img/pets.png@&gt;&lt;img src=@img/medium.png@&gt;</v>
      </c>
      <c r="BE69" t="str">
        <f t="shared" si="60"/>
        <v>outdoor pet medium med old</v>
      </c>
      <c r="BF69" t="str">
        <f t="shared" si="61"/>
        <v>Old Town</v>
      </c>
      <c r="BG69">
        <v>40.589475</v>
      </c>
      <c r="BH69">
        <v>-105.063322</v>
      </c>
      <c r="BI69" t="str">
        <f t="shared" si="62"/>
        <v>[40.589475,-105.063322],</v>
      </c>
    </row>
    <row r="70" spans="2:61" x14ac:dyDescent="0.35">
      <c r="B70" t="s">
        <v>143</v>
      </c>
      <c r="C70" t="s">
        <v>478</v>
      </c>
      <c r="D70" t="s">
        <v>144</v>
      </c>
      <c r="E70" t="s">
        <v>483</v>
      </c>
      <c r="G70" s="1" t="s">
        <v>145</v>
      </c>
      <c r="W70" t="str">
        <f t="shared" si="33"/>
        <v/>
      </c>
      <c r="X70" t="str">
        <f t="shared" si="34"/>
        <v/>
      </c>
      <c r="Y70" t="str">
        <f t="shared" si="35"/>
        <v/>
      </c>
      <c r="Z70" t="str">
        <f t="shared" si="36"/>
        <v/>
      </c>
      <c r="AA70" t="str">
        <f t="shared" si="37"/>
        <v/>
      </c>
      <c r="AB70" t="str">
        <f t="shared" si="38"/>
        <v/>
      </c>
      <c r="AC70" t="str">
        <f t="shared" si="39"/>
        <v/>
      </c>
      <c r="AD70" t="str">
        <f t="shared" si="40"/>
        <v/>
      </c>
      <c r="AE70" t="str">
        <f t="shared" si="41"/>
        <v/>
      </c>
      <c r="AF70" t="str">
        <f t="shared" si="42"/>
        <v/>
      </c>
      <c r="AG70" t="str">
        <f t="shared" si="43"/>
        <v/>
      </c>
      <c r="AH70" t="str">
        <f t="shared" si="44"/>
        <v/>
      </c>
      <c r="AI70" t="str">
        <f t="shared" si="45"/>
        <v/>
      </c>
      <c r="AJ70" t="str">
        <f t="shared" si="46"/>
        <v/>
      </c>
      <c r="AK70" t="str">
        <f t="shared" si="47"/>
        <v/>
      </c>
      <c r="AL70" t="str">
        <f t="shared" si="48"/>
        <v/>
      </c>
      <c r="AM70" t="str">
        <f t="shared" si="49"/>
        <v/>
      </c>
      <c r="AN70" t="str">
        <f t="shared" si="50"/>
        <v/>
      </c>
      <c r="AO70" t="str">
        <f t="shared" si="51"/>
        <v/>
      </c>
      <c r="AP70" t="str">
        <f t="shared" si="52"/>
        <v/>
      </c>
      <c r="AQ70" t="str">
        <f t="shared" si="53"/>
        <v/>
      </c>
      <c r="AR70" s="3" t="s">
        <v>266</v>
      </c>
      <c r="AU70" t="s">
        <v>341</v>
      </c>
      <c r="AV70" s="8" t="s">
        <v>350</v>
      </c>
      <c r="AW70" s="8" t="s">
        <v>350</v>
      </c>
      <c r="AX70" s="4" t="str">
        <f t="shared" si="32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70" t="str">
        <f t="shared" si="54"/>
        <v/>
      </c>
      <c r="AZ70" t="str">
        <f t="shared" si="55"/>
        <v/>
      </c>
      <c r="BA70" t="str">
        <f t="shared" si="56"/>
        <v>&lt;img src=@img/hard.png@&gt;</v>
      </c>
      <c r="BB70" t="str">
        <f t="shared" si="57"/>
        <v/>
      </c>
      <c r="BC70" t="str">
        <f t="shared" si="58"/>
        <v/>
      </c>
      <c r="BD70" t="str">
        <f t="shared" si="59"/>
        <v>&lt;img src=@img/hard.png@&gt;</v>
      </c>
      <c r="BE70" t="str">
        <f t="shared" si="60"/>
        <v>hard med old</v>
      </c>
      <c r="BF70" t="str">
        <f t="shared" si="61"/>
        <v>Old Town</v>
      </c>
      <c r="BG70">
        <v>40.586066000000002</v>
      </c>
      <c r="BH70">
        <v>-105.077451</v>
      </c>
      <c r="BI70" t="str">
        <f t="shared" si="62"/>
        <v>[40.586066,-105.077451],</v>
      </c>
    </row>
    <row r="71" spans="2:61" ht="130.5" x14ac:dyDescent="0.35">
      <c r="B71" t="s">
        <v>89</v>
      </c>
      <c r="C71" t="s">
        <v>351</v>
      </c>
      <c r="D71" t="s">
        <v>90</v>
      </c>
      <c r="E71" t="s">
        <v>54</v>
      </c>
      <c r="G71" s="1" t="s">
        <v>91</v>
      </c>
      <c r="H71">
        <v>1600</v>
      </c>
      <c r="I71">
        <v>1800</v>
      </c>
      <c r="J71">
        <v>1600</v>
      </c>
      <c r="K71">
        <v>1800</v>
      </c>
      <c r="L71">
        <v>1600</v>
      </c>
      <c r="M71">
        <v>1800</v>
      </c>
      <c r="N71">
        <v>1600</v>
      </c>
      <c r="O71">
        <v>1800</v>
      </c>
      <c r="P71">
        <v>1600</v>
      </c>
      <c r="Q71">
        <v>1800</v>
      </c>
      <c r="R71">
        <v>1600</v>
      </c>
      <c r="S71">
        <v>1800</v>
      </c>
      <c r="T71">
        <v>1600</v>
      </c>
      <c r="U71">
        <v>1800</v>
      </c>
      <c r="V71" t="s">
        <v>252</v>
      </c>
      <c r="W71">
        <f t="shared" si="33"/>
        <v>16</v>
      </c>
      <c r="X71">
        <f t="shared" si="34"/>
        <v>18</v>
      </c>
      <c r="Y71">
        <f t="shared" si="35"/>
        <v>16</v>
      </c>
      <c r="Z71">
        <f t="shared" si="36"/>
        <v>18</v>
      </c>
      <c r="AA71">
        <f t="shared" si="37"/>
        <v>16</v>
      </c>
      <c r="AB71">
        <f t="shared" si="38"/>
        <v>18</v>
      </c>
      <c r="AC71">
        <f t="shared" si="39"/>
        <v>16</v>
      </c>
      <c r="AD71">
        <f t="shared" si="40"/>
        <v>18</v>
      </c>
      <c r="AE71">
        <f t="shared" si="41"/>
        <v>16</v>
      </c>
      <c r="AF71">
        <f t="shared" si="42"/>
        <v>18</v>
      </c>
      <c r="AG71">
        <f t="shared" si="43"/>
        <v>16</v>
      </c>
      <c r="AH71">
        <f t="shared" si="44"/>
        <v>18</v>
      </c>
      <c r="AI71">
        <f t="shared" si="45"/>
        <v>16</v>
      </c>
      <c r="AJ71">
        <f t="shared" si="46"/>
        <v>18</v>
      </c>
      <c r="AK71" t="str">
        <f t="shared" si="47"/>
        <v>4pm-6pm</v>
      </c>
      <c r="AL71" t="str">
        <f t="shared" si="48"/>
        <v>4pm-6pm</v>
      </c>
      <c r="AM71" t="str">
        <f t="shared" si="49"/>
        <v>4pm-6pm</v>
      </c>
      <c r="AN71" t="str">
        <f t="shared" si="50"/>
        <v>4pm-6pm</v>
      </c>
      <c r="AO71" t="str">
        <f t="shared" si="51"/>
        <v>4pm-6pm</v>
      </c>
      <c r="AP71" t="str">
        <f t="shared" si="52"/>
        <v>4pm-6pm</v>
      </c>
      <c r="AQ71" t="str">
        <f t="shared" si="53"/>
        <v>4pm-6pm</v>
      </c>
      <c r="AR71" s="2" t="s">
        <v>360</v>
      </c>
      <c r="AS71" t="s">
        <v>338</v>
      </c>
      <c r="AU71" t="s">
        <v>341</v>
      </c>
      <c r="AV71" s="8" t="s">
        <v>349</v>
      </c>
      <c r="AW71" s="8" t="s">
        <v>350</v>
      </c>
      <c r="AX71" s="4" t="str">
        <f t="shared" si="32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71" t="str">
        <f t="shared" si="54"/>
        <v>&lt;img src=@img/outdoor.png@&gt;</v>
      </c>
      <c r="AZ71" t="str">
        <f t="shared" si="55"/>
        <v/>
      </c>
      <c r="BA71" t="str">
        <f t="shared" si="56"/>
        <v>&lt;img src=@img/hard.png@&gt;</v>
      </c>
      <c r="BB71" t="str">
        <f t="shared" si="57"/>
        <v>&lt;img src=@img/drinkicon.png@&gt;</v>
      </c>
      <c r="BC71" t="str">
        <f t="shared" si="58"/>
        <v/>
      </c>
      <c r="BD71" t="str">
        <f t="shared" si="59"/>
        <v>&lt;img src=@img/outdoor.png@&gt;&lt;img src=@img/hard.png@&gt;&lt;img src=@img/drinkicon.png@&gt;</v>
      </c>
      <c r="BE71" t="str">
        <f t="shared" si="60"/>
        <v>outdoor drink hard low campus</v>
      </c>
      <c r="BF71" t="str">
        <f t="shared" si="61"/>
        <v>Near Campus</v>
      </c>
      <c r="BG71">
        <v>40.578336999999998</v>
      </c>
      <c r="BH71">
        <v>-105.07832399999999</v>
      </c>
      <c r="BI71" t="str">
        <f t="shared" si="62"/>
        <v>[40.578337,-105.078324],</v>
      </c>
    </row>
    <row r="72" spans="2:61" x14ac:dyDescent="0.35">
      <c r="B72" t="s">
        <v>207</v>
      </c>
      <c r="C72" t="s">
        <v>478</v>
      </c>
      <c r="D72" t="s">
        <v>78</v>
      </c>
      <c r="E72" t="s">
        <v>483</v>
      </c>
      <c r="G72" t="s">
        <v>208</v>
      </c>
      <c r="H72">
        <v>1000</v>
      </c>
      <c r="I72">
        <v>1800</v>
      </c>
      <c r="J72">
        <v>1600</v>
      </c>
      <c r="K72">
        <v>1800</v>
      </c>
      <c r="L72">
        <v>1600</v>
      </c>
      <c r="M72">
        <v>1800</v>
      </c>
      <c r="N72">
        <v>1600</v>
      </c>
      <c r="O72">
        <v>1800</v>
      </c>
      <c r="P72">
        <v>1600</v>
      </c>
      <c r="Q72">
        <v>1800</v>
      </c>
      <c r="R72">
        <v>1400</v>
      </c>
      <c r="S72">
        <v>1800</v>
      </c>
      <c r="T72">
        <v>1000</v>
      </c>
      <c r="U72">
        <v>1800</v>
      </c>
      <c r="V72" s="7" t="s">
        <v>280</v>
      </c>
      <c r="W72">
        <f t="shared" si="33"/>
        <v>10</v>
      </c>
      <c r="X72">
        <f t="shared" si="34"/>
        <v>18</v>
      </c>
      <c r="Y72">
        <f t="shared" si="35"/>
        <v>16</v>
      </c>
      <c r="Z72">
        <f t="shared" si="36"/>
        <v>18</v>
      </c>
      <c r="AA72">
        <f t="shared" si="37"/>
        <v>16</v>
      </c>
      <c r="AB72">
        <f t="shared" si="38"/>
        <v>18</v>
      </c>
      <c r="AC72">
        <f t="shared" si="39"/>
        <v>16</v>
      </c>
      <c r="AD72">
        <f t="shared" si="40"/>
        <v>18</v>
      </c>
      <c r="AE72">
        <f t="shared" si="41"/>
        <v>16</v>
      </c>
      <c r="AF72">
        <f t="shared" si="42"/>
        <v>18</v>
      </c>
      <c r="AG72">
        <f t="shared" si="43"/>
        <v>14</v>
      </c>
      <c r="AH72">
        <f t="shared" si="44"/>
        <v>18</v>
      </c>
      <c r="AI72">
        <f t="shared" si="45"/>
        <v>10</v>
      </c>
      <c r="AJ72">
        <f t="shared" si="46"/>
        <v>18</v>
      </c>
      <c r="AK72" t="str">
        <f t="shared" si="47"/>
        <v>10am-6pm</v>
      </c>
      <c r="AL72" t="str">
        <f t="shared" si="48"/>
        <v>4pm-6pm</v>
      </c>
      <c r="AM72" t="str">
        <f t="shared" si="49"/>
        <v>4pm-6pm</v>
      </c>
      <c r="AN72" t="str">
        <f t="shared" si="50"/>
        <v>4pm-6pm</v>
      </c>
      <c r="AO72" t="str">
        <f t="shared" si="51"/>
        <v>4pm-6pm</v>
      </c>
      <c r="AP72" t="str">
        <f t="shared" si="52"/>
        <v>2pm-6pm</v>
      </c>
      <c r="AQ72" t="str">
        <f t="shared" si="53"/>
        <v>10am-6pm</v>
      </c>
      <c r="AR72" s="2" t="s">
        <v>395</v>
      </c>
      <c r="AU72" t="s">
        <v>341</v>
      </c>
      <c r="AV72" s="8" t="s">
        <v>349</v>
      </c>
      <c r="AW72" s="8" t="s">
        <v>349</v>
      </c>
      <c r="AX72" s="4" t="str">
        <f t="shared" si="32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\n $3.50 Wells \n $5 grilled cheese meals.", 'link':"http://www.pourbrothers.com/", 'pricing':"med",   'phone-number': "", 'address': "220 Linden Street, Fort Collins, CO 80524", 'other-amenities': ['','','hard'], 'has-drink':true, 'has-food':true},</v>
      </c>
      <c r="AY72" t="str">
        <f t="shared" si="54"/>
        <v/>
      </c>
      <c r="AZ72" t="str">
        <f t="shared" si="55"/>
        <v/>
      </c>
      <c r="BA72" t="str">
        <f t="shared" si="56"/>
        <v>&lt;img src=@img/hard.png@&gt;</v>
      </c>
      <c r="BB72" t="str">
        <f t="shared" si="57"/>
        <v>&lt;img src=@img/drinkicon.png@&gt;</v>
      </c>
      <c r="BC72" t="str">
        <f t="shared" si="58"/>
        <v>&lt;img src=@img/foodicon.png@&gt;</v>
      </c>
      <c r="BD72" t="str">
        <f t="shared" si="59"/>
        <v>&lt;img src=@img/hard.png@&gt;&lt;img src=@img/drinkicon.png@&gt;&lt;img src=@img/foodicon.png@&gt;</v>
      </c>
      <c r="BE72" t="str">
        <f t="shared" si="60"/>
        <v>drink food hard med old</v>
      </c>
      <c r="BF72" t="str">
        <f t="shared" si="61"/>
        <v>Old Town</v>
      </c>
      <c r="BG72">
        <v>40.588324</v>
      </c>
      <c r="BH72">
        <v>-105.074746</v>
      </c>
      <c r="BI72" t="str">
        <f t="shared" si="62"/>
        <v>[40.588324,-105.074746],</v>
      </c>
    </row>
    <row r="73" spans="2:61" x14ac:dyDescent="0.35">
      <c r="B73" t="s">
        <v>209</v>
      </c>
      <c r="C73" t="s">
        <v>478</v>
      </c>
      <c r="D73" t="s">
        <v>303</v>
      </c>
      <c r="E73" t="s">
        <v>483</v>
      </c>
      <c r="G73" t="s">
        <v>210</v>
      </c>
      <c r="W73" t="str">
        <f t="shared" si="33"/>
        <v/>
      </c>
      <c r="X73" t="str">
        <f t="shared" si="34"/>
        <v/>
      </c>
      <c r="Y73" t="str">
        <f t="shared" si="35"/>
        <v/>
      </c>
      <c r="Z73" t="str">
        <f t="shared" si="36"/>
        <v/>
      </c>
      <c r="AA73" t="str">
        <f t="shared" si="37"/>
        <v/>
      </c>
      <c r="AB73" t="str">
        <f t="shared" si="38"/>
        <v/>
      </c>
      <c r="AC73" t="str">
        <f t="shared" si="39"/>
        <v/>
      </c>
      <c r="AD73" t="str">
        <f t="shared" si="40"/>
        <v/>
      </c>
      <c r="AE73" t="str">
        <f t="shared" si="41"/>
        <v/>
      </c>
      <c r="AF73" t="str">
        <f t="shared" si="42"/>
        <v/>
      </c>
      <c r="AG73" t="str">
        <f t="shared" si="43"/>
        <v/>
      </c>
      <c r="AH73" t="str">
        <f t="shared" si="44"/>
        <v/>
      </c>
      <c r="AI73" t="str">
        <f t="shared" si="45"/>
        <v/>
      </c>
      <c r="AJ73" t="str">
        <f t="shared" si="46"/>
        <v/>
      </c>
      <c r="AK73" t="str">
        <f t="shared" si="47"/>
        <v/>
      </c>
      <c r="AL73" t="str">
        <f t="shared" si="48"/>
        <v/>
      </c>
      <c r="AM73" t="str">
        <f t="shared" si="49"/>
        <v/>
      </c>
      <c r="AN73" t="str">
        <f t="shared" si="50"/>
        <v/>
      </c>
      <c r="AO73" t="str">
        <f t="shared" si="51"/>
        <v/>
      </c>
      <c r="AP73" t="str">
        <f t="shared" si="52"/>
        <v/>
      </c>
      <c r="AQ73" t="str">
        <f t="shared" si="53"/>
        <v/>
      </c>
      <c r="AR73" s="5" t="s">
        <v>281</v>
      </c>
      <c r="AS73" t="s">
        <v>338</v>
      </c>
      <c r="AU73" t="s">
        <v>341</v>
      </c>
      <c r="AV73" s="8" t="s">
        <v>350</v>
      </c>
      <c r="AW73" s="8" t="s">
        <v>350</v>
      </c>
      <c r="AX73" s="4" t="str">
        <f t="shared" si="32"/>
        <v>{
    'name': "Prost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'link':"https://prostbrewing.com/", 'pricing':"med",   'phone-number': "", 'address': "321 Old Firehouse Alley, Fort Collins, CO 80524", 'other-amenities': ['outdoor','','hard'], 'has-drink':false, 'has-food':false},</v>
      </c>
      <c r="AY73" t="str">
        <f t="shared" si="54"/>
        <v>&lt;img src=@img/outdoor.png@&gt;</v>
      </c>
      <c r="AZ73" t="str">
        <f t="shared" si="55"/>
        <v/>
      </c>
      <c r="BA73" t="str">
        <f t="shared" si="56"/>
        <v>&lt;img src=@img/hard.png@&gt;</v>
      </c>
      <c r="BB73" t="str">
        <f t="shared" si="57"/>
        <v/>
      </c>
      <c r="BC73" t="str">
        <f t="shared" si="58"/>
        <v/>
      </c>
      <c r="BD73" t="str">
        <f t="shared" si="59"/>
        <v>&lt;img src=@img/outdoor.png@&gt;&lt;img src=@img/hard.png@&gt;</v>
      </c>
      <c r="BE73" t="str">
        <f t="shared" si="60"/>
        <v>outdoor hard med old</v>
      </c>
      <c r="BF73" t="str">
        <f t="shared" si="61"/>
        <v>Old Town</v>
      </c>
      <c r="BG73">
        <v>40.588152000000001</v>
      </c>
      <c r="BH73">
        <v>-105.074395</v>
      </c>
      <c r="BI73" t="str">
        <f t="shared" si="62"/>
        <v>[40.588152,-105.074395],</v>
      </c>
    </row>
    <row r="74" spans="2:61" x14ac:dyDescent="0.35">
      <c r="B74" t="s">
        <v>211</v>
      </c>
      <c r="C74" t="s">
        <v>352</v>
      </c>
      <c r="D74" t="s">
        <v>303</v>
      </c>
      <c r="E74" t="s">
        <v>483</v>
      </c>
      <c r="G74" t="s">
        <v>212</v>
      </c>
      <c r="W74" t="str">
        <f t="shared" si="33"/>
        <v/>
      </c>
      <c r="X74" t="str">
        <f t="shared" si="34"/>
        <v/>
      </c>
      <c r="Y74" t="str">
        <f t="shared" si="35"/>
        <v/>
      </c>
      <c r="Z74" t="str">
        <f t="shared" si="36"/>
        <v/>
      </c>
      <c r="AA74" t="str">
        <f t="shared" si="37"/>
        <v/>
      </c>
      <c r="AB74" t="str">
        <f t="shared" si="38"/>
        <v/>
      </c>
      <c r="AC74" t="str">
        <f t="shared" si="39"/>
        <v/>
      </c>
      <c r="AD74" t="str">
        <f t="shared" si="40"/>
        <v/>
      </c>
      <c r="AE74" t="str">
        <f t="shared" si="41"/>
        <v/>
      </c>
      <c r="AF74" t="str">
        <f t="shared" si="42"/>
        <v/>
      </c>
      <c r="AG74" t="str">
        <f t="shared" si="43"/>
        <v/>
      </c>
      <c r="AH74" t="str">
        <f t="shared" si="44"/>
        <v/>
      </c>
      <c r="AI74" t="str">
        <f t="shared" si="45"/>
        <v/>
      </c>
      <c r="AJ74" t="str">
        <f t="shared" si="46"/>
        <v/>
      </c>
      <c r="AK74" t="str">
        <f t="shared" si="47"/>
        <v/>
      </c>
      <c r="AL74" t="str">
        <f t="shared" si="48"/>
        <v/>
      </c>
      <c r="AM74" t="str">
        <f t="shared" si="49"/>
        <v/>
      </c>
      <c r="AN74" t="str">
        <f t="shared" si="50"/>
        <v/>
      </c>
      <c r="AO74" t="str">
        <f t="shared" si="51"/>
        <v/>
      </c>
      <c r="AP74" t="str">
        <f t="shared" si="52"/>
        <v/>
      </c>
      <c r="AQ74" t="str">
        <f t="shared" si="53"/>
        <v/>
      </c>
      <c r="AR74" s="3" t="s">
        <v>282</v>
      </c>
      <c r="AS74" t="s">
        <v>338</v>
      </c>
      <c r="AT74" t="s">
        <v>348</v>
      </c>
      <c r="AU74" t="s">
        <v>342</v>
      </c>
      <c r="AV74" s="8" t="s">
        <v>350</v>
      </c>
      <c r="AW74" s="8" t="s">
        <v>350</v>
      </c>
      <c r="AX74" s="4" t="str">
        <f t="shared" si="32"/>
        <v>{
    'name': "Rally King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'link':"https://rallykingbrewing.com/", 'pricing':"med",   'phone-number': "", 'address': "1624 S Lemay Ave #4, Fort Collins, CO", 'other-amenities': ['outdoor','pets','easy'], 'has-drink':false, 'has-food':false},</v>
      </c>
      <c r="AY74" t="str">
        <f t="shared" si="54"/>
        <v>&lt;img src=@img/outdoor.png@&gt;</v>
      </c>
      <c r="AZ74" t="str">
        <f t="shared" si="55"/>
        <v>&lt;img src=@img/pets.png@&gt;</v>
      </c>
      <c r="BA74" t="str">
        <f t="shared" si="56"/>
        <v>&lt;img src=@img/easy.png@&gt;</v>
      </c>
      <c r="BB74" t="str">
        <f t="shared" si="57"/>
        <v/>
      </c>
      <c r="BC74" t="str">
        <f t="shared" si="58"/>
        <v/>
      </c>
      <c r="BD74" t="str">
        <f t="shared" si="59"/>
        <v>&lt;img src=@img/outdoor.png@&gt;&lt;img src=@img/pets.png@&gt;&lt;img src=@img/easy.png@&gt;</v>
      </c>
      <c r="BE74" t="str">
        <f t="shared" si="60"/>
        <v>outdoor pet easy med midtown</v>
      </c>
      <c r="BF74" t="str">
        <f t="shared" si="61"/>
        <v>Midtown</v>
      </c>
      <c r="BG74">
        <v>40.566077</v>
      </c>
      <c r="BH74">
        <v>-105.056792</v>
      </c>
      <c r="BI74" t="str">
        <f t="shared" si="62"/>
        <v>[40.566077,-105.056792],</v>
      </c>
    </row>
    <row r="75" spans="2:61" x14ac:dyDescent="0.35">
      <c r="B75" t="s">
        <v>172</v>
      </c>
      <c r="C75" t="s">
        <v>478</v>
      </c>
      <c r="D75" t="s">
        <v>173</v>
      </c>
      <c r="E75" t="s">
        <v>35</v>
      </c>
      <c r="G75" s="2" t="s">
        <v>174</v>
      </c>
      <c r="J75">
        <v>1600</v>
      </c>
      <c r="K75">
        <v>1800</v>
      </c>
      <c r="L75">
        <v>1600</v>
      </c>
      <c r="M75">
        <v>1800</v>
      </c>
      <c r="N75">
        <v>1600</v>
      </c>
      <c r="O75">
        <v>1800</v>
      </c>
      <c r="P75">
        <v>1600</v>
      </c>
      <c r="Q75">
        <v>1800</v>
      </c>
      <c r="R75">
        <v>1600</v>
      </c>
      <c r="S75">
        <v>1800</v>
      </c>
      <c r="T75">
        <v>1600</v>
      </c>
      <c r="U75">
        <v>1800</v>
      </c>
      <c r="V75" t="s">
        <v>269</v>
      </c>
      <c r="W75" t="str">
        <f t="shared" si="33"/>
        <v/>
      </c>
      <c r="X75" t="str">
        <f t="shared" si="34"/>
        <v/>
      </c>
      <c r="Y75">
        <f t="shared" si="35"/>
        <v>16</v>
      </c>
      <c r="Z75">
        <f t="shared" si="36"/>
        <v>18</v>
      </c>
      <c r="AA75">
        <f t="shared" si="37"/>
        <v>16</v>
      </c>
      <c r="AB75">
        <f t="shared" si="38"/>
        <v>18</v>
      </c>
      <c r="AC75">
        <f t="shared" si="39"/>
        <v>16</v>
      </c>
      <c r="AD75">
        <f t="shared" si="40"/>
        <v>18</v>
      </c>
      <c r="AE75">
        <f t="shared" si="41"/>
        <v>16</v>
      </c>
      <c r="AF75">
        <f t="shared" si="42"/>
        <v>18</v>
      </c>
      <c r="AG75">
        <f t="shared" si="43"/>
        <v>16</v>
      </c>
      <c r="AH75">
        <f t="shared" si="44"/>
        <v>18</v>
      </c>
      <c r="AI75">
        <f t="shared" si="45"/>
        <v>16</v>
      </c>
      <c r="AJ75">
        <f t="shared" si="46"/>
        <v>18</v>
      </c>
      <c r="AK75" t="str">
        <f t="shared" si="47"/>
        <v/>
      </c>
      <c r="AL75" t="str">
        <f t="shared" si="48"/>
        <v>4pm-6pm</v>
      </c>
      <c r="AM75" t="str">
        <f t="shared" si="49"/>
        <v>4pm-6pm</v>
      </c>
      <c r="AN75" t="str">
        <f t="shared" si="50"/>
        <v>4pm-6pm</v>
      </c>
      <c r="AO75" t="str">
        <f t="shared" si="51"/>
        <v>4pm-6pm</v>
      </c>
      <c r="AP75" t="str">
        <f t="shared" si="52"/>
        <v>4pm-6pm</v>
      </c>
      <c r="AQ75" t="str">
        <f t="shared" si="53"/>
        <v>4pm-6pm</v>
      </c>
      <c r="AR75" s="2" t="s">
        <v>386</v>
      </c>
      <c r="AU75" t="s">
        <v>341</v>
      </c>
      <c r="AV75" s="8" t="s">
        <v>349</v>
      </c>
      <c r="AW75" s="8" t="s">
        <v>349</v>
      </c>
      <c r="AX75" s="4" t="str">
        <f t="shared" si="32"/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75" t="str">
        <f t="shared" si="54"/>
        <v/>
      </c>
      <c r="AZ75" t="str">
        <f t="shared" si="55"/>
        <v/>
      </c>
      <c r="BA75" t="str">
        <f t="shared" si="56"/>
        <v>&lt;img src=@img/hard.png@&gt;</v>
      </c>
      <c r="BB75" t="str">
        <f t="shared" si="57"/>
        <v>&lt;img src=@img/drinkicon.png@&gt;</v>
      </c>
      <c r="BC75" t="str">
        <f t="shared" si="58"/>
        <v>&lt;img src=@img/foodicon.png@&gt;</v>
      </c>
      <c r="BD75" t="str">
        <f t="shared" si="59"/>
        <v>&lt;img src=@img/hard.png@&gt;&lt;img src=@img/drinkicon.png@&gt;&lt;img src=@img/foodicon.png@&gt;</v>
      </c>
      <c r="BE75" t="str">
        <f t="shared" si="60"/>
        <v>drink food hard high old</v>
      </c>
      <c r="BF75" t="str">
        <f t="shared" si="61"/>
        <v>Old Town</v>
      </c>
      <c r="BG75">
        <v>40.586821999999998</v>
      </c>
      <c r="BH75">
        <v>-105.07723799999999</v>
      </c>
      <c r="BI75" t="str">
        <f t="shared" si="62"/>
        <v>[40.586822,-105.077238],</v>
      </c>
    </row>
    <row r="76" spans="2:61" x14ac:dyDescent="0.35">
      <c r="B76" t="s">
        <v>43</v>
      </c>
      <c r="C76" t="s">
        <v>478</v>
      </c>
      <c r="D76" t="s">
        <v>44</v>
      </c>
      <c r="E76" t="s">
        <v>483</v>
      </c>
      <c r="G76" s="1" t="s">
        <v>45</v>
      </c>
      <c r="J76">
        <v>1500</v>
      </c>
      <c r="K76">
        <v>1800</v>
      </c>
      <c r="L76">
        <v>1500</v>
      </c>
      <c r="M76">
        <v>1800</v>
      </c>
      <c r="N76">
        <v>1500</v>
      </c>
      <c r="O76">
        <v>1800</v>
      </c>
      <c r="P76">
        <v>1500</v>
      </c>
      <c r="Q76">
        <v>1800</v>
      </c>
      <c r="R76">
        <v>1500</v>
      </c>
      <c r="S76">
        <v>1800</v>
      </c>
      <c r="W76" t="str">
        <f t="shared" si="33"/>
        <v/>
      </c>
      <c r="X76" t="str">
        <f t="shared" si="34"/>
        <v/>
      </c>
      <c r="Y76">
        <f t="shared" si="35"/>
        <v>15</v>
      </c>
      <c r="Z76">
        <f t="shared" si="36"/>
        <v>18</v>
      </c>
      <c r="AA76">
        <f t="shared" si="37"/>
        <v>15</v>
      </c>
      <c r="AB76">
        <f t="shared" si="38"/>
        <v>18</v>
      </c>
      <c r="AC76">
        <f t="shared" si="39"/>
        <v>15</v>
      </c>
      <c r="AD76">
        <f t="shared" si="40"/>
        <v>18</v>
      </c>
      <c r="AE76">
        <f t="shared" si="41"/>
        <v>15</v>
      </c>
      <c r="AF76">
        <f t="shared" si="42"/>
        <v>18</v>
      </c>
      <c r="AG76">
        <f t="shared" si="43"/>
        <v>15</v>
      </c>
      <c r="AH76">
        <f t="shared" si="44"/>
        <v>18</v>
      </c>
      <c r="AI76" t="str">
        <f t="shared" si="45"/>
        <v/>
      </c>
      <c r="AJ76" t="str">
        <f t="shared" si="46"/>
        <v/>
      </c>
      <c r="AK76" t="str">
        <f t="shared" si="47"/>
        <v/>
      </c>
      <c r="AL76" t="str">
        <f t="shared" si="48"/>
        <v>3pm-6pm</v>
      </c>
      <c r="AM76" t="str">
        <f t="shared" si="49"/>
        <v>3pm-6pm</v>
      </c>
      <c r="AN76" t="str">
        <f t="shared" si="50"/>
        <v>3pm-6pm</v>
      </c>
      <c r="AO76" t="str">
        <f t="shared" si="51"/>
        <v>3pm-6pm</v>
      </c>
      <c r="AP76" t="str">
        <f t="shared" si="52"/>
        <v>3pm-6pm</v>
      </c>
      <c r="AQ76" t="str">
        <f t="shared" si="53"/>
        <v/>
      </c>
      <c r="AR76" t="s">
        <v>243</v>
      </c>
      <c r="AS76" t="s">
        <v>338</v>
      </c>
      <c r="AU76" t="s">
        <v>341</v>
      </c>
      <c r="AV76" s="8" t="s">
        <v>350</v>
      </c>
      <c r="AW76" s="8" t="s">
        <v>350</v>
      </c>
      <c r="AX76" s="4" t="str">
        <f t="shared" si="32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76" t="str">
        <f t="shared" si="54"/>
        <v>&lt;img src=@img/outdoor.png@&gt;</v>
      </c>
      <c r="AZ76" t="str">
        <f t="shared" si="55"/>
        <v/>
      </c>
      <c r="BA76" t="str">
        <f t="shared" si="56"/>
        <v>&lt;img src=@img/hard.png@&gt;</v>
      </c>
      <c r="BB76" t="str">
        <f t="shared" si="57"/>
        <v/>
      </c>
      <c r="BC76" t="str">
        <f t="shared" si="58"/>
        <v/>
      </c>
      <c r="BD76" t="str">
        <f t="shared" si="59"/>
        <v>&lt;img src=@img/outdoor.png@&gt;&lt;img src=@img/hard.png@&gt;</v>
      </c>
      <c r="BE76" t="str">
        <f t="shared" si="60"/>
        <v>outdoor hard med old</v>
      </c>
      <c r="BF76" t="str">
        <f t="shared" si="61"/>
        <v>Old Town</v>
      </c>
      <c r="BG76">
        <v>40.586728999999998</v>
      </c>
      <c r="BH76">
        <v>-105.07814500000001</v>
      </c>
      <c r="BI76" t="str">
        <f t="shared" si="62"/>
        <v>[40.586729,-105.078145],</v>
      </c>
    </row>
    <row r="77" spans="2:61" x14ac:dyDescent="0.35">
      <c r="B77" t="s">
        <v>213</v>
      </c>
      <c r="C77" t="s">
        <v>481</v>
      </c>
      <c r="D77" t="s">
        <v>214</v>
      </c>
      <c r="E77" t="s">
        <v>483</v>
      </c>
      <c r="G77" t="s">
        <v>215</v>
      </c>
      <c r="W77" t="str">
        <f t="shared" si="33"/>
        <v/>
      </c>
      <c r="X77" t="str">
        <f t="shared" si="34"/>
        <v/>
      </c>
      <c r="Y77" t="str">
        <f t="shared" si="35"/>
        <v/>
      </c>
      <c r="Z77" t="str">
        <f t="shared" si="36"/>
        <v/>
      </c>
      <c r="AA77" t="str">
        <f t="shared" si="37"/>
        <v/>
      </c>
      <c r="AB77" t="str">
        <f t="shared" si="38"/>
        <v/>
      </c>
      <c r="AC77" t="str">
        <f t="shared" si="39"/>
        <v/>
      </c>
      <c r="AD77" t="str">
        <f t="shared" si="40"/>
        <v/>
      </c>
      <c r="AE77" t="str">
        <f t="shared" si="41"/>
        <v/>
      </c>
      <c r="AF77" t="str">
        <f t="shared" si="42"/>
        <v/>
      </c>
      <c r="AG77" t="str">
        <f t="shared" si="43"/>
        <v/>
      </c>
      <c r="AH77" t="str">
        <f t="shared" si="44"/>
        <v/>
      </c>
      <c r="AI77" t="str">
        <f t="shared" si="45"/>
        <v/>
      </c>
      <c r="AJ77" t="str">
        <f t="shared" si="46"/>
        <v/>
      </c>
      <c r="AK77" t="str">
        <f t="shared" si="47"/>
        <v/>
      </c>
      <c r="AL77" t="str">
        <f t="shared" si="48"/>
        <v/>
      </c>
      <c r="AM77" t="str">
        <f t="shared" si="49"/>
        <v/>
      </c>
      <c r="AN77" t="str">
        <f t="shared" si="50"/>
        <v/>
      </c>
      <c r="AO77" t="str">
        <f t="shared" si="51"/>
        <v/>
      </c>
      <c r="AP77" t="str">
        <f t="shared" si="52"/>
        <v/>
      </c>
      <c r="AQ77" t="str">
        <f t="shared" si="53"/>
        <v/>
      </c>
      <c r="AR77" s="2" t="s">
        <v>396</v>
      </c>
      <c r="AS77" t="s">
        <v>338</v>
      </c>
      <c r="AU77" t="s">
        <v>28</v>
      </c>
      <c r="AV77" s="8" t="s">
        <v>350</v>
      </c>
      <c r="AW77" s="8" t="s">
        <v>350</v>
      </c>
      <c r="AX77" s="4" t="str">
        <f t="shared" si="32"/>
        <v>{
    'name': "Road 34",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'link':"http://www.road34.com/", 'pricing':"med",   'phone-number': "", 'address': "1213 W. Elizabeth Street, Fort Collins, CO 80521", 'other-amenities': ['outdoor','','medium'], 'has-drink':false, 'has-food':false},</v>
      </c>
      <c r="AY77" t="str">
        <f t="shared" si="54"/>
        <v>&lt;img src=@img/outdoor.png@&gt;</v>
      </c>
      <c r="AZ77" t="str">
        <f t="shared" si="55"/>
        <v/>
      </c>
      <c r="BA77" t="str">
        <f t="shared" si="56"/>
        <v>&lt;img src=@img/medium.png@&gt;</v>
      </c>
      <c r="BB77" t="str">
        <f t="shared" si="57"/>
        <v/>
      </c>
      <c r="BC77" t="str">
        <f t="shared" si="58"/>
        <v/>
      </c>
      <c r="BD77" t="str">
        <f t="shared" si="59"/>
        <v>&lt;img src=@img/outdoor.png@&gt;&lt;img src=@img/medium.png@&gt;</v>
      </c>
      <c r="BE77" t="str">
        <f t="shared" si="60"/>
        <v>outdoor medium med cwest</v>
      </c>
      <c r="BF77" t="str">
        <f t="shared" si="61"/>
        <v>Campus West</v>
      </c>
      <c r="BG77">
        <v>40.574368999999997</v>
      </c>
      <c r="BH77">
        <v>-105.09835099999999</v>
      </c>
      <c r="BI77" t="str">
        <f t="shared" si="62"/>
        <v>[40.574369,-105.098351],</v>
      </c>
    </row>
    <row r="78" spans="2:61" x14ac:dyDescent="0.35">
      <c r="B78" t="s">
        <v>59</v>
      </c>
      <c r="C78" t="s">
        <v>478</v>
      </c>
      <c r="D78" t="s">
        <v>60</v>
      </c>
      <c r="E78" t="s">
        <v>35</v>
      </c>
      <c r="G78" s="1" t="s">
        <v>61</v>
      </c>
      <c r="W78" t="str">
        <f t="shared" si="33"/>
        <v/>
      </c>
      <c r="X78" t="str">
        <f t="shared" si="34"/>
        <v/>
      </c>
      <c r="Y78" t="str">
        <f t="shared" si="35"/>
        <v/>
      </c>
      <c r="Z78" t="str">
        <f t="shared" si="36"/>
        <v/>
      </c>
      <c r="AA78" t="str">
        <f t="shared" si="37"/>
        <v/>
      </c>
      <c r="AB78" t="str">
        <f t="shared" si="38"/>
        <v/>
      </c>
      <c r="AC78" t="str">
        <f t="shared" si="39"/>
        <v/>
      </c>
      <c r="AD78" t="str">
        <f t="shared" si="40"/>
        <v/>
      </c>
      <c r="AE78" t="str">
        <f t="shared" si="41"/>
        <v/>
      </c>
      <c r="AF78" t="str">
        <f t="shared" si="42"/>
        <v/>
      </c>
      <c r="AG78" t="str">
        <f t="shared" si="43"/>
        <v/>
      </c>
      <c r="AH78" t="str">
        <f t="shared" si="44"/>
        <v/>
      </c>
      <c r="AI78" t="str">
        <f t="shared" si="45"/>
        <v/>
      </c>
      <c r="AJ78" t="str">
        <f t="shared" si="46"/>
        <v/>
      </c>
      <c r="AK78" t="str">
        <f t="shared" si="47"/>
        <v/>
      </c>
      <c r="AL78" t="str">
        <f t="shared" si="48"/>
        <v/>
      </c>
      <c r="AM78" t="str">
        <f t="shared" si="49"/>
        <v/>
      </c>
      <c r="AN78" t="str">
        <f t="shared" si="50"/>
        <v/>
      </c>
      <c r="AO78" t="str">
        <f t="shared" si="51"/>
        <v/>
      </c>
      <c r="AP78" t="str">
        <f t="shared" si="52"/>
        <v/>
      </c>
      <c r="AQ78" t="str">
        <f t="shared" si="53"/>
        <v/>
      </c>
      <c r="AR78" s="3" t="s">
        <v>247</v>
      </c>
      <c r="AU78" t="s">
        <v>341</v>
      </c>
      <c r="AV78" s="8" t="s">
        <v>350</v>
      </c>
      <c r="AW78" s="8" t="s">
        <v>350</v>
      </c>
      <c r="AX78" s="4" t="str">
        <f t="shared" si="32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78" t="str">
        <f t="shared" si="54"/>
        <v/>
      </c>
      <c r="AZ78" t="str">
        <f t="shared" si="55"/>
        <v/>
      </c>
      <c r="BA78" t="str">
        <f t="shared" si="56"/>
        <v>&lt;img src=@img/hard.png@&gt;</v>
      </c>
      <c r="BB78" t="str">
        <f t="shared" si="57"/>
        <v/>
      </c>
      <c r="BC78" t="str">
        <f t="shared" si="58"/>
        <v/>
      </c>
      <c r="BD78" t="str">
        <f t="shared" si="59"/>
        <v>&lt;img src=@img/hard.png@&gt;</v>
      </c>
      <c r="BE78" t="str">
        <f t="shared" si="60"/>
        <v>hard high old</v>
      </c>
      <c r="BF78" t="str">
        <f t="shared" si="61"/>
        <v>Old Town</v>
      </c>
      <c r="BG78">
        <v>40.590139000000001</v>
      </c>
      <c r="BH78">
        <v>-105.075401</v>
      </c>
      <c r="BI78" t="str">
        <f t="shared" si="62"/>
        <v>[40.590139,-105.075401],</v>
      </c>
    </row>
    <row r="79" spans="2:61" ht="116" x14ac:dyDescent="0.35">
      <c r="B79" t="s">
        <v>216</v>
      </c>
      <c r="C79" t="s">
        <v>478</v>
      </c>
      <c r="D79" t="s">
        <v>217</v>
      </c>
      <c r="E79" t="s">
        <v>483</v>
      </c>
      <c r="G79" t="s">
        <v>218</v>
      </c>
      <c r="W79" t="str">
        <f t="shared" si="33"/>
        <v/>
      </c>
      <c r="X79" t="str">
        <f t="shared" si="34"/>
        <v/>
      </c>
      <c r="Y79" t="str">
        <f t="shared" si="35"/>
        <v/>
      </c>
      <c r="Z79" t="str">
        <f t="shared" si="36"/>
        <v/>
      </c>
      <c r="AA79" t="str">
        <f t="shared" si="37"/>
        <v/>
      </c>
      <c r="AB79" t="str">
        <f t="shared" si="38"/>
        <v/>
      </c>
      <c r="AC79" t="str">
        <f t="shared" si="39"/>
        <v/>
      </c>
      <c r="AD79" t="str">
        <f t="shared" si="40"/>
        <v/>
      </c>
      <c r="AE79" t="str">
        <f t="shared" si="41"/>
        <v/>
      </c>
      <c r="AF79" t="str">
        <f t="shared" si="42"/>
        <v/>
      </c>
      <c r="AG79" t="str">
        <f t="shared" si="43"/>
        <v/>
      </c>
      <c r="AH79" t="str">
        <f t="shared" si="44"/>
        <v/>
      </c>
      <c r="AI79" t="str">
        <f t="shared" si="45"/>
        <v/>
      </c>
      <c r="AJ79" t="str">
        <f t="shared" si="46"/>
        <v/>
      </c>
      <c r="AK79" t="str">
        <f t="shared" si="47"/>
        <v/>
      </c>
      <c r="AL79" t="str">
        <f t="shared" si="48"/>
        <v/>
      </c>
      <c r="AM79" t="str">
        <f t="shared" si="49"/>
        <v/>
      </c>
      <c r="AN79" t="str">
        <f t="shared" si="50"/>
        <v/>
      </c>
      <c r="AO79" t="str">
        <f t="shared" si="51"/>
        <v/>
      </c>
      <c r="AP79" t="str">
        <f t="shared" si="52"/>
        <v/>
      </c>
      <c r="AQ79" t="str">
        <f t="shared" si="53"/>
        <v/>
      </c>
      <c r="AR79" s="2" t="s">
        <v>397</v>
      </c>
      <c r="AU79" t="s">
        <v>341</v>
      </c>
      <c r="AV79" s="8" t="s">
        <v>350</v>
      </c>
      <c r="AW79" s="8" t="s">
        <v>350</v>
      </c>
      <c r="AX79" s="4" t="str">
        <f t="shared" si="32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79" t="str">
        <f t="shared" si="54"/>
        <v/>
      </c>
      <c r="AZ79" t="str">
        <f t="shared" si="55"/>
        <v/>
      </c>
      <c r="BA79" t="str">
        <f t="shared" si="56"/>
        <v>&lt;img src=@img/hard.png@&gt;</v>
      </c>
      <c r="BB79" t="str">
        <f t="shared" si="57"/>
        <v/>
      </c>
      <c r="BC79" t="str">
        <f t="shared" si="58"/>
        <v/>
      </c>
      <c r="BD79" t="str">
        <f t="shared" si="59"/>
        <v>&lt;img src=@img/hard.png@&gt;</v>
      </c>
      <c r="BE79" t="str">
        <f t="shared" si="60"/>
        <v>hard med old</v>
      </c>
      <c r="BF79" t="str">
        <f t="shared" si="61"/>
        <v>Old Town</v>
      </c>
      <c r="BG79">
        <v>40.589492999999997</v>
      </c>
      <c r="BH79">
        <v>-105.077513</v>
      </c>
      <c r="BI79" t="str">
        <f t="shared" si="62"/>
        <v>[40.589493,-105.077513],</v>
      </c>
    </row>
    <row r="80" spans="2:61" x14ac:dyDescent="0.35">
      <c r="B80" t="s">
        <v>449</v>
      </c>
      <c r="C80" t="s">
        <v>478</v>
      </c>
      <c r="D80" t="s">
        <v>450</v>
      </c>
      <c r="E80" t="s">
        <v>54</v>
      </c>
      <c r="G80" t="s">
        <v>452</v>
      </c>
      <c r="W80" t="str">
        <f t="shared" si="33"/>
        <v/>
      </c>
      <c r="X80" t="str">
        <f t="shared" si="34"/>
        <v/>
      </c>
      <c r="Y80" t="str">
        <f t="shared" si="35"/>
        <v/>
      </c>
      <c r="Z80" t="str">
        <f t="shared" si="36"/>
        <v/>
      </c>
      <c r="AA80" t="str">
        <f t="shared" si="37"/>
        <v/>
      </c>
      <c r="AB80" t="str">
        <f t="shared" si="38"/>
        <v/>
      </c>
      <c r="AC80" t="str">
        <f t="shared" si="39"/>
        <v/>
      </c>
      <c r="AD80" t="str">
        <f t="shared" si="40"/>
        <v/>
      </c>
      <c r="AE80" t="str">
        <f t="shared" si="41"/>
        <v/>
      </c>
      <c r="AF80" t="str">
        <f t="shared" si="42"/>
        <v/>
      </c>
      <c r="AG80" t="str">
        <f t="shared" si="43"/>
        <v/>
      </c>
      <c r="AH80" t="str">
        <f t="shared" si="44"/>
        <v/>
      </c>
      <c r="AI80" t="str">
        <f t="shared" si="45"/>
        <v/>
      </c>
      <c r="AJ80" t="str">
        <f t="shared" si="46"/>
        <v/>
      </c>
      <c r="AK80" t="str">
        <f t="shared" si="47"/>
        <v/>
      </c>
      <c r="AL80" t="str">
        <f t="shared" si="48"/>
        <v/>
      </c>
      <c r="AM80" t="str">
        <f t="shared" si="49"/>
        <v/>
      </c>
      <c r="AN80" t="str">
        <f t="shared" si="50"/>
        <v/>
      </c>
      <c r="AO80" t="str">
        <f t="shared" si="51"/>
        <v/>
      </c>
      <c r="AP80" t="str">
        <f t="shared" si="52"/>
        <v/>
      </c>
      <c r="AQ80" t="str">
        <f t="shared" si="53"/>
        <v/>
      </c>
      <c r="AR80" t="s">
        <v>451</v>
      </c>
      <c r="AU80" t="s">
        <v>28</v>
      </c>
      <c r="AV80" s="8" t="s">
        <v>350</v>
      </c>
      <c r="AW80" s="8" t="s">
        <v>350</v>
      </c>
      <c r="AX80" s="4" t="str">
        <f t="shared" si="32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80" t="str">
        <f t="shared" si="54"/>
        <v/>
      </c>
      <c r="AZ80" t="str">
        <f t="shared" si="55"/>
        <v/>
      </c>
      <c r="BA80" t="str">
        <f t="shared" si="56"/>
        <v>&lt;img src=@img/medium.png@&gt;</v>
      </c>
      <c r="BB80" t="str">
        <f t="shared" si="57"/>
        <v/>
      </c>
      <c r="BC80" t="str">
        <f t="shared" si="58"/>
        <v/>
      </c>
      <c r="BD80" t="str">
        <f t="shared" si="59"/>
        <v>&lt;img src=@img/medium.png@&gt;</v>
      </c>
      <c r="BE80" t="str">
        <f t="shared" si="60"/>
        <v>medium low old</v>
      </c>
      <c r="BF80" t="str">
        <f t="shared" si="61"/>
        <v>Old Town</v>
      </c>
      <c r="BG80">
        <v>40.586820000000003</v>
      </c>
      <c r="BH80">
        <v>-105.07865</v>
      </c>
      <c r="BI80" t="str">
        <f t="shared" si="62"/>
        <v>[40.58682,-105.07865],</v>
      </c>
    </row>
    <row r="81" spans="2:61" ht="15.5" x14ac:dyDescent="0.35">
      <c r="B81" t="s">
        <v>425</v>
      </c>
      <c r="C81" t="s">
        <v>352</v>
      </c>
      <c r="D81" t="s">
        <v>93</v>
      </c>
      <c r="E81" t="s">
        <v>483</v>
      </c>
      <c r="G81" s="6" t="s">
        <v>445</v>
      </c>
      <c r="H81">
        <v>1100</v>
      </c>
      <c r="I81">
        <v>2100</v>
      </c>
      <c r="J81">
        <v>1500</v>
      </c>
      <c r="K81">
        <v>1800</v>
      </c>
      <c r="L81">
        <v>1500</v>
      </c>
      <c r="M81">
        <v>1800</v>
      </c>
      <c r="N81">
        <v>1500</v>
      </c>
      <c r="O81">
        <v>1800</v>
      </c>
      <c r="P81">
        <v>1500</v>
      </c>
      <c r="Q81">
        <v>1800</v>
      </c>
      <c r="R81">
        <v>1500</v>
      </c>
      <c r="S81">
        <v>1800</v>
      </c>
      <c r="V81" t="s">
        <v>433</v>
      </c>
      <c r="W81">
        <f t="shared" si="33"/>
        <v>11</v>
      </c>
      <c r="X81">
        <f t="shared" si="34"/>
        <v>21</v>
      </c>
      <c r="Y81">
        <f t="shared" si="35"/>
        <v>15</v>
      </c>
      <c r="Z81">
        <f t="shared" si="36"/>
        <v>18</v>
      </c>
      <c r="AA81">
        <f t="shared" si="37"/>
        <v>15</v>
      </c>
      <c r="AB81">
        <f t="shared" si="38"/>
        <v>18</v>
      </c>
      <c r="AC81">
        <f t="shared" si="39"/>
        <v>15</v>
      </c>
      <c r="AD81">
        <f t="shared" si="40"/>
        <v>18</v>
      </c>
      <c r="AE81">
        <f t="shared" si="41"/>
        <v>15</v>
      </c>
      <c r="AF81">
        <f t="shared" si="42"/>
        <v>18</v>
      </c>
      <c r="AG81">
        <f t="shared" si="43"/>
        <v>15</v>
      </c>
      <c r="AH81">
        <f t="shared" si="44"/>
        <v>18</v>
      </c>
      <c r="AI81" t="str">
        <f t="shared" si="45"/>
        <v/>
      </c>
      <c r="AJ81" t="str">
        <f t="shared" si="46"/>
        <v/>
      </c>
      <c r="AK81" t="str">
        <f t="shared" si="47"/>
        <v>11am-9pm</v>
      </c>
      <c r="AL81" t="str">
        <f t="shared" si="48"/>
        <v>3pm-6pm</v>
      </c>
      <c r="AM81" t="str">
        <f t="shared" si="49"/>
        <v>3pm-6pm</v>
      </c>
      <c r="AN81" t="str">
        <f t="shared" si="50"/>
        <v>3pm-6pm</v>
      </c>
      <c r="AO81" t="str">
        <f t="shared" si="51"/>
        <v>3pm-6pm</v>
      </c>
      <c r="AP81" t="str">
        <f t="shared" si="52"/>
        <v>3pm-6pm</v>
      </c>
      <c r="AQ81" t="str">
        <f t="shared" si="53"/>
        <v/>
      </c>
      <c r="AR81" t="s">
        <v>432</v>
      </c>
      <c r="AS81" t="s">
        <v>338</v>
      </c>
      <c r="AU81" t="s">
        <v>342</v>
      </c>
      <c r="AV81" s="8" t="s">
        <v>349</v>
      </c>
      <c r="AW81" s="8" t="s">
        <v>349</v>
      </c>
      <c r="AX81" s="4" t="str">
        <f t="shared" si="32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/n Range of Appetizer Specials /n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81" t="str">
        <f t="shared" si="54"/>
        <v>&lt;img src=@img/outdoor.png@&gt;</v>
      </c>
      <c r="AZ81" t="str">
        <f t="shared" si="55"/>
        <v/>
      </c>
      <c r="BA81" t="str">
        <f t="shared" si="56"/>
        <v>&lt;img src=@img/easy.png@&gt;</v>
      </c>
      <c r="BB81" t="str">
        <f t="shared" si="57"/>
        <v>&lt;img src=@img/drinkicon.png@&gt;</v>
      </c>
      <c r="BC81" t="str">
        <f t="shared" si="58"/>
        <v>&lt;img src=@img/foodicon.png@&gt;</v>
      </c>
      <c r="BD81" t="str">
        <f t="shared" si="59"/>
        <v>&lt;img src=@img/outdoor.png@&gt;&lt;img src=@img/easy.png@&gt;&lt;img src=@img/drinkicon.png@&gt;&lt;img src=@img/foodicon.png@&gt;</v>
      </c>
      <c r="BE81" t="str">
        <f t="shared" si="60"/>
        <v>outdoor drink food easy med midtown</v>
      </c>
      <c r="BF81" t="str">
        <f t="shared" si="61"/>
        <v>Midtown</v>
      </c>
      <c r="BG81">
        <v>40.543309000000001</v>
      </c>
      <c r="BH81">
        <v>-105.073813</v>
      </c>
      <c r="BI81" t="str">
        <f t="shared" si="62"/>
        <v>[40.543309,-105.073813],</v>
      </c>
    </row>
    <row r="82" spans="2:61" x14ac:dyDescent="0.35">
      <c r="B82" t="s">
        <v>219</v>
      </c>
      <c r="C82" t="s">
        <v>478</v>
      </c>
      <c r="D82" t="s">
        <v>303</v>
      </c>
      <c r="E82" t="s">
        <v>483</v>
      </c>
      <c r="G82" t="s">
        <v>220</v>
      </c>
      <c r="W82" t="str">
        <f t="shared" si="33"/>
        <v/>
      </c>
      <c r="X82" t="str">
        <f t="shared" si="34"/>
        <v/>
      </c>
      <c r="Y82" t="str">
        <f t="shared" si="35"/>
        <v/>
      </c>
      <c r="Z82" t="str">
        <f t="shared" si="36"/>
        <v/>
      </c>
      <c r="AA82" t="str">
        <f t="shared" si="37"/>
        <v/>
      </c>
      <c r="AB82" t="str">
        <f t="shared" si="38"/>
        <v/>
      </c>
      <c r="AC82" t="str">
        <f t="shared" si="39"/>
        <v/>
      </c>
      <c r="AD82" t="str">
        <f t="shared" si="40"/>
        <v/>
      </c>
      <c r="AE82" t="str">
        <f t="shared" si="41"/>
        <v/>
      </c>
      <c r="AF82" t="str">
        <f t="shared" si="42"/>
        <v/>
      </c>
      <c r="AG82" t="str">
        <f t="shared" si="43"/>
        <v/>
      </c>
      <c r="AH82" t="str">
        <f t="shared" si="44"/>
        <v/>
      </c>
      <c r="AI82" t="str">
        <f t="shared" si="45"/>
        <v/>
      </c>
      <c r="AJ82" t="str">
        <f t="shared" si="46"/>
        <v/>
      </c>
      <c r="AK82" t="str">
        <f t="shared" si="47"/>
        <v/>
      </c>
      <c r="AL82" t="str">
        <f t="shared" si="48"/>
        <v/>
      </c>
      <c r="AM82" t="str">
        <f t="shared" si="49"/>
        <v/>
      </c>
      <c r="AN82" t="str">
        <f t="shared" si="50"/>
        <v/>
      </c>
      <c r="AO82" t="str">
        <f t="shared" si="51"/>
        <v/>
      </c>
      <c r="AP82" t="str">
        <f t="shared" si="52"/>
        <v/>
      </c>
      <c r="AQ82" t="str">
        <f t="shared" si="53"/>
        <v/>
      </c>
      <c r="AR82" s="2" t="s">
        <v>398</v>
      </c>
      <c r="AS82" t="s">
        <v>338</v>
      </c>
      <c r="AT82" t="s">
        <v>348</v>
      </c>
      <c r="AU82" t="s">
        <v>342</v>
      </c>
      <c r="AV82" s="8" t="s">
        <v>350</v>
      </c>
      <c r="AW82" s="8" t="s">
        <v>350</v>
      </c>
      <c r="AX82" s="4" t="str">
        <f t="shared" si="32"/>
        <v>{
    'name': "Snowbank Brewing",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'link':"http://www.snowbank.beer/", 'pricing':"med",   'phone-number': "", 'address': "225 N. Lemay Avenue, Suite 1, Fort Collins, CO 80524", 'other-amenities': ['outdoor','pets','easy'], 'has-drink':false, 'has-food':false},</v>
      </c>
      <c r="AY82" t="str">
        <f t="shared" si="54"/>
        <v>&lt;img src=@img/outdoor.png@&gt;</v>
      </c>
      <c r="AZ82" t="str">
        <f t="shared" si="55"/>
        <v>&lt;img src=@img/pets.png@&gt;</v>
      </c>
      <c r="BA82" t="str">
        <f t="shared" si="56"/>
        <v>&lt;img src=@img/easy.png@&gt;</v>
      </c>
      <c r="BB82" t="str">
        <f t="shared" si="57"/>
        <v/>
      </c>
      <c r="BC82" t="str">
        <f t="shared" si="58"/>
        <v/>
      </c>
      <c r="BD82" t="str">
        <f t="shared" si="59"/>
        <v>&lt;img src=@img/outdoor.png@&gt;&lt;img src=@img/pets.png@&gt;&lt;img src=@img/easy.png@&gt;</v>
      </c>
      <c r="BE82" t="str">
        <f t="shared" si="60"/>
        <v>outdoor pet easy med old</v>
      </c>
      <c r="BF82" t="str">
        <f t="shared" si="61"/>
        <v>Old Town</v>
      </c>
      <c r="BG82">
        <v>40.589928999999998</v>
      </c>
      <c r="BH82">
        <v>-105.058724</v>
      </c>
      <c r="BI82" t="str">
        <f t="shared" si="62"/>
        <v>[40.589929,-105.058724],</v>
      </c>
    </row>
    <row r="83" spans="2:61" ht="130.5" x14ac:dyDescent="0.35">
      <c r="B83" t="s">
        <v>325</v>
      </c>
      <c r="C83" t="s">
        <v>478</v>
      </c>
      <c r="D83" t="s">
        <v>226</v>
      </c>
      <c r="E83" t="s">
        <v>35</v>
      </c>
      <c r="G83" s="6" t="s">
        <v>335</v>
      </c>
      <c r="H83">
        <v>1600</v>
      </c>
      <c r="I83">
        <v>1800</v>
      </c>
      <c r="J83">
        <v>1600</v>
      </c>
      <c r="K83">
        <v>1800</v>
      </c>
      <c r="L83">
        <v>1600</v>
      </c>
      <c r="M83">
        <v>2400</v>
      </c>
      <c r="N83">
        <v>1600</v>
      </c>
      <c r="O83">
        <v>1800</v>
      </c>
      <c r="P83">
        <v>1600</v>
      </c>
      <c r="Q83">
        <v>1800</v>
      </c>
      <c r="R83">
        <v>1600</v>
      </c>
      <c r="S83">
        <v>1800</v>
      </c>
      <c r="T83">
        <v>1600</v>
      </c>
      <c r="U83">
        <v>1800</v>
      </c>
      <c r="V83" t="s">
        <v>326</v>
      </c>
      <c r="W83">
        <f t="shared" si="33"/>
        <v>16</v>
      </c>
      <c r="X83">
        <f t="shared" si="34"/>
        <v>18</v>
      </c>
      <c r="Y83">
        <f t="shared" si="35"/>
        <v>16</v>
      </c>
      <c r="Z83">
        <f t="shared" si="36"/>
        <v>18</v>
      </c>
      <c r="AA83">
        <f t="shared" si="37"/>
        <v>16</v>
      </c>
      <c r="AB83">
        <f t="shared" si="38"/>
        <v>24</v>
      </c>
      <c r="AC83">
        <f t="shared" si="39"/>
        <v>16</v>
      </c>
      <c r="AD83">
        <f t="shared" si="40"/>
        <v>18</v>
      </c>
      <c r="AE83">
        <f t="shared" si="41"/>
        <v>16</v>
      </c>
      <c r="AF83">
        <f t="shared" si="42"/>
        <v>18</v>
      </c>
      <c r="AG83">
        <f t="shared" si="43"/>
        <v>16</v>
      </c>
      <c r="AH83">
        <f t="shared" si="44"/>
        <v>18</v>
      </c>
      <c r="AI83">
        <f t="shared" si="45"/>
        <v>16</v>
      </c>
      <c r="AJ83">
        <f t="shared" si="46"/>
        <v>18</v>
      </c>
      <c r="AK83" t="str">
        <f t="shared" si="47"/>
        <v>4pm-6pm</v>
      </c>
      <c r="AL83" t="str">
        <f t="shared" si="48"/>
        <v>4pm-6pm</v>
      </c>
      <c r="AM83" t="str">
        <f t="shared" si="49"/>
        <v>4pm-12pm</v>
      </c>
      <c r="AN83" t="str">
        <f t="shared" si="50"/>
        <v>4pm-6pm</v>
      </c>
      <c r="AO83" t="str">
        <f t="shared" si="51"/>
        <v>4pm-6pm</v>
      </c>
      <c r="AP83" t="str">
        <f t="shared" si="52"/>
        <v>4pm-6pm</v>
      </c>
      <c r="AQ83" t="str">
        <f t="shared" si="53"/>
        <v>4pm-6pm</v>
      </c>
      <c r="AR83" s="2" t="s">
        <v>410</v>
      </c>
      <c r="AU83" t="s">
        <v>341</v>
      </c>
      <c r="AV83" s="8" t="s">
        <v>349</v>
      </c>
      <c r="AW83" s="8" t="s">
        <v>349</v>
      </c>
      <c r="AX83" s="4" t="str">
        <f t="shared" si="32"/>
        <v>{
    'name': "Social",
    'area': "old",'hours': {
      'sunday-start':"1600", 'sunday-end':"1800", 'monday-start':"1600", 'monday-end':"1800", 'tuesday-start':"1600", 'tuesday-end':"2400",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83" t="str">
        <f t="shared" si="54"/>
        <v/>
      </c>
      <c r="AZ83" t="str">
        <f t="shared" si="55"/>
        <v/>
      </c>
      <c r="BA83" t="str">
        <f t="shared" si="56"/>
        <v>&lt;img src=@img/hard.png@&gt;</v>
      </c>
      <c r="BB83" t="str">
        <f t="shared" si="57"/>
        <v>&lt;img src=@img/drinkicon.png@&gt;</v>
      </c>
      <c r="BC83" t="str">
        <f t="shared" si="58"/>
        <v>&lt;img src=@img/foodicon.png@&gt;</v>
      </c>
      <c r="BD83" t="str">
        <f t="shared" si="59"/>
        <v>&lt;img src=@img/hard.png@&gt;&lt;img src=@img/drinkicon.png@&gt;&lt;img src=@img/foodicon.png@&gt;</v>
      </c>
      <c r="BE83" t="str">
        <f t="shared" si="60"/>
        <v>drink food hard high old</v>
      </c>
      <c r="BF83" t="str">
        <f t="shared" si="61"/>
        <v>Old Town</v>
      </c>
      <c r="BG83">
        <v>40.587333000000001</v>
      </c>
      <c r="BH83">
        <v>-105.075926</v>
      </c>
      <c r="BI83" t="str">
        <f t="shared" si="62"/>
        <v>[40.587333,-105.075926],</v>
      </c>
    </row>
    <row r="84" spans="2:61" x14ac:dyDescent="0.35">
      <c r="B84" t="s">
        <v>103</v>
      </c>
      <c r="C84" t="s">
        <v>478</v>
      </c>
      <c r="D84" t="s">
        <v>104</v>
      </c>
      <c r="E84" t="s">
        <v>35</v>
      </c>
      <c r="G84" s="1" t="s">
        <v>105</v>
      </c>
      <c r="W84" t="str">
        <f t="shared" si="33"/>
        <v/>
      </c>
      <c r="X84" t="str">
        <f t="shared" si="34"/>
        <v/>
      </c>
      <c r="Y84" t="str">
        <f t="shared" si="35"/>
        <v/>
      </c>
      <c r="Z84" t="str">
        <f t="shared" si="36"/>
        <v/>
      </c>
      <c r="AA84" t="str">
        <f t="shared" si="37"/>
        <v/>
      </c>
      <c r="AB84" t="str">
        <f t="shared" si="38"/>
        <v/>
      </c>
      <c r="AC84" t="str">
        <f t="shared" si="39"/>
        <v/>
      </c>
      <c r="AD84" t="str">
        <f t="shared" si="40"/>
        <v/>
      </c>
      <c r="AE84" t="str">
        <f t="shared" si="41"/>
        <v/>
      </c>
      <c r="AF84" t="str">
        <f t="shared" si="42"/>
        <v/>
      </c>
      <c r="AG84" t="str">
        <f t="shared" si="43"/>
        <v/>
      </c>
      <c r="AH84" t="str">
        <f t="shared" si="44"/>
        <v/>
      </c>
      <c r="AI84" t="str">
        <f t="shared" si="45"/>
        <v/>
      </c>
      <c r="AJ84" t="str">
        <f t="shared" si="46"/>
        <v/>
      </c>
      <c r="AK84" t="str">
        <f t="shared" si="47"/>
        <v/>
      </c>
      <c r="AL84" t="str">
        <f t="shared" si="48"/>
        <v/>
      </c>
      <c r="AM84" t="str">
        <f t="shared" si="49"/>
        <v/>
      </c>
      <c r="AN84" t="str">
        <f t="shared" si="50"/>
        <v/>
      </c>
      <c r="AO84" t="str">
        <f t="shared" si="51"/>
        <v/>
      </c>
      <c r="AP84" t="str">
        <f t="shared" si="52"/>
        <v/>
      </c>
      <c r="AQ84" t="str">
        <f t="shared" si="53"/>
        <v/>
      </c>
      <c r="AR84" s="2" t="s">
        <v>364</v>
      </c>
      <c r="AU84" t="s">
        <v>341</v>
      </c>
      <c r="AV84" s="8" t="s">
        <v>350</v>
      </c>
      <c r="AW84" s="8" t="s">
        <v>350</v>
      </c>
      <c r="AX84" s="4" t="str">
        <f t="shared" si="32"/>
        <v>{
    'name': "Sonny Lubick Steakhouse",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'link':"http://www.sonnylubicksteakhouse.com", 'pricing':"high",   'phone-number': "", 'address': "115 S College Ave, Fort Collins 80524", 'other-amenities': ['','','hard'], 'has-drink':false, 'has-food':false},</v>
      </c>
      <c r="AY84" t="str">
        <f t="shared" si="54"/>
        <v/>
      </c>
      <c r="AZ84" t="str">
        <f t="shared" si="55"/>
        <v/>
      </c>
      <c r="BA84" t="str">
        <f t="shared" si="56"/>
        <v>&lt;img src=@img/hard.png@&gt;</v>
      </c>
      <c r="BB84" t="str">
        <f t="shared" si="57"/>
        <v/>
      </c>
      <c r="BC84" t="str">
        <f t="shared" si="58"/>
        <v/>
      </c>
      <c r="BD84" t="str">
        <f t="shared" si="59"/>
        <v>&lt;img src=@img/hard.png@&gt;</v>
      </c>
      <c r="BE84" t="str">
        <f t="shared" si="60"/>
        <v>hard high old</v>
      </c>
      <c r="BF84" t="str">
        <f t="shared" si="61"/>
        <v>Old Town</v>
      </c>
      <c r="BG84">
        <v>40.586602999999997</v>
      </c>
      <c r="BH84">
        <v>-105.077275</v>
      </c>
      <c r="BI84" t="str">
        <f t="shared" si="62"/>
        <v>[40.586603,-105.077275],</v>
      </c>
    </row>
    <row r="85" spans="2:61" x14ac:dyDescent="0.35">
      <c r="B85" t="s">
        <v>137</v>
      </c>
      <c r="C85" t="s">
        <v>478</v>
      </c>
      <c r="D85" t="s">
        <v>138</v>
      </c>
      <c r="E85" t="s">
        <v>54</v>
      </c>
      <c r="G85" s="1" t="s">
        <v>139</v>
      </c>
      <c r="W85" t="str">
        <f t="shared" si="33"/>
        <v/>
      </c>
      <c r="X85" t="str">
        <f t="shared" si="34"/>
        <v/>
      </c>
      <c r="Y85" t="str">
        <f t="shared" si="35"/>
        <v/>
      </c>
      <c r="Z85" t="str">
        <f t="shared" si="36"/>
        <v/>
      </c>
      <c r="AA85" t="str">
        <f t="shared" si="37"/>
        <v/>
      </c>
      <c r="AB85" t="str">
        <f t="shared" si="38"/>
        <v/>
      </c>
      <c r="AC85" t="str">
        <f t="shared" si="39"/>
        <v/>
      </c>
      <c r="AD85" t="str">
        <f t="shared" si="40"/>
        <v/>
      </c>
      <c r="AE85" t="str">
        <f t="shared" si="41"/>
        <v/>
      </c>
      <c r="AF85" t="str">
        <f t="shared" si="42"/>
        <v/>
      </c>
      <c r="AG85" t="str">
        <f t="shared" si="43"/>
        <v/>
      </c>
      <c r="AH85" t="str">
        <f t="shared" si="44"/>
        <v/>
      </c>
      <c r="AI85" t="str">
        <f t="shared" si="45"/>
        <v/>
      </c>
      <c r="AJ85" t="str">
        <f t="shared" si="46"/>
        <v/>
      </c>
      <c r="AK85" t="str">
        <f t="shared" si="47"/>
        <v/>
      </c>
      <c r="AL85" t="str">
        <f t="shared" si="48"/>
        <v/>
      </c>
      <c r="AM85" t="str">
        <f t="shared" si="49"/>
        <v/>
      </c>
      <c r="AN85" t="str">
        <f t="shared" si="50"/>
        <v/>
      </c>
      <c r="AO85" t="str">
        <f t="shared" si="51"/>
        <v/>
      </c>
      <c r="AP85" t="str">
        <f t="shared" si="52"/>
        <v/>
      </c>
      <c r="AQ85" t="str">
        <f t="shared" si="53"/>
        <v/>
      </c>
      <c r="AR85" s="3" t="s">
        <v>264</v>
      </c>
      <c r="AU85" t="s">
        <v>341</v>
      </c>
      <c r="AV85" s="8" t="s">
        <v>350</v>
      </c>
      <c r="AW85" s="8" t="s">
        <v>350</v>
      </c>
      <c r="AX85" s="4" t="str">
        <f t="shared" si="32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85" t="str">
        <f t="shared" si="54"/>
        <v/>
      </c>
      <c r="AZ85" t="str">
        <f t="shared" si="55"/>
        <v/>
      </c>
      <c r="BA85" t="str">
        <f t="shared" si="56"/>
        <v>&lt;img src=@img/hard.png@&gt;</v>
      </c>
      <c r="BB85" t="str">
        <f t="shared" si="57"/>
        <v/>
      </c>
      <c r="BC85" t="str">
        <f t="shared" si="58"/>
        <v/>
      </c>
      <c r="BD85" t="str">
        <f t="shared" si="59"/>
        <v>&lt;img src=@img/hard.png@&gt;</v>
      </c>
      <c r="BE85" t="str">
        <f t="shared" si="60"/>
        <v>hard low old</v>
      </c>
      <c r="BF85" t="str">
        <f t="shared" si="61"/>
        <v>Old Town</v>
      </c>
      <c r="BG85">
        <v>40.588476999999997</v>
      </c>
      <c r="BH85">
        <v>-105.076657</v>
      </c>
      <c r="BI85" t="str">
        <f t="shared" si="62"/>
        <v>[40.588477,-105.076657],</v>
      </c>
    </row>
    <row r="86" spans="2:61" x14ac:dyDescent="0.35">
      <c r="B86" t="s">
        <v>118</v>
      </c>
      <c r="C86" t="s">
        <v>481</v>
      </c>
      <c r="D86" t="s">
        <v>119</v>
      </c>
      <c r="E86" t="s">
        <v>54</v>
      </c>
      <c r="G86" s="1" t="s">
        <v>120</v>
      </c>
      <c r="W86" t="str">
        <f t="shared" si="33"/>
        <v/>
      </c>
      <c r="X86" t="str">
        <f t="shared" si="34"/>
        <v/>
      </c>
      <c r="Y86" t="str">
        <f t="shared" si="35"/>
        <v/>
      </c>
      <c r="Z86" t="str">
        <f t="shared" si="36"/>
        <v/>
      </c>
      <c r="AA86" t="str">
        <f t="shared" si="37"/>
        <v/>
      </c>
      <c r="AB86" t="str">
        <f t="shared" si="38"/>
        <v/>
      </c>
      <c r="AC86" t="str">
        <f t="shared" si="39"/>
        <v/>
      </c>
      <c r="AD86" t="str">
        <f t="shared" si="40"/>
        <v/>
      </c>
      <c r="AE86" t="str">
        <f t="shared" si="41"/>
        <v/>
      </c>
      <c r="AF86" t="str">
        <f t="shared" si="42"/>
        <v/>
      </c>
      <c r="AG86" t="str">
        <f t="shared" si="43"/>
        <v/>
      </c>
      <c r="AH86" t="str">
        <f t="shared" si="44"/>
        <v/>
      </c>
      <c r="AI86" t="str">
        <f t="shared" si="45"/>
        <v/>
      </c>
      <c r="AJ86" t="str">
        <f t="shared" si="46"/>
        <v/>
      </c>
      <c r="AK86" t="str">
        <f t="shared" si="47"/>
        <v/>
      </c>
      <c r="AL86" t="str">
        <f t="shared" si="48"/>
        <v/>
      </c>
      <c r="AM86" t="str">
        <f t="shared" si="49"/>
        <v/>
      </c>
      <c r="AN86" t="str">
        <f t="shared" si="50"/>
        <v/>
      </c>
      <c r="AO86" t="str">
        <f t="shared" si="51"/>
        <v/>
      </c>
      <c r="AP86" t="str">
        <f t="shared" si="52"/>
        <v/>
      </c>
      <c r="AQ86" t="str">
        <f t="shared" si="53"/>
        <v/>
      </c>
      <c r="AR86" s="2" t="s">
        <v>370</v>
      </c>
      <c r="AU86" t="s">
        <v>342</v>
      </c>
      <c r="AV86" s="8" t="s">
        <v>350</v>
      </c>
      <c r="AW86" s="8" t="s">
        <v>350</v>
      </c>
      <c r="AX86" s="4" t="str">
        <f t="shared" si="32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86" t="str">
        <f t="shared" si="54"/>
        <v/>
      </c>
      <c r="AZ86" t="str">
        <f t="shared" si="55"/>
        <v/>
      </c>
      <c r="BA86" t="str">
        <f t="shared" si="56"/>
        <v>&lt;img src=@img/easy.png@&gt;</v>
      </c>
      <c r="BB86" t="str">
        <f t="shared" si="57"/>
        <v/>
      </c>
      <c r="BC86" t="str">
        <f t="shared" si="58"/>
        <v/>
      </c>
      <c r="BD86" t="str">
        <f t="shared" si="59"/>
        <v>&lt;img src=@img/easy.png@&gt;</v>
      </c>
      <c r="BE86" t="str">
        <f t="shared" si="60"/>
        <v>easy low cwest</v>
      </c>
      <c r="BF86" t="str">
        <f t="shared" si="61"/>
        <v>Campus West</v>
      </c>
      <c r="BG86">
        <v>40.574905999999999</v>
      </c>
      <c r="BH86">
        <v>-105.114704</v>
      </c>
      <c r="BI86" t="str">
        <f t="shared" si="62"/>
        <v>[40.574906,-105.114704],</v>
      </c>
    </row>
    <row r="87" spans="2:61" x14ac:dyDescent="0.35">
      <c r="B87" t="s">
        <v>40</v>
      </c>
      <c r="C87" t="s">
        <v>478</v>
      </c>
      <c r="D87" t="s">
        <v>41</v>
      </c>
      <c r="E87" t="s">
        <v>483</v>
      </c>
      <c r="G87" s="1" t="s">
        <v>42</v>
      </c>
      <c r="W87" t="str">
        <f t="shared" si="33"/>
        <v/>
      </c>
      <c r="X87" t="str">
        <f t="shared" si="34"/>
        <v/>
      </c>
      <c r="Y87" t="str">
        <f t="shared" si="35"/>
        <v/>
      </c>
      <c r="Z87" t="str">
        <f t="shared" si="36"/>
        <v/>
      </c>
      <c r="AA87" t="str">
        <f t="shared" si="37"/>
        <v/>
      </c>
      <c r="AB87" t="str">
        <f t="shared" si="38"/>
        <v/>
      </c>
      <c r="AC87" t="str">
        <f t="shared" si="39"/>
        <v/>
      </c>
      <c r="AD87" t="str">
        <f t="shared" si="40"/>
        <v/>
      </c>
      <c r="AE87" t="str">
        <f t="shared" si="41"/>
        <v/>
      </c>
      <c r="AF87" t="str">
        <f t="shared" si="42"/>
        <v/>
      </c>
      <c r="AG87" t="str">
        <f t="shared" si="43"/>
        <v/>
      </c>
      <c r="AH87" t="str">
        <f t="shared" si="44"/>
        <v/>
      </c>
      <c r="AI87" t="str">
        <f t="shared" si="45"/>
        <v/>
      </c>
      <c r="AJ87" t="str">
        <f t="shared" si="46"/>
        <v/>
      </c>
      <c r="AK87" t="str">
        <f t="shared" si="47"/>
        <v/>
      </c>
      <c r="AL87" t="str">
        <f t="shared" si="48"/>
        <v/>
      </c>
      <c r="AM87" t="str">
        <f t="shared" si="49"/>
        <v/>
      </c>
      <c r="AN87" t="str">
        <f t="shared" si="50"/>
        <v/>
      </c>
      <c r="AO87" t="str">
        <f t="shared" si="51"/>
        <v/>
      </c>
      <c r="AP87" t="str">
        <f t="shared" si="52"/>
        <v/>
      </c>
      <c r="AQ87" t="str">
        <f t="shared" si="53"/>
        <v/>
      </c>
      <c r="AR87" t="s">
        <v>242</v>
      </c>
      <c r="AS87" t="s">
        <v>338</v>
      </c>
      <c r="AU87" t="s">
        <v>28</v>
      </c>
      <c r="AV87" s="8" t="s">
        <v>350</v>
      </c>
      <c r="AW87" s="8" t="s">
        <v>350</v>
      </c>
      <c r="AX87" s="4" t="str">
        <f t="shared" si="32"/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87" t="str">
        <f t="shared" si="54"/>
        <v>&lt;img src=@img/outdoor.png@&gt;</v>
      </c>
      <c r="AZ87" t="str">
        <f t="shared" si="55"/>
        <v/>
      </c>
      <c r="BA87" t="str">
        <f t="shared" si="56"/>
        <v>&lt;img src=@img/medium.png@&gt;</v>
      </c>
      <c r="BB87" t="str">
        <f t="shared" si="57"/>
        <v/>
      </c>
      <c r="BC87" t="str">
        <f t="shared" si="58"/>
        <v/>
      </c>
      <c r="BD87" t="str">
        <f t="shared" si="59"/>
        <v>&lt;img src=@img/outdoor.png@&gt;&lt;img src=@img/medium.png@&gt;</v>
      </c>
      <c r="BE87" t="str">
        <f t="shared" si="60"/>
        <v>outdoor medium med old</v>
      </c>
      <c r="BF87" t="str">
        <f t="shared" si="61"/>
        <v>Old Town</v>
      </c>
      <c r="BG87">
        <v>40.585056999999999</v>
      </c>
      <c r="BH87">
        <v>-105.076543</v>
      </c>
      <c r="BI87" t="str">
        <f t="shared" si="62"/>
        <v>[40.585057,-105.076543],</v>
      </c>
    </row>
    <row r="88" spans="2:61" x14ac:dyDescent="0.35">
      <c r="B88" t="s">
        <v>37</v>
      </c>
      <c r="C88" t="s">
        <v>351</v>
      </c>
      <c r="D88" t="s">
        <v>38</v>
      </c>
      <c r="E88" t="s">
        <v>483</v>
      </c>
      <c r="G88" s="1" t="s">
        <v>39</v>
      </c>
      <c r="H88">
        <v>1130</v>
      </c>
      <c r="I88">
        <v>1400</v>
      </c>
      <c r="J88">
        <v>1100</v>
      </c>
      <c r="K88">
        <v>1400</v>
      </c>
      <c r="L88">
        <v>1100</v>
      </c>
      <c r="M88">
        <v>1400</v>
      </c>
      <c r="N88">
        <v>1100</v>
      </c>
      <c r="O88">
        <v>1400</v>
      </c>
      <c r="P88">
        <v>1100</v>
      </c>
      <c r="Q88">
        <v>1400</v>
      </c>
      <c r="R88">
        <v>1100</v>
      </c>
      <c r="S88">
        <v>1400</v>
      </c>
      <c r="T88">
        <v>1130</v>
      </c>
      <c r="U88">
        <v>1400</v>
      </c>
      <c r="V88" t="s">
        <v>241</v>
      </c>
      <c r="W88">
        <f t="shared" si="33"/>
        <v>11.3</v>
      </c>
      <c r="X88">
        <f t="shared" si="34"/>
        <v>14</v>
      </c>
      <c r="Y88">
        <f t="shared" si="35"/>
        <v>11</v>
      </c>
      <c r="Z88">
        <f t="shared" si="36"/>
        <v>14</v>
      </c>
      <c r="AA88">
        <f t="shared" si="37"/>
        <v>11</v>
      </c>
      <c r="AB88">
        <f t="shared" si="38"/>
        <v>14</v>
      </c>
      <c r="AC88">
        <f t="shared" si="39"/>
        <v>11</v>
      </c>
      <c r="AD88">
        <f t="shared" si="40"/>
        <v>14</v>
      </c>
      <c r="AE88">
        <f t="shared" si="41"/>
        <v>11</v>
      </c>
      <c r="AF88">
        <f t="shared" si="42"/>
        <v>14</v>
      </c>
      <c r="AG88">
        <f t="shared" si="43"/>
        <v>11</v>
      </c>
      <c r="AH88">
        <f t="shared" si="44"/>
        <v>14</v>
      </c>
      <c r="AI88">
        <f t="shared" si="45"/>
        <v>11.3</v>
      </c>
      <c r="AJ88">
        <f t="shared" si="46"/>
        <v>14</v>
      </c>
      <c r="AK88" t="str">
        <f t="shared" si="47"/>
        <v>11.3am-2pm</v>
      </c>
      <c r="AL88" t="str">
        <f t="shared" si="48"/>
        <v>11am-2pm</v>
      </c>
      <c r="AM88" t="str">
        <f t="shared" si="49"/>
        <v>11am-2pm</v>
      </c>
      <c r="AN88" t="str">
        <f t="shared" si="50"/>
        <v>11am-2pm</v>
      </c>
      <c r="AO88" t="str">
        <f t="shared" si="51"/>
        <v>11am-2pm</v>
      </c>
      <c r="AP88" t="str">
        <f t="shared" si="52"/>
        <v>11am-2pm</v>
      </c>
      <c r="AQ88" t="str">
        <f t="shared" si="53"/>
        <v>11.3am-2pm</v>
      </c>
      <c r="AR88" t="s">
        <v>240</v>
      </c>
      <c r="AU88" t="s">
        <v>28</v>
      </c>
      <c r="AV88" s="8" t="s">
        <v>349</v>
      </c>
      <c r="AW88" s="8" t="s">
        <v>349</v>
      </c>
      <c r="AX88" s="4" t="str">
        <f t="shared" si="32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88" t="str">
        <f t="shared" si="54"/>
        <v/>
      </c>
      <c r="AZ88" t="str">
        <f t="shared" si="55"/>
        <v/>
      </c>
      <c r="BA88" t="str">
        <f t="shared" si="56"/>
        <v>&lt;img src=@img/medium.png@&gt;</v>
      </c>
      <c r="BB88" t="str">
        <f t="shared" si="57"/>
        <v>&lt;img src=@img/drinkicon.png@&gt;</v>
      </c>
      <c r="BC88" t="str">
        <f t="shared" si="58"/>
        <v>&lt;img src=@img/foodicon.png@&gt;</v>
      </c>
      <c r="BD88" t="str">
        <f t="shared" si="59"/>
        <v>&lt;img src=@img/medium.png@&gt;&lt;img src=@img/drinkicon.png@&gt;&lt;img src=@img/foodicon.png@&gt;</v>
      </c>
      <c r="BE88" t="str">
        <f t="shared" si="60"/>
        <v>drink food medium med campus</v>
      </c>
      <c r="BF88" t="str">
        <f t="shared" si="61"/>
        <v>Near Campus</v>
      </c>
      <c r="BG88">
        <v>40.567421000000003</v>
      </c>
      <c r="BH88">
        <v>-105.079369</v>
      </c>
      <c r="BI88" t="str">
        <f t="shared" si="62"/>
        <v>[40.567421,-105.079369],</v>
      </c>
    </row>
    <row r="89" spans="2:61" ht="15.5" x14ac:dyDescent="0.35">
      <c r="B89" t="s">
        <v>422</v>
      </c>
      <c r="C89" t="s">
        <v>478</v>
      </c>
      <c r="D89" t="s">
        <v>419</v>
      </c>
      <c r="E89" t="s">
        <v>483</v>
      </c>
      <c r="G89" s="6" t="s">
        <v>414</v>
      </c>
      <c r="W89" t="str">
        <f t="shared" si="33"/>
        <v/>
      </c>
      <c r="X89" t="str">
        <f t="shared" si="34"/>
        <v/>
      </c>
      <c r="Y89" t="str">
        <f t="shared" si="35"/>
        <v/>
      </c>
      <c r="Z89" t="str">
        <f t="shared" si="36"/>
        <v/>
      </c>
      <c r="AA89" t="str">
        <f t="shared" si="37"/>
        <v/>
      </c>
      <c r="AB89" t="str">
        <f t="shared" si="38"/>
        <v/>
      </c>
      <c r="AC89" t="str">
        <f t="shared" si="39"/>
        <v/>
      </c>
      <c r="AD89" t="str">
        <f t="shared" si="40"/>
        <v/>
      </c>
      <c r="AE89" t="str">
        <f t="shared" si="41"/>
        <v/>
      </c>
      <c r="AF89" t="str">
        <f t="shared" si="42"/>
        <v/>
      </c>
      <c r="AG89" t="str">
        <f t="shared" si="43"/>
        <v/>
      </c>
      <c r="AH89" t="str">
        <f t="shared" si="44"/>
        <v/>
      </c>
      <c r="AI89" t="str">
        <f t="shared" si="45"/>
        <v/>
      </c>
      <c r="AJ89" t="str">
        <f t="shared" si="46"/>
        <v/>
      </c>
      <c r="AK89" t="str">
        <f t="shared" si="47"/>
        <v/>
      </c>
      <c r="AL89" t="str">
        <f t="shared" si="48"/>
        <v/>
      </c>
      <c r="AM89" t="str">
        <f t="shared" si="49"/>
        <v/>
      </c>
      <c r="AN89" t="str">
        <f t="shared" si="50"/>
        <v/>
      </c>
      <c r="AO89" t="str">
        <f t="shared" si="51"/>
        <v/>
      </c>
      <c r="AP89" t="str">
        <f t="shared" si="52"/>
        <v/>
      </c>
      <c r="AQ89" t="str">
        <f t="shared" si="53"/>
        <v/>
      </c>
      <c r="AR89" t="s">
        <v>421</v>
      </c>
      <c r="AV89" s="8" t="s">
        <v>350</v>
      </c>
      <c r="AW89" s="8" t="s">
        <v>350</v>
      </c>
      <c r="AX89" s="4" t="str">
        <f t="shared" si="32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['','',''], 'has-drink':false, 'has-food':false},</v>
      </c>
      <c r="AY89" t="str">
        <f t="shared" si="54"/>
        <v/>
      </c>
      <c r="AZ89" t="str">
        <f t="shared" si="55"/>
        <v/>
      </c>
      <c r="BA89" t="str">
        <f t="shared" si="56"/>
        <v/>
      </c>
      <c r="BB89" t="str">
        <f t="shared" si="57"/>
        <v/>
      </c>
      <c r="BC89" t="str">
        <f t="shared" si="58"/>
        <v/>
      </c>
      <c r="BD89" t="str">
        <f t="shared" si="59"/>
        <v/>
      </c>
      <c r="BE89" t="str">
        <f t="shared" si="60"/>
        <v xml:space="preserve"> med old</v>
      </c>
      <c r="BF89" t="str">
        <f t="shared" si="61"/>
        <v>Old Town</v>
      </c>
      <c r="BG89">
        <v>40.587229000000001</v>
      </c>
      <c r="BH89">
        <v>-105.07409699999999</v>
      </c>
      <c r="BI89" t="str">
        <f t="shared" si="62"/>
        <v>[40.587229,-105.074097],</v>
      </c>
    </row>
    <row r="90" spans="2:61" x14ac:dyDescent="0.35">
      <c r="B90" t="s">
        <v>112</v>
      </c>
      <c r="C90" t="s">
        <v>478</v>
      </c>
      <c r="D90" t="s">
        <v>113</v>
      </c>
      <c r="E90" t="s">
        <v>483</v>
      </c>
      <c r="G90" s="1" t="s">
        <v>114</v>
      </c>
      <c r="J90">
        <v>1700</v>
      </c>
      <c r="K90">
        <v>1800</v>
      </c>
      <c r="L90">
        <v>1700</v>
      </c>
      <c r="M90">
        <v>1800</v>
      </c>
      <c r="N90">
        <v>1700</v>
      </c>
      <c r="O90">
        <v>1800</v>
      </c>
      <c r="P90">
        <v>1700</v>
      </c>
      <c r="Q90">
        <v>1800</v>
      </c>
      <c r="R90">
        <v>1700</v>
      </c>
      <c r="S90">
        <v>1800</v>
      </c>
      <c r="W90" t="str">
        <f t="shared" si="33"/>
        <v/>
      </c>
      <c r="X90" t="str">
        <f t="shared" si="34"/>
        <v/>
      </c>
      <c r="Y90">
        <f t="shared" si="35"/>
        <v>17</v>
      </c>
      <c r="Z90">
        <f t="shared" si="36"/>
        <v>18</v>
      </c>
      <c r="AA90">
        <f t="shared" si="37"/>
        <v>17</v>
      </c>
      <c r="AB90">
        <f t="shared" si="38"/>
        <v>18</v>
      </c>
      <c r="AC90">
        <f t="shared" si="39"/>
        <v>17</v>
      </c>
      <c r="AD90">
        <f t="shared" si="40"/>
        <v>18</v>
      </c>
      <c r="AE90">
        <f t="shared" si="41"/>
        <v>17</v>
      </c>
      <c r="AF90">
        <f t="shared" si="42"/>
        <v>18</v>
      </c>
      <c r="AG90">
        <f t="shared" si="43"/>
        <v>17</v>
      </c>
      <c r="AH90">
        <f t="shared" si="44"/>
        <v>18</v>
      </c>
      <c r="AI90" t="str">
        <f t="shared" si="45"/>
        <v/>
      </c>
      <c r="AJ90" t="str">
        <f t="shared" si="46"/>
        <v/>
      </c>
      <c r="AK90" t="str">
        <f t="shared" si="47"/>
        <v/>
      </c>
      <c r="AL90" t="str">
        <f t="shared" si="48"/>
        <v>5pm-6pm</v>
      </c>
      <c r="AM90" t="str">
        <f t="shared" si="49"/>
        <v>5pm-6pm</v>
      </c>
      <c r="AN90" t="str">
        <f t="shared" si="50"/>
        <v>5pm-6pm</v>
      </c>
      <c r="AO90" t="str">
        <f t="shared" si="51"/>
        <v>5pm-6pm</v>
      </c>
      <c r="AP90" t="str">
        <f t="shared" si="52"/>
        <v>5pm-6pm</v>
      </c>
      <c r="AQ90" t="str">
        <f t="shared" si="53"/>
        <v/>
      </c>
      <c r="AR90" s="2" t="s">
        <v>368</v>
      </c>
      <c r="AU90" t="s">
        <v>28</v>
      </c>
      <c r="AV90" s="8" t="s">
        <v>350</v>
      </c>
      <c r="AW90" s="8" t="s">
        <v>350</v>
      </c>
      <c r="AX90" s="4" t="str">
        <f t="shared" si="32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90" t="str">
        <f t="shared" si="54"/>
        <v/>
      </c>
      <c r="AZ90" t="str">
        <f t="shared" si="55"/>
        <v/>
      </c>
      <c r="BA90" t="str">
        <f t="shared" si="56"/>
        <v>&lt;img src=@img/medium.png@&gt;</v>
      </c>
      <c r="BB90" t="str">
        <f t="shared" si="57"/>
        <v/>
      </c>
      <c r="BC90" t="str">
        <f t="shared" si="58"/>
        <v/>
      </c>
      <c r="BD90" t="str">
        <f t="shared" si="59"/>
        <v>&lt;img src=@img/medium.png@&gt;</v>
      </c>
      <c r="BE90" t="str">
        <f t="shared" si="60"/>
        <v>medium med old</v>
      </c>
      <c r="BF90" t="str">
        <f t="shared" si="61"/>
        <v>Old Town</v>
      </c>
      <c r="BG90">
        <v>40.585957000000001</v>
      </c>
      <c r="BH90">
        <v>-105.07832999999999</v>
      </c>
      <c r="BI90" t="str">
        <f t="shared" si="62"/>
        <v>[40.585957,-105.07833],</v>
      </c>
    </row>
    <row r="91" spans="2:61" x14ac:dyDescent="0.35">
      <c r="B91" t="s">
        <v>80</v>
      </c>
      <c r="C91" t="s">
        <v>478</v>
      </c>
      <c r="D91" t="s">
        <v>81</v>
      </c>
      <c r="E91" t="s">
        <v>483</v>
      </c>
      <c r="G91" s="1" t="s">
        <v>82</v>
      </c>
      <c r="W91" t="str">
        <f t="shared" si="33"/>
        <v/>
      </c>
      <c r="X91" t="str">
        <f t="shared" si="34"/>
        <v/>
      </c>
      <c r="Y91" t="str">
        <f t="shared" si="35"/>
        <v/>
      </c>
      <c r="Z91" t="str">
        <f t="shared" si="36"/>
        <v/>
      </c>
      <c r="AA91" t="str">
        <f t="shared" si="37"/>
        <v/>
      </c>
      <c r="AB91" t="str">
        <f t="shared" si="38"/>
        <v/>
      </c>
      <c r="AC91" t="str">
        <f t="shared" si="39"/>
        <v/>
      </c>
      <c r="AD91" t="str">
        <f t="shared" si="40"/>
        <v/>
      </c>
      <c r="AE91" t="str">
        <f t="shared" si="41"/>
        <v/>
      </c>
      <c r="AF91" t="str">
        <f t="shared" si="42"/>
        <v/>
      </c>
      <c r="AG91" t="str">
        <f t="shared" si="43"/>
        <v/>
      </c>
      <c r="AH91" t="str">
        <f t="shared" si="44"/>
        <v/>
      </c>
      <c r="AI91" t="str">
        <f t="shared" si="45"/>
        <v/>
      </c>
      <c r="AJ91" t="str">
        <f t="shared" si="46"/>
        <v/>
      </c>
      <c r="AK91" t="str">
        <f t="shared" si="47"/>
        <v/>
      </c>
      <c r="AL91" t="str">
        <f t="shared" si="48"/>
        <v/>
      </c>
      <c r="AM91" t="str">
        <f t="shared" si="49"/>
        <v/>
      </c>
      <c r="AN91" t="str">
        <f t="shared" si="50"/>
        <v/>
      </c>
      <c r="AO91" t="str">
        <f t="shared" si="51"/>
        <v/>
      </c>
      <c r="AP91" t="str">
        <f t="shared" si="52"/>
        <v/>
      </c>
      <c r="AQ91" t="str">
        <f t="shared" si="53"/>
        <v/>
      </c>
      <c r="AR91" s="2" t="s">
        <v>359</v>
      </c>
      <c r="AS91" t="s">
        <v>338</v>
      </c>
      <c r="AU91" t="s">
        <v>341</v>
      </c>
      <c r="AV91" s="8" t="s">
        <v>350</v>
      </c>
      <c r="AW91" s="8" t="s">
        <v>350</v>
      </c>
      <c r="AX91" s="4" t="str">
        <f t="shared" si="32"/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91" t="str">
        <f t="shared" si="54"/>
        <v>&lt;img src=@img/outdoor.png@&gt;</v>
      </c>
      <c r="AZ91" t="str">
        <f t="shared" si="55"/>
        <v/>
      </c>
      <c r="BA91" t="str">
        <f t="shared" si="56"/>
        <v>&lt;img src=@img/hard.png@&gt;</v>
      </c>
      <c r="BB91" t="str">
        <f t="shared" si="57"/>
        <v/>
      </c>
      <c r="BC91" t="str">
        <f t="shared" si="58"/>
        <v/>
      </c>
      <c r="BD91" t="str">
        <f t="shared" si="59"/>
        <v>&lt;img src=@img/outdoor.png@&gt;&lt;img src=@img/hard.png@&gt;</v>
      </c>
      <c r="BE91" t="str">
        <f t="shared" si="60"/>
        <v>outdoor hard med old</v>
      </c>
      <c r="BF91" t="str">
        <f t="shared" si="61"/>
        <v>Old Town</v>
      </c>
      <c r="BG91">
        <v>40.586450999999997</v>
      </c>
      <c r="BH91">
        <v>-105.078568</v>
      </c>
      <c r="BI91" t="str">
        <f t="shared" si="62"/>
        <v>[40.586451,-105.078568],</v>
      </c>
    </row>
    <row r="92" spans="2:61" ht="116" x14ac:dyDescent="0.35">
      <c r="B92" t="s">
        <v>100</v>
      </c>
      <c r="C92" t="s">
        <v>351</v>
      </c>
      <c r="D92" t="s">
        <v>101</v>
      </c>
      <c r="E92" t="s">
        <v>54</v>
      </c>
      <c r="G92" s="1" t="s">
        <v>102</v>
      </c>
      <c r="W92" t="str">
        <f t="shared" si="33"/>
        <v/>
      </c>
      <c r="X92" t="str">
        <f t="shared" si="34"/>
        <v/>
      </c>
      <c r="Y92" t="str">
        <f t="shared" si="35"/>
        <v/>
      </c>
      <c r="Z92" t="str">
        <f t="shared" si="36"/>
        <v/>
      </c>
      <c r="AA92" t="str">
        <f t="shared" si="37"/>
        <v/>
      </c>
      <c r="AB92" t="str">
        <f t="shared" si="38"/>
        <v/>
      </c>
      <c r="AC92" t="str">
        <f t="shared" si="39"/>
        <v/>
      </c>
      <c r="AD92" t="str">
        <f t="shared" si="40"/>
        <v/>
      </c>
      <c r="AE92" t="str">
        <f t="shared" si="41"/>
        <v/>
      </c>
      <c r="AF92" t="str">
        <f t="shared" si="42"/>
        <v/>
      </c>
      <c r="AG92" t="str">
        <f t="shared" si="43"/>
        <v/>
      </c>
      <c r="AH92" t="str">
        <f t="shared" si="44"/>
        <v/>
      </c>
      <c r="AI92" t="str">
        <f t="shared" si="45"/>
        <v/>
      </c>
      <c r="AJ92" t="str">
        <f t="shared" si="46"/>
        <v/>
      </c>
      <c r="AK92" t="str">
        <f t="shared" si="47"/>
        <v/>
      </c>
      <c r="AL92" t="str">
        <f t="shared" si="48"/>
        <v/>
      </c>
      <c r="AM92" t="str">
        <f t="shared" si="49"/>
        <v/>
      </c>
      <c r="AN92" t="str">
        <f t="shared" si="50"/>
        <v/>
      </c>
      <c r="AO92" t="str">
        <f t="shared" si="51"/>
        <v/>
      </c>
      <c r="AP92" t="str">
        <f t="shared" si="52"/>
        <v/>
      </c>
      <c r="AQ92" t="str">
        <f t="shared" si="53"/>
        <v/>
      </c>
      <c r="AR92" s="2" t="s">
        <v>363</v>
      </c>
      <c r="AU92" t="s">
        <v>342</v>
      </c>
      <c r="AV92" s="8" t="s">
        <v>350</v>
      </c>
      <c r="AW92" s="8" t="s">
        <v>350</v>
      </c>
      <c r="AX92" s="4" t="str">
        <f t="shared" si="32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92" t="str">
        <f t="shared" si="54"/>
        <v/>
      </c>
      <c r="AZ92" t="str">
        <f t="shared" si="55"/>
        <v/>
      </c>
      <c r="BA92" t="str">
        <f t="shared" si="56"/>
        <v>&lt;img src=@img/easy.png@&gt;</v>
      </c>
      <c r="BB92" t="str">
        <f t="shared" si="57"/>
        <v/>
      </c>
      <c r="BC92" t="str">
        <f t="shared" si="58"/>
        <v/>
      </c>
      <c r="BD92" t="str">
        <f t="shared" si="59"/>
        <v>&lt;img src=@img/easy.png@&gt;</v>
      </c>
      <c r="BE92" t="str">
        <f t="shared" si="60"/>
        <v>easy low campus</v>
      </c>
      <c r="BF92" t="str">
        <f t="shared" si="61"/>
        <v>Near Campus</v>
      </c>
      <c r="BG92">
        <v>40.577893000000003</v>
      </c>
      <c r="BH92">
        <v>-105.07640600000001</v>
      </c>
      <c r="BI92" t="str">
        <f t="shared" si="62"/>
        <v>[40.577893,-105.076406],</v>
      </c>
    </row>
    <row r="93" spans="2:61" x14ac:dyDescent="0.35">
      <c r="B93" t="s">
        <v>83</v>
      </c>
      <c r="C93" t="s">
        <v>478</v>
      </c>
      <c r="D93" t="s">
        <v>84</v>
      </c>
      <c r="E93" t="s">
        <v>35</v>
      </c>
      <c r="G93" s="1" t="s">
        <v>85</v>
      </c>
      <c r="W93" t="str">
        <f t="shared" si="33"/>
        <v/>
      </c>
      <c r="X93" t="str">
        <f t="shared" si="34"/>
        <v/>
      </c>
      <c r="Y93" t="str">
        <f t="shared" si="35"/>
        <v/>
      </c>
      <c r="Z93" t="str">
        <f t="shared" si="36"/>
        <v/>
      </c>
      <c r="AA93" t="str">
        <f t="shared" si="37"/>
        <v/>
      </c>
      <c r="AB93" t="str">
        <f t="shared" si="38"/>
        <v/>
      </c>
      <c r="AC93" t="str">
        <f t="shared" si="39"/>
        <v/>
      </c>
      <c r="AD93" t="str">
        <f t="shared" si="40"/>
        <v/>
      </c>
      <c r="AE93" t="str">
        <f t="shared" si="41"/>
        <v/>
      </c>
      <c r="AF93" t="str">
        <f t="shared" si="42"/>
        <v/>
      </c>
      <c r="AG93" t="str">
        <f t="shared" si="43"/>
        <v/>
      </c>
      <c r="AH93" t="str">
        <f t="shared" si="44"/>
        <v/>
      </c>
      <c r="AI93" t="str">
        <f t="shared" si="45"/>
        <v/>
      </c>
      <c r="AJ93" t="str">
        <f t="shared" si="46"/>
        <v/>
      </c>
      <c r="AK93" t="str">
        <f t="shared" si="47"/>
        <v/>
      </c>
      <c r="AL93" t="str">
        <f t="shared" si="48"/>
        <v/>
      </c>
      <c r="AM93" t="str">
        <f t="shared" si="49"/>
        <v/>
      </c>
      <c r="AN93" t="str">
        <f t="shared" si="50"/>
        <v/>
      </c>
      <c r="AO93" t="str">
        <f t="shared" si="51"/>
        <v/>
      </c>
      <c r="AP93" t="str">
        <f t="shared" si="52"/>
        <v/>
      </c>
      <c r="AQ93" t="str">
        <f t="shared" si="53"/>
        <v/>
      </c>
      <c r="AR93" s="3" t="s">
        <v>251</v>
      </c>
      <c r="AS93" t="s">
        <v>338</v>
      </c>
      <c r="AU93" t="s">
        <v>28</v>
      </c>
      <c r="AV93" s="8" t="s">
        <v>350</v>
      </c>
      <c r="AW93" s="8" t="s">
        <v>350</v>
      </c>
      <c r="AX93" s="4" t="str">
        <f t="shared" si="32"/>
        <v>{
    'name': "The 415",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  <c r="AY93" t="str">
        <f t="shared" si="54"/>
        <v>&lt;img src=@img/outdoor.png@&gt;</v>
      </c>
      <c r="AZ93" t="str">
        <f t="shared" si="55"/>
        <v/>
      </c>
      <c r="BA93" t="str">
        <f t="shared" si="56"/>
        <v>&lt;img src=@img/medium.png@&gt;</v>
      </c>
      <c r="BB93" t="str">
        <f t="shared" si="57"/>
        <v/>
      </c>
      <c r="BC93" t="str">
        <f t="shared" si="58"/>
        <v/>
      </c>
      <c r="BD93" t="str">
        <f t="shared" si="59"/>
        <v>&lt;img src=@img/outdoor.png@&gt;&lt;img src=@img/medium.png@&gt;</v>
      </c>
      <c r="BE93" t="str">
        <f t="shared" si="60"/>
        <v>outdoor medium high old</v>
      </c>
      <c r="BF93" t="str">
        <f t="shared" si="61"/>
        <v>Old Town</v>
      </c>
      <c r="BG93">
        <v>40.582315000000001</v>
      </c>
      <c r="BH93">
        <v>-105.079252</v>
      </c>
      <c r="BI93" t="str">
        <f t="shared" si="62"/>
        <v>[40.582315,-105.079252],</v>
      </c>
    </row>
    <row r="94" spans="2:61" x14ac:dyDescent="0.35">
      <c r="B94" t="s">
        <v>221</v>
      </c>
      <c r="C94" t="s">
        <v>351</v>
      </c>
      <c r="D94" t="s">
        <v>90</v>
      </c>
      <c r="E94" t="s">
        <v>483</v>
      </c>
      <c r="G94" t="s">
        <v>222</v>
      </c>
      <c r="J94">
        <v>1500</v>
      </c>
      <c r="K94">
        <v>1800</v>
      </c>
      <c r="L94">
        <v>1500</v>
      </c>
      <c r="M94">
        <v>1800</v>
      </c>
      <c r="N94">
        <v>1500</v>
      </c>
      <c r="O94">
        <v>1800</v>
      </c>
      <c r="P94">
        <v>1500</v>
      </c>
      <c r="Q94">
        <v>1800</v>
      </c>
      <c r="R94">
        <v>1500</v>
      </c>
      <c r="S94">
        <v>1800</v>
      </c>
      <c r="V94" t="s">
        <v>283</v>
      </c>
      <c r="W94" t="str">
        <f t="shared" si="33"/>
        <v/>
      </c>
      <c r="X94" t="str">
        <f t="shared" si="34"/>
        <v/>
      </c>
      <c r="Y94">
        <f t="shared" si="35"/>
        <v>15</v>
      </c>
      <c r="Z94">
        <f t="shared" si="36"/>
        <v>18</v>
      </c>
      <c r="AA94">
        <f t="shared" si="37"/>
        <v>15</v>
      </c>
      <c r="AB94">
        <f t="shared" si="38"/>
        <v>18</v>
      </c>
      <c r="AC94">
        <f t="shared" si="39"/>
        <v>15</v>
      </c>
      <c r="AD94">
        <f t="shared" si="40"/>
        <v>18</v>
      </c>
      <c r="AE94">
        <f t="shared" si="41"/>
        <v>15</v>
      </c>
      <c r="AF94">
        <f t="shared" si="42"/>
        <v>18</v>
      </c>
      <c r="AG94">
        <f t="shared" si="43"/>
        <v>15</v>
      </c>
      <c r="AH94">
        <f t="shared" si="44"/>
        <v>18</v>
      </c>
      <c r="AI94" t="str">
        <f t="shared" si="45"/>
        <v/>
      </c>
      <c r="AJ94" t="str">
        <f t="shared" si="46"/>
        <v/>
      </c>
      <c r="AK94" t="str">
        <f t="shared" si="47"/>
        <v/>
      </c>
      <c r="AL94" t="str">
        <f t="shared" si="48"/>
        <v>3pm-6pm</v>
      </c>
      <c r="AM94" t="str">
        <f t="shared" si="49"/>
        <v>3pm-6pm</v>
      </c>
      <c r="AN94" t="str">
        <f t="shared" si="50"/>
        <v>3pm-6pm</v>
      </c>
      <c r="AO94" t="str">
        <f t="shared" si="51"/>
        <v>3pm-6pm</v>
      </c>
      <c r="AP94" t="str">
        <f t="shared" si="52"/>
        <v>3pm-6pm</v>
      </c>
      <c r="AQ94" t="str">
        <f t="shared" si="53"/>
        <v/>
      </c>
      <c r="AR94" s="2" t="s">
        <v>399</v>
      </c>
      <c r="AU94" t="s">
        <v>28</v>
      </c>
      <c r="AV94" s="8" t="s">
        <v>349</v>
      </c>
      <c r="AW94" s="8" t="s">
        <v>349</v>
      </c>
      <c r="AX94" s="4" t="str">
        <f t="shared" si="32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\n $2 Domestics &amp; Well Drinks \n $3 Flavored Pinnacle &amp; Three Olives Vodka \n $4 Mile High Spirits \n Fireside &amp; Fireside Peach Bourbon, Elevate Vodka, Denver Dry Gin, Peg Leg Rum \n $1 off Craft Drafts \n Food \n $2.50 Pork Sammys \n $3 Poutine", 'link':"http://www.thecoloradoroom.com", 'pricing':"med",   'phone-number': "", 'address': "642 S. College Ave, Fort Collins, CO 80524", 'other-amenities': ['','','medium'], 'has-drink':true, 'has-food':true},</v>
      </c>
      <c r="AY94" t="str">
        <f t="shared" si="54"/>
        <v/>
      </c>
      <c r="AZ94" t="str">
        <f t="shared" si="55"/>
        <v/>
      </c>
      <c r="BA94" t="str">
        <f t="shared" si="56"/>
        <v>&lt;img src=@img/medium.png@&gt;</v>
      </c>
      <c r="BB94" t="str">
        <f t="shared" si="57"/>
        <v>&lt;img src=@img/drinkicon.png@&gt;</v>
      </c>
      <c r="BC94" t="str">
        <f t="shared" si="58"/>
        <v>&lt;img src=@img/foodicon.png@&gt;</v>
      </c>
      <c r="BD94" t="str">
        <f t="shared" si="59"/>
        <v>&lt;img src=@img/medium.png@&gt;&lt;img src=@img/drinkicon.png@&gt;&lt;img src=@img/foodicon.png@&gt;</v>
      </c>
      <c r="BE94" t="str">
        <f t="shared" si="60"/>
        <v>drink food medium med campus</v>
      </c>
      <c r="BF94" t="str">
        <f t="shared" si="61"/>
        <v>Near Campus</v>
      </c>
      <c r="BG94">
        <v>40.578552000000002</v>
      </c>
      <c r="BH94">
        <v>-105.076792</v>
      </c>
      <c r="BI94" t="str">
        <f t="shared" si="62"/>
        <v>[40.578552,-105.076792],</v>
      </c>
    </row>
    <row r="95" spans="2:61" x14ac:dyDescent="0.35">
      <c r="B95" t="s">
        <v>175</v>
      </c>
      <c r="C95" t="s">
        <v>478</v>
      </c>
      <c r="D95" t="s">
        <v>176</v>
      </c>
      <c r="E95" t="s">
        <v>35</v>
      </c>
      <c r="G95" t="s">
        <v>177</v>
      </c>
      <c r="J95">
        <v>1500</v>
      </c>
      <c r="K95">
        <v>1800</v>
      </c>
      <c r="L95">
        <v>1500</v>
      </c>
      <c r="M95">
        <v>1800</v>
      </c>
      <c r="N95">
        <v>1500</v>
      </c>
      <c r="O95">
        <v>1800</v>
      </c>
      <c r="P95">
        <v>1500</v>
      </c>
      <c r="Q95">
        <v>1800</v>
      </c>
      <c r="R95">
        <v>1500</v>
      </c>
      <c r="S95">
        <v>1800</v>
      </c>
      <c r="V95" t="s">
        <v>317</v>
      </c>
      <c r="W95" t="str">
        <f t="shared" si="33"/>
        <v/>
      </c>
      <c r="X95" t="str">
        <f t="shared" si="34"/>
        <v/>
      </c>
      <c r="Y95">
        <f t="shared" si="35"/>
        <v>15</v>
      </c>
      <c r="Z95">
        <f t="shared" si="36"/>
        <v>18</v>
      </c>
      <c r="AA95">
        <f t="shared" si="37"/>
        <v>15</v>
      </c>
      <c r="AB95">
        <f t="shared" si="38"/>
        <v>18</v>
      </c>
      <c r="AC95">
        <f t="shared" si="39"/>
        <v>15</v>
      </c>
      <c r="AD95">
        <f t="shared" si="40"/>
        <v>18</v>
      </c>
      <c r="AE95">
        <f t="shared" si="41"/>
        <v>15</v>
      </c>
      <c r="AF95">
        <f t="shared" si="42"/>
        <v>18</v>
      </c>
      <c r="AG95">
        <f t="shared" si="43"/>
        <v>15</v>
      </c>
      <c r="AH95">
        <f t="shared" si="44"/>
        <v>18</v>
      </c>
      <c r="AI95" t="str">
        <f t="shared" si="45"/>
        <v/>
      </c>
      <c r="AJ95" t="str">
        <f t="shared" si="46"/>
        <v/>
      </c>
      <c r="AK95" t="str">
        <f t="shared" si="47"/>
        <v/>
      </c>
      <c r="AL95" t="str">
        <f t="shared" si="48"/>
        <v>3pm-6pm</v>
      </c>
      <c r="AM95" t="str">
        <f t="shared" si="49"/>
        <v>3pm-6pm</v>
      </c>
      <c r="AN95" t="str">
        <f t="shared" si="50"/>
        <v>3pm-6pm</v>
      </c>
      <c r="AO95" t="str">
        <f t="shared" si="51"/>
        <v>3pm-6pm</v>
      </c>
      <c r="AP95" t="str">
        <f t="shared" si="52"/>
        <v>3pm-6pm</v>
      </c>
      <c r="AQ95" t="str">
        <f t="shared" si="53"/>
        <v/>
      </c>
      <c r="AR95" s="3" t="s">
        <v>271</v>
      </c>
      <c r="AU95" t="s">
        <v>341</v>
      </c>
      <c r="AV95" s="8" t="s">
        <v>349</v>
      </c>
      <c r="AW95" s="8" t="s">
        <v>349</v>
      </c>
      <c r="AX95" s="4" t="str">
        <f t="shared" si="32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\n $5 wine \n $5 select cocktails \n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95" t="str">
        <f t="shared" si="54"/>
        <v/>
      </c>
      <c r="AZ95" t="str">
        <f t="shared" si="55"/>
        <v/>
      </c>
      <c r="BA95" t="str">
        <f t="shared" si="56"/>
        <v>&lt;img src=@img/hard.png@&gt;</v>
      </c>
      <c r="BB95" t="str">
        <f t="shared" si="57"/>
        <v>&lt;img src=@img/drinkicon.png@&gt;</v>
      </c>
      <c r="BC95" t="str">
        <f t="shared" si="58"/>
        <v>&lt;img src=@img/foodicon.png@&gt;</v>
      </c>
      <c r="BD95" t="str">
        <f t="shared" si="59"/>
        <v>&lt;img src=@img/hard.png@&gt;&lt;img src=@img/drinkicon.png@&gt;&lt;img src=@img/foodicon.png@&gt;</v>
      </c>
      <c r="BE95" t="str">
        <f t="shared" si="60"/>
        <v>drink food hard high old</v>
      </c>
      <c r="BF95" t="str">
        <f t="shared" si="61"/>
        <v>Old Town</v>
      </c>
      <c r="BG95">
        <v>40.587240999999999</v>
      </c>
      <c r="BH95">
        <v>-105.076707</v>
      </c>
      <c r="BI95" t="str">
        <f t="shared" si="62"/>
        <v>[40.587241,-105.076707],</v>
      </c>
    </row>
    <row r="96" spans="2:61" x14ac:dyDescent="0.35">
      <c r="B96" t="s">
        <v>223</v>
      </c>
      <c r="C96" t="s">
        <v>351</v>
      </c>
      <c r="D96" t="s">
        <v>303</v>
      </c>
      <c r="E96" t="s">
        <v>483</v>
      </c>
      <c r="G96" t="s">
        <v>224</v>
      </c>
      <c r="H96">
        <v>1800</v>
      </c>
      <c r="I96">
        <v>2400</v>
      </c>
      <c r="L96">
        <v>1500</v>
      </c>
      <c r="M96">
        <v>1800</v>
      </c>
      <c r="N96">
        <v>1500</v>
      </c>
      <c r="O96">
        <v>1800</v>
      </c>
      <c r="P96">
        <v>1500</v>
      </c>
      <c r="Q96">
        <v>1800</v>
      </c>
      <c r="V96" t="s">
        <v>284</v>
      </c>
      <c r="W96">
        <f t="shared" si="33"/>
        <v>18</v>
      </c>
      <c r="X96">
        <f t="shared" si="34"/>
        <v>24</v>
      </c>
      <c r="Y96" t="str">
        <f t="shared" si="35"/>
        <v/>
      </c>
      <c r="Z96" t="str">
        <f t="shared" si="36"/>
        <v/>
      </c>
      <c r="AA96">
        <f t="shared" si="37"/>
        <v>15</v>
      </c>
      <c r="AB96">
        <f t="shared" si="38"/>
        <v>18</v>
      </c>
      <c r="AC96">
        <f t="shared" si="39"/>
        <v>15</v>
      </c>
      <c r="AD96">
        <f t="shared" si="40"/>
        <v>18</v>
      </c>
      <c r="AE96">
        <f t="shared" si="41"/>
        <v>15</v>
      </c>
      <c r="AF96">
        <f t="shared" si="42"/>
        <v>18</v>
      </c>
      <c r="AG96" t="str">
        <f t="shared" si="43"/>
        <v/>
      </c>
      <c r="AH96" t="str">
        <f t="shared" si="44"/>
        <v/>
      </c>
      <c r="AI96" t="str">
        <f t="shared" si="45"/>
        <v/>
      </c>
      <c r="AJ96" t="str">
        <f t="shared" si="46"/>
        <v/>
      </c>
      <c r="AK96" t="str">
        <f t="shared" si="47"/>
        <v>6pm-12pm</v>
      </c>
      <c r="AL96" t="str">
        <f t="shared" si="48"/>
        <v/>
      </c>
      <c r="AM96" t="str">
        <f t="shared" si="49"/>
        <v>3pm-6pm</v>
      </c>
      <c r="AN96" t="str">
        <f t="shared" si="50"/>
        <v>3pm-6pm</v>
      </c>
      <c r="AO96" t="str">
        <f t="shared" si="51"/>
        <v>3pm-6pm</v>
      </c>
      <c r="AP96" t="str">
        <f t="shared" si="52"/>
        <v/>
      </c>
      <c r="AQ96" t="str">
        <f t="shared" si="53"/>
        <v/>
      </c>
      <c r="AR96" s="2" t="s">
        <v>400</v>
      </c>
      <c r="AU96" t="s">
        <v>28</v>
      </c>
      <c r="AV96" s="8" t="s">
        <v>349</v>
      </c>
      <c r="AW96" s="8" t="s">
        <v>350</v>
      </c>
      <c r="AX96" s="4" t="str">
        <f t="shared" si="32"/>
        <v>{
    'name': "Three Four Beer Co",
    'area': "campus",'hours': {
      'sunday-start':"1800", 'sunday-end':"2400", 'monday-start':"", 'monday-end':"", 'tuesday-start':"1500", 'tuesday-end':"1800", 'wednesday-start':"1500", 'wednesday-end':"1800", 'thursday-start':"1500", 'thursday-end':"1800", 'friday-start':"", 'friday-end':"", 'saturday-start':"", 'saturday-end':""},  'description': "$1 off guest drafts", 'link':"http://www.threefourbeerco.com/", 'pricing':"med",   'phone-number': "", 'address': "829 S. Shields Street, #100, Fort Collins, CO 80521", 'other-amenities': ['','','medium'], 'has-drink':true, 'has-food':false},</v>
      </c>
      <c r="AY96" t="str">
        <f t="shared" si="54"/>
        <v/>
      </c>
      <c r="AZ96" t="str">
        <f t="shared" si="55"/>
        <v/>
      </c>
      <c r="BA96" t="str">
        <f t="shared" si="56"/>
        <v>&lt;img src=@img/medium.png@&gt;</v>
      </c>
      <c r="BB96" t="str">
        <f t="shared" si="57"/>
        <v>&lt;img src=@img/drinkicon.png@&gt;</v>
      </c>
      <c r="BC96" t="str">
        <f t="shared" si="58"/>
        <v/>
      </c>
      <c r="BD96" t="str">
        <f t="shared" si="59"/>
        <v>&lt;img src=@img/medium.png@&gt;&lt;img src=@img/drinkicon.png@&gt;</v>
      </c>
      <c r="BE96" t="str">
        <f t="shared" si="60"/>
        <v>drink medium med campus</v>
      </c>
      <c r="BF96" t="str">
        <f t="shared" si="61"/>
        <v>Near Campus</v>
      </c>
      <c r="BG96">
        <v>40.575132000000004</v>
      </c>
      <c r="BH96">
        <v>-105.09670699999999</v>
      </c>
      <c r="BI96" t="str">
        <f t="shared" si="62"/>
        <v>[40.575132,-105.096707],</v>
      </c>
    </row>
    <row r="97" spans="2:61" x14ac:dyDescent="0.35">
      <c r="B97" t="s">
        <v>225</v>
      </c>
      <c r="C97" t="s">
        <v>478</v>
      </c>
      <c r="D97" t="s">
        <v>226</v>
      </c>
      <c r="E97" t="s">
        <v>483</v>
      </c>
      <c r="G97" t="s">
        <v>227</v>
      </c>
      <c r="H97">
        <v>930</v>
      </c>
      <c r="I97">
        <v>2400</v>
      </c>
      <c r="J97">
        <v>1030</v>
      </c>
      <c r="K97">
        <v>1900</v>
      </c>
      <c r="L97">
        <v>1030</v>
      </c>
      <c r="M97">
        <v>1900</v>
      </c>
      <c r="N97">
        <v>1030</v>
      </c>
      <c r="O97">
        <v>1900</v>
      </c>
      <c r="P97">
        <v>1030</v>
      </c>
      <c r="Q97">
        <v>1900</v>
      </c>
      <c r="R97">
        <v>1030</v>
      </c>
      <c r="S97">
        <v>1900</v>
      </c>
      <c r="T97">
        <v>930</v>
      </c>
      <c r="U97">
        <v>1900</v>
      </c>
      <c r="V97" t="s">
        <v>286</v>
      </c>
      <c r="W97">
        <f t="shared" si="33"/>
        <v>9.3000000000000007</v>
      </c>
      <c r="X97">
        <f t="shared" si="34"/>
        <v>24</v>
      </c>
      <c r="Y97">
        <f t="shared" si="35"/>
        <v>10.3</v>
      </c>
      <c r="Z97">
        <f t="shared" si="36"/>
        <v>19</v>
      </c>
      <c r="AA97">
        <f t="shared" si="37"/>
        <v>10.3</v>
      </c>
      <c r="AB97">
        <f t="shared" si="38"/>
        <v>19</v>
      </c>
      <c r="AC97">
        <f t="shared" si="39"/>
        <v>10.3</v>
      </c>
      <c r="AD97">
        <f t="shared" si="40"/>
        <v>19</v>
      </c>
      <c r="AE97">
        <f t="shared" si="41"/>
        <v>10.3</v>
      </c>
      <c r="AF97">
        <f t="shared" si="42"/>
        <v>19</v>
      </c>
      <c r="AG97">
        <f t="shared" si="43"/>
        <v>10.3</v>
      </c>
      <c r="AH97">
        <f t="shared" si="44"/>
        <v>19</v>
      </c>
      <c r="AI97">
        <f t="shared" si="45"/>
        <v>9.3000000000000007</v>
      </c>
      <c r="AJ97">
        <f t="shared" si="46"/>
        <v>19</v>
      </c>
      <c r="AK97" t="str">
        <f t="shared" si="47"/>
        <v>9.3am-12pm</v>
      </c>
      <c r="AL97" t="str">
        <f t="shared" si="48"/>
        <v>10.3am-7pm</v>
      </c>
      <c r="AM97" t="str">
        <f t="shared" si="49"/>
        <v>10.3am-7pm</v>
      </c>
      <c r="AN97" t="str">
        <f t="shared" si="50"/>
        <v>10.3am-7pm</v>
      </c>
      <c r="AO97" t="str">
        <f t="shared" si="51"/>
        <v>10.3am-7pm</v>
      </c>
      <c r="AP97" t="str">
        <f t="shared" si="52"/>
        <v>10.3am-7pm</v>
      </c>
      <c r="AQ97" t="str">
        <f t="shared" si="53"/>
        <v>9.3am-7pm</v>
      </c>
      <c r="AR97" s="5" t="s">
        <v>285</v>
      </c>
      <c r="AS97" t="s">
        <v>338</v>
      </c>
      <c r="AU97" t="s">
        <v>341</v>
      </c>
      <c r="AV97" s="8" t="s">
        <v>349</v>
      </c>
      <c r="AW97" s="8" t="s">
        <v>349</v>
      </c>
      <c r="AX97" s="4" t="str">
        <f t="shared" si="32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\n $2.00 Domestic Drafts \n $3.00 Select Micro Drafts \n $3.00 Single/$5.00 Double Wells and Freshies \n $5.00 Moscow Mules \n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97" t="str">
        <f t="shared" si="54"/>
        <v>&lt;img src=@img/outdoor.png@&gt;</v>
      </c>
      <c r="AZ97" t="str">
        <f t="shared" si="55"/>
        <v/>
      </c>
      <c r="BA97" t="str">
        <f t="shared" si="56"/>
        <v>&lt;img src=@img/hard.png@&gt;</v>
      </c>
      <c r="BB97" t="str">
        <f t="shared" si="57"/>
        <v>&lt;img src=@img/drinkicon.png@&gt;</v>
      </c>
      <c r="BC97" t="str">
        <f t="shared" si="58"/>
        <v>&lt;img src=@img/foodicon.png@&gt;</v>
      </c>
      <c r="BD97" t="str">
        <f t="shared" si="59"/>
        <v>&lt;img src=@img/outdoor.png@&gt;&lt;img src=@img/hard.png@&gt;&lt;img src=@img/drinkicon.png@&gt;&lt;img src=@img/foodicon.png@&gt;</v>
      </c>
      <c r="BE97" t="str">
        <f t="shared" si="60"/>
        <v>outdoor drink food hard med old</v>
      </c>
      <c r="BF97" t="str">
        <f t="shared" si="61"/>
        <v>Old Town</v>
      </c>
      <c r="BG97">
        <v>40.584795999999997</v>
      </c>
      <c r="BH97">
        <v>-105.076611</v>
      </c>
      <c r="BI97" t="str">
        <f t="shared" si="62"/>
        <v>[40.584796,-105.076611],</v>
      </c>
    </row>
    <row r="98" spans="2:61" x14ac:dyDescent="0.35">
      <c r="B98" t="s">
        <v>427</v>
      </c>
      <c r="C98" t="s">
        <v>352</v>
      </c>
      <c r="D98" t="s">
        <v>429</v>
      </c>
      <c r="E98" t="s">
        <v>483</v>
      </c>
      <c r="G98" t="s">
        <v>442</v>
      </c>
      <c r="J98">
        <v>1500</v>
      </c>
      <c r="K98">
        <v>1900</v>
      </c>
      <c r="L98">
        <v>1500</v>
      </c>
      <c r="M98">
        <v>1900</v>
      </c>
      <c r="N98">
        <v>1500</v>
      </c>
      <c r="O98">
        <v>1900</v>
      </c>
      <c r="P98">
        <v>1500</v>
      </c>
      <c r="Q98">
        <v>1900</v>
      </c>
      <c r="R98">
        <v>1500</v>
      </c>
      <c r="S98">
        <v>1900</v>
      </c>
      <c r="V98" t="s">
        <v>443</v>
      </c>
      <c r="W98" t="str">
        <f t="shared" si="33"/>
        <v/>
      </c>
      <c r="X98" t="str">
        <f t="shared" si="34"/>
        <v/>
      </c>
      <c r="Y98">
        <f t="shared" si="35"/>
        <v>15</v>
      </c>
      <c r="Z98">
        <f t="shared" si="36"/>
        <v>19</v>
      </c>
      <c r="AA98">
        <f t="shared" si="37"/>
        <v>15</v>
      </c>
      <c r="AB98">
        <f t="shared" si="38"/>
        <v>19</v>
      </c>
      <c r="AC98">
        <f t="shared" si="39"/>
        <v>15</v>
      </c>
      <c r="AD98">
        <f t="shared" si="40"/>
        <v>19</v>
      </c>
      <c r="AE98">
        <f t="shared" si="41"/>
        <v>15</v>
      </c>
      <c r="AF98">
        <f t="shared" si="42"/>
        <v>19</v>
      </c>
      <c r="AG98">
        <f t="shared" si="43"/>
        <v>15</v>
      </c>
      <c r="AH98">
        <f t="shared" si="44"/>
        <v>19</v>
      </c>
      <c r="AI98" t="str">
        <f t="shared" si="45"/>
        <v/>
      </c>
      <c r="AJ98" t="str">
        <f t="shared" si="46"/>
        <v/>
      </c>
      <c r="AK98" t="str">
        <f t="shared" si="47"/>
        <v/>
      </c>
      <c r="AL98" t="str">
        <f t="shared" si="48"/>
        <v>3pm-7pm</v>
      </c>
      <c r="AM98" t="str">
        <f t="shared" si="49"/>
        <v>3pm-7pm</v>
      </c>
      <c r="AN98" t="str">
        <f t="shared" si="50"/>
        <v>3pm-7pm</v>
      </c>
      <c r="AO98" t="str">
        <f t="shared" si="51"/>
        <v>3pm-7pm</v>
      </c>
      <c r="AP98" t="str">
        <f t="shared" si="52"/>
        <v>3pm-7pm</v>
      </c>
      <c r="AQ98" t="str">
        <f t="shared" si="53"/>
        <v/>
      </c>
      <c r="AR98" t="s">
        <v>441</v>
      </c>
      <c r="AS98" t="s">
        <v>338</v>
      </c>
      <c r="AU98" t="s">
        <v>342</v>
      </c>
      <c r="AV98" s="8" t="s">
        <v>349</v>
      </c>
      <c r="AW98" s="8" t="s">
        <v>349</v>
      </c>
      <c r="AX98" s="4" t="str">
        <f t="shared" si="32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\n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98" t="str">
        <f t="shared" si="54"/>
        <v>&lt;img src=@img/outdoor.png@&gt;</v>
      </c>
      <c r="AZ98" t="str">
        <f t="shared" si="55"/>
        <v/>
      </c>
      <c r="BA98" t="str">
        <f t="shared" si="56"/>
        <v>&lt;img src=@img/easy.png@&gt;</v>
      </c>
      <c r="BB98" t="str">
        <f t="shared" si="57"/>
        <v>&lt;img src=@img/drinkicon.png@&gt;</v>
      </c>
      <c r="BC98" t="str">
        <f t="shared" si="58"/>
        <v>&lt;img src=@img/foodicon.png@&gt;</v>
      </c>
      <c r="BD98" t="str">
        <f t="shared" si="59"/>
        <v>&lt;img src=@img/outdoor.png@&gt;&lt;img src=@img/easy.png@&gt;&lt;img src=@img/drinkicon.png@&gt;&lt;img src=@img/foodicon.png@&gt;</v>
      </c>
      <c r="BE98" t="str">
        <f t="shared" si="60"/>
        <v>outdoor drink food easy med midtown</v>
      </c>
      <c r="BF98" t="str">
        <f t="shared" si="61"/>
        <v>Midtown</v>
      </c>
      <c r="BG98">
        <v>40.542402000000003</v>
      </c>
      <c r="BH98">
        <v>-105.07652</v>
      </c>
      <c r="BI98" t="str">
        <f t="shared" si="62"/>
        <v>[40.542402,-105.07652],</v>
      </c>
    </row>
    <row r="99" spans="2:61" x14ac:dyDescent="0.35">
      <c r="B99" t="s">
        <v>228</v>
      </c>
      <c r="C99" t="s">
        <v>352</v>
      </c>
      <c r="D99" t="s">
        <v>53</v>
      </c>
      <c r="E99" t="s">
        <v>483</v>
      </c>
      <c r="G99" t="s">
        <v>229</v>
      </c>
      <c r="W99" t="str">
        <f t="shared" si="33"/>
        <v/>
      </c>
      <c r="X99" t="str">
        <f t="shared" si="34"/>
        <v/>
      </c>
      <c r="Y99" t="str">
        <f t="shared" si="35"/>
        <v/>
      </c>
      <c r="Z99" t="str">
        <f t="shared" si="36"/>
        <v/>
      </c>
      <c r="AA99" t="str">
        <f t="shared" si="37"/>
        <v/>
      </c>
      <c r="AB99" t="str">
        <f t="shared" si="38"/>
        <v/>
      </c>
      <c r="AC99" t="str">
        <f t="shared" si="39"/>
        <v/>
      </c>
      <c r="AD99" t="str">
        <f t="shared" si="40"/>
        <v/>
      </c>
      <c r="AE99" t="str">
        <f t="shared" si="41"/>
        <v/>
      </c>
      <c r="AF99" t="str">
        <f t="shared" si="42"/>
        <v/>
      </c>
      <c r="AG99" t="str">
        <f t="shared" si="43"/>
        <v/>
      </c>
      <c r="AH99" t="str">
        <f t="shared" si="44"/>
        <v/>
      </c>
      <c r="AI99" t="str">
        <f t="shared" si="45"/>
        <v/>
      </c>
      <c r="AJ99" t="str">
        <f t="shared" si="46"/>
        <v/>
      </c>
      <c r="AK99" t="str">
        <f t="shared" si="47"/>
        <v/>
      </c>
      <c r="AL99" t="str">
        <f t="shared" si="48"/>
        <v/>
      </c>
      <c r="AM99" t="str">
        <f t="shared" si="49"/>
        <v/>
      </c>
      <c r="AN99" t="str">
        <f t="shared" si="50"/>
        <v/>
      </c>
      <c r="AO99" t="str">
        <f t="shared" si="51"/>
        <v/>
      </c>
      <c r="AP99" t="str">
        <f t="shared" si="52"/>
        <v/>
      </c>
      <c r="AQ99" t="str">
        <f t="shared" si="53"/>
        <v/>
      </c>
      <c r="AR99" s="2" t="s">
        <v>401</v>
      </c>
      <c r="AU99" t="s">
        <v>342</v>
      </c>
      <c r="AV99" s="8" t="s">
        <v>350</v>
      </c>
      <c r="AW99" s="8" t="s">
        <v>350</v>
      </c>
      <c r="AX99" s="4" t="str">
        <f t="shared" si="32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99" t="str">
        <f t="shared" si="54"/>
        <v/>
      </c>
      <c r="AZ99" t="str">
        <f t="shared" si="55"/>
        <v/>
      </c>
      <c r="BA99" t="str">
        <f t="shared" si="56"/>
        <v>&lt;img src=@img/easy.png@&gt;</v>
      </c>
      <c r="BB99" t="str">
        <f t="shared" si="57"/>
        <v/>
      </c>
      <c r="BC99" t="str">
        <f t="shared" si="58"/>
        <v/>
      </c>
      <c r="BD99" t="str">
        <f t="shared" si="59"/>
        <v>&lt;img src=@img/easy.png@&gt;</v>
      </c>
      <c r="BE99" t="str">
        <f t="shared" si="60"/>
        <v>easy med midtown</v>
      </c>
      <c r="BF99" t="str">
        <f t="shared" si="61"/>
        <v>Midtown</v>
      </c>
      <c r="BG99">
        <v>40.551113000000001</v>
      </c>
      <c r="BH99">
        <v>-105.07761600000001</v>
      </c>
      <c r="BI99" t="str">
        <f t="shared" si="62"/>
        <v>[40.551113,-105.077616],</v>
      </c>
    </row>
    <row r="100" spans="2:61" ht="203" x14ac:dyDescent="0.35">
      <c r="B100" t="s">
        <v>327</v>
      </c>
      <c r="C100" t="s">
        <v>478</v>
      </c>
      <c r="D100" t="s">
        <v>328</v>
      </c>
      <c r="E100" t="s">
        <v>54</v>
      </c>
      <c r="G100" s="6" t="s">
        <v>336</v>
      </c>
      <c r="H100">
        <v>1100</v>
      </c>
      <c r="I100">
        <v>1900</v>
      </c>
      <c r="J100">
        <v>1100</v>
      </c>
      <c r="K100">
        <v>2400</v>
      </c>
      <c r="L100">
        <v>1100</v>
      </c>
      <c r="M100">
        <v>2300</v>
      </c>
      <c r="N100">
        <v>1100</v>
      </c>
      <c r="O100">
        <v>2400</v>
      </c>
      <c r="P100">
        <v>1100</v>
      </c>
      <c r="Q100">
        <v>2400</v>
      </c>
      <c r="R100">
        <v>1100</v>
      </c>
      <c r="S100">
        <v>1900</v>
      </c>
      <c r="T100">
        <v>1100</v>
      </c>
      <c r="U100">
        <v>1900</v>
      </c>
      <c r="V100" t="s">
        <v>329</v>
      </c>
      <c r="W100">
        <f t="shared" si="33"/>
        <v>11</v>
      </c>
      <c r="X100">
        <f t="shared" si="34"/>
        <v>19</v>
      </c>
      <c r="Y100">
        <f t="shared" si="35"/>
        <v>11</v>
      </c>
      <c r="Z100">
        <f t="shared" si="36"/>
        <v>24</v>
      </c>
      <c r="AA100">
        <f t="shared" si="37"/>
        <v>11</v>
      </c>
      <c r="AB100">
        <f t="shared" si="38"/>
        <v>23</v>
      </c>
      <c r="AC100">
        <f t="shared" si="39"/>
        <v>11</v>
      </c>
      <c r="AD100">
        <f t="shared" si="40"/>
        <v>24</v>
      </c>
      <c r="AE100">
        <f t="shared" si="41"/>
        <v>11</v>
      </c>
      <c r="AF100">
        <f t="shared" si="42"/>
        <v>24</v>
      </c>
      <c r="AG100">
        <f t="shared" si="43"/>
        <v>11</v>
      </c>
      <c r="AH100">
        <f t="shared" si="44"/>
        <v>19</v>
      </c>
      <c r="AI100">
        <f t="shared" si="45"/>
        <v>11</v>
      </c>
      <c r="AJ100">
        <f t="shared" si="46"/>
        <v>19</v>
      </c>
      <c r="AK100" t="str">
        <f t="shared" si="47"/>
        <v>11am-7pm</v>
      </c>
      <c r="AL100" t="str">
        <f t="shared" si="48"/>
        <v>11am-12pm</v>
      </c>
      <c r="AM100" t="str">
        <f t="shared" si="49"/>
        <v>11am-11pm</v>
      </c>
      <c r="AN100" t="str">
        <f t="shared" si="50"/>
        <v>11am-12pm</v>
      </c>
      <c r="AO100" t="str">
        <f t="shared" si="51"/>
        <v>11am-12pm</v>
      </c>
      <c r="AP100" t="str">
        <f t="shared" si="52"/>
        <v>11am-7pm</v>
      </c>
      <c r="AQ100" t="str">
        <f t="shared" si="53"/>
        <v>11am-7pm</v>
      </c>
      <c r="AR100" s="9" t="s">
        <v>411</v>
      </c>
      <c r="AU100" t="s">
        <v>341</v>
      </c>
      <c r="AV100" s="8" t="s">
        <v>350</v>
      </c>
      <c r="AW100" s="8" t="s">
        <v>350</v>
      </c>
      <c r="AX100" s="4" t="str">
        <f t="shared" si="32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\n $2 domestics and $6 pitchers \n $2.50-micros and $8 pitchers \n $2 wells \n $2 PBR pints (all day) \n Monday: \n Happy Hour All Day \n Tuesday: \n 2-for-1 burgers 7pm-11pm \n $2 select micros 7pm-close \n Wednesday 7 pm-close: \n $2.50 New Belgium \n Thursday 7 pm-close: \n $2.50 Odell beers \n $1 tacos 6-11 pm \n Friday: \n $6 PBR pitchers and $2.50 Jagermeister \n Saturday: \n $4 domestic beer and brat \n Sunday: \n $16 wings and pitcher (domestic) \n $19 wings and pitcher (micro)", 'link':"http://www.trailheadtavern.com/", 'pricing':"low",   'phone-number': "", 'address': "148 W Mountain Ave, Fort Collins, CO 80524", 'other-amenities': ['','','hard'], 'has-drink':false, 'has-food':false},</v>
      </c>
      <c r="AY100" t="str">
        <f t="shared" si="54"/>
        <v/>
      </c>
      <c r="AZ100" t="str">
        <f t="shared" si="55"/>
        <v/>
      </c>
      <c r="BA100" t="str">
        <f t="shared" si="56"/>
        <v>&lt;img src=@img/hard.png@&gt;</v>
      </c>
      <c r="BB100" t="str">
        <f t="shared" si="57"/>
        <v/>
      </c>
      <c r="BC100" t="str">
        <f t="shared" si="58"/>
        <v/>
      </c>
      <c r="BD100" t="str">
        <f t="shared" si="59"/>
        <v>&lt;img src=@img/hard.png@&gt;</v>
      </c>
      <c r="BE100" t="str">
        <f t="shared" si="60"/>
        <v>hard low old</v>
      </c>
      <c r="BF100" t="str">
        <f t="shared" si="61"/>
        <v>Old Town</v>
      </c>
      <c r="BG100">
        <v>40.587395000000001</v>
      </c>
      <c r="BH100">
        <v>-105.078292</v>
      </c>
      <c r="BI100" t="str">
        <f t="shared" si="62"/>
        <v>[40.587395,-105.078292],</v>
      </c>
    </row>
    <row r="101" spans="2:61" ht="19.5" customHeight="1" x14ac:dyDescent="0.35">
      <c r="B101" t="s">
        <v>453</v>
      </c>
      <c r="C101" t="s">
        <v>478</v>
      </c>
      <c r="D101" t="s">
        <v>419</v>
      </c>
      <c r="E101" t="s">
        <v>483</v>
      </c>
      <c r="G101" s="6" t="s">
        <v>486</v>
      </c>
      <c r="W101" t="str">
        <f t="shared" si="33"/>
        <v/>
      </c>
      <c r="X101" t="str">
        <f t="shared" si="34"/>
        <v/>
      </c>
      <c r="Y101" t="str">
        <f t="shared" si="35"/>
        <v/>
      </c>
      <c r="Z101" t="str">
        <f t="shared" si="36"/>
        <v/>
      </c>
      <c r="AA101" t="str">
        <f t="shared" si="37"/>
        <v/>
      </c>
      <c r="AB101" t="str">
        <f t="shared" si="38"/>
        <v/>
      </c>
      <c r="AC101" t="str">
        <f t="shared" si="39"/>
        <v/>
      </c>
      <c r="AD101" t="str">
        <f t="shared" si="40"/>
        <v/>
      </c>
      <c r="AE101" t="str">
        <f t="shared" si="41"/>
        <v/>
      </c>
      <c r="AF101" t="str">
        <f t="shared" si="42"/>
        <v/>
      </c>
      <c r="AG101" t="str">
        <f t="shared" si="43"/>
        <v/>
      </c>
      <c r="AH101" t="str">
        <f t="shared" si="44"/>
        <v/>
      </c>
      <c r="AI101" t="str">
        <f t="shared" si="45"/>
        <v/>
      </c>
      <c r="AJ101" t="str">
        <f t="shared" si="46"/>
        <v/>
      </c>
      <c r="AK101" t="str">
        <f t="shared" si="47"/>
        <v/>
      </c>
      <c r="AL101" t="str">
        <f t="shared" si="48"/>
        <v/>
      </c>
      <c r="AM101" t="str">
        <f t="shared" si="49"/>
        <v/>
      </c>
      <c r="AN101" t="str">
        <f t="shared" si="50"/>
        <v/>
      </c>
      <c r="AO101" t="str">
        <f t="shared" si="51"/>
        <v/>
      </c>
      <c r="AP101" t="str">
        <f t="shared" si="52"/>
        <v/>
      </c>
      <c r="AQ101" t="str">
        <f t="shared" si="53"/>
        <v/>
      </c>
      <c r="AR101" t="s">
        <v>454</v>
      </c>
      <c r="AS101" t="s">
        <v>338</v>
      </c>
      <c r="AU101" t="s">
        <v>28</v>
      </c>
      <c r="AV101" s="8" t="s">
        <v>350</v>
      </c>
      <c r="AW101" s="8" t="s">
        <v>350</v>
      </c>
      <c r="AX101" s="4" t="str">
        <f t="shared" si="32"/>
        <v>{
    'name': "Union",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'pricing':"med",   'phone-number': "", 'address': "250 Jefferson St, Fort Collins, CO 80524", 'other-amenities': ['outdoor','','medium'], 'has-drink':false, 'has-food':false},</v>
      </c>
      <c r="AY101" t="str">
        <f t="shared" si="54"/>
        <v>&lt;img src=@img/outdoor.png@&gt;</v>
      </c>
      <c r="AZ101" t="str">
        <f t="shared" si="55"/>
        <v/>
      </c>
      <c r="BA101" t="str">
        <f t="shared" si="56"/>
        <v>&lt;img src=@img/medium.png@&gt;</v>
      </c>
      <c r="BB101" t="str">
        <f t="shared" si="57"/>
        <v/>
      </c>
      <c r="BC101" t="str">
        <f t="shared" si="58"/>
        <v/>
      </c>
      <c r="BD101" t="str">
        <f t="shared" si="59"/>
        <v>&lt;img src=@img/outdoor.png@&gt;&lt;img src=@img/medium.png@&gt;</v>
      </c>
      <c r="BE101" t="str">
        <f t="shared" si="60"/>
        <v>outdoor medium med old</v>
      </c>
      <c r="BF101" t="str">
        <f t="shared" si="61"/>
        <v>Old Town</v>
      </c>
      <c r="BG101">
        <v>40.589368999999998</v>
      </c>
      <c r="BH101">
        <v>-105.07445800000001</v>
      </c>
      <c r="BI101" t="str">
        <f t="shared" si="62"/>
        <v>[40.589369,-105.074458],</v>
      </c>
    </row>
    <row r="102" spans="2:61" ht="15.5" customHeight="1" x14ac:dyDescent="0.35">
      <c r="B102" t="s">
        <v>128</v>
      </c>
      <c r="C102" t="s">
        <v>351</v>
      </c>
      <c r="D102" t="s">
        <v>129</v>
      </c>
      <c r="E102" t="s">
        <v>54</v>
      </c>
      <c r="G102" s="1" t="s">
        <v>130</v>
      </c>
      <c r="W102" t="str">
        <f t="shared" si="33"/>
        <v/>
      </c>
      <c r="X102" t="str">
        <f t="shared" si="34"/>
        <v/>
      </c>
      <c r="Y102" t="str">
        <f t="shared" si="35"/>
        <v/>
      </c>
      <c r="Z102" t="str">
        <f t="shared" si="36"/>
        <v/>
      </c>
      <c r="AA102" t="str">
        <f t="shared" si="37"/>
        <v/>
      </c>
      <c r="AB102" t="str">
        <f t="shared" si="38"/>
        <v/>
      </c>
      <c r="AC102" t="str">
        <f t="shared" si="39"/>
        <v/>
      </c>
      <c r="AD102" t="str">
        <f t="shared" si="40"/>
        <v/>
      </c>
      <c r="AE102" t="str">
        <f t="shared" si="41"/>
        <v/>
      </c>
      <c r="AF102" t="str">
        <f t="shared" si="42"/>
        <v/>
      </c>
      <c r="AG102" t="str">
        <f t="shared" si="43"/>
        <v/>
      </c>
      <c r="AH102" t="str">
        <f t="shared" si="44"/>
        <v/>
      </c>
      <c r="AI102" t="str">
        <f t="shared" si="45"/>
        <v/>
      </c>
      <c r="AJ102" t="str">
        <f t="shared" si="46"/>
        <v/>
      </c>
      <c r="AK102" t="str">
        <f t="shared" si="47"/>
        <v/>
      </c>
      <c r="AL102" t="str">
        <f t="shared" si="48"/>
        <v/>
      </c>
      <c r="AM102" t="str">
        <f t="shared" si="49"/>
        <v/>
      </c>
      <c r="AN102" t="str">
        <f t="shared" si="50"/>
        <v/>
      </c>
      <c r="AO102" t="str">
        <f t="shared" si="51"/>
        <v/>
      </c>
      <c r="AP102" t="str">
        <f t="shared" si="52"/>
        <v/>
      </c>
      <c r="AQ102" t="str">
        <f t="shared" si="53"/>
        <v/>
      </c>
      <c r="AR102" s="2" t="s">
        <v>372</v>
      </c>
      <c r="AS102" t="s">
        <v>338</v>
      </c>
      <c r="AT102" t="s">
        <v>348</v>
      </c>
      <c r="AU102" t="s">
        <v>28</v>
      </c>
      <c r="AV102" s="8" t="s">
        <v>350</v>
      </c>
      <c r="AW102" s="8" t="s">
        <v>350</v>
      </c>
      <c r="AX102" s="4" t="str">
        <f t="shared" si="32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02" t="str">
        <f t="shared" si="54"/>
        <v>&lt;img src=@img/outdoor.png@&gt;</v>
      </c>
      <c r="AZ102" t="str">
        <f t="shared" si="55"/>
        <v>&lt;img src=@img/pets.png@&gt;</v>
      </c>
      <c r="BA102" t="str">
        <f t="shared" si="56"/>
        <v>&lt;img src=@img/medium.png@&gt;</v>
      </c>
      <c r="BB102" t="str">
        <f t="shared" si="57"/>
        <v/>
      </c>
      <c r="BC102" t="str">
        <f t="shared" si="58"/>
        <v/>
      </c>
      <c r="BD102" t="str">
        <f t="shared" si="59"/>
        <v>&lt;img src=@img/outdoor.png@&gt;&lt;img src=@img/pets.png@&gt;&lt;img src=@img/medium.png@&gt;</v>
      </c>
      <c r="BE102" t="str">
        <f t="shared" si="60"/>
        <v>outdoor pet medium low campus</v>
      </c>
      <c r="BF102" t="str">
        <f t="shared" si="61"/>
        <v>Near Campus</v>
      </c>
      <c r="BG102">
        <v>40.568157999999997</v>
      </c>
      <c r="BH102">
        <v>-105.076488</v>
      </c>
      <c r="BI102" t="str">
        <f t="shared" si="62"/>
        <v>[40.568158,-105.076488],</v>
      </c>
    </row>
    <row r="103" spans="2:61" x14ac:dyDescent="0.35">
      <c r="B103" t="s">
        <v>230</v>
      </c>
      <c r="C103" t="s">
        <v>478</v>
      </c>
      <c r="D103" t="s">
        <v>147</v>
      </c>
      <c r="E103" t="s">
        <v>483</v>
      </c>
      <c r="G103" t="s">
        <v>231</v>
      </c>
      <c r="W103" t="str">
        <f t="shared" si="33"/>
        <v/>
      </c>
      <c r="X103" t="str">
        <f t="shared" si="34"/>
        <v/>
      </c>
      <c r="Y103" t="str">
        <f t="shared" si="35"/>
        <v/>
      </c>
      <c r="Z103" t="str">
        <f t="shared" si="36"/>
        <v/>
      </c>
      <c r="AA103" t="str">
        <f t="shared" si="37"/>
        <v/>
      </c>
      <c r="AB103" t="str">
        <f t="shared" si="38"/>
        <v/>
      </c>
      <c r="AC103" t="str">
        <f t="shared" si="39"/>
        <v/>
      </c>
      <c r="AD103" t="str">
        <f t="shared" si="40"/>
        <v/>
      </c>
      <c r="AE103" t="str">
        <f t="shared" si="41"/>
        <v/>
      </c>
      <c r="AF103" t="str">
        <f t="shared" si="42"/>
        <v/>
      </c>
      <c r="AG103" t="str">
        <f t="shared" si="43"/>
        <v/>
      </c>
      <c r="AH103" t="str">
        <f t="shared" si="44"/>
        <v/>
      </c>
      <c r="AI103" t="str">
        <f t="shared" si="45"/>
        <v/>
      </c>
      <c r="AJ103" t="str">
        <f t="shared" si="46"/>
        <v/>
      </c>
      <c r="AK103" t="str">
        <f t="shared" si="47"/>
        <v/>
      </c>
      <c r="AL103" t="str">
        <f t="shared" si="48"/>
        <v/>
      </c>
      <c r="AM103" t="str">
        <f t="shared" si="49"/>
        <v/>
      </c>
      <c r="AN103" t="str">
        <f t="shared" si="50"/>
        <v/>
      </c>
      <c r="AO103" t="str">
        <f t="shared" si="51"/>
        <v/>
      </c>
      <c r="AP103" t="str">
        <f t="shared" si="52"/>
        <v/>
      </c>
      <c r="AQ103" t="str">
        <f t="shared" si="53"/>
        <v/>
      </c>
      <c r="AR103" s="3" t="s">
        <v>287</v>
      </c>
      <c r="AU103" t="s">
        <v>28</v>
      </c>
      <c r="AV103" s="8" t="s">
        <v>350</v>
      </c>
      <c r="AW103" s="8" t="s">
        <v>350</v>
      </c>
      <c r="AX103" s="4" t="str">
        <f t="shared" si="32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03" t="str">
        <f t="shared" si="54"/>
        <v/>
      </c>
      <c r="AZ103" t="str">
        <f t="shared" si="55"/>
        <v/>
      </c>
      <c r="BA103" t="str">
        <f t="shared" si="56"/>
        <v>&lt;img src=@img/medium.png@&gt;</v>
      </c>
      <c r="BB103" t="str">
        <f t="shared" si="57"/>
        <v/>
      </c>
      <c r="BC103" t="str">
        <f t="shared" si="58"/>
        <v/>
      </c>
      <c r="BD103" t="str">
        <f t="shared" si="59"/>
        <v>&lt;img src=@img/medium.png@&gt;</v>
      </c>
      <c r="BE103" t="str">
        <f t="shared" si="60"/>
        <v>medium med old</v>
      </c>
      <c r="BF103" t="str">
        <f t="shared" si="61"/>
        <v>Old Town</v>
      </c>
      <c r="BG103">
        <v>40.590724000000002</v>
      </c>
      <c r="BH103">
        <v>-105.073266</v>
      </c>
      <c r="BI103" t="str">
        <f t="shared" si="62"/>
        <v>[40.590724,-105.073266],</v>
      </c>
    </row>
    <row r="104" spans="2:61" ht="116" x14ac:dyDescent="0.35">
      <c r="B104" s="10" t="s">
        <v>49</v>
      </c>
      <c r="C104" t="s">
        <v>352</v>
      </c>
      <c r="D104" t="s">
        <v>50</v>
      </c>
      <c r="E104" t="s">
        <v>483</v>
      </c>
      <c r="G104" s="1" t="s">
        <v>51</v>
      </c>
      <c r="W104" t="str">
        <f t="shared" si="33"/>
        <v/>
      </c>
      <c r="X104" t="str">
        <f t="shared" si="34"/>
        <v/>
      </c>
      <c r="Y104" t="str">
        <f t="shared" si="35"/>
        <v/>
      </c>
      <c r="Z104" t="str">
        <f t="shared" si="36"/>
        <v/>
      </c>
      <c r="AA104" t="str">
        <f t="shared" si="37"/>
        <v/>
      </c>
      <c r="AB104" t="str">
        <f t="shared" si="38"/>
        <v/>
      </c>
      <c r="AC104" t="str">
        <f t="shared" si="39"/>
        <v/>
      </c>
      <c r="AD104" t="str">
        <f t="shared" si="40"/>
        <v/>
      </c>
      <c r="AE104" t="str">
        <f t="shared" si="41"/>
        <v/>
      </c>
      <c r="AF104" t="str">
        <f t="shared" si="42"/>
        <v/>
      </c>
      <c r="AG104" t="str">
        <f t="shared" si="43"/>
        <v/>
      </c>
      <c r="AH104" t="str">
        <f t="shared" si="44"/>
        <v/>
      </c>
      <c r="AI104" t="str">
        <f t="shared" si="45"/>
        <v/>
      </c>
      <c r="AJ104" t="str">
        <f t="shared" si="46"/>
        <v/>
      </c>
      <c r="AK104" t="str">
        <f t="shared" si="47"/>
        <v/>
      </c>
      <c r="AL104" t="str">
        <f t="shared" si="48"/>
        <v/>
      </c>
      <c r="AM104" t="str">
        <f t="shared" si="49"/>
        <v/>
      </c>
      <c r="AN104" t="str">
        <f t="shared" si="50"/>
        <v/>
      </c>
      <c r="AO104" t="str">
        <f t="shared" si="51"/>
        <v/>
      </c>
      <c r="AP104" t="str">
        <f t="shared" si="52"/>
        <v/>
      </c>
      <c r="AQ104" t="str">
        <f t="shared" si="53"/>
        <v/>
      </c>
      <c r="AR104" t="s">
        <v>245</v>
      </c>
      <c r="AU104" t="s">
        <v>342</v>
      </c>
      <c r="AV104" s="8" t="s">
        <v>350</v>
      </c>
      <c r="AW104" s="8" t="s">
        <v>350</v>
      </c>
      <c r="AX104" s="4" t="str">
        <f t="shared" si="32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04" t="str">
        <f t="shared" si="54"/>
        <v/>
      </c>
      <c r="AZ104" t="str">
        <f t="shared" si="55"/>
        <v/>
      </c>
      <c r="BA104" t="str">
        <f t="shared" si="56"/>
        <v>&lt;img src=@img/easy.png@&gt;</v>
      </c>
      <c r="BB104" t="str">
        <f t="shared" si="57"/>
        <v/>
      </c>
      <c r="BC104" t="str">
        <f t="shared" si="58"/>
        <v/>
      </c>
      <c r="BD104" t="str">
        <f t="shared" si="59"/>
        <v>&lt;img src=@img/easy.png@&gt;</v>
      </c>
      <c r="BE104" t="str">
        <f t="shared" si="60"/>
        <v>easy med midtown</v>
      </c>
      <c r="BF104" t="str">
        <f t="shared" si="61"/>
        <v>Midtown</v>
      </c>
      <c r="BG104">
        <v>40.541967999999997</v>
      </c>
      <c r="BH104">
        <v>-105.079037</v>
      </c>
      <c r="BI104" t="str">
        <f t="shared" si="62"/>
        <v>[40.541968,-105.079037],</v>
      </c>
    </row>
    <row r="105" spans="2:61" x14ac:dyDescent="0.35">
      <c r="B105" t="s">
        <v>232</v>
      </c>
      <c r="C105" t="s">
        <v>480</v>
      </c>
      <c r="D105" t="s">
        <v>303</v>
      </c>
      <c r="E105" t="s">
        <v>483</v>
      </c>
      <c r="G105" t="s">
        <v>233</v>
      </c>
      <c r="W105" t="str">
        <f t="shared" si="33"/>
        <v/>
      </c>
      <c r="X105" t="str">
        <f t="shared" si="34"/>
        <v/>
      </c>
      <c r="Y105" t="str">
        <f t="shared" si="35"/>
        <v/>
      </c>
      <c r="Z105" t="str">
        <f t="shared" si="36"/>
        <v/>
      </c>
      <c r="AA105" t="str">
        <f t="shared" si="37"/>
        <v/>
      </c>
      <c r="AB105" t="str">
        <f t="shared" si="38"/>
        <v/>
      </c>
      <c r="AC105" t="str">
        <f t="shared" si="39"/>
        <v/>
      </c>
      <c r="AD105" t="str">
        <f t="shared" si="40"/>
        <v/>
      </c>
      <c r="AE105" t="str">
        <f t="shared" si="41"/>
        <v/>
      </c>
      <c r="AF105" t="str">
        <f t="shared" si="42"/>
        <v/>
      </c>
      <c r="AG105" t="str">
        <f t="shared" si="43"/>
        <v/>
      </c>
      <c r="AH105" t="str">
        <f t="shared" si="44"/>
        <v/>
      </c>
      <c r="AI105" t="str">
        <f t="shared" si="45"/>
        <v/>
      </c>
      <c r="AJ105" t="str">
        <f t="shared" si="46"/>
        <v/>
      </c>
      <c r="AK105" t="str">
        <f t="shared" si="47"/>
        <v/>
      </c>
      <c r="AL105" t="str">
        <f t="shared" si="48"/>
        <v/>
      </c>
      <c r="AM105" t="str">
        <f t="shared" si="49"/>
        <v/>
      </c>
      <c r="AN105" t="str">
        <f t="shared" si="50"/>
        <v/>
      </c>
      <c r="AO105" t="str">
        <f t="shared" si="51"/>
        <v/>
      </c>
      <c r="AP105" t="str">
        <f t="shared" si="52"/>
        <v/>
      </c>
      <c r="AQ105" t="str">
        <f t="shared" si="53"/>
        <v/>
      </c>
      <c r="AR105" s="9" t="s">
        <v>402</v>
      </c>
      <c r="AS105" t="s">
        <v>338</v>
      </c>
      <c r="AT105" t="s">
        <v>348</v>
      </c>
      <c r="AU105" t="s">
        <v>28</v>
      </c>
      <c r="AV105" s="8" t="s">
        <v>350</v>
      </c>
      <c r="AW105" s="8" t="s">
        <v>350</v>
      </c>
      <c r="AX105" s="4" t="str">
        <f t="shared" si="32"/>
        <v>{
    'name': "Zwei Brewing",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'link':"http://www.zweibrewing.com/", 'pricing':"med",   'phone-number': "", 'address': "4612 S. Mason St., Suite 120, Fort Collins, CO 80525", 'other-amenities': ['outdoor','pets','medium'], 'has-drink':false, 'has-food':false},</v>
      </c>
      <c r="AY105" t="str">
        <f t="shared" si="54"/>
        <v>&lt;img src=@img/outdoor.png@&gt;</v>
      </c>
      <c r="AZ105" t="str">
        <f t="shared" si="55"/>
        <v>&lt;img src=@img/pets.png@&gt;</v>
      </c>
      <c r="BA105" t="str">
        <f t="shared" si="56"/>
        <v>&lt;img src=@img/medium.png@&gt;</v>
      </c>
      <c r="BB105" t="str">
        <f t="shared" si="57"/>
        <v/>
      </c>
      <c r="BC105" t="str">
        <f t="shared" si="58"/>
        <v/>
      </c>
      <c r="BD105" t="str">
        <f t="shared" si="59"/>
        <v>&lt;img src=@img/outdoor.png@&gt;&lt;img src=@img/pets.png@&gt;&lt;img src=@img/medium.png@&gt;</v>
      </c>
      <c r="BE105" t="str">
        <f t="shared" si="60"/>
        <v>outdoor pet medium med sfoco</v>
      </c>
      <c r="BF105" t="str">
        <f t="shared" si="61"/>
        <v>South Foco</v>
      </c>
      <c r="BG105">
        <v>40.522742000000001</v>
      </c>
      <c r="BH105">
        <v>-105.078374</v>
      </c>
      <c r="BI105" t="str">
        <f t="shared" si="62"/>
        <v>[40.522742,-105.078374],</v>
      </c>
    </row>
  </sheetData>
  <autoFilter ref="C1:C105" xr:uid="{00000000-0009-0000-0000-000000000000}"/>
  <sortState ref="B2:AD105">
    <sortCondition ref="B105"/>
  </sortState>
  <hyperlinks>
    <hyperlink ref="G75" r:id="rId1" display="https://www.google.com/maps/dir/Current+Location/101 S. College Avenue, Fort Collins, CO 80524" xr:uid="{00000000-0004-0000-0000-000000000000}"/>
    <hyperlink ref="AR23" r:id="rId2" xr:uid="{00000000-0004-0000-0000-000001000000}"/>
    <hyperlink ref="AR56" r:id="rId3" xr:uid="{00000000-0004-0000-0000-000002000000}"/>
    <hyperlink ref="AR17" r:id="rId4" xr:uid="{00000000-0004-0000-0000-000003000000}"/>
    <hyperlink ref="AR66" r:id="rId5" xr:uid="{00000000-0004-0000-0000-000004000000}"/>
    <hyperlink ref="AR11" r:id="rId6" xr:uid="{00000000-0004-0000-0000-000005000000}"/>
    <hyperlink ref="AR5" r:id="rId7" xr:uid="{00000000-0004-0000-0000-000006000000}"/>
    <hyperlink ref="AR30" r:id="rId8" xr:uid="{00000000-0004-0000-0000-000007000000}"/>
    <hyperlink ref="AR18" r:id="rId9" xr:uid="{00000000-0004-0000-0000-000008000000}"/>
    <hyperlink ref="AR36" r:id="rId10" xr:uid="{00000000-0004-0000-0000-000009000000}"/>
    <hyperlink ref="AR27" r:id="rId11" xr:uid="{00000000-0004-0000-0000-00000A000000}"/>
    <hyperlink ref="AR91" r:id="rId12" xr:uid="{00000000-0004-0000-0000-00000B000000}"/>
    <hyperlink ref="AR29" r:id="rId13" xr:uid="{00000000-0004-0000-0000-00000C000000}"/>
    <hyperlink ref="AR71" r:id="rId14" xr:uid="{00000000-0004-0000-0000-00000D000000}"/>
    <hyperlink ref="AR53" r:id="rId15" xr:uid="{00000000-0004-0000-0000-00000E000000}"/>
    <hyperlink ref="AR35" r:id="rId16" xr:uid="{00000000-0004-0000-0000-00000F000000}"/>
    <hyperlink ref="AR92" r:id="rId17" xr:uid="{00000000-0004-0000-0000-000010000000}"/>
    <hyperlink ref="AR84" r:id="rId18" xr:uid="{00000000-0004-0000-0000-000011000000}"/>
    <hyperlink ref="AR10" r:id="rId19" xr:uid="{00000000-0004-0000-0000-000012000000}"/>
    <hyperlink ref="AR6" r:id="rId20" xr:uid="{00000000-0004-0000-0000-000013000000}"/>
    <hyperlink ref="AR90" r:id="rId21" xr:uid="{00000000-0004-0000-0000-000014000000}"/>
    <hyperlink ref="AR51" r:id="rId22" xr:uid="{00000000-0004-0000-0000-000015000000}"/>
    <hyperlink ref="AR86" r:id="rId23" xr:uid="{00000000-0004-0000-0000-000016000000}"/>
    <hyperlink ref="AR64" r:id="rId24" xr:uid="{00000000-0004-0000-0000-000017000000}"/>
    <hyperlink ref="AR102" r:id="rId25" xr:uid="{00000000-0004-0000-0000-000018000000}"/>
    <hyperlink ref="AR52" r:id="rId26" xr:uid="{00000000-0004-0000-0000-000019000000}"/>
    <hyperlink ref="AR7" r:id="rId27" xr:uid="{00000000-0004-0000-0000-00001A000000}"/>
    <hyperlink ref="AR48" r:id="rId28" xr:uid="{00000000-0004-0000-0000-00001B000000}"/>
    <hyperlink ref="AR3" r:id="rId29" xr:uid="{00000000-0004-0000-0000-00001C000000}"/>
    <hyperlink ref="AR4" r:id="rId30" xr:uid="{00000000-0004-0000-0000-00001D000000}"/>
    <hyperlink ref="AR24" r:id="rId31" xr:uid="{00000000-0004-0000-0000-00001E000000}"/>
    <hyperlink ref="AR26" r:id="rId32" xr:uid="{00000000-0004-0000-0000-00001F000000}"/>
    <hyperlink ref="AR31" r:id="rId33" xr:uid="{00000000-0004-0000-0000-000020000000}"/>
    <hyperlink ref="AR46" r:id="rId34" xr:uid="{00000000-0004-0000-0000-000021000000}"/>
    <hyperlink ref="AR54" r:id="rId35" xr:uid="{00000000-0004-0000-0000-000022000000}"/>
    <hyperlink ref="AR60" r:id="rId36" xr:uid="{00000000-0004-0000-0000-000023000000}"/>
    <hyperlink ref="AR65" r:id="rId37" xr:uid="{00000000-0004-0000-0000-000024000000}"/>
    <hyperlink ref="AR67" r:id="rId38" xr:uid="{00000000-0004-0000-0000-000025000000}"/>
    <hyperlink ref="AR75" r:id="rId39" xr:uid="{00000000-0004-0000-0000-000026000000}"/>
    <hyperlink ref="AR8" r:id="rId40" xr:uid="{00000000-0004-0000-0000-000027000000}"/>
    <hyperlink ref="AR15" r:id="rId41" xr:uid="{00000000-0004-0000-0000-000028000000}"/>
    <hyperlink ref="AR34" r:id="rId42" xr:uid="{00000000-0004-0000-0000-000029000000}"/>
    <hyperlink ref="AR44" r:id="rId43" xr:uid="{00000000-0004-0000-0000-00002A000000}"/>
    <hyperlink ref="AR47" r:id="rId44" xr:uid="{00000000-0004-0000-0000-00002B000000}"/>
    <hyperlink ref="AR62" r:id="rId45" xr:uid="{00000000-0004-0000-0000-00002C000000}"/>
    <hyperlink ref="AR72" r:id="rId46" xr:uid="{00000000-0004-0000-0000-00002D000000}"/>
    <hyperlink ref="AR77" r:id="rId47" xr:uid="{00000000-0004-0000-0000-00002E000000}"/>
    <hyperlink ref="AR79" r:id="rId48" xr:uid="{00000000-0004-0000-0000-00002F000000}"/>
    <hyperlink ref="AR82" r:id="rId49" xr:uid="{00000000-0004-0000-0000-000030000000}"/>
    <hyperlink ref="AR94" r:id="rId50" xr:uid="{00000000-0004-0000-0000-000031000000}"/>
    <hyperlink ref="AR96" r:id="rId51" xr:uid="{00000000-0004-0000-0000-000032000000}"/>
    <hyperlink ref="AR99" r:id="rId52" xr:uid="{00000000-0004-0000-0000-000033000000}"/>
    <hyperlink ref="AR105" r:id="rId53" xr:uid="{00000000-0004-0000-0000-000034000000}"/>
    <hyperlink ref="AR14" r:id="rId54" xr:uid="{00000000-0004-0000-0000-000035000000}"/>
    <hyperlink ref="AR32" r:id="rId55" xr:uid="{00000000-0004-0000-0000-000036000000}"/>
    <hyperlink ref="AR37" r:id="rId56" xr:uid="{00000000-0004-0000-0000-000037000000}"/>
    <hyperlink ref="AR38" r:id="rId57" xr:uid="{00000000-0004-0000-0000-000038000000}"/>
    <hyperlink ref="AR42" r:id="rId58" xr:uid="{00000000-0004-0000-0000-000039000000}"/>
    <hyperlink ref="AR57" r:id="rId59" xr:uid="{00000000-0004-0000-0000-00003A000000}"/>
    <hyperlink ref="AR59" r:id="rId60" xr:uid="{00000000-0004-0000-0000-00003B000000}"/>
    <hyperlink ref="AR83" r:id="rId61" xr:uid="{00000000-0004-0000-0000-00003C000000}"/>
    <hyperlink ref="AR100" r:id="rId62" xr:uid="{00000000-0004-0000-0000-00003D000000}"/>
    <hyperlink ref="AR33" r:id="rId63" xr:uid="{00000000-0004-0000-0000-00003E000000}"/>
    <hyperlink ref="AR43" r:id="rId64" xr:uid="{00000000-0004-0000-0000-00003F000000}"/>
  </hyperlinks>
  <pageMargins left="0.7" right="0.7" top="0.75" bottom="0.75" header="0.3" footer="0.3"/>
  <pageSetup orientation="portrait" r:id="rId6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D206-CCC0-4994-AA23-452C2700B36E}">
  <dimension ref="A1:A7"/>
  <sheetViews>
    <sheetView workbookViewId="0">
      <selection activeCell="B1" sqref="B1:C7"/>
    </sheetView>
  </sheetViews>
  <sheetFormatPr defaultRowHeight="14.5" x14ac:dyDescent="0.35"/>
  <sheetData>
    <row r="1" spans="1:1" x14ac:dyDescent="0.35">
      <c r="A1" t="s">
        <v>442</v>
      </c>
    </row>
    <row r="2" spans="1:1" x14ac:dyDescent="0.35">
      <c r="A2" t="s">
        <v>229</v>
      </c>
    </row>
    <row r="3" spans="1:1" x14ac:dyDescent="0.35">
      <c r="A3" t="s">
        <v>336</v>
      </c>
    </row>
    <row r="4" spans="1:1" x14ac:dyDescent="0.35">
      <c r="A4" t="s">
        <v>130</v>
      </c>
    </row>
    <row r="5" spans="1:1" x14ac:dyDescent="0.35">
      <c r="A5" t="s">
        <v>231</v>
      </c>
    </row>
    <row r="6" spans="1:1" x14ac:dyDescent="0.35">
      <c r="A6" t="s">
        <v>51</v>
      </c>
    </row>
    <row r="7" spans="1:1" x14ac:dyDescent="0.35">
      <c r="A7" t="s">
        <v>233</v>
      </c>
    </row>
  </sheetData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2018-03-26T00:36:09Z</dcterms:created>
  <dcterms:modified xsi:type="dcterms:W3CDTF">2018-07-08T17:40:45Z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