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D9FB5EE8-852A-4A9A-8CFD-63113BAA4892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BE2" i="1"/>
  <c r="AY19" i="1"/>
  <c r="AZ19" i="1"/>
  <c r="BA19" i="1"/>
  <c r="BB19" i="1"/>
  <c r="BC19" i="1"/>
  <c r="BE19" i="1"/>
  <c r="AY30" i="1"/>
  <c r="AZ30" i="1"/>
  <c r="BA30" i="1"/>
  <c r="BB30" i="1"/>
  <c r="BC30" i="1"/>
  <c r="BE30" i="1"/>
  <c r="AY31" i="1"/>
  <c r="AZ31" i="1"/>
  <c r="BA31" i="1"/>
  <c r="BB31" i="1"/>
  <c r="BC31" i="1"/>
  <c r="BE31" i="1"/>
  <c r="AY38" i="1"/>
  <c r="AZ38" i="1"/>
  <c r="BA38" i="1"/>
  <c r="BB38" i="1"/>
  <c r="BC38" i="1"/>
  <c r="BE38" i="1"/>
  <c r="AY46" i="1"/>
  <c r="AZ46" i="1"/>
  <c r="BA46" i="1"/>
  <c r="BB46" i="1"/>
  <c r="BC46" i="1"/>
  <c r="BE46" i="1"/>
  <c r="AY53" i="1"/>
  <c r="AZ53" i="1"/>
  <c r="BA53" i="1"/>
  <c r="BB53" i="1"/>
  <c r="BC53" i="1"/>
  <c r="BE53" i="1"/>
  <c r="AY78" i="1"/>
  <c r="AZ78" i="1"/>
  <c r="BA78" i="1"/>
  <c r="BB78" i="1"/>
  <c r="BC78" i="1"/>
  <c r="BE78" i="1"/>
  <c r="AY82" i="1"/>
  <c r="AZ82" i="1"/>
  <c r="BA82" i="1"/>
  <c r="BB82" i="1"/>
  <c r="BC82" i="1"/>
  <c r="BE82" i="1"/>
  <c r="AY88" i="1"/>
  <c r="AZ88" i="1"/>
  <c r="BA88" i="1"/>
  <c r="BB88" i="1"/>
  <c r="BC88" i="1"/>
  <c r="BE88" i="1"/>
  <c r="AY90" i="1"/>
  <c r="AZ90" i="1"/>
  <c r="BA90" i="1"/>
  <c r="BB90" i="1"/>
  <c r="BC90" i="1"/>
  <c r="BE90" i="1"/>
  <c r="AY103" i="1"/>
  <c r="AZ103" i="1"/>
  <c r="BA103" i="1"/>
  <c r="BB103" i="1"/>
  <c r="BC103" i="1"/>
  <c r="BE103" i="1"/>
  <c r="AY109" i="1"/>
  <c r="AZ109" i="1"/>
  <c r="BA109" i="1"/>
  <c r="BB109" i="1"/>
  <c r="BC109" i="1"/>
  <c r="BE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6" i="1"/>
  <c r="AL26" i="1"/>
  <c r="AM26" i="1"/>
  <c r="AN26" i="1"/>
  <c r="AO26" i="1"/>
  <c r="AP26" i="1"/>
  <c r="AQ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L34" i="1"/>
  <c r="AM34" i="1"/>
  <c r="AN34" i="1"/>
  <c r="AO34" i="1"/>
  <c r="AP34" i="1"/>
  <c r="AQ34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M56" i="1"/>
  <c r="AN56" i="1"/>
  <c r="AO56" i="1"/>
  <c r="AP56" i="1"/>
  <c r="AQ56" i="1"/>
  <c r="AK57" i="1"/>
  <c r="AL57" i="1"/>
  <c r="AM57" i="1"/>
  <c r="AN57" i="1"/>
  <c r="AO57" i="1"/>
  <c r="AP57" i="1"/>
  <c r="AQ57" i="1"/>
  <c r="AK58" i="1"/>
  <c r="AL58" i="1"/>
  <c r="AM58" i="1"/>
  <c r="AN58" i="1"/>
  <c r="AO58" i="1"/>
  <c r="AP58" i="1"/>
  <c r="AQ58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6" i="1"/>
  <c r="AL66" i="1"/>
  <c r="AM66" i="1"/>
  <c r="AN66" i="1"/>
  <c r="AO66" i="1"/>
  <c r="AP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K70" i="1"/>
  <c r="AL70" i="1"/>
  <c r="AM70" i="1"/>
  <c r="AN70" i="1"/>
  <c r="AO70" i="1"/>
  <c r="AP70" i="1"/>
  <c r="AQ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4" i="1"/>
  <c r="AL74" i="1"/>
  <c r="AM74" i="1"/>
  <c r="AN74" i="1"/>
  <c r="AO74" i="1"/>
  <c r="AP74" i="1"/>
  <c r="AQ74" i="1"/>
  <c r="AK75" i="1"/>
  <c r="AL75" i="1"/>
  <c r="AM75" i="1"/>
  <c r="AN75" i="1"/>
  <c r="AO75" i="1"/>
  <c r="AP75" i="1"/>
  <c r="AQ75" i="1"/>
  <c r="AK76" i="1"/>
  <c r="AL76" i="1"/>
  <c r="AM76" i="1"/>
  <c r="AN76" i="1"/>
  <c r="AO76" i="1"/>
  <c r="AP76" i="1"/>
  <c r="AQ76" i="1"/>
  <c r="AK77" i="1"/>
  <c r="AL77" i="1"/>
  <c r="AM77" i="1"/>
  <c r="AN77" i="1"/>
  <c r="AO77" i="1"/>
  <c r="AP77" i="1"/>
  <c r="AQ77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4" i="1"/>
  <c r="AL84" i="1"/>
  <c r="AM84" i="1"/>
  <c r="AN84" i="1"/>
  <c r="AO84" i="1"/>
  <c r="AP84" i="1"/>
  <c r="AQ84" i="1"/>
  <c r="AK85" i="1"/>
  <c r="AL85" i="1"/>
  <c r="AM85" i="1"/>
  <c r="AN85" i="1"/>
  <c r="AO85" i="1"/>
  <c r="AP85" i="1"/>
  <c r="AQ85" i="1"/>
  <c r="AK86" i="1"/>
  <c r="AL86" i="1"/>
  <c r="AM86" i="1"/>
  <c r="AN86" i="1"/>
  <c r="AO86" i="1"/>
  <c r="AP86" i="1"/>
  <c r="AQ86" i="1"/>
  <c r="AK87" i="1"/>
  <c r="AL87" i="1"/>
  <c r="AM87" i="1"/>
  <c r="AN87" i="1"/>
  <c r="AO87" i="1"/>
  <c r="AP87" i="1"/>
  <c r="AQ87" i="1"/>
  <c r="AK89" i="1"/>
  <c r="AL89" i="1"/>
  <c r="AM89" i="1"/>
  <c r="AN89" i="1"/>
  <c r="AO89" i="1"/>
  <c r="AP89" i="1"/>
  <c r="AQ89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L94" i="1"/>
  <c r="AM94" i="1"/>
  <c r="AN94" i="1"/>
  <c r="AO94" i="1"/>
  <c r="AP94" i="1"/>
  <c r="AQ94" i="1"/>
  <c r="AK95" i="1"/>
  <c r="AL95" i="1"/>
  <c r="AM95" i="1"/>
  <c r="AN95" i="1"/>
  <c r="AO95" i="1"/>
  <c r="AP95" i="1"/>
  <c r="AQ95" i="1"/>
  <c r="AK96" i="1"/>
  <c r="AL96" i="1"/>
  <c r="AM96" i="1"/>
  <c r="AN96" i="1"/>
  <c r="AO96" i="1"/>
  <c r="AP96" i="1"/>
  <c r="AQ96" i="1"/>
  <c r="AK97" i="1"/>
  <c r="AL97" i="1"/>
  <c r="AM97" i="1"/>
  <c r="AN97" i="1"/>
  <c r="AO97" i="1"/>
  <c r="AP97" i="1"/>
  <c r="AQ97" i="1"/>
  <c r="AK98" i="1"/>
  <c r="AL98" i="1"/>
  <c r="AM98" i="1"/>
  <c r="AN98" i="1"/>
  <c r="AO98" i="1"/>
  <c r="AP98" i="1"/>
  <c r="AQ98" i="1"/>
  <c r="AK99" i="1"/>
  <c r="AL99" i="1"/>
  <c r="AM99" i="1"/>
  <c r="AN99" i="1"/>
  <c r="AO99" i="1"/>
  <c r="AP99" i="1"/>
  <c r="AQ99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2" i="1"/>
  <c r="AL112" i="1"/>
  <c r="AM112" i="1"/>
  <c r="AN112" i="1"/>
  <c r="AO112" i="1"/>
  <c r="AP112" i="1"/>
  <c r="AQ112" i="1"/>
  <c r="AK113" i="1"/>
  <c r="AL113" i="1"/>
  <c r="AM113" i="1"/>
  <c r="AN113" i="1"/>
  <c r="AO113" i="1"/>
  <c r="AP113" i="1"/>
  <c r="AQ113" i="1"/>
  <c r="AK114" i="1"/>
  <c r="AL114" i="1"/>
  <c r="AM114" i="1"/>
  <c r="AN114" i="1"/>
  <c r="AO114" i="1"/>
  <c r="AP114" i="1"/>
  <c r="AQ114" i="1"/>
  <c r="AK115" i="1"/>
  <c r="AL115" i="1"/>
  <c r="AM115" i="1"/>
  <c r="AN115" i="1"/>
  <c r="AO115" i="1"/>
  <c r="AP115" i="1"/>
  <c r="AQ115" i="1"/>
  <c r="AK116" i="1"/>
  <c r="AL116" i="1"/>
  <c r="AM116" i="1"/>
  <c r="AN116" i="1"/>
  <c r="AO116" i="1"/>
  <c r="AP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Q3" i="1"/>
  <c r="AP3" i="1"/>
  <c r="AO3" i="1"/>
  <c r="AM3" i="1"/>
  <c r="AL3" i="1"/>
  <c r="AK3" i="1"/>
  <c r="AN3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0" i="1"/>
  <c r="BE21" i="1"/>
  <c r="BE22" i="1"/>
  <c r="BE23" i="1"/>
  <c r="BE24" i="1"/>
  <c r="BE25" i="1"/>
  <c r="BE26" i="1"/>
  <c r="BE27" i="1"/>
  <c r="BE28" i="1"/>
  <c r="BE29" i="1"/>
  <c r="BE32" i="1"/>
  <c r="BE33" i="1"/>
  <c r="BE34" i="1"/>
  <c r="BE35" i="1"/>
  <c r="BE36" i="1"/>
  <c r="BE37" i="1"/>
  <c r="BE39" i="1"/>
  <c r="BE40" i="1"/>
  <c r="BE41" i="1"/>
  <c r="BE42" i="1"/>
  <c r="BE43" i="1"/>
  <c r="BE44" i="1"/>
  <c r="BE45" i="1"/>
  <c r="BE47" i="1"/>
  <c r="BE48" i="1"/>
  <c r="BE49" i="1"/>
  <c r="BE50" i="1"/>
  <c r="BE51" i="1"/>
  <c r="BE52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9" i="1"/>
  <c r="BE80" i="1"/>
  <c r="BE81" i="1"/>
  <c r="BE83" i="1"/>
  <c r="BE84" i="1"/>
  <c r="BE85" i="1"/>
  <c r="BE86" i="1"/>
  <c r="BE87" i="1"/>
  <c r="BE89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4" i="1"/>
  <c r="BE105" i="1"/>
  <c r="BE106" i="1"/>
  <c r="BE107" i="1"/>
  <c r="BE108" i="1"/>
  <c r="BE110" i="1"/>
  <c r="BE111" i="1"/>
  <c r="BE112" i="1"/>
  <c r="BE113" i="1"/>
  <c r="BE114" i="1"/>
  <c r="BE115" i="1"/>
  <c r="BE116" i="1"/>
  <c r="BE117" i="1"/>
  <c r="BE118" i="1"/>
  <c r="BE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<sst xmlns="http://schemas.openxmlformats.org/spreadsheetml/2006/main" count="1187" uniqueCount="536">
  <si>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</si>
  <si>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</si>
  <si>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</si>
  <si>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</si>
  <si>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</si>
  <si>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</si>
  <si>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</si>
  <si>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</si>
  <si>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</si>
  <si>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</si>
  <si>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</si>
  <si>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</si>
  <si>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</si>
  <si>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</si>
  <si>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</si>
  <si>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</si>
  <si>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</si>
  <si>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</si>
  <si>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</si>
  <si>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</si>
  <si>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</si>
  <si>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</si>
  <si>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</si>
  <si>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</si>
  <si>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</si>
  <si>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</si>
  <si>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</si>
  <si>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</si>
  <si>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</si>
  <si>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</si>
  <si>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</si>
  <si>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</si>
  <si>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</si>
  <si>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</si>
  <si>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</si>
  <si>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</si>
  <si>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</si>
  <si>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</si>
  <si>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</si>
  <si>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</si>
  <si>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</si>
  <si>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</si>
  <si>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</si>
  <si>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</si>
  <si>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</si>
  <si>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</si>
  <si>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</si>
  <si>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</si>
  <si>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</si>
  <si>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</si>
  <si>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</si>
  <si>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</si>
  <si>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</si>
  <si>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</si>
  <si>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</si>
  <si>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</si>
  <si>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</si>
  <si>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</si>
  <si>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</si>
  <si>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</si>
  <si>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</si>
  <si>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</si>
  <si>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</si>
  <si>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</si>
  <si>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</si>
  <si>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</si>
  <si>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</si>
  <si>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</si>
  <si>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</si>
  <si>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</si>
  <si>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</si>
  <si>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</si>
  <si>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</si>
  <si>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</si>
  <si>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</si>
  <si>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</si>
  <si>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</si>
  <si>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</si>
  <si>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</si>
  <si>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</si>
  <si>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</si>
  <si>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</si>
  <si>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</si>
  <si>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</si>
  <si>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</si>
  <si>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</si>
  <si>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</si>
  <si>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</si>
  <si>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</si>
  <si>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</si>
  <si>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</si>
  <si>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</si>
  <si>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</si>
  <si>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</si>
  <si>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</si>
  <si>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</si>
  <si>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</si>
  <si>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</si>
  <si>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</si>
  <si>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</si>
  <si>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</si>
  <si>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</si>
  <si>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</si>
  <si>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</si>
  <si>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</si>
  <si>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</si>
  <si>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</si>
  <si>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</si>
  <si>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</si>
  <si>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</si>
  <si>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</si>
  <si>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</si>
  <si>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</si>
  <si>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</si>
  <si>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</si>
  <si>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</si>
  <si>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</si>
  <si>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</si>
  <si>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</si>
  <si>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</si>
  <si>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</si>
  <si>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</si>
  <si>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</si>
  <si>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</si>
  <si>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</si>
  <si>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</si>
  <si>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</si>
  <si>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</si>
  <si>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</si>
  <si>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</si>
  <si>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</si>
  <si>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</si>
  <si>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</si>
  <si>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</si>
  <si>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</si>
  <si>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</si>
  <si>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</si>
  <si>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</si>
  <si>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</si>
  <si>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</si>
  <si>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</si>
  <si>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</si>
  <si>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</si>
  <si>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</si>
  <si>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</si>
  <si>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</si>
  <si>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</si>
  <si>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</si>
  <si>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</si>
  <si>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</si>
  <si>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</si>
  <si>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</si>
  <si>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</si>
  <si>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</si>
  <si>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</si>
  <si>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</si>
  <si>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</si>
  <si>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</si>
  <si>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</si>
  <si>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</si>
  <si>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</si>
  <si>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</si>
  <si>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</si>
  <si>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</si>
  <si>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</si>
  <si>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</si>
  <si>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</si>
  <si>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</si>
  <si>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</si>
  <si>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</si>
  <si>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</si>
  <si>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</si>
  <si>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</si>
  <si>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</si>
  <si>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</si>
  <si>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</si>
  <si>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</si>
  <si>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</si>
  <si>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</si>
  <si>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</si>
  <si>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</si>
  <si>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</si>
  <si>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</si>
  <si>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</si>
  <si>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</si>
  <si>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</si>
  <si>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</si>
  <si>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</si>
  <si>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</si>
  <si>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</si>
  <si>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</si>
  <si>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</si>
  <si>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</si>
  <si>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</si>
  <si>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</si>
  <si>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</si>
  <si>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</si>
  <si>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</si>
  <si>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</si>
  <si>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</si>
  <si>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</si>
  <si>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</si>
  <si>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</si>
  <si>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</si>
  <si>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</si>
  <si>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</si>
  <si>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</si>
  <si>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</si>
  <si>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</si>
  <si>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</si>
  <si>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</si>
  <si>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</si>
  <si>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</si>
  <si>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</si>
  <si>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</si>
  <si>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</si>
  <si>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</si>
  <si>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</si>
  <si>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</si>
  <si>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</si>
  <si>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</si>
  <si>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</si>
  <si>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</si>
  <si>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</si>
  <si>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</si>
  <si>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</si>
  <si>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</si>
  <si>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</si>
  <si>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</si>
  <si>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</si>
  <si>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</si>
  <si>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</si>
  <si>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</si>
  <si>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</si>
  <si>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</si>
  <si>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</si>
  <si>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</si>
  <si>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</si>
  <si>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</si>
  <si>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</si>
  <si>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</si>
  <si>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</si>
  <si>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</si>
  <si>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</si>
  <si>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</si>
  <si>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</si>
  <si>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</si>
  <si>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</si>
  <si>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</si>
  <si>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</si>
  <si>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</si>
  <si>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</si>
  <si>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</si>
  <si>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</si>
  <si>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</si>
  <si>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</si>
  <si>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</si>
  <si>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</si>
  <si>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</si>
  <si>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</si>
  <si>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</si>
  <si>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</si>
  <si>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</si>
  <si>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</si>
  <si>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</si>
  <si>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</si>
  <si>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</si>
  <si>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</si>
  <si>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</si>
  <si>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</si>
  <si>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</si>
  <si>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</si>
  <si>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</si>
  <si>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</si>
  <si>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</si>
  <si>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</si>
  <si>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</si>
  <si>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</si>
  <si>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</si>
  <si>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</si>
  <si>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</si>
  <si>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</si>
  <si>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</si>
  <si>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</si>
  <si>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</si>
  <si>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</si>
  <si>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</si>
  <si>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</si>
  <si>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</si>
  <si>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</si>
  <si>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</si>
  <si>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</si>
  <si>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</si>
  <si>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</si>
  <si>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</si>
  <si>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</si>
  <si>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</si>
  <si>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</si>
  <si>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</si>
  <si>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</si>
  <si>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</si>
  <si>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</si>
  <si>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</si>
  <si>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</si>
  <si>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</si>
  <si>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</si>
  <si>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</si>
  <si>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</si>
  <si>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</si>
  <si>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</si>
  <si>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</si>
  <si>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</si>
  <si>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</si>
  <si>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</si>
  <si>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</si>
  <si>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</si>
  <si>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</si>
  <si>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</si>
  <si>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</si>
  <si>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</si>
  <si>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</si>
  <si>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</si>
  <si>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</si>
  <si>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</si>
  <si>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</si>
  <si>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</si>
  <si>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</si>
  <si>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</si>
  <si>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</si>
  <si>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</si>
  <si>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</si>
  <si>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</si>
  <si>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</si>
  <si>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</si>
  <si>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</si>
  <si>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</si>
  <si>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</si>
  <si>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</si>
  <si>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</si>
  <si>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</si>
  <si>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</si>
  <si>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</si>
  <si>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</si>
  <si>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</si>
  <si>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</si>
  <si>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</si>
  <si>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</si>
  <si>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</si>
  <si>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</si>
  <si>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</si>
  <si>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</si>
  <si>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</si>
  <si>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</si>
  <si>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</si>
  <si>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</si>
  <si>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</si>
  <si>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</si>
  <si>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</si>
  <si>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</si>
  <si>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</si>
  <si>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</si>
  <si>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</si>
  <si>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</si>
  <si>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</si>
  <si>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</si>
  <si>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</si>
  <si>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</si>
  <si>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</si>
  <si>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</si>
  <si>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</si>
  <si>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</si>
  <si>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</si>
  <si>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</si>
  <si>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</si>
  <si>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</si>
  <si>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</si>
  <si>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</si>
  <si>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</si>
  <si>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</si>
  <si>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</si>
  <si>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</si>
  <si>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</si>
  <si>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</si>
  <si>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</si>
  <si>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</si>
  <si>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</si>
  <si>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</si>
  <si>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</si>
  <si>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</si>
  <si>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</si>
  <si>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</si>
  <si>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</si>
  <si>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</si>
  <si>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</si>
  <si>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</si>
  <si>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</si>
  <si>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</si>
  <si>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</si>
  <si>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</si>
  <si>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</si>
  <si>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</si>
  <si>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</si>
  <si>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</si>
  <si>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</si>
  <si>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</si>
  <si>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</si>
  <si>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</si>
  <si>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</si>
  <si>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</si>
  <si>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</si>
  <si>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</si>
  <si>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</si>
  <si>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</si>
  <si>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</si>
  <si>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</si>
  <si>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</si>
  <si>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</si>
  <si>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</si>
  <si>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</si>
  <si>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</si>
  <si>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</si>
  <si>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</si>
  <si>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</si>
  <si>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</si>
  <si>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</si>
  <si>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</si>
  <si>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</si>
  <si>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</si>
  <si>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</si>
  <si>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</si>
  <si>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</si>
  <si>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</si>
  <si>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</si>
  <si>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</si>
  <si>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</si>
  <si>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</si>
  <si>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</si>
  <si>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</si>
  <si>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</si>
  <si>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</si>
  <si>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</si>
  <si>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</si>
  <si>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</si>
  <si>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</si>
  <si>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</si>
  <si>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</si>
  <si>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</si>
  <si>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</si>
  <si>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</si>
  <si>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</si>
  <si>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</si>
  <si>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</si>
  <si>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</si>
  <si>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</si>
  <si>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</si>
  <si>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</si>
  <si>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</si>
  <si>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</si>
  <si>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</si>
  <si>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</si>
  <si>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</si>
  <si>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</si>
  <si>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</si>
  <si>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</si>
  <si>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</si>
  <si>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</si>
  <si>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</si>
  <si>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</si>
  <si>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</si>
  <si>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</si>
  <si>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</si>
  <si>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</si>
  <si>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</si>
  <si>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</si>
  <si>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</si>
  <si>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</si>
  <si>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</si>
  <si>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</si>
  <si>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</si>
  <si>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</si>
  <si>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</si>
  <si>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</si>
  <si>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</si>
  <si>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</si>
  <si>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</si>
  <si>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</si>
  <si>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</si>
  <si>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</si>
  <si>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</si>
  <si>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</si>
  <si>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</si>
  <si>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</si>
  <si>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</si>
  <si>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</si>
  <si>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</si>
  <si>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</si>
  <si>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</si>
  <si>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</si>
  <si>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</si>
  <si>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</si>
  <si>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</si>
  <si>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</si>
  <si>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</si>
  <si>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</si>
  <si>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</si>
  <si>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</si>
  <si>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</si>
  <si>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</si>
  <si>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</si>
  <si>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</si>
  <si>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</si>
  <si>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</si>
  <si>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Tueday: Up to two kids per table eat free with adult purchase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</si>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</sst>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116" zoomScale="70" zoomScaleNormal="70" workbookViewId="0">
      <selection activeCell="B2" sqref="B2:B118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6" customWidth="1"/>
    <col min="39" max="39" width="8.54296875" customWidth="1"/>
    <col min="40" max="43" width="6" customWidth="1"/>
    <col min="50" max="50" width="90.54296875" bestFit="1" customWidth="1"/>
    <col min="51" max="51" width="5.54296875" bestFit="1" customWidth="1"/>
    <col min="53" max="53" width="10.089843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16" x14ac:dyDescent="0.35">
      <c r="B2" t="s">
        <v>508</v>
      </c>
      <c r="C2" t="s">
        <v>480</v>
      </c>
      <c r="E2" t="s">
        <v>483</v>
      </c>
      <c r="G2" t="s">
        <v>509</v>
      </c>
      <c r="AR2" t="s">
        <v>510</v>
      </c>
      <c r="AU2" t="s">
        <v>342</v>
      </c>
      <c r="AV2" t="b">
        <v>1</v>
      </c>
      <c r="AW2" t="b">
        <v>1</v>
      </c>
      <c r="AX2" s="4" t="str">
        <f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>IF(AS2&gt;0,"&lt;img src=@img/outdoor.png@&gt;","")</f>
        <v/>
      </c>
      <c r="AZ2" t="str">
        <f>IF(AT2&gt;0,"&lt;img src=@img/pets.png@&gt;","")</f>
        <v/>
      </c>
      <c r="BA2" t="str">
        <f>IF(AU2="hard","&lt;img src=@img/hard.png@&gt;",IF(AU2="medium","&lt;img src=@img/medium.png@&gt;",IF(AU2="easy","&lt;img src=@img/easy.png@&gt;","")))</f>
        <v>&lt;img src=@img/easy.png@&gt;</v>
      </c>
      <c r="BB2" t="str">
        <f>IF(AV2="true","&lt;img src=@img/drinkicon.png@&gt;","")</f>
        <v/>
      </c>
      <c r="BC2" t="str">
        <f>IF(AW2="true","&lt;img src=@img/foodicon.png@&gt;","")</f>
        <v/>
      </c>
      <c r="BD2" t="str">
        <f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",C2)</f>
        <v>easy med sfoco</v>
      </c>
      <c r="BF2" t="str">
        <f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12" t="s">
        <v>512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>IF(H3&gt;0,H3/100,"")</f>
        <v>16</v>
      </c>
      <c r="X3">
        <f>IF(I3&gt;0,I3/100,"")</f>
        <v>18</v>
      </c>
      <c r="Y3">
        <f>IF(J3&gt;0,J3/100,"")</f>
        <v>16</v>
      </c>
      <c r="Z3">
        <f>IF(K3&gt;0,K3/100,"")</f>
        <v>18</v>
      </c>
      <c r="AA3">
        <f>IF(L3&gt;0,L3/100,"")</f>
        <v>16</v>
      </c>
      <c r="AB3">
        <f>IF(M3&gt;0,M3/100,"")</f>
        <v>18</v>
      </c>
      <c r="AC3">
        <f>IF(N3&gt;0,N3/100,"")</f>
        <v>16</v>
      </c>
      <c r="AD3">
        <f>IF(O3&gt;0,O3/100,"")</f>
        <v>18</v>
      </c>
      <c r="AE3">
        <f>IF(P3&gt;0,P3/100,"")</f>
        <v>16</v>
      </c>
      <c r="AF3">
        <f>IF(Q3&gt;0,Q3/100,"")</f>
        <v>18</v>
      </c>
      <c r="AG3">
        <f>IF(R3&gt;0,R3/100,"")</f>
        <v>16</v>
      </c>
      <c r="AH3">
        <f>IF(S3&gt;0,S3/100,"")</f>
        <v>18</v>
      </c>
      <c r="AI3">
        <f>IF(T3&gt;0,T3/100,"")</f>
        <v>16</v>
      </c>
      <c r="AJ3">
        <f>IF(U3&gt;0,U3/100,"")</f>
        <v>18</v>
      </c>
      <c r="AK3" t="str">
        <f>IF(H3&gt;0,CONCATENATE(IF(H3&gt;=1200,H3/100-12,H3/100),IF(H3&gt;=1200,"pm","am"),"-",IF(I3&gt;=1200,I3/100-12,I3/100),IF(I3&gt;=1200,"pm","am")),"")</f>
        <v>4pm-6pm</v>
      </c>
      <c r="AL3" t="str">
        <f>IF(J3&gt;0,CONCATENATE(IF(J3&gt;=1200,J3/100-12,J3/100),IF(J3&gt;=1200,"pm","am"),"-",IF(K3&gt;=1200,K3/100-12,K3/100),IF(K3&gt;=1200,"pm","am")),"")</f>
        <v>4pm-6pm</v>
      </c>
      <c r="AM3" t="str">
        <f>IF(L3&gt;0,CONCATENATE(IF(L3&gt;=1200,L3/100-12,L3/100),IF(L3&gt;=1200,"pm","am"),"-",IF(M3&gt;=1200,M3/100-12,M3/100),IF(M3&gt;=1200,"pm","am")),"")</f>
        <v>4pm-6pm</v>
      </c>
      <c r="AN3" t="str">
        <f>IF(N3&gt;0,CONCATENATE(IF(N3&gt;=1200,N3/100-12,N3/100),IF(N3&gt;=1200,"pm","am"),"-",IF(O3&gt;=1200,O3/100-12,O3/100),IF(O3&gt;=1200,"pm","am")),"")</f>
        <v>4pm-6pm</v>
      </c>
      <c r="AO3" t="str">
        <f>IF(P3&gt;0,CONCATENATE(IF(P3&gt;=1200,P3/100-12,P3/100),IF(P3&gt;=1200,"pm","am"),"-",IF(Q3&gt;=1200,Q3/100-12,Q3/100),IF(Q3&gt;=1200,"pm","am")),"")</f>
        <v>4pm-6pm</v>
      </c>
      <c r="AP3" t="str">
        <f>IF(R3&gt;0,CONCATENATE(IF(R3&gt;=1200,R3/100-12,R3/100),IF(R3&gt;=1200,"pm","am"),"-",IF(S3&gt;=1200,S3/100-12,S3/100),IF(S3&gt;=1200,"pm","am")),"")</f>
        <v>4pm-6pm</v>
      </c>
      <c r="AQ3" t="str">
        <f>IF(T3&gt;0,CONCATENATE(IF(T3&gt;=1200,T3/100-12,T3/100),IF(T3&gt;=1200,"pm","am"),"-",IF(U3&gt;=1200,U3/100-12,U3/100),IF(U3&gt;=1200,"pm","am")),"")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>_xlfn.CONCAT("{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>IF(AS3&gt;0,"&lt;img src=@img/outdoor.png@&gt;","")</f>
        <v/>
      </c>
      <c r="AZ3" t="str">
        <f>IF(AT3&gt;0,"&lt;img src=@img/pets.png@&gt;","")</f>
        <v/>
      </c>
      <c r="BA3" t="str">
        <f>IF(AU3="hard","&lt;img src=@img/hard.png@&gt;",IF(AU3="medium","&lt;img src=@img/medium.png@&gt;",IF(AU3="easy","&lt;img src=@img/easy.png@&gt;","")))</f>
        <v>&lt;img src=@img/hard.png@&gt;</v>
      </c>
      <c r="BB3" t="str">
        <f>IF(AV3="true","&lt;img src=@img/drinkicon.png@&gt;","")</f>
        <v/>
      </c>
      <c r="BC3" t="str">
        <f>IF(AW3="true","&lt;img src=@img/foodicon.png@&gt;","")</f>
        <v/>
      </c>
      <c r="BD3" t="str">
        <f>CONCATENATE(AY3,AZ3,BA3,BB3,BC3,BK3)</f>
        <v>&lt;img src=@img/hard.png@&gt;</v>
      </c>
      <c r="BE3" t="str">
        <f>CONCATENATE(IF(AS3&gt;0,"outdoor ",""),IF(AT3&gt;0,"pet ",""),IF(AV3="true","drink ",""),IF(AW3="true","food ",""),AU3," ",E3," ",C3)</f>
        <v>hard med old</v>
      </c>
      <c r="BF3" t="str">
        <f>IF(C3="old","Old Town",IF(C3="campus","Near Campus",IF(C3="sfoco", "South Foco",IF(C3="nfoco","North Foco",IF(C3="midtown","Midtown",IF(C3="cwest","Campus West",""))))))</f>
        <v>Old Town</v>
      </c>
      <c r="BG3">
        <v>40.584597000000002</v>
      </c>
      <c r="BH3">
        <v>-105.077343</v>
      </c>
      <c r="BI3" t="str">
        <f>CONCATENATE("[",BG3,",",BH3,"],")</f>
        <v>[40.584597,-105.077343],</v>
      </c>
      <c r="BK3" t="str">
        <f>IF(BJ3&gt;0,"&lt;img src=@img/kidicon.png@&gt;","")</f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>IF(H4&gt;0,H4/100,"")</f>
        <v/>
      </c>
      <c r="X4" t="str">
        <f>IF(I4&gt;0,I4/100,"")</f>
        <v/>
      </c>
      <c r="Y4" t="str">
        <f>IF(J4&gt;0,J4/100,"")</f>
        <v/>
      </c>
      <c r="Z4" t="str">
        <f>IF(K4&gt;0,K4/100,"")</f>
        <v/>
      </c>
      <c r="AA4" t="str">
        <f>IF(L4&gt;0,L4/100,"")</f>
        <v/>
      </c>
      <c r="AB4" t="str">
        <f>IF(M4&gt;0,M4/100,"")</f>
        <v/>
      </c>
      <c r="AC4" t="str">
        <f>IF(N4&gt;0,N4/100,"")</f>
        <v/>
      </c>
      <c r="AD4" t="str">
        <f>IF(O4&gt;0,O4/100,"")</f>
        <v/>
      </c>
      <c r="AE4" t="str">
        <f>IF(P4&gt;0,P4/100,"")</f>
        <v/>
      </c>
      <c r="AF4" t="str">
        <f>IF(Q4&gt;0,Q4/100,"")</f>
        <v/>
      </c>
      <c r="AG4" t="str">
        <f>IF(R4&gt;0,R4/100,"")</f>
        <v/>
      </c>
      <c r="AH4" t="str">
        <f>IF(S4&gt;0,S4/100,"")</f>
        <v/>
      </c>
      <c r="AI4" t="str">
        <f>IF(T4&gt;0,T4/100,"")</f>
        <v/>
      </c>
      <c r="AJ4" t="str">
        <f>IF(U4&gt;0,U4/100,"")</f>
        <v/>
      </c>
      <c r="AK4" t="str">
        <f>IF(H4&gt;0,CONCATENATE(IF(H4&gt;=1200,H4/100-12,H4/100),IF(H4&gt;=1200,"pm","am"),"-",IF(I4&gt;=1200,I4/100-12,I4/100),IF(I4&gt;=1200,"pm","am")),"")</f>
        <v/>
      </c>
      <c r="AL4" t="str">
        <f>IF(J4&gt;0,CONCATENATE(IF(J4&gt;=1200,J4/100-12,J4/100),IF(J4&gt;=1200,"pm","am"),"-",IF(K4&gt;=1200,K4/100-12,K4/100),IF(K4&gt;=1200,"pm","am")),"")</f>
        <v/>
      </c>
      <c r="AM4" t="str">
        <f>IF(L4&gt;0,CONCATENATE(IF(L4&gt;=1200,L4/100-12,L4/100),IF(L4&gt;=1200,"pm","am"),"-",IF(M4&gt;=1200,M4/100-12,M4/100),IF(M4&gt;=1200,"pm","am")),"")</f>
        <v/>
      </c>
      <c r="AN4" t="str">
        <f>IF(N4&gt;0,CONCATENATE(IF(N4&gt;=1200,N4/100-12,N4/100),IF(N4&gt;=1200,"pm","am"),"-",IF(O4&gt;=1200,O4/100-12,O4/100),IF(O4&gt;=1200,"pm","am")),"")</f>
        <v/>
      </c>
      <c r="AO4" t="str">
        <f>IF(P4&gt;0,CONCATENATE(IF(P4&gt;=1200,P4/100-12,P4/100),IF(P4&gt;=1200,"pm","am"),"-",IF(Q4&gt;=1200,Q4/100-12,Q4/100),IF(Q4&gt;=1200,"pm","am")),"")</f>
        <v/>
      </c>
      <c r="AP4" t="str">
        <f>IF(R4&gt;0,CONCATENATE(IF(R4&gt;=1200,R4/100-12,R4/100),IF(R4&gt;=1200,"pm","am"),"-",IF(S4&gt;=1200,S4/100-12,S4/100),IF(S4&gt;=1200,"pm","am")),"")</f>
        <v/>
      </c>
      <c r="AQ4" t="str">
        <f>IF(T4&gt;0,CONCATENATE(IF(T4&gt;=1200,T4/100-12,T4/100),IF(T4&gt;=1200,"pm","am"),"-",IF(U4&gt;=1200,U4/100-12,U4/100),IF(U4&gt;=1200,"pm","am")),"")</f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>_xlfn.CONCAT("{
    'name': """,B4,""",
    'area': ","""",C4,""",",
"'hours': {
      'sunday-start':","""",H4,"""",", 'sunday-end':","""",I4,"""",", 'monday-start':","""",J4,"""",", 'monday-end':","""",K4,"""",", 'tuesday-start':","""",L4,"""",", 'tuesday-end':","""",M4,""", 'wednesday-start':","""",N4,""", 'wednesday-end':","""",O4,""", 'thursday-start':","""",P4,""", 'thursday-end':","""",Q4,""", 'friday-start':","""",R4,""", 'friday-end':","""",S4,""", 'saturday-start':","""",T4,""", 'saturday-end':","""",U4,"""","},","  'description': ","""",V4,"""",", 'link':","""",AR4,"""",", 'pricing':","""",E4,"""",",   'phone-number': ","""",F4,"""",", 'address': ","""",G4,"""",", 'other-amenities': [","'",AS4,"','",AT4,"','",AU4,"'","]",", 'has-drink':",AV4,", 'has-food':",AW4,"},")</f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>IF(AS4&gt;0,"&lt;img src=@img/outdoor.png@&gt;","")</f>
        <v/>
      </c>
      <c r="AZ4" t="str">
        <f>IF(AT4&gt;0,"&lt;img src=@img/pets.png@&gt;","")</f>
        <v/>
      </c>
      <c r="BA4" t="str">
        <f>IF(AU4="hard","&lt;img src=@img/hard.png@&gt;",IF(AU4="medium","&lt;img src=@img/medium.png@&gt;",IF(AU4="easy","&lt;img src=@img/easy.png@&gt;","")))</f>
        <v>&lt;img src=@img/medium.png@&gt;</v>
      </c>
      <c r="BB4" t="str">
        <f>IF(AV4="true","&lt;img src=@img/drinkicon.png@&gt;","")</f>
        <v/>
      </c>
      <c r="BC4" t="str">
        <f>IF(AW4="true","&lt;img src=@img/foodicon.png@&gt;","")</f>
        <v/>
      </c>
      <c r="BD4" t="str">
        <f>CONCATENATE(AY4,AZ4,BA4,BB4,BC4,BK4)</f>
        <v>&lt;img src=@img/medium.png@&gt;</v>
      </c>
      <c r="BE4" t="str">
        <f>CONCATENATE(IF(AS4&gt;0,"outdoor ",""),IF(AT4&gt;0,"pet ",""),IF(AV4="true","drink ",""),IF(AW4="true","food ",""),AU4," ",E4," ",C4)</f>
        <v>medium low campus</v>
      </c>
      <c r="BF4" t="str">
        <f>IF(C4="old","Old Town",IF(C4="campus","Near Campus",IF(C4="sfoco", "South Foco",IF(C4="nfoco","North Foco",IF(C4="midtown","Midtown",IF(C4="cwest","Campus West",""))))))</f>
        <v>Near Campus</v>
      </c>
      <c r="BG4">
        <v>40.578207999999997</v>
      </c>
      <c r="BH4">
        <v>-105.082031</v>
      </c>
      <c r="BI4" t="str">
        <f>CONCATENATE("[",BG4,",",BH4,"],")</f>
        <v>[40.578208,-105.082031],</v>
      </c>
      <c r="BK4" t="str">
        <f>IF(BJ4&gt;0,"&lt;img src=@img/kidicon.png@&gt;","")</f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>IF(H5&gt;0,H5/100,"")</f>
        <v/>
      </c>
      <c r="X5" t="str">
        <f>IF(I5&gt;0,I5/100,"")</f>
        <v/>
      </c>
      <c r="Y5" t="str">
        <f>IF(J5&gt;0,J5/100,"")</f>
        <v/>
      </c>
      <c r="Z5" t="str">
        <f>IF(K5&gt;0,K5/100,"")</f>
        <v/>
      </c>
      <c r="AA5" t="str">
        <f>IF(L5&gt;0,L5/100,"")</f>
        <v/>
      </c>
      <c r="AB5" t="str">
        <f>IF(M5&gt;0,M5/100,"")</f>
        <v/>
      </c>
      <c r="AC5" t="str">
        <f>IF(N5&gt;0,N5/100,"")</f>
        <v/>
      </c>
      <c r="AD5" t="str">
        <f>IF(O5&gt;0,O5/100,"")</f>
        <v/>
      </c>
      <c r="AE5" t="str">
        <f>IF(P5&gt;0,P5/100,"")</f>
        <v/>
      </c>
      <c r="AF5" t="str">
        <f>IF(Q5&gt;0,Q5/100,"")</f>
        <v/>
      </c>
      <c r="AG5" t="str">
        <f>IF(R5&gt;0,R5/100,"")</f>
        <v/>
      </c>
      <c r="AH5" t="str">
        <f>IF(S5&gt;0,S5/100,"")</f>
        <v/>
      </c>
      <c r="AI5" t="str">
        <f>IF(T5&gt;0,T5/100,"")</f>
        <v/>
      </c>
      <c r="AJ5" t="str">
        <f>IF(U5&gt;0,U5/100,"")</f>
        <v/>
      </c>
      <c r="AK5" t="str">
        <f>IF(H5&gt;0,CONCATENATE(IF(H5&gt;=1200,H5/100-12,H5/100),IF(H5&gt;=1200,"pm","am"),"-",IF(I5&gt;=1200,I5/100-12,I5/100),IF(I5&gt;=1200,"pm","am")),"")</f>
        <v/>
      </c>
      <c r="AL5" t="str">
        <f>IF(J5&gt;0,CONCATENATE(IF(J5&gt;=1200,J5/100-12,J5/100),IF(J5&gt;=1200,"pm","am"),"-",IF(K5&gt;=1200,K5/100-12,K5/100),IF(K5&gt;=1200,"pm","am")),"")</f>
        <v/>
      </c>
      <c r="AM5" t="str">
        <f>IF(L5&gt;0,CONCATENATE(IF(L5&gt;=1200,L5/100-12,L5/100),IF(L5&gt;=1200,"pm","am"),"-",IF(M5&gt;=1200,M5/100-12,M5/100),IF(M5&gt;=1200,"pm","am")),"")</f>
        <v/>
      </c>
      <c r="AN5" t="str">
        <f>IF(N5&gt;0,CONCATENATE(IF(N5&gt;=1200,N5/100-12,N5/100),IF(N5&gt;=1200,"pm","am"),"-",IF(O5&gt;=1200,O5/100-12,O5/100),IF(O5&gt;=1200,"pm","am")),"")</f>
        <v/>
      </c>
      <c r="AO5" t="str">
        <f>IF(P5&gt;0,CONCATENATE(IF(P5&gt;=1200,P5/100-12,P5/100),IF(P5&gt;=1200,"pm","am"),"-",IF(Q5&gt;=1200,Q5/100-12,Q5/100),IF(Q5&gt;=1200,"pm","am")),"")</f>
        <v/>
      </c>
      <c r="AP5" t="str">
        <f>IF(R5&gt;0,CONCATENATE(IF(R5&gt;=1200,R5/100-12,R5/100),IF(R5&gt;=1200,"pm","am"),"-",IF(S5&gt;=1200,S5/100-12,S5/100),IF(S5&gt;=1200,"pm","am")),"")</f>
        <v/>
      </c>
      <c r="AQ5" t="str">
        <f>IF(T5&gt;0,CONCATENATE(IF(T5&gt;=1200,T5/100-12,T5/100),IF(T5&gt;=1200,"pm","am"),"-",IF(U5&gt;=1200,U5/100-12,U5/100),IF(U5&gt;=1200,"pm","am")),"")</f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>_xlfn.CONCAT("{
    'name': """,B5,""",
    'area': ","""",C5,""",",
"'hours': {
      'sunday-start':","""",H5,"""",", 'sunday-end':","""",I5,"""",", 'monday-start':","""",J5,"""",", 'monday-end':","""",K5,"""",", 'tuesday-start':","""",L5,"""",", 'tuesday-end':","""",M5,""", 'wednesday-start':","""",N5,""", 'wednesday-end':","""",O5,""", 'thursday-start':","""",P5,""", 'thursday-end':","""",Q5,""", 'friday-start':","""",R5,""", 'friday-end':","""",S5,""", 'saturday-start':","""",T5,""", 'saturday-end':","""",U5,"""","},","  'description': ","""",V5,"""",", 'link':","""",AR5,"""",", 'pricing':","""",E5,"""",",   'phone-number': ","""",F5,"""",", 'address': ","""",G5,"""",", 'other-amenities': [","'",AS5,"','",AT5,"','",AU5,"'","]",", 'has-drink':",AV5,", 'has-food':",AW5,"},")</f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>IF(AS5&gt;0,"&lt;img src=@img/outdoor.png@&gt;","")</f>
        <v>&lt;img src=@img/outdoor.png@&gt;</v>
      </c>
      <c r="AZ5" t="str">
        <f>IF(AT5&gt;0,"&lt;img src=@img/pets.png@&gt;","")</f>
        <v>&lt;img src=@img/pets.png@&gt;</v>
      </c>
      <c r="BA5" t="str">
        <f>IF(AU5="hard","&lt;img src=@img/hard.png@&gt;",IF(AU5="medium","&lt;img src=@img/medium.png@&gt;",IF(AU5="easy","&lt;img src=@img/easy.png@&gt;","")))</f>
        <v>&lt;img src=@img/easy.png@&gt;</v>
      </c>
      <c r="BB5" t="str">
        <f>IF(AV5="true","&lt;img src=@img/drinkicon.png@&gt;","")</f>
        <v/>
      </c>
      <c r="BC5" t="str">
        <f>IF(AW5="true","&lt;img src=@img/foodicon.png@&gt;","")</f>
        <v/>
      </c>
      <c r="BD5" t="str">
        <f>CONCATENATE(AY5,AZ5,BA5,BB5,BC5,BK5)</f>
        <v>&lt;img src=@img/outdoor.png@&gt;&lt;img src=@img/pets.png@&gt;&lt;img src=@img/easy.png@&gt;</v>
      </c>
      <c r="BE5" t="str">
        <f>CONCATENATE(IF(AS5&gt;0,"outdoor ",""),IF(AT5&gt;0,"pet ",""),IF(AV5="true","drink ",""),IF(AW5="true","food ",""),AU5," ",E5," ",C5)</f>
        <v>outdoor pet easy med nfoco</v>
      </c>
      <c r="BF5" t="str">
        <f>IF(C5="old","Old Town",IF(C5="campus","Near Campus",IF(C5="sfoco", "South Foco",IF(C5="nfoco","North Foco",IF(C5="midtown","Midtown",IF(C5="cwest","Campus West",""))))))</f>
        <v>North Foco</v>
      </c>
      <c r="BG5">
        <v>40.620443000000002</v>
      </c>
      <c r="BH5">
        <v>-105.009394</v>
      </c>
      <c r="BI5" t="str">
        <f>CONCATENATE("[",BG5,",",BH5,"],")</f>
        <v>[40.620443,-105.009394],</v>
      </c>
      <c r="BK5" t="str">
        <f>IF(BJ5&gt;0,"&lt;img src=@img/kidicon.png@&gt;","")</f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>IF(H6&gt;0,H6/100,"")</f>
        <v>15</v>
      </c>
      <c r="X6">
        <f>IF(I6&gt;0,I6/100,"")</f>
        <v>18</v>
      </c>
      <c r="Y6">
        <f>IF(J6&gt;0,J6/100,"")</f>
        <v>15</v>
      </c>
      <c r="Z6">
        <f>IF(K6&gt;0,K6/100,"")</f>
        <v>18</v>
      </c>
      <c r="AA6">
        <f>IF(L6&gt;0,L6/100,"")</f>
        <v>15</v>
      </c>
      <c r="AB6">
        <f>IF(M6&gt;0,M6/100,"")</f>
        <v>18</v>
      </c>
      <c r="AC6">
        <f>IF(N6&gt;0,N6/100,"")</f>
        <v>15</v>
      </c>
      <c r="AD6">
        <f>IF(O6&gt;0,O6/100,"")</f>
        <v>18</v>
      </c>
      <c r="AE6">
        <f>IF(P6&gt;0,P6/100,"")</f>
        <v>15</v>
      </c>
      <c r="AF6">
        <f>IF(Q6&gt;0,Q6/100,"")</f>
        <v>18</v>
      </c>
      <c r="AG6">
        <f>IF(R6&gt;0,R6/100,"")</f>
        <v>15</v>
      </c>
      <c r="AH6">
        <f>IF(S6&gt;0,S6/100,"")</f>
        <v>18</v>
      </c>
      <c r="AI6">
        <f>IF(T6&gt;0,T6/100,"")</f>
        <v>16</v>
      </c>
      <c r="AJ6">
        <f>IF(U6&gt;0,U6/100,"")</f>
        <v>18</v>
      </c>
      <c r="AK6" t="str">
        <f>IF(H6&gt;0,CONCATENATE(IF(H6&gt;=1200,H6/100-12,H6/100),IF(H6&gt;=1200,"pm","am"),"-",IF(I6&gt;=1200,I6/100-12,I6/100),IF(I6&gt;=1200,"pm","am")),"")</f>
        <v>3pm-6pm</v>
      </c>
      <c r="AL6" t="str">
        <f>IF(J6&gt;0,CONCATENATE(IF(J6&gt;=1200,J6/100-12,J6/100),IF(J6&gt;=1200,"pm","am"),"-",IF(K6&gt;=1200,K6/100-12,K6/100),IF(K6&gt;=1200,"pm","am")),"")</f>
        <v>3pm-6pm</v>
      </c>
      <c r="AM6" t="str">
        <f>IF(L6&gt;0,CONCATENATE(IF(L6&gt;=1200,L6/100-12,L6/100),IF(L6&gt;=1200,"pm","am"),"-",IF(M6&gt;=1200,M6/100-12,M6/100),IF(M6&gt;=1200,"pm","am")),"")</f>
        <v>3pm-6pm</v>
      </c>
      <c r="AN6" t="str">
        <f>IF(N6&gt;0,CONCATENATE(IF(N6&gt;=1200,N6/100-12,N6/100),IF(N6&gt;=1200,"pm","am"),"-",IF(O6&gt;=1200,O6/100-12,O6/100),IF(O6&gt;=1200,"pm","am")),"")</f>
        <v>3pm-6pm</v>
      </c>
      <c r="AO6" t="str">
        <f>IF(P6&gt;0,CONCATENATE(IF(P6&gt;=1200,P6/100-12,P6/100),IF(P6&gt;=1200,"pm","am"),"-",IF(Q6&gt;=1200,Q6/100-12,Q6/100),IF(Q6&gt;=1200,"pm","am")),"")</f>
        <v>3pm-6pm</v>
      </c>
      <c r="AP6" t="str">
        <f>IF(R6&gt;0,CONCATENATE(IF(R6&gt;=1200,R6/100-12,R6/100),IF(R6&gt;=1200,"pm","am"),"-",IF(S6&gt;=1200,S6/100-12,S6/100),IF(S6&gt;=1200,"pm","am")),"")</f>
        <v>3pm-6pm</v>
      </c>
      <c r="AQ6" t="str">
        <f>IF(T6&gt;0,CONCATENATE(IF(T6&gt;=1200,T6/100-12,T6/100),IF(T6&gt;=1200,"pm","am"),"-",IF(U6&gt;=1200,U6/100-12,U6/100),IF(U6&gt;=1200,"pm","am")),"")</f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>_xlfn.CONCAT("{
    'name': """,B6,""",
    'area': ","""",C6,""",",
"'hours': {
      'sunday-start':","""",H6,"""",", 'sunday-end':","""",I6,"""",", 'monday-start':","""",J6,"""",", 'monday-end':","""",K6,"""",", 'tuesday-start':","""",L6,"""",", 'tuesday-end':","""",M6,""", 'wednesday-start':","""",N6,""", 'wednesday-end':","""",O6,""", 'thursday-start':","""",P6,""", 'thursday-end':","""",Q6,""", 'friday-start':","""",R6,""", 'friday-end':","""",S6,""", 'saturday-start':","""",T6,""", 'saturday-end':","""",U6,"""","},","  'description': ","""",V6,"""",", 'link':","""",AR6,"""",", 'pricing':","""",E6,"""",",   'phone-number': ","""",F6,"""",", 'address': ","""",G6,"""",", 'other-amenities': [","'",AS6,"','",AT6,"','",AU6,"'","]",", 'has-drink':",AV6,", 'has-food':",AW6,"},")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>IF(AS6&gt;0,"&lt;img src=@img/outdoor.png@&gt;","")</f>
        <v>&lt;img src=@img/outdoor.png@&gt;</v>
      </c>
      <c r="AZ6" t="str">
        <f>IF(AT6&gt;0,"&lt;img src=@img/pets.png@&gt;","")</f>
        <v/>
      </c>
      <c r="BA6" t="str">
        <f>IF(AU6="hard","&lt;img src=@img/hard.png@&gt;",IF(AU6="medium","&lt;img src=@img/medium.png@&gt;",IF(AU6="easy","&lt;img src=@img/easy.png@&gt;","")))</f>
        <v>&lt;img src=@img/hard.png@&gt;</v>
      </c>
      <c r="BB6" t="str">
        <f>IF(AV6="true","&lt;img src=@img/drinkicon.png@&gt;","")</f>
        <v>&lt;img src=@img/drinkicon.png@&gt;</v>
      </c>
      <c r="BC6" t="str">
        <f>IF(AW6="true","&lt;img src=@img/foodicon.png@&gt;","")</f>
        <v>&lt;img src=@img/foodicon.png@&gt;</v>
      </c>
      <c r="BD6" t="str">
        <f>CONCATENATE(AY6,AZ6,BA6,BB6,BC6,BK6)</f>
        <v>&lt;img src=@img/outdoor.png@&gt;&lt;img src=@img/hard.png@&gt;&lt;img src=@img/drinkicon.png@&gt;&lt;img src=@img/foodicon.png@&gt;</v>
      </c>
      <c r="BE6" t="str">
        <f>CONCATENATE(IF(AS6&gt;0,"outdoor ",""),IF(AT6&gt;0,"pet ",""),IF(AV6="true","drink ",""),IF(AW6="true","food ",""),AU6," ",E6," ",C6)</f>
        <v>outdoor drink food hard med sfoco</v>
      </c>
      <c r="BF6" t="str">
        <f>IF(C6="old","Old Town",IF(C6="campus","Near Campus",IF(C6="sfoco", "South Foco",IF(C6="nfoco","North Foco",IF(C6="midtown","Midtown",IF(C6="cwest","Campus West",""))))))</f>
        <v>South Foco</v>
      </c>
      <c r="BG6">
        <v>40.522584000000002</v>
      </c>
      <c r="BH6">
        <v>-105.02533200000001</v>
      </c>
      <c r="BI6" t="str">
        <f>CONCATENATE("[",BG6,",",BH6,"],")</f>
        <v>[40.522584,-105.025332],</v>
      </c>
      <c r="BK6" t="str">
        <f>IF(BJ6&gt;0,"&lt;img src=@img/kidicon.png@&gt;","")</f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>IF(H7&gt;0,H7/100,"")</f>
        <v>9</v>
      </c>
      <c r="X7">
        <f>IF(I7&gt;0,I7/100,"")</f>
        <v>24</v>
      </c>
      <c r="Y7">
        <f>IF(J7&gt;0,J7/100,"")</f>
        <v>11</v>
      </c>
      <c r="Z7">
        <f>IF(K7&gt;0,K7/100,"")</f>
        <v>24</v>
      </c>
      <c r="AA7">
        <f>IF(L7&gt;0,L7/100,"")</f>
        <v>11</v>
      </c>
      <c r="AB7">
        <f>IF(M7&gt;0,M7/100,"")</f>
        <v>24</v>
      </c>
      <c r="AC7">
        <f>IF(N7&gt;0,N7/100,"")</f>
        <v>11</v>
      </c>
      <c r="AD7">
        <f>IF(O7&gt;0,O7/100,"")</f>
        <v>24</v>
      </c>
      <c r="AE7">
        <f>IF(P7&gt;0,P7/100,"")</f>
        <v>11</v>
      </c>
      <c r="AF7">
        <f>IF(Q7&gt;0,Q7/100,"")</f>
        <v>24</v>
      </c>
      <c r="AG7">
        <f>IF(R7&gt;0,R7/100,"")</f>
        <v>11</v>
      </c>
      <c r="AH7">
        <f>IF(S7&gt;0,S7/100,"")</f>
        <v>24</v>
      </c>
      <c r="AI7">
        <f>IF(T7&gt;0,T7/100,"")</f>
        <v>9</v>
      </c>
      <c r="AJ7">
        <f>IF(U7&gt;0,U7/100,"")</f>
        <v>24</v>
      </c>
      <c r="AK7" t="str">
        <f>IF(H7&gt;0,CONCATENATE(IF(H7&gt;=1200,H7/100-12,H7/100),IF(H7&gt;=1200,"pm","am"),"-",IF(I7&gt;=1200,I7/100-12,I7/100),IF(I7&gt;=1200,"pm","am")),"")</f>
        <v>9am-12pm</v>
      </c>
      <c r="AL7" t="str">
        <f>IF(J7&gt;0,CONCATENATE(IF(J7&gt;=1200,J7/100-12,J7/100),IF(J7&gt;=1200,"pm","am"),"-",IF(K7&gt;=1200,K7/100-12,K7/100),IF(K7&gt;=1200,"pm","am")),"")</f>
        <v>11am-12pm</v>
      </c>
      <c r="AM7" t="str">
        <f>IF(L7&gt;0,CONCATENATE(IF(L7&gt;=1200,L7/100-12,L7/100),IF(L7&gt;=1200,"pm","am"),"-",IF(M7&gt;=1200,M7/100-12,M7/100),IF(M7&gt;=1200,"pm","am")),"")</f>
        <v>11am-12pm</v>
      </c>
      <c r="AN7" t="str">
        <f>IF(N7&gt;0,CONCATENATE(IF(N7&gt;=1200,N7/100-12,N7/100),IF(N7&gt;=1200,"pm","am"),"-",IF(O7&gt;=1200,O7/100-12,O7/100),IF(O7&gt;=1200,"pm","am")),"")</f>
        <v>11am-12pm</v>
      </c>
      <c r="AO7" t="str">
        <f>IF(P7&gt;0,CONCATENATE(IF(P7&gt;=1200,P7/100-12,P7/100),IF(P7&gt;=1200,"pm","am"),"-",IF(Q7&gt;=1200,Q7/100-12,Q7/100),IF(Q7&gt;=1200,"pm","am")),"")</f>
        <v>11am-12pm</v>
      </c>
      <c r="AP7" t="str">
        <f>IF(R7&gt;0,CONCATENATE(IF(R7&gt;=1200,R7/100-12,R7/100),IF(R7&gt;=1200,"pm","am"),"-",IF(S7&gt;=1200,S7/100-12,S7/100),IF(S7&gt;=1200,"pm","am")),"")</f>
        <v>11am-12pm</v>
      </c>
      <c r="AQ7" t="str">
        <f>IF(T7&gt;0,CONCATENATE(IF(T7&gt;=1200,T7/100-12,T7/100),IF(T7&gt;=1200,"pm","am"),"-",IF(U7&gt;=1200,U7/100-12,U7/100),IF(U7&gt;=1200,"pm","am")),"")</f>
        <v>9am-12pm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>IF(AS7&gt;0,"&lt;img src=@img/outdoor.png@&gt;","")</f>
        <v>&lt;img src=@img/outdoor.png@&gt;</v>
      </c>
      <c r="AZ7" t="str">
        <f>IF(AT7&gt;0,"&lt;img src=@img/pets.png@&gt;","")</f>
        <v/>
      </c>
      <c r="BA7" t="str">
        <f>IF(AU7="hard","&lt;img src=@img/hard.png@&gt;",IF(AU7="medium","&lt;img src=@img/medium.png@&gt;",IF(AU7="easy","&lt;img src=@img/easy.png@&gt;","")))</f>
        <v>&lt;img src=@img/medium.png@&gt;</v>
      </c>
      <c r="BB7" t="str">
        <f>IF(AV7="true","&lt;img src=@img/drinkicon.png@&gt;","")</f>
        <v>&lt;img src=@img/drinkicon.png@&gt;</v>
      </c>
      <c r="BC7" t="str">
        <f>IF(AW7="true","&lt;img src=@img/foodicon.png@&gt;","")</f>
        <v/>
      </c>
      <c r="BD7" t="str">
        <f>CONCATENATE(AY7,AZ7,BA7,BB7,BC7,BK7)</f>
        <v>&lt;img src=@img/outdoor.png@&gt;&lt;img src=@img/medium.png@&gt;&lt;img src=@img/drinkicon.png@&gt;</v>
      </c>
      <c r="BE7" t="str">
        <f>CONCATENATE(IF(AS7&gt;0,"outdoor ",""),IF(AT7&gt;0,"pet ",""),IF(AV7="true","drink ",""),IF(AW7="true","food ",""),AU7," ",E7," ",C7)</f>
        <v>outdoor drink medium med campus</v>
      </c>
      <c r="BF7" t="str">
        <f>IF(C7="old","Old Town",IF(C7="campus","Near Campus",IF(C7="sfoco", "South Foco",IF(C7="nfoco","North Foco",IF(C7="midtown","Midtown",IF(C7="cwest","Campus West",""))))))</f>
        <v>Near Campus</v>
      </c>
      <c r="BG7">
        <v>40.579591999999998</v>
      </c>
      <c r="BH7">
        <v>-105.079256</v>
      </c>
      <c r="BI7" t="str">
        <f>CONCATENATE("[",BG7,",",BH7,"],")</f>
        <v>[40.579592,-105.079256],</v>
      </c>
      <c r="BK7" t="str">
        <f>IF(BJ7&gt;0,"&lt;img src=@img/kidicon.png@&gt;","")</f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>IF(H8&gt;0,H8/100,"")</f>
        <v/>
      </c>
      <c r="X8" t="str">
        <f>IF(I8&gt;0,I8/100,"")</f>
        <v/>
      </c>
      <c r="Y8" t="str">
        <f>IF(J8&gt;0,J8/100,"")</f>
        <v/>
      </c>
      <c r="Z8" t="str">
        <f>IF(K8&gt;0,K8/100,"")</f>
        <v/>
      </c>
      <c r="AA8" t="str">
        <f>IF(L8&gt;0,L8/100,"")</f>
        <v/>
      </c>
      <c r="AB8" t="str">
        <f>IF(M8&gt;0,M8/100,"")</f>
        <v/>
      </c>
      <c r="AC8" t="str">
        <f>IF(N8&gt;0,N8/100,"")</f>
        <v/>
      </c>
      <c r="AD8" t="str">
        <f>IF(O8&gt;0,O8/100,"")</f>
        <v/>
      </c>
      <c r="AE8" t="str">
        <f>IF(P8&gt;0,P8/100,"")</f>
        <v/>
      </c>
      <c r="AF8" t="str">
        <f>IF(Q8&gt;0,Q8/100,"")</f>
        <v/>
      </c>
      <c r="AG8" t="str">
        <f>IF(R8&gt;0,R8/100,"")</f>
        <v/>
      </c>
      <c r="AH8" t="str">
        <f>IF(S8&gt;0,S8/100,"")</f>
        <v/>
      </c>
      <c r="AI8" t="str">
        <f>IF(T8&gt;0,T8/100,"")</f>
        <v/>
      </c>
      <c r="AJ8" t="str">
        <f>IF(U8&gt;0,U8/100,"")</f>
        <v/>
      </c>
      <c r="AK8" t="str">
        <f>IF(H8&gt;0,CONCATENATE(IF(H8&gt;=1200,H8/100-12,H8/100),IF(H8&gt;=1200,"pm","am"),"-",IF(I8&gt;=1200,I8/100-12,I8/100),IF(I8&gt;=1200,"pm","am")),"")</f>
        <v/>
      </c>
      <c r="AL8" t="str">
        <f>IF(J8&gt;0,CONCATENATE(IF(J8&gt;=1200,J8/100-12,J8/100),IF(J8&gt;=1200,"pm","am"),"-",IF(K8&gt;=1200,K8/100-12,K8/100),IF(K8&gt;=1200,"pm","am")),"")</f>
        <v/>
      </c>
      <c r="AM8" t="str">
        <f>IF(L8&gt;0,CONCATENATE(IF(L8&gt;=1200,L8/100-12,L8/100),IF(L8&gt;=1200,"pm","am"),"-",IF(M8&gt;=1200,M8/100-12,M8/100),IF(M8&gt;=1200,"pm","am")),"")</f>
        <v/>
      </c>
      <c r="AN8" t="str">
        <f>IF(N8&gt;0,CONCATENATE(IF(N8&gt;=1200,N8/100-12,N8/100),IF(N8&gt;=1200,"pm","am"),"-",IF(O8&gt;=1200,O8/100-12,O8/100),IF(O8&gt;=1200,"pm","am")),"")</f>
        <v/>
      </c>
      <c r="AO8" t="str">
        <f>IF(P8&gt;0,CONCATENATE(IF(P8&gt;=1200,P8/100-12,P8/100),IF(P8&gt;=1200,"pm","am"),"-",IF(Q8&gt;=1200,Q8/100-12,Q8/100),IF(Q8&gt;=1200,"pm","am")),"")</f>
        <v/>
      </c>
      <c r="AP8" t="str">
        <f>IF(R8&gt;0,CONCATENATE(IF(R8&gt;=1200,R8/100-12,R8/100),IF(R8&gt;=1200,"pm","am"),"-",IF(S8&gt;=1200,S8/100-12,S8/100),IF(S8&gt;=1200,"pm","am")),"")</f>
        <v/>
      </c>
      <c r="AQ8" t="str">
        <f>IF(T8&gt;0,CONCATENATE(IF(T8&gt;=1200,T8/100-12,T8/100),IF(T8&gt;=1200,"pm","am"),"-",IF(U8&gt;=1200,U8/100-12,U8/100),IF(U8&gt;=1200,"pm","am")),"")</f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>_xlfn.CONCAT("{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>IF(AS8&gt;0,"&lt;img src=@img/outdoor.png@&gt;","")</f>
        <v/>
      </c>
      <c r="AZ8" t="str">
        <f>IF(AT8&gt;0,"&lt;img src=@img/pets.png@&gt;","")</f>
        <v/>
      </c>
      <c r="BA8" t="str">
        <f>IF(AU8="hard","&lt;img src=@img/hard.png@&gt;",IF(AU8="medium","&lt;img src=@img/medium.png@&gt;",IF(AU8="easy","&lt;img src=@img/easy.png@&gt;","")))</f>
        <v>&lt;img src=@img/medium.png@&gt;</v>
      </c>
      <c r="BB8" t="str">
        <f>IF(AV8="true","&lt;img src=@img/drinkicon.png@&gt;","")</f>
        <v/>
      </c>
      <c r="BC8" t="str">
        <f>IF(AW8="true","&lt;img src=@img/foodicon.png@&gt;","")</f>
        <v/>
      </c>
      <c r="BD8" t="str">
        <f>CONCATENATE(AY8,AZ8,BA8,BB8,BC8,BK8)</f>
        <v>&lt;img src=@img/medium.png@&gt;</v>
      </c>
      <c r="BE8" t="str">
        <f>CONCATENATE(IF(AS8&gt;0,"outdoor ",""),IF(AT8&gt;0,"pet ",""),IF(AV8="true","drink ",""),IF(AW8="true","food ",""),AU8," ",E8," ",C8)</f>
        <v>medium low campus</v>
      </c>
      <c r="BF8" t="str">
        <f>IF(C8="old","Old Town",IF(C8="campus","Near Campus",IF(C8="sfoco", "South Foco",IF(C8="nfoco","North Foco",IF(C8="midtown","Midtown",IF(C8="cwest","Campus West",""))))))</f>
        <v>Near Campus</v>
      </c>
      <c r="BG8">
        <v>40.579048</v>
      </c>
      <c r="BH8">
        <v>-105.07677099999999</v>
      </c>
      <c r="BI8" t="str">
        <f>CONCATENATE("[",BG8,",",BH8,"],")</f>
        <v>[40.579048,-105.076771],</v>
      </c>
      <c r="BK8" t="str">
        <f>IF(BJ8&gt;0,"&lt;img src=@img/kidicon.png@&gt;","")</f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>IF(H9&gt;0,H9/100,"")</f>
        <v/>
      </c>
      <c r="X9" t="str">
        <f>IF(I9&gt;0,I9/100,"")</f>
        <v/>
      </c>
      <c r="Y9">
        <f>IF(J9&gt;0,J9/100,"")</f>
        <v>16</v>
      </c>
      <c r="Z9">
        <f>IF(K9&gt;0,K9/100,"")</f>
        <v>19</v>
      </c>
      <c r="AA9">
        <f>IF(L9&gt;0,L9/100,"")</f>
        <v>16</v>
      </c>
      <c r="AB9">
        <f>IF(M9&gt;0,M9/100,"")</f>
        <v>19</v>
      </c>
      <c r="AC9">
        <f>IF(N9&gt;0,N9/100,"")</f>
        <v>16</v>
      </c>
      <c r="AD9">
        <f>IF(O9&gt;0,O9/100,"")</f>
        <v>19</v>
      </c>
      <c r="AE9">
        <f>IF(P9&gt;0,P9/100,"")</f>
        <v>16</v>
      </c>
      <c r="AF9">
        <f>IF(Q9&gt;0,Q9/100,"")</f>
        <v>19</v>
      </c>
      <c r="AG9">
        <f>IF(R9&gt;0,R9/100,"")</f>
        <v>16</v>
      </c>
      <c r="AH9">
        <f>IF(S9&gt;0,S9/100,"")</f>
        <v>19</v>
      </c>
      <c r="AI9" t="str">
        <f>IF(T9&gt;0,T9/100,"")</f>
        <v/>
      </c>
      <c r="AJ9" t="str">
        <f>IF(U9&gt;0,U9/100,"")</f>
        <v/>
      </c>
      <c r="AK9" t="str">
        <f>IF(H9&gt;0,CONCATENATE(IF(H9&gt;=1200,H9/100-12,H9/100),IF(H9&gt;=1200,"pm","am"),"-",IF(I9&gt;=1200,I9/100-12,I9/100),IF(I9&gt;=1200,"pm","am")),"")</f>
        <v/>
      </c>
      <c r="AL9" t="str">
        <f>IF(J9&gt;0,CONCATENATE(IF(J9&gt;=1200,J9/100-12,J9/100),IF(J9&gt;=1200,"pm","am"),"-",IF(K9&gt;=1200,K9/100-12,K9/100),IF(K9&gt;=1200,"pm","am")),"")</f>
        <v>4pm-7pm</v>
      </c>
      <c r="AM9" t="str">
        <f>IF(L9&gt;0,CONCATENATE(IF(L9&gt;=1200,L9/100-12,L9/100),IF(L9&gt;=1200,"pm","am"),"-",IF(M9&gt;=1200,M9/100-12,M9/100),IF(M9&gt;=1200,"pm","am")),"")</f>
        <v>4pm-7pm</v>
      </c>
      <c r="AN9" t="str">
        <f>IF(N9&gt;0,CONCATENATE(IF(N9&gt;=1200,N9/100-12,N9/100),IF(N9&gt;=1200,"pm","am"),"-",IF(O9&gt;=1200,O9/100-12,O9/100),IF(O9&gt;=1200,"pm","am")),"")</f>
        <v>4pm-7pm</v>
      </c>
      <c r="AO9" t="str">
        <f>IF(P9&gt;0,CONCATENATE(IF(P9&gt;=1200,P9/100-12,P9/100),IF(P9&gt;=1200,"pm","am"),"-",IF(Q9&gt;=1200,Q9/100-12,Q9/100),IF(Q9&gt;=1200,"pm","am")),"")</f>
        <v>4pm-7pm</v>
      </c>
      <c r="AP9" t="str">
        <f>IF(R9&gt;0,CONCATENATE(IF(R9&gt;=1200,R9/100-12,R9/100),IF(R9&gt;=1200,"pm","am"),"-",IF(S9&gt;=1200,S9/100-12,S9/100),IF(S9&gt;=1200,"pm","am")),"")</f>
        <v>4pm-7pm</v>
      </c>
      <c r="AQ9" t="str">
        <f>IF(T9&gt;0,CONCATENATE(IF(T9&gt;=1200,T9/100-12,T9/100),IF(T9&gt;=1200,"pm","am"),"-",IF(U9&gt;=1200,U9/100-12,U9/100),IF(U9&gt;=1200,"pm","am")),"")</f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>_xlfn.CONCAT("{
    'name': """,B9,""",
    'area': ","""",C9,""",",
"'hours': {
      'sunday-start':","""",H9,"""",", 'sunday-end':","""",I9,"""",", 'monday-start':","""",J9,"""",", 'monday-end':","""",K9,"""",", 'tuesday-start':","""",L9,"""",", 'tuesday-end':","""",M9,""", 'wednesday-start':","""",N9,""", 'wednesday-end':","""",O9,""", 'thursday-start':","""",P9,""", 'thursday-end':","""",Q9,""", 'friday-start':","""",R9,""", 'friday-end':","""",S9,""", 'saturday-start':","""",T9,""", 'saturday-end':","""",U9,"""","},","  'description': ","""",V9,"""",", 'link':","""",AR9,"""",", 'pricing':","""",E9,"""",",   'phone-number': ","""",F9,"""",", 'address': ","""",G9,"""",", 'other-amenities': [","'",AS9,"','",AT9,"','",AU9,"'","]",", 'has-drink':",AV9,", 'has-food':",AW9,"},")</f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>IF(AS9&gt;0,"&lt;img src=@img/outdoor.png@&gt;","")</f>
        <v>&lt;img src=@img/outdoor.png@&gt;</v>
      </c>
      <c r="AZ9" t="str">
        <f>IF(AT9&gt;0,"&lt;img src=@img/pets.png@&gt;","")</f>
        <v/>
      </c>
      <c r="BA9" t="str">
        <f>IF(AU9="hard","&lt;img src=@img/hard.png@&gt;",IF(AU9="medium","&lt;img src=@img/medium.png@&gt;",IF(AU9="easy","&lt;img src=@img/easy.png@&gt;","")))</f>
        <v>&lt;img src=@img/easy.png@&gt;</v>
      </c>
      <c r="BB9" t="str">
        <f>IF(AV9="true","&lt;img src=@img/drinkicon.png@&gt;","")</f>
        <v>&lt;img src=@img/drinkicon.png@&gt;</v>
      </c>
      <c r="BC9" t="str">
        <f>IF(AW9="true","&lt;img src=@img/foodicon.png@&gt;","")</f>
        <v>&lt;img src=@img/foodicon.png@&gt;</v>
      </c>
      <c r="BD9" t="str">
        <f>CONCATENATE(AY9,AZ9,BA9,BB9,BC9,BK9)</f>
        <v>&lt;img src=@img/outdoor.png@&gt;&lt;img src=@img/easy.png@&gt;&lt;img src=@img/drinkicon.png@&gt;&lt;img src=@img/foodicon.png@&gt;</v>
      </c>
      <c r="BE9" t="str">
        <f>CONCATENATE(IF(AS9&gt;0,"outdoor ",""),IF(AT9&gt;0,"pet ",""),IF(AV9="true","drink ",""),IF(AW9="true","food ",""),AU9," ",E9," ",C9)</f>
        <v>outdoor drink food easy med midtown</v>
      </c>
      <c r="BF9" t="str">
        <f>IF(C9="old","Old Town",IF(C9="campus","Near Campus",IF(C9="sfoco", "South Foco",IF(C9="nfoco","North Foco",IF(C9="midtown","Midtown",IF(C9="cwest","Campus West",""))))))</f>
        <v>Midtown</v>
      </c>
      <c r="BG9">
        <v>40.542237999999998</v>
      </c>
      <c r="BH9">
        <v>-105.072501</v>
      </c>
      <c r="BI9" t="str">
        <f>CONCATENATE("[",BG9,",",BH9,"],")</f>
        <v>[40.542238,-105.072501],</v>
      </c>
      <c r="BK9" t="str">
        <f>IF(BJ9&gt;0,"&lt;img src=@img/kidicon.png@&gt;","")</f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>IF(H10&gt;0,H10/100,"")</f>
        <v>15</v>
      </c>
      <c r="X10">
        <f>IF(I10&gt;0,I10/100,"")</f>
        <v>18</v>
      </c>
      <c r="Y10">
        <f>IF(J10&gt;0,J10/100,"")</f>
        <v>15</v>
      </c>
      <c r="Z10">
        <f>IF(K10&gt;0,K10/100,"")</f>
        <v>18</v>
      </c>
      <c r="AA10">
        <f>IF(L10&gt;0,L10/100,"")</f>
        <v>15</v>
      </c>
      <c r="AB10">
        <f>IF(M10&gt;0,M10/100,"")</f>
        <v>18</v>
      </c>
      <c r="AC10">
        <f>IF(N10&gt;0,N10/100,"")</f>
        <v>15</v>
      </c>
      <c r="AD10">
        <f>IF(O10&gt;0,O10/100,"")</f>
        <v>18</v>
      </c>
      <c r="AE10">
        <f>IF(P10&gt;0,P10/100,"")</f>
        <v>15</v>
      </c>
      <c r="AF10">
        <f>IF(Q10&gt;0,Q10/100,"")</f>
        <v>18</v>
      </c>
      <c r="AG10">
        <f>IF(R10&gt;0,R10/100,"")</f>
        <v>15</v>
      </c>
      <c r="AH10">
        <f>IF(S10&gt;0,S10/100,"")</f>
        <v>18</v>
      </c>
      <c r="AI10">
        <f>IF(T10&gt;0,T10/100,"")</f>
        <v>15</v>
      </c>
      <c r="AJ10">
        <f>IF(U10&gt;0,U10/100,"")</f>
        <v>18</v>
      </c>
      <c r="AK10" t="str">
        <f>IF(H10&gt;0,CONCATENATE(IF(H10&gt;=1200,H10/100-12,H10/100),IF(H10&gt;=1200,"pm","am"),"-",IF(I10&gt;=1200,I10/100-12,I10/100),IF(I10&gt;=1200,"pm","am")),"")</f>
        <v>3pm-6pm</v>
      </c>
      <c r="AL10" t="str">
        <f>IF(J10&gt;0,CONCATENATE(IF(J10&gt;=1200,J10/100-12,J10/100),IF(J10&gt;=1200,"pm","am"),"-",IF(K10&gt;=1200,K10/100-12,K10/100),IF(K10&gt;=1200,"pm","am")),"")</f>
        <v>3pm-6pm</v>
      </c>
      <c r="AM10" t="str">
        <f>IF(L10&gt;0,CONCATENATE(IF(L10&gt;=1200,L10/100-12,L10/100),IF(L10&gt;=1200,"pm","am"),"-",IF(M10&gt;=1200,M10/100-12,M10/100),IF(M10&gt;=1200,"pm","am")),"")</f>
        <v>3pm-6pm</v>
      </c>
      <c r="AN10" t="str">
        <f>IF(N10&gt;0,CONCATENATE(IF(N10&gt;=1200,N10/100-12,N10/100),IF(N10&gt;=1200,"pm","am"),"-",IF(O10&gt;=1200,O10/100-12,O10/100),IF(O10&gt;=1200,"pm","am")),"")</f>
        <v>3pm-6pm</v>
      </c>
      <c r="AO10" t="str">
        <f>IF(P10&gt;0,CONCATENATE(IF(P10&gt;=1200,P10/100-12,P10/100),IF(P10&gt;=1200,"pm","am"),"-",IF(Q10&gt;=1200,Q10/100-12,Q10/100),IF(Q10&gt;=1200,"pm","am")),"")</f>
        <v>3pm-6pm</v>
      </c>
      <c r="AP10" t="str">
        <f>IF(R10&gt;0,CONCATENATE(IF(R10&gt;=1200,R10/100-12,R10/100),IF(R10&gt;=1200,"pm","am"),"-",IF(S10&gt;=1200,S10/100-12,S10/100),IF(S10&gt;=1200,"pm","am")),"")</f>
        <v>3pm-6pm</v>
      </c>
      <c r="AQ10" t="str">
        <f>IF(T10&gt;0,CONCATENATE(IF(T10&gt;=1200,T10/100-12,T10/100),IF(T10&gt;=1200,"pm","am"),"-",IF(U10&gt;=1200,U10/100-12,U10/100),IF(U10&gt;=1200,"pm","am")),"")</f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>_xlfn.CONCAT("{
    'name': """,B10,""",
    'area': ","""",C10,""",",
"'hours': {
      'sunday-start':","""",H10,"""",", 'sunday-end':","""",I10,"""",", 'monday-start':","""",J10,"""",", 'monday-end':","""",K10,"""",", 'tuesday-start':","""",L10,"""",", 'tuesday-end':","""",M10,""", 'wednesday-start':","""",N10,""", 'wednesday-end':","""",O10,""", 'thursday-start':","""",P10,""", 'thursday-end':","""",Q10,""", 'friday-start':","""",R10,""", 'friday-end':","""",S10,""", 'saturday-start':","""",T10,""", 'saturday-end':","""",U10,"""","},","  'description': ","""",V10,"""",", 'link':","""",AR10,"""",", 'pricing':","""",E10,"""",",   'phone-number': ","""",F10,"""",", 'address': ","""",G10,"""",", 'other-amenities': [","'",AS10,"','",AT10,"','",AU10,"'","]",", 'has-drink':",AV10,", 'has-food':",AW10,"},")</f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>IF(AS10&gt;0,"&lt;img src=@img/outdoor.png@&gt;","")</f>
        <v>&lt;img src=@img/outdoor.png@&gt;</v>
      </c>
      <c r="AZ10" t="str">
        <f>IF(AT10&gt;0,"&lt;img src=@img/pets.png@&gt;","")</f>
        <v/>
      </c>
      <c r="BA10" t="str">
        <f>IF(AU10="hard","&lt;img src=@img/hard.png@&gt;",IF(AU10="medium","&lt;img src=@img/medium.png@&gt;",IF(AU10="easy","&lt;img src=@img/easy.png@&gt;","")))</f>
        <v>&lt;img src=@img/medium.png@&gt;</v>
      </c>
      <c r="BB10" t="str">
        <f>IF(AV10="true","&lt;img src=@img/drinkicon.png@&gt;","")</f>
        <v>&lt;img src=@img/drinkicon.png@&gt;</v>
      </c>
      <c r="BC10" t="str">
        <f>IF(AW10="true","&lt;img src=@img/foodicon.png@&gt;","")</f>
        <v/>
      </c>
      <c r="BD10" t="str">
        <f>CONCATENATE(AY10,AZ10,BA10,BB10,BC10,BK10)</f>
        <v>&lt;img src=@img/outdoor.png@&gt;&lt;img src=@img/medium.png@&gt;&lt;img src=@img/drinkicon.png@&gt;&lt;img src=@img/kidicon.png@&gt;</v>
      </c>
      <c r="BE10" t="str">
        <f>CONCATENATE(IF(AS10&gt;0,"outdoor ",""),IF(AT10&gt;0,"pet ",""),IF(AV10="true","drink ",""),IF(AW10="true","food ",""),AU10," ",E10," ",C10)</f>
        <v>outdoor drink medium med old</v>
      </c>
      <c r="BF10" t="str">
        <f>IF(C10="old","Old Town",IF(C10="campus","Near Campus",IF(C10="sfoco", "South Foco",IF(C10="nfoco","North Foco",IF(C10="midtown","Midtown",IF(C10="cwest","Campus West",""))))))</f>
        <v>Old Town</v>
      </c>
      <c r="BG10">
        <v>40.587240999999999</v>
      </c>
      <c r="BH10">
        <v>-105.076707</v>
      </c>
      <c r="BI10" t="str">
        <f>CONCATENATE("[",BG10,",",BH10,"],")</f>
        <v>[40.587241,-105.076707],</v>
      </c>
      <c r="BJ10" t="b">
        <v>1</v>
      </c>
      <c r="BK10" t="str">
        <f>IF(BJ10&gt;0,"&lt;img src=@img/kidicon.png@&gt;","")</f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>IF(H11&gt;0,H11/100,"")</f>
        <v>16</v>
      </c>
      <c r="X11">
        <f>IF(I11&gt;0,I11/100,"")</f>
        <v>24</v>
      </c>
      <c r="Y11">
        <f>IF(J11&gt;0,J11/100,"")</f>
        <v>16</v>
      </c>
      <c r="Z11">
        <f>IF(K11&gt;0,K11/100,"")</f>
        <v>18</v>
      </c>
      <c r="AA11">
        <f>IF(L11&gt;0,L11/100,"")</f>
        <v>16</v>
      </c>
      <c r="AB11">
        <f>IF(M11&gt;0,M11/100,"")</f>
        <v>18</v>
      </c>
      <c r="AC11">
        <f>IF(N11&gt;0,N11/100,"")</f>
        <v>16</v>
      </c>
      <c r="AD11">
        <f>IF(O11&gt;0,O11/100,"")</f>
        <v>18</v>
      </c>
      <c r="AE11">
        <f>IF(P11&gt;0,P11/100,"")</f>
        <v>16</v>
      </c>
      <c r="AF11">
        <f>IF(Q11&gt;0,Q11/100,"")</f>
        <v>18</v>
      </c>
      <c r="AG11">
        <f>IF(R11&gt;0,R11/100,"")</f>
        <v>16</v>
      </c>
      <c r="AH11">
        <f>IF(S11&gt;0,S11/100,"")</f>
        <v>18</v>
      </c>
      <c r="AI11">
        <f>IF(T11&gt;0,T11/100,"")</f>
        <v>16</v>
      </c>
      <c r="AJ11">
        <f>IF(U11&gt;0,U11/100,"")</f>
        <v>24</v>
      </c>
      <c r="AK11" t="str">
        <f>IF(H11&gt;0,CONCATENATE(IF(H11&gt;=1200,H11/100-12,H11/100),IF(H11&gt;=1200,"pm","am"),"-",IF(I11&gt;=1200,I11/100-12,I11/100),IF(I11&gt;=1200,"pm","am")),"")</f>
        <v>4pm-12pm</v>
      </c>
      <c r="AL11" t="str">
        <f>IF(J11&gt;0,CONCATENATE(IF(J11&gt;=1200,J11/100-12,J11/100),IF(J11&gt;=1200,"pm","am"),"-",IF(K11&gt;=1200,K11/100-12,K11/100),IF(K11&gt;=1200,"pm","am")),"")</f>
        <v>4pm-6pm</v>
      </c>
      <c r="AM11" t="str">
        <f>IF(L11&gt;0,CONCATENATE(IF(L11&gt;=1200,L11/100-12,L11/100),IF(L11&gt;=1200,"pm","am"),"-",IF(M11&gt;=1200,M11/100-12,M11/100),IF(M11&gt;=1200,"pm","am")),"")</f>
        <v>4pm-6pm</v>
      </c>
      <c r="AN11" t="str">
        <f>IF(N11&gt;0,CONCATENATE(IF(N11&gt;=1200,N11/100-12,N11/100),IF(N11&gt;=1200,"pm","am"),"-",IF(O11&gt;=1200,O11/100-12,O11/100),IF(O11&gt;=1200,"pm","am")),"")</f>
        <v>4pm-6pm</v>
      </c>
      <c r="AO11" t="str">
        <f>IF(P11&gt;0,CONCATENATE(IF(P11&gt;=1200,P11/100-12,P11/100),IF(P11&gt;=1200,"pm","am"),"-",IF(Q11&gt;=1200,Q11/100-12,Q11/100),IF(Q11&gt;=1200,"pm","am")),"")</f>
        <v>4pm-6pm</v>
      </c>
      <c r="AP11" t="str">
        <f>IF(R11&gt;0,CONCATENATE(IF(R11&gt;=1200,R11/100-12,R11/100),IF(R11&gt;=1200,"pm","am"),"-",IF(S11&gt;=1200,S11/100-12,S11/100),IF(S11&gt;=1200,"pm","am")),"")</f>
        <v>4pm-6pm</v>
      </c>
      <c r="AQ11" t="str">
        <f>IF(T11&gt;0,CONCATENATE(IF(T11&gt;=1200,T11/100-12,T11/100),IF(T11&gt;=1200,"pm","am"),"-",IF(U11&gt;=1200,U11/100-12,U11/100),IF(U11&gt;=1200,"pm","am")),"")</f>
        <v>4pm-12pm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>_xlfn.CONCAT("{
    'name': """,B11,""",
    'area': ","""",C11,""",",
"'hours': {
      'sunday-start':","""",H11,"""",", 'sunday-end':","""",I11,"""",", 'monday-start':","""",J11,"""",", 'monday-end':","""",K11,"""",", 'tuesday-start':","""",L11,"""",", 'tuesday-end':","""",M11,""", 'wednesday-start':","""",N11,""", 'wednesday-end':","""",O11,""", 'thursday-start':","""",P11,""", 'thursday-end':","""",Q11,""", 'friday-start':","""",R11,""", 'friday-end':","""",S11,""", 'saturday-start':","""",T11,""", 'saturday-end':","""",U11,"""","},","  'description': ","""",V11,"""",", 'link':","""",AR11,"""",", 'pricing':","""",E11,"""",",   'phone-number': ","""",F11,"""",", 'address': ","""",G11,"""",", 'other-amenities': [","'",AS11,"','",AT11,"','",AU11,"'","]",", 'has-drink':",AV11,", 'has-food':",AW11,"},")</f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>IF(AS11&gt;0,"&lt;img src=@img/outdoor.png@&gt;","")</f>
        <v/>
      </c>
      <c r="AZ11" t="str">
        <f>IF(AT11&gt;0,"&lt;img src=@img/pets.png@&gt;","")</f>
        <v/>
      </c>
      <c r="BA11" t="str">
        <f>IF(AU11="hard","&lt;img src=@img/hard.png@&gt;",IF(AU11="medium","&lt;img src=@img/medium.png@&gt;",IF(AU11="easy","&lt;img src=@img/easy.png@&gt;","")))</f>
        <v>&lt;img src=@img/medium.png@&gt;</v>
      </c>
      <c r="BB11" t="str">
        <f>IF(AV11="true","&lt;img src=@img/drinkicon.png@&gt;","")</f>
        <v>&lt;img src=@img/drinkicon.png@&gt;</v>
      </c>
      <c r="BC11" t="str">
        <f>IF(AW11="true","&lt;img src=@img/foodicon.png@&gt;","")</f>
        <v>&lt;img src=@img/foodicon.png@&gt;</v>
      </c>
      <c r="BD11" t="str">
        <f>CONCATENATE(AY11,AZ11,BA11,BB11,BC11,BK11)</f>
        <v>&lt;img src=@img/medium.png@&gt;&lt;img src=@img/drinkicon.png@&gt;&lt;img src=@img/foodicon.png@&gt;</v>
      </c>
      <c r="BE11" t="str">
        <f>CONCATENATE(IF(AS11&gt;0,"outdoor ",""),IF(AT11&gt;0,"pet ",""),IF(AV11="true","drink ",""),IF(AW11="true","food ",""),AU11," ",E11," ",C11)</f>
        <v>drink food medium low old</v>
      </c>
      <c r="BF11" t="str">
        <f>IF(C11="old","Old Town",IF(C11="campus","Near Campus",IF(C11="sfoco", "South Foco",IF(C11="nfoco","North Foco",IF(C11="midtown","Midtown",IF(C11="cwest","Campus West",""))))))</f>
        <v>Old Town</v>
      </c>
      <c r="BG11">
        <v>40.587246</v>
      </c>
      <c r="BH11">
        <v>-105.078137</v>
      </c>
      <c r="BI11" t="str">
        <f>CONCATENATE("[",BG11,",",BH11,"],")</f>
        <v>[40.587246,-105.078137],</v>
      </c>
      <c r="BK11" t="str">
        <f>IF(BJ11&gt;0,"&lt;img src=@img/kidicon.png@&gt;","")</f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>IF(H12&gt;0,H12/100,"")</f>
        <v/>
      </c>
      <c r="X12" t="str">
        <f>IF(I12&gt;0,I12/100,"")</f>
        <v/>
      </c>
      <c r="Y12" t="str">
        <f>IF(J12&gt;0,J12/100,"")</f>
        <v/>
      </c>
      <c r="Z12" t="str">
        <f>IF(K12&gt;0,K12/100,"")</f>
        <v/>
      </c>
      <c r="AA12" t="str">
        <f>IF(L12&gt;0,L12/100,"")</f>
        <v/>
      </c>
      <c r="AB12" t="str">
        <f>IF(M12&gt;0,M12/100,"")</f>
        <v/>
      </c>
      <c r="AC12" t="str">
        <f>IF(N12&gt;0,N12/100,"")</f>
        <v/>
      </c>
      <c r="AD12" t="str">
        <f>IF(O12&gt;0,O12/100,"")</f>
        <v/>
      </c>
      <c r="AE12" t="str">
        <f>IF(P12&gt;0,P12/100,"")</f>
        <v/>
      </c>
      <c r="AF12" t="str">
        <f>IF(Q12&gt;0,Q12/100,"")</f>
        <v/>
      </c>
      <c r="AG12" t="str">
        <f>IF(R12&gt;0,R12/100,"")</f>
        <v/>
      </c>
      <c r="AH12" t="str">
        <f>IF(S12&gt;0,S12/100,"")</f>
        <v/>
      </c>
      <c r="AI12" t="str">
        <f>IF(T12&gt;0,T12/100,"")</f>
        <v/>
      </c>
      <c r="AJ12" t="str">
        <f>IF(U12&gt;0,U12/100,"")</f>
        <v/>
      </c>
      <c r="AK12" t="str">
        <f>IF(H12&gt;0,CONCATENATE(IF(H12&gt;=1200,H12/100-12,H12/100),IF(H12&gt;=1200,"pm","am"),"-",IF(I12&gt;=1200,I12/100-12,I12/100),IF(I12&gt;=1200,"pm","am")),"")</f>
        <v/>
      </c>
      <c r="AL12" t="str">
        <f>IF(J12&gt;0,CONCATENATE(IF(J12&gt;=1200,J12/100-12,J12/100),IF(J12&gt;=1200,"pm","am"),"-",IF(K12&gt;=1200,K12/100-12,K12/100),IF(K12&gt;=1200,"pm","am")),"")</f>
        <v/>
      </c>
      <c r="AM12" t="str">
        <f>IF(L12&gt;0,CONCATENATE(IF(L12&gt;=1200,L12/100-12,L12/100),IF(L12&gt;=1200,"pm","am"),"-",IF(M12&gt;=1200,M12/100-12,M12/100),IF(M12&gt;=1200,"pm","am")),"")</f>
        <v/>
      </c>
      <c r="AN12" t="str">
        <f>IF(N12&gt;0,CONCATENATE(IF(N12&gt;=1200,N12/100-12,N12/100),IF(N12&gt;=1200,"pm","am"),"-",IF(O12&gt;=1200,O12/100-12,O12/100),IF(O12&gt;=1200,"pm","am")),"")</f>
        <v/>
      </c>
      <c r="AO12" t="str">
        <f>IF(P12&gt;0,CONCATENATE(IF(P12&gt;=1200,P12/100-12,P12/100),IF(P12&gt;=1200,"pm","am"),"-",IF(Q12&gt;=1200,Q12/100-12,Q12/100),IF(Q12&gt;=1200,"pm","am")),"")</f>
        <v/>
      </c>
      <c r="AP12" t="str">
        <f>IF(R12&gt;0,CONCATENATE(IF(R12&gt;=1200,R12/100-12,R12/100),IF(R12&gt;=1200,"pm","am"),"-",IF(S12&gt;=1200,S12/100-12,S12/100),IF(S12&gt;=1200,"pm","am")),"")</f>
        <v/>
      </c>
      <c r="AQ12" t="str">
        <f>IF(T12&gt;0,CONCATENATE(IF(T12&gt;=1200,T12/100-12,T12/100),IF(T12&gt;=1200,"pm","am"),"-",IF(U12&gt;=1200,U12/100-12,U12/100),IF(U12&gt;=1200,"pm","am")),"")</f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>_xlfn.CONCAT("{
    'name': """,B12,""",
    'area': ","""",C12,""",",
"'hours': {
      'sunday-start':","""",H12,"""",", 'sunday-end':","""",I12,"""",", 'monday-start':","""",J12,"""",", 'monday-end':","""",K12,"""",", 'tuesday-start':","""",L12,"""",", 'tuesday-end':","""",M12,""", 'wednesday-start':","""",N12,""", 'wednesday-end':","""",O12,""", 'thursday-start':","""",P12,""", 'thursday-end':","""",Q12,""", 'friday-start':","""",R12,""", 'friday-end':","""",S12,""", 'saturday-start':","""",T12,""", 'saturday-end':","""",U12,"""","},","  'description': ","""",V12,"""",", 'link':","""",AR12,"""",", 'pricing':","""",E12,"""",",   'phone-number': ","""",F12,"""",", 'address': ","""",G12,"""",", 'other-amenities': [","'",AS12,"','",AT12,"','",AU12,"'","]",", 'has-drink':",AV12,", 'has-food':",AW12,"},")</f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>IF(AS12&gt;0,"&lt;img src=@img/outdoor.png@&gt;","")</f>
        <v/>
      </c>
      <c r="AZ12" t="str">
        <f>IF(AT12&gt;0,"&lt;img src=@img/pets.png@&gt;","")</f>
        <v/>
      </c>
      <c r="BA12" t="str">
        <f>IF(AU12="hard","&lt;img src=@img/hard.png@&gt;",IF(AU12="medium","&lt;img src=@img/medium.png@&gt;",IF(AU12="easy","&lt;img src=@img/easy.png@&gt;","")))</f>
        <v>&lt;img src=@img/medium.png@&gt;</v>
      </c>
      <c r="BB12" t="str">
        <f>IF(AV12="true","&lt;img src=@img/drinkicon.png@&gt;","")</f>
        <v/>
      </c>
      <c r="BC12" t="str">
        <f>IF(AW12="true","&lt;img src=@img/foodicon.png@&gt;","")</f>
        <v/>
      </c>
      <c r="BD12" t="str">
        <f>CONCATENATE(AY12,AZ12,BA12,BB12,BC12,BK12)</f>
        <v>&lt;img src=@img/medium.png@&gt;</v>
      </c>
      <c r="BE12" t="str">
        <f>CONCATENATE(IF(AS12&gt;0,"outdoor ",""),IF(AT12&gt;0,"pet ",""),IF(AV12="true","drink ",""),IF(AW12="true","food ",""),AU12," ",E12," ",C12)</f>
        <v>medium low campus</v>
      </c>
      <c r="BF12" t="str">
        <f>IF(C12="old","Old Town",IF(C12="campus","Near Campus",IF(C12="sfoco", "South Foco",IF(C12="nfoco","North Foco",IF(C12="midtown","Midtown",IF(C12="cwest","Campus West",""))))))</f>
        <v>Near Campus</v>
      </c>
      <c r="BG12">
        <v>40.581021</v>
      </c>
      <c r="BH12">
        <v>-105.07677200000001</v>
      </c>
      <c r="BI12" t="str">
        <f>CONCATENATE("[",BG12,",",BH12,"],")</f>
        <v>[40.581021,-105.076772],</v>
      </c>
      <c r="BK12" t="str">
        <f>IF(BJ12&gt;0,"&lt;img src=@img/kidicon.png@&gt;","")</f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>IF(H13&gt;0,H13/100,"")</f>
        <v/>
      </c>
      <c r="X13" t="str">
        <f>IF(I13&gt;0,I13/100,"")</f>
        <v/>
      </c>
      <c r="Y13">
        <f>IF(J13&gt;0,J13/100,"")</f>
        <v>15</v>
      </c>
      <c r="Z13">
        <f>IF(K13&gt;0,K13/100,"")</f>
        <v>19</v>
      </c>
      <c r="AA13">
        <f>IF(L13&gt;0,L13/100,"")</f>
        <v>15</v>
      </c>
      <c r="AB13">
        <f>IF(M13&gt;0,M13/100,"")</f>
        <v>19</v>
      </c>
      <c r="AC13">
        <f>IF(N13&gt;0,N13/100,"")</f>
        <v>15</v>
      </c>
      <c r="AD13">
        <f>IF(O13&gt;0,O13/100,"")</f>
        <v>19</v>
      </c>
      <c r="AE13">
        <f>IF(P13&gt;0,P13/100,"")</f>
        <v>15</v>
      </c>
      <c r="AF13">
        <f>IF(Q13&gt;0,Q13/100,"")</f>
        <v>19</v>
      </c>
      <c r="AG13">
        <f>IF(R13&gt;0,R13/100,"")</f>
        <v>15</v>
      </c>
      <c r="AH13">
        <f>IF(S13&gt;0,S13/100,"")</f>
        <v>19</v>
      </c>
      <c r="AI13" t="str">
        <f>IF(T13&gt;0,T13/100,"")</f>
        <v/>
      </c>
      <c r="AJ13" t="str">
        <f>IF(U13&gt;0,U13/100,"")</f>
        <v/>
      </c>
      <c r="AK13" t="str">
        <f>IF(H13&gt;0,CONCATENATE(IF(H13&gt;=1200,H13/100-12,H13/100),IF(H13&gt;=1200,"pm","am"),"-",IF(I13&gt;=1200,I13/100-12,I13/100),IF(I13&gt;=1200,"pm","am")),"")</f>
        <v/>
      </c>
      <c r="AL13" t="str">
        <f>IF(J13&gt;0,CONCATENATE(IF(J13&gt;=1200,J13/100-12,J13/100),IF(J13&gt;=1200,"pm","am"),"-",IF(K13&gt;=1200,K13/100-12,K13/100),IF(K13&gt;=1200,"pm","am")),"")</f>
        <v>3pm-7pm</v>
      </c>
      <c r="AM13" t="str">
        <f>IF(L13&gt;0,CONCATENATE(IF(L13&gt;=1200,L13/100-12,L13/100),IF(L13&gt;=1200,"pm","am"),"-",IF(M13&gt;=1200,M13/100-12,M13/100),IF(M13&gt;=1200,"pm","am")),"")</f>
        <v>3pm-7pm</v>
      </c>
      <c r="AN13" t="str">
        <f>IF(N13&gt;0,CONCATENATE(IF(N13&gt;=1200,N13/100-12,N13/100),IF(N13&gt;=1200,"pm","am"),"-",IF(O13&gt;=1200,O13/100-12,O13/100),IF(O13&gt;=1200,"pm","am")),"")</f>
        <v>3pm-7pm</v>
      </c>
      <c r="AO13" t="str">
        <f>IF(P13&gt;0,CONCATENATE(IF(P13&gt;=1200,P13/100-12,P13/100),IF(P13&gt;=1200,"pm","am"),"-",IF(Q13&gt;=1200,Q13/100-12,Q13/100),IF(Q13&gt;=1200,"pm","am")),"")</f>
        <v>3pm-7pm</v>
      </c>
      <c r="AP13" t="str">
        <f>IF(R13&gt;0,CONCATENATE(IF(R13&gt;=1200,R13/100-12,R13/100),IF(R13&gt;=1200,"pm","am"),"-",IF(S13&gt;=1200,S13/100-12,S13/100),IF(S13&gt;=1200,"pm","am")),"")</f>
        <v>3pm-7pm</v>
      </c>
      <c r="AQ13" t="str">
        <f>IF(T13&gt;0,CONCATENATE(IF(T13&gt;=1200,T13/100-12,T13/100),IF(T13&gt;=1200,"pm","am"),"-",IF(U13&gt;=1200,U13/100-12,U13/100),IF(U13&gt;=1200,"pm","am")),"")</f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>_xlfn.CONCAT("{
    'name': """,B13,""",
    'area': ","""",C13,""",",
"'hours': {
      'sunday-start':","""",H13,"""",", 'sunday-end':","""",I13,"""",", 'monday-start':","""",J13,"""",", 'monday-end':","""",K13,"""",", 'tuesday-start':","""",L13,"""",", 'tuesday-end':","""",M13,""", 'wednesday-start':","""",N13,""", 'wednesday-end':","""",O13,""", 'thursday-start':","""",P13,""", 'thursday-end':","""",Q13,""", 'friday-start':","""",R13,""", 'friday-end':","""",S13,""", 'saturday-start':","""",T13,""", 'saturday-end':","""",U13,"""","},","  'description': ","""",V13,"""",", 'link':","""",AR13,"""",", 'pricing':","""",E13,"""",",   'phone-number': ","""",F13,"""",", 'address': ","""",G13,"""",", 'other-amenities': [","'",AS13,"','",AT13,"','",AU13,"'","]",", 'has-drink':",AV13,", 'has-food':",AW13,"},")</f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>IF(AS13&gt;0,"&lt;img src=@img/outdoor.png@&gt;","")</f>
        <v/>
      </c>
      <c r="AZ13" t="str">
        <f>IF(AT13&gt;0,"&lt;img src=@img/pets.png@&gt;","")</f>
        <v/>
      </c>
      <c r="BA13" t="str">
        <f>IF(AU13="hard","&lt;img src=@img/hard.png@&gt;",IF(AU13="medium","&lt;img src=@img/medium.png@&gt;",IF(AU13="easy","&lt;img src=@img/easy.png@&gt;","")))</f>
        <v>&lt;img src=@img/easy.png@&gt;</v>
      </c>
      <c r="BB13" t="str">
        <f>IF(AV13="true","&lt;img src=@img/drinkicon.png@&gt;","")</f>
        <v>&lt;img src=@img/drinkicon.png@&gt;</v>
      </c>
      <c r="BC13" t="str">
        <f>IF(AW13="true","&lt;img src=@img/foodicon.png@&gt;","")</f>
        <v>&lt;img src=@img/foodicon.png@&gt;</v>
      </c>
      <c r="BD13" t="str">
        <f>CONCATENATE(AY13,AZ13,BA13,BB13,BC13,BK13)</f>
        <v>&lt;img src=@img/easy.png@&gt;&lt;img src=@img/drinkicon.png@&gt;&lt;img src=@img/foodicon.png@&gt;</v>
      </c>
      <c r="BE13" t="str">
        <f>CONCATENATE(IF(AS13&gt;0,"outdoor ",""),IF(AT13&gt;0,"pet ",""),IF(AV13="true","drink ",""),IF(AW13="true","food ",""),AU13," ",E13," ",C13)</f>
        <v>drink food easy med sfoco</v>
      </c>
      <c r="BF13" t="str">
        <f>IF(C13="old","Old Town",IF(C13="campus","Near Campus",IF(C13="sfoco", "South Foco",IF(C13="nfoco","North Foco",IF(C13="midtown","Midtown",IF(C13="cwest","Campus West",""))))))</f>
        <v>South Foco</v>
      </c>
      <c r="BG13">
        <v>40.523828000000002</v>
      </c>
      <c r="BH13">
        <v>-105.027387</v>
      </c>
      <c r="BI13" t="str">
        <f>CONCATENATE("[",BG13,",",BH13,"],")</f>
        <v>[40.523828,-105.027387],</v>
      </c>
      <c r="BK13" t="str">
        <f>IF(BJ13&gt;0,"&lt;img src=@img/kidicon.png@&gt;","")</f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>IF(H14&gt;0,H14/100,"")</f>
        <v>11</v>
      </c>
      <c r="X14">
        <f>IF(I14&gt;0,I14/100,"")</f>
        <v>16</v>
      </c>
      <c r="Y14">
        <f>IF(J14&gt;0,J14/100,"")</f>
        <v>11</v>
      </c>
      <c r="Z14">
        <f>IF(K14&gt;0,K14/100,"")</f>
        <v>16</v>
      </c>
      <c r="AA14">
        <f>IF(L14&gt;0,L14/100,"")</f>
        <v>11</v>
      </c>
      <c r="AB14">
        <f>IF(M14&gt;0,M14/100,"")</f>
        <v>16</v>
      </c>
      <c r="AC14">
        <f>IF(N14&gt;0,N14/100,"")</f>
        <v>11</v>
      </c>
      <c r="AD14">
        <f>IF(O14&gt;0,O14/100,"")</f>
        <v>16</v>
      </c>
      <c r="AE14">
        <f>IF(P14&gt;0,P14/100,"")</f>
        <v>11</v>
      </c>
      <c r="AF14">
        <f>IF(Q14&gt;0,Q14/100,"")</f>
        <v>16</v>
      </c>
      <c r="AG14">
        <f>IF(R14&gt;0,R14/100,"")</f>
        <v>11</v>
      </c>
      <c r="AH14">
        <f>IF(S14&gt;0,S14/100,"")</f>
        <v>16</v>
      </c>
      <c r="AI14">
        <f>IF(T14&gt;0,T14/100,"")</f>
        <v>11</v>
      </c>
      <c r="AJ14">
        <f>IF(U14&gt;0,U14/100,"")</f>
        <v>16</v>
      </c>
      <c r="AK14" t="str">
        <f>IF(H14&gt;0,CONCATENATE(IF(H14&gt;=1200,H14/100-12,H14/100),IF(H14&gt;=1200,"pm","am"),"-",IF(I14&gt;=1200,I14/100-12,I14/100),IF(I14&gt;=1200,"pm","am")),"")</f>
        <v>11am-4pm</v>
      </c>
      <c r="AL14" t="str">
        <f>IF(J14&gt;0,CONCATENATE(IF(J14&gt;=1200,J14/100-12,J14/100),IF(J14&gt;=1200,"pm","am"),"-",IF(K14&gt;=1200,K14/100-12,K14/100),IF(K14&gt;=1200,"pm","am")),"")</f>
        <v>11am-4pm</v>
      </c>
      <c r="AM14" t="str">
        <f>IF(L14&gt;0,CONCATENATE(IF(L14&gt;=1200,L14/100-12,L14/100),IF(L14&gt;=1200,"pm","am"),"-",IF(M14&gt;=1200,M14/100-12,M14/100),IF(M14&gt;=1200,"pm","am")),"")</f>
        <v>11am-4pm</v>
      </c>
      <c r="AN14" t="str">
        <f>IF(N14&gt;0,CONCATENATE(IF(N14&gt;=1200,N14/100-12,N14/100),IF(N14&gt;=1200,"pm","am"),"-",IF(O14&gt;=1200,O14/100-12,O14/100),IF(O14&gt;=1200,"pm","am")),"")</f>
        <v>11am-4pm</v>
      </c>
      <c r="AO14" t="str">
        <f>IF(P14&gt;0,CONCATENATE(IF(P14&gt;=1200,P14/100-12,P14/100),IF(P14&gt;=1200,"pm","am"),"-",IF(Q14&gt;=1200,Q14/100-12,Q14/100),IF(Q14&gt;=1200,"pm","am")),"")</f>
        <v>11am-4pm</v>
      </c>
      <c r="AP14" t="str">
        <f>IF(R14&gt;0,CONCATENATE(IF(R14&gt;=1200,R14/100-12,R14/100),IF(R14&gt;=1200,"pm","am"),"-",IF(S14&gt;=1200,S14/100-12,S14/100),IF(S14&gt;=1200,"pm","am")),"")</f>
        <v>11am-4pm</v>
      </c>
      <c r="AQ14" t="str">
        <f>IF(T14&gt;0,CONCATENATE(IF(T14&gt;=1200,T14/100-12,T14/100),IF(T14&gt;=1200,"pm","am"),"-",IF(U14&gt;=1200,U14/100-12,U14/100),IF(U14&gt;=1200,"pm","am")),"")</f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>_xlfn.CONCAT("{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>IF(AS14&gt;0,"&lt;img src=@img/outdoor.png@&gt;","")</f>
        <v>&lt;img src=@img/outdoor.png@&gt;</v>
      </c>
      <c r="AZ14" t="str">
        <f>IF(AT14&gt;0,"&lt;img src=@img/pets.png@&gt;","")</f>
        <v/>
      </c>
      <c r="BA14" t="str">
        <f>IF(AU14="hard","&lt;img src=@img/hard.png@&gt;",IF(AU14="medium","&lt;img src=@img/medium.png@&gt;",IF(AU14="easy","&lt;img src=@img/easy.png@&gt;","")))</f>
        <v>&lt;img src=@img/easy.png@&gt;</v>
      </c>
      <c r="BB14" t="str">
        <f>IF(AV14="true","&lt;img src=@img/drinkicon.png@&gt;","")</f>
        <v>&lt;img src=@img/drinkicon.png@&gt;</v>
      </c>
      <c r="BC14" t="str">
        <f>IF(AW14="true","&lt;img src=@img/foodicon.png@&gt;","")</f>
        <v/>
      </c>
      <c r="BD14" t="str">
        <f>CONCATENATE(AY14,AZ14,BA14,BB14,BC14,BK14)</f>
        <v>&lt;img src=@img/outdoor.png@&gt;&lt;img src=@img/easy.png@&gt;&lt;img src=@img/drinkicon.png@&gt;&lt;img src=@img/kidicon.png@&gt;</v>
      </c>
      <c r="BE14" t="str">
        <f>CONCATENATE(IF(AS14&gt;0,"outdoor ",""),IF(AT14&gt;0,"pet ",""),IF(AV14="true","drink ",""),IF(AW14="true","food ",""),AU14," ",E14," ",C14)</f>
        <v>outdoor drink easy med campus</v>
      </c>
      <c r="BF14" t="str">
        <f>IF(C14="old","Old Town",IF(C14="campus","Near Campus",IF(C14="sfoco", "South Foco",IF(C14="nfoco","North Foco",IF(C14="midtown","Midtown",IF(C14="cwest","Campus West",""))))))</f>
        <v>Near Campus</v>
      </c>
      <c r="BG14">
        <v>40.566203000000002</v>
      </c>
      <c r="BH14">
        <v>-105.07862</v>
      </c>
      <c r="BI14" t="str">
        <f>CONCATENATE("[",BG14,",",BH14,"],")</f>
        <v>[40.566203,-105.07862],</v>
      </c>
      <c r="BJ14" t="b">
        <v>1</v>
      </c>
      <c r="BK14" t="str">
        <f>IF(BJ14&gt;0,"&lt;img src=@img/kidicon.png@&gt;","")</f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>IF(H15&gt;0,H15/100,"")</f>
        <v/>
      </c>
      <c r="X15" t="str">
        <f>IF(I15&gt;0,I15/100,"")</f>
        <v/>
      </c>
      <c r="Y15">
        <f>IF(J15&gt;0,J15/100,"")</f>
        <v>10</v>
      </c>
      <c r="Z15">
        <f>IF(K15&gt;0,K15/100,"")</f>
        <v>14</v>
      </c>
      <c r="AA15">
        <f>IF(L15&gt;0,L15/100,"")</f>
        <v>14</v>
      </c>
      <c r="AB15">
        <f>IF(M15&gt;0,M15/100,"")</f>
        <v>19</v>
      </c>
      <c r="AC15">
        <f>IF(N15&gt;0,N15/100,"")</f>
        <v>14</v>
      </c>
      <c r="AD15">
        <f>IF(O15&gt;0,O15/100,"")</f>
        <v>19</v>
      </c>
      <c r="AE15">
        <f>IF(P15&gt;0,P15/100,"")</f>
        <v>14</v>
      </c>
      <c r="AF15">
        <f>IF(Q15&gt;0,Q15/100,"")</f>
        <v>19</v>
      </c>
      <c r="AG15">
        <f>IF(R15&gt;0,R15/100,"")</f>
        <v>14</v>
      </c>
      <c r="AH15">
        <f>IF(S15&gt;0,S15/100,"")</f>
        <v>19</v>
      </c>
      <c r="AI15">
        <f>IF(T15&gt;0,T15/100,"")</f>
        <v>11</v>
      </c>
      <c r="AJ15">
        <f>IF(U15&gt;0,U15/100,"")</f>
        <v>16</v>
      </c>
      <c r="AK15" t="str">
        <f>IF(H15&gt;0,CONCATENATE(IF(H15&gt;=1200,H15/100-12,H15/100),IF(H15&gt;=1200,"pm","am"),"-",IF(I15&gt;=1200,I15/100-12,I15/100),IF(I15&gt;=1200,"pm","am")),"")</f>
        <v/>
      </c>
      <c r="AL15" t="str">
        <f>IF(J15&gt;0,CONCATENATE(IF(J15&gt;=1200,J15/100-12,J15/100),IF(J15&gt;=1200,"pm","am"),"-",IF(K15&gt;=1200,K15/100-12,K15/100),IF(K15&gt;=1200,"pm","am")),"")</f>
        <v>10am-2pm</v>
      </c>
      <c r="AM15" t="str">
        <f>IF(L15&gt;0,CONCATENATE(IF(L15&gt;=1200,L15/100-12,L15/100),IF(L15&gt;=1200,"pm","am"),"-",IF(M15&gt;=1200,M15/100-12,M15/100),IF(M15&gt;=1200,"pm","am")),"")</f>
        <v>2pm-7pm</v>
      </c>
      <c r="AN15" t="str">
        <f>IF(N15&gt;0,CONCATENATE(IF(N15&gt;=1200,N15/100-12,N15/100),IF(N15&gt;=1200,"pm","am"),"-",IF(O15&gt;=1200,O15/100-12,O15/100),IF(O15&gt;=1200,"pm","am")),"")</f>
        <v>2pm-7pm</v>
      </c>
      <c r="AO15" t="str">
        <f>IF(P15&gt;0,CONCATENATE(IF(P15&gt;=1200,P15/100-12,P15/100),IF(P15&gt;=1200,"pm","am"),"-",IF(Q15&gt;=1200,Q15/100-12,Q15/100),IF(Q15&gt;=1200,"pm","am")),"")</f>
        <v>2pm-7pm</v>
      </c>
      <c r="AP15" t="str">
        <f>IF(R15&gt;0,CONCATENATE(IF(R15&gt;=1200,R15/100-12,R15/100),IF(R15&gt;=1200,"pm","am"),"-",IF(S15&gt;=1200,S15/100-12,S15/100),IF(S15&gt;=1200,"pm","am")),"")</f>
        <v>2pm-7pm</v>
      </c>
      <c r="AQ15" t="str">
        <f>IF(T15&gt;0,CONCATENATE(IF(T15&gt;=1200,T15/100-12,T15/100),IF(T15&gt;=1200,"pm","am"),"-",IF(U15&gt;=1200,U15/100-12,U15/100),IF(U15&gt;=1200,"pm","am")),"")</f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>_xlfn.CONCAT("{
    'name': """,B15,""",
    'area': ","""",C15,""",",
"'hours': {
      'sunday-start':","""",H15,"""",", 'sunday-end':","""",I15,"""",", 'monday-start':","""",J15,"""",", 'monday-end':","""",K15,"""",", 'tuesday-start':","""",L15,"""",", 'tuesday-end':","""",M15,""", 'wednesday-start':","""",N15,""", 'wednesday-end':","""",O15,""", 'thursday-start':","""",P15,""", 'thursday-end':","""",Q15,""", 'friday-start':","""",R15,""", 'friday-end':","""",S15,""", 'saturday-start':","""",T15,""", 'saturday-end':","""",U15,"""","},","  'description': ","""",V15,"""",", 'link':","""",AR15,"""",", 'pricing':","""",E15,"""",",   'phone-number': ","""",F15,"""",", 'address': ","""",G15,"""",", 'other-amenities': [","'",AS15,"','",AT15,"','",AU15,"'","]",", 'has-drink':",AV15,", 'has-food':",AW15,"},")</f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>IF(AS15&gt;0,"&lt;img src=@img/outdoor.png@&gt;","")</f>
        <v/>
      </c>
      <c r="AZ15" t="str">
        <f>IF(AT15&gt;0,"&lt;img src=@img/pets.png@&gt;","")</f>
        <v/>
      </c>
      <c r="BA15" t="str">
        <f>IF(AU15="hard","&lt;img src=@img/hard.png@&gt;",IF(AU15="medium","&lt;img src=@img/medium.png@&gt;",IF(AU15="easy","&lt;img src=@img/easy.png@&gt;","")))</f>
        <v>&lt;img src=@img/hard.png@&gt;</v>
      </c>
      <c r="BB15" t="str">
        <f>IF(AV15="true","&lt;img src=@img/drinkicon.png@&gt;","")</f>
        <v>&lt;img src=@img/drinkicon.png@&gt;</v>
      </c>
      <c r="BC15" t="str">
        <f>IF(AW15="true","&lt;img src=@img/foodicon.png@&gt;","")</f>
        <v>&lt;img src=@img/foodicon.png@&gt;</v>
      </c>
      <c r="BD15" t="str">
        <f>CONCATENATE(AY15,AZ15,BA15,BB15,BC15,BK15)</f>
        <v>&lt;img src=@img/hard.png@&gt;&lt;img src=@img/drinkicon.png@&gt;&lt;img src=@img/foodicon.png@&gt;&lt;img src=@img/kidicon.png@&gt;</v>
      </c>
      <c r="BE15" t="str">
        <f>CONCATENATE(IF(AS15&gt;0,"outdoor ",""),IF(AT15&gt;0,"pet ",""),IF(AV15="true","drink ",""),IF(AW15="true","food ",""),AU15," ",E15," ",C15)</f>
        <v>drink food hard med old</v>
      </c>
      <c r="BF15" t="str">
        <f>IF(C15="old","Old Town",IF(C15="campus","Near Campus",IF(C15="sfoco", "South Foco",IF(C15="nfoco","North Foco",IF(C15="midtown","Midtown",IF(C15="cwest","Campus West",""))))))</f>
        <v>Old Town</v>
      </c>
      <c r="BG15">
        <v>40.588160999999999</v>
      </c>
      <c r="BH15">
        <v>-105.07480700000001</v>
      </c>
      <c r="BI15" t="str">
        <f>CONCATENATE("[",BG15,",",BH15,"],")</f>
        <v>[40.588161,-105.074807],</v>
      </c>
      <c r="BJ15" t="b">
        <v>1</v>
      </c>
      <c r="BK15" t="str">
        <f>IF(BJ15&gt;0,"&lt;img src=@img/kidicon.png@&gt;","")</f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>IF(H16&gt;0,H16/100,"")</f>
        <v/>
      </c>
      <c r="X16" t="str">
        <f>IF(I16&gt;0,I16/100,"")</f>
        <v/>
      </c>
      <c r="Y16">
        <f>IF(J16&gt;0,J16/100,"")</f>
        <v>15</v>
      </c>
      <c r="Z16">
        <f>IF(K16&gt;0,K16/100,"")</f>
        <v>18</v>
      </c>
      <c r="AA16">
        <f>IF(L16&gt;0,L16/100,"")</f>
        <v>15</v>
      </c>
      <c r="AB16">
        <f>IF(M16&gt;0,M16/100,"")</f>
        <v>18</v>
      </c>
      <c r="AC16">
        <f>IF(N16&gt;0,N16/100,"")</f>
        <v>15</v>
      </c>
      <c r="AD16">
        <f>IF(O16&gt;0,O16/100,"")</f>
        <v>18</v>
      </c>
      <c r="AE16">
        <f>IF(P16&gt;0,P16/100,"")</f>
        <v>15</v>
      </c>
      <c r="AF16">
        <f>IF(Q16&gt;0,Q16/100,"")</f>
        <v>18</v>
      </c>
      <c r="AG16">
        <f>IF(R16&gt;0,R16/100,"")</f>
        <v>15</v>
      </c>
      <c r="AH16">
        <f>IF(S16&gt;0,S16/100,"")</f>
        <v>18</v>
      </c>
      <c r="AI16" t="str">
        <f>IF(T16&gt;0,T16/100,"")</f>
        <v/>
      </c>
      <c r="AJ16" t="str">
        <f>IF(U16&gt;0,U16/100,"")</f>
        <v/>
      </c>
      <c r="AK16" t="str">
        <f>IF(H16&gt;0,CONCATENATE(IF(H16&gt;=1200,H16/100-12,H16/100),IF(H16&gt;=1200,"pm","am"),"-",IF(I16&gt;=1200,I16/100-12,I16/100),IF(I16&gt;=1200,"pm","am")),"")</f>
        <v/>
      </c>
      <c r="AL16" t="str">
        <f>IF(J16&gt;0,CONCATENATE(IF(J16&gt;=1200,J16/100-12,J16/100),IF(J16&gt;=1200,"pm","am"),"-",IF(K16&gt;=1200,K16/100-12,K16/100),IF(K16&gt;=1200,"pm","am")),"")</f>
        <v>3pm-6pm</v>
      </c>
      <c r="AM16" t="str">
        <f>IF(L16&gt;0,CONCATENATE(IF(L16&gt;=1200,L16/100-12,L16/100),IF(L16&gt;=1200,"pm","am"),"-",IF(M16&gt;=1200,M16/100-12,M16/100),IF(M16&gt;=1200,"pm","am")),"")</f>
        <v>3pm-6pm</v>
      </c>
      <c r="AN16" t="str">
        <f>IF(N16&gt;0,CONCATENATE(IF(N16&gt;=1200,N16/100-12,N16/100),IF(N16&gt;=1200,"pm","am"),"-",IF(O16&gt;=1200,O16/100-12,O16/100),IF(O16&gt;=1200,"pm","am")),"")</f>
        <v>3pm-6pm</v>
      </c>
      <c r="AO16" t="str">
        <f>IF(P16&gt;0,CONCATENATE(IF(P16&gt;=1200,P16/100-12,P16/100),IF(P16&gt;=1200,"pm","am"),"-",IF(Q16&gt;=1200,Q16/100-12,Q16/100),IF(Q16&gt;=1200,"pm","am")),"")</f>
        <v>3pm-6pm</v>
      </c>
      <c r="AP16" t="str">
        <f>IF(R16&gt;0,CONCATENATE(IF(R16&gt;=1200,R16/100-12,R16/100),IF(R16&gt;=1200,"pm","am"),"-",IF(S16&gt;=1200,S16/100-12,S16/100),IF(S16&gt;=1200,"pm","am")),"")</f>
        <v>3pm-6pm</v>
      </c>
      <c r="AQ16" t="str">
        <f>IF(T16&gt;0,CONCATENATE(IF(T16&gt;=1200,T16/100-12,T16/100),IF(T16&gt;=1200,"pm","am"),"-",IF(U16&gt;=1200,U16/100-12,U16/100),IF(U16&gt;=1200,"pm","am")),"")</f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>_xlfn.CONCAT("{
    'name': """,B16,""",
    'area': ","""",C16,""",",
"'hours': {
      'sunday-start':","""",H16,"""",", 'sunday-end':","""",I16,"""",", 'monday-start':","""",J16,"""",", 'monday-end':","""",K16,"""",",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'link':","""",AR16,"""",", 'pricing':","""",E16,"""",",   'phone-number': ","""",F16,"""",", 'address': ","""",G16,"""",", 'other-amenities': [","'",AS16,"','",AT16,"','",AU16,"'","]",", 'has-drink':",AV16,", 'has-food':",AW16,"},")</f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>IF(AS16&gt;0,"&lt;img src=@img/outdoor.png@&gt;","")</f>
        <v>&lt;img src=@img/outdoor.png@&gt;</v>
      </c>
      <c r="AZ16" t="str">
        <f>IF(AT16&gt;0,"&lt;img src=@img/pets.png@&gt;","")</f>
        <v/>
      </c>
      <c r="BA16" t="str">
        <f>IF(AU16="hard","&lt;img src=@img/hard.png@&gt;",IF(AU16="medium","&lt;img src=@img/medium.png@&gt;",IF(AU16="easy","&lt;img src=@img/easy.png@&gt;","")))</f>
        <v>&lt;img src=@img/hard.png@&gt;</v>
      </c>
      <c r="BB16" t="str">
        <f>IF(AV16="true","&lt;img src=@img/drinkicon.png@&gt;","")</f>
        <v>&lt;img src=@img/drinkicon.png@&gt;</v>
      </c>
      <c r="BC16" t="str">
        <f>IF(AW16="true","&lt;img src=@img/foodicon.png@&gt;","")</f>
        <v/>
      </c>
      <c r="BD16" t="str">
        <f>CONCATENATE(AY16,AZ16,BA16,BB16,BC16,BK16)</f>
        <v>&lt;img src=@img/outdoor.png@&gt;&lt;img src=@img/hard.png@&gt;&lt;img src=@img/drinkicon.png@&gt;</v>
      </c>
      <c r="BE16" t="str">
        <f>CONCATENATE(IF(AS16&gt;0,"outdoor ",""),IF(AT16&gt;0,"pet ",""),IF(AV16="true","drink ",""),IF(AW16="true","food ",""),AU16," ",E16," ",C16)</f>
        <v>outdoor drink hard med old</v>
      </c>
      <c r="BF16" t="str">
        <f>IF(C16="old","Old Town",IF(C16="campus","Near Campus",IF(C16="sfoco", "South Foco",IF(C16="nfoco","North Foco",IF(C16="midtown","Midtown",IF(C16="cwest","Campus West",""))))))</f>
        <v>Old Town</v>
      </c>
      <c r="BG16">
        <v>40.585295000000002</v>
      </c>
      <c r="BH16">
        <v>-105.077524</v>
      </c>
      <c r="BI16" t="str">
        <f>CONCATENATE("[",BG16,",",BH16,"],")</f>
        <v>[40.585295,-105.077524],</v>
      </c>
      <c r="BK16" t="str">
        <f>IF(BJ16&gt;0,"&lt;img src=@img/kidicon.png@&gt;","")</f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>IF(H17&gt;0,H17/100,"")</f>
        <v/>
      </c>
      <c r="X17" t="str">
        <f>IF(I17&gt;0,I17/100,"")</f>
        <v/>
      </c>
      <c r="Y17" t="str">
        <f>IF(J17&gt;0,J17/100,"")</f>
        <v/>
      </c>
      <c r="Z17" t="str">
        <f>IF(K17&gt;0,K17/100,"")</f>
        <v/>
      </c>
      <c r="AA17" t="str">
        <f>IF(L17&gt;0,L17/100,"")</f>
        <v/>
      </c>
      <c r="AB17" t="str">
        <f>IF(M17&gt;0,M17/100,"")</f>
        <v/>
      </c>
      <c r="AC17" t="str">
        <f>IF(N17&gt;0,N17/100,"")</f>
        <v/>
      </c>
      <c r="AD17" t="str">
        <f>IF(O17&gt;0,O17/100,"")</f>
        <v/>
      </c>
      <c r="AE17">
        <f>IF(P17&gt;0,P17/100,"")</f>
        <v>15</v>
      </c>
      <c r="AF17">
        <f>IF(Q17&gt;0,Q17/100,"")</f>
        <v>18</v>
      </c>
      <c r="AG17">
        <f>IF(R17&gt;0,R17/100,"")</f>
        <v>15</v>
      </c>
      <c r="AH17">
        <f>IF(S17&gt;0,S17/100,"")</f>
        <v>18</v>
      </c>
      <c r="AI17">
        <f>IF(T17&gt;0,T17/100,"")</f>
        <v>15</v>
      </c>
      <c r="AJ17">
        <f>IF(U17&gt;0,U17/100,"")</f>
        <v>18</v>
      </c>
      <c r="AK17" t="str">
        <f>IF(H17&gt;0,CONCATENATE(IF(H17&gt;=1200,H17/100-12,H17/100),IF(H17&gt;=1200,"pm","am"),"-",IF(I17&gt;=1200,I17/100-12,I17/100),IF(I17&gt;=1200,"pm","am")),"")</f>
        <v/>
      </c>
      <c r="AL17" t="str">
        <f>IF(J17&gt;0,CONCATENATE(IF(J17&gt;=1200,J17/100-12,J17/100),IF(J17&gt;=1200,"pm","am"),"-",IF(K17&gt;=1200,K17/100-12,K17/100),IF(K17&gt;=1200,"pm","am")),"")</f>
        <v/>
      </c>
      <c r="AM17" t="str">
        <f>IF(L17&gt;0,CONCATENATE(IF(L17&gt;=1200,L17/100-12,L17/100),IF(L17&gt;=1200,"pm","am"),"-",IF(M17&gt;=1200,M17/100-12,M17/100),IF(M17&gt;=1200,"pm","am")),"")</f>
        <v/>
      </c>
      <c r="AN17" t="str">
        <f>IF(N17&gt;0,CONCATENATE(IF(N17&gt;=1200,N17/100-12,N17/100),IF(N17&gt;=1200,"pm","am"),"-",IF(O17&gt;=1200,O17/100-12,O17/100),IF(O17&gt;=1200,"pm","am")),"")</f>
        <v/>
      </c>
      <c r="AO17" t="str">
        <f>IF(P17&gt;0,CONCATENATE(IF(P17&gt;=1200,P17/100-12,P17/100),IF(P17&gt;=1200,"pm","am"),"-",IF(Q17&gt;=1200,Q17/100-12,Q17/100),IF(Q17&gt;=1200,"pm","am")),"")</f>
        <v>3pm-6pm</v>
      </c>
      <c r="AP17" t="str">
        <f>IF(R17&gt;0,CONCATENATE(IF(R17&gt;=1200,R17/100-12,R17/100),IF(R17&gt;=1200,"pm","am"),"-",IF(S17&gt;=1200,S17/100-12,S17/100),IF(S17&gt;=1200,"pm","am")),"")</f>
        <v>3pm-6pm</v>
      </c>
      <c r="AQ17" t="str">
        <f>IF(T17&gt;0,CONCATENATE(IF(T17&gt;=1200,T17/100-12,T17/100),IF(T17&gt;=1200,"pm","am"),"-",IF(U17&gt;=1200,U17/100-12,U17/100),IF(U17&gt;=1200,"pm","am")),"")</f>
        <v>3pm-6pm</v>
      </c>
      <c r="AU17" t="s">
        <v>341</v>
      </c>
      <c r="AV17" s="7" t="s">
        <v>349</v>
      </c>
      <c r="AW17" s="7" t="s">
        <v>350</v>
      </c>
      <c r="AX17" s="4" t="str">
        <f>_xlfn.CONCAT("{
    'name': """,B17,""",
    'area': ","""",C17,""",",
"'hours': {
      'sunday-start':","""",H17,"""",", 'sunday-end':","""",I17,"""",", 'monday-start':","""",J17,"""",", 'monday-end':","""",K17,"""",", 'tuesday-start':","""",L17,"""",", 'tuesday-end':","""",M17,""", 'wednesday-start':","""",N17,""", 'wednesday-end':","""",O17,""", 'thursday-start':","""",P17,""", 'thursday-end':","""",Q17,""", 'friday-start':","""",R17,""", 'friday-end':","""",S17,""", 'saturday-start':","""",T17,""", 'saturday-end':","""",U17,"""","},","  'description': ","""",V17,"""",", 'link':","""",AR17,"""",", 'pricing':","""",E17,"""",",   'phone-number': ","""",F17,"""",", 'address': ","""",G17,"""",", 'other-amenities': [","'",AS17,"','",AT17,"','",AU17,"'","]",", 'has-drink':",AV17,", 'has-food':",AW17,"},")</f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>IF(AS17&gt;0,"&lt;img src=@img/outdoor.png@&gt;","")</f>
        <v/>
      </c>
      <c r="AZ17" t="str">
        <f>IF(AT17&gt;0,"&lt;img src=@img/pets.png@&gt;","")</f>
        <v/>
      </c>
      <c r="BA17" t="str">
        <f>IF(AU17="hard","&lt;img src=@img/hard.png@&gt;",IF(AU17="medium","&lt;img src=@img/medium.png@&gt;",IF(AU17="easy","&lt;img src=@img/easy.png@&gt;","")))</f>
        <v>&lt;img src=@img/hard.png@&gt;</v>
      </c>
      <c r="BB17" t="str">
        <f>IF(AV17="true","&lt;img src=@img/drinkicon.png@&gt;","")</f>
        <v>&lt;img src=@img/drinkicon.png@&gt;</v>
      </c>
      <c r="BC17" t="str">
        <f>IF(AW17="true","&lt;img src=@img/foodicon.png@&gt;","")</f>
        <v/>
      </c>
      <c r="BD17" t="str">
        <f>CONCATENATE(AY17,AZ17,BA17,BB17,BC17,BK17)</f>
        <v>&lt;img src=@img/hard.png@&gt;&lt;img src=@img/drinkicon.png@&gt;</v>
      </c>
      <c r="BE17" t="str">
        <f>CONCATENATE(IF(AS17&gt;0,"outdoor ",""),IF(AT17&gt;0,"pet ",""),IF(AV17="true","drink ",""),IF(AW17="true","food ",""),AU17," ",E17," ",C17)</f>
        <v>drink hard med old</v>
      </c>
      <c r="BF17" t="str">
        <f>IF(C17="old","Old Town",IF(C17="campus","Near Campus",IF(C17="sfoco", "South Foco",IF(C17="nfoco","North Foco",IF(C17="midtown","Midtown",IF(C17="cwest","Campus West",""))))))</f>
        <v>Old Town</v>
      </c>
      <c r="BG17">
        <v>40.587682999999998</v>
      </c>
      <c r="BH17">
        <v>-105.075332</v>
      </c>
      <c r="BI17" t="str">
        <f>CONCATENATE("[",BG17,",",BH17,"],")</f>
        <v>[40.587683,-105.075332],</v>
      </c>
      <c r="BK17" t="str">
        <f>IF(BJ17&gt;0,"&lt;img src=@img/kidicon.png@&gt;","")</f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>IF(H18&gt;0,H18/100,"")</f>
        <v/>
      </c>
      <c r="X18" t="str">
        <f>IF(I18&gt;0,I18/100,"")</f>
        <v/>
      </c>
      <c r="Y18" t="str">
        <f>IF(J18&gt;0,J18/100,"")</f>
        <v/>
      </c>
      <c r="Z18" t="str">
        <f>IF(K18&gt;0,K18/100,"")</f>
        <v/>
      </c>
      <c r="AA18" t="str">
        <f>IF(L18&gt;0,L18/100,"")</f>
        <v/>
      </c>
      <c r="AB18" t="str">
        <f>IF(M18&gt;0,M18/100,"")</f>
        <v/>
      </c>
      <c r="AC18" t="str">
        <f>IF(N18&gt;0,N18/100,"")</f>
        <v/>
      </c>
      <c r="AD18" t="str">
        <f>IF(O18&gt;0,O18/100,"")</f>
        <v/>
      </c>
      <c r="AE18" t="str">
        <f>IF(P18&gt;0,P18/100,"")</f>
        <v/>
      </c>
      <c r="AF18" t="str">
        <f>IF(Q18&gt;0,Q18/100,"")</f>
        <v/>
      </c>
      <c r="AG18" t="str">
        <f>IF(R18&gt;0,R18/100,"")</f>
        <v/>
      </c>
      <c r="AH18" t="str">
        <f>IF(S18&gt;0,S18/100,"")</f>
        <v/>
      </c>
      <c r="AI18" t="str">
        <f>IF(T18&gt;0,T18/100,"")</f>
        <v/>
      </c>
      <c r="AJ18" t="str">
        <f>IF(U18&gt;0,U18/100,"")</f>
        <v/>
      </c>
      <c r="AK18" t="str">
        <f>IF(H18&gt;0,CONCATENATE(IF(H18&gt;=1200,H18/100-12,H18/100),IF(H18&gt;=1200,"pm","am"),"-",IF(I18&gt;=1200,I18/100-12,I18/100),IF(I18&gt;=1200,"pm","am")),"")</f>
        <v/>
      </c>
      <c r="AL18" t="str">
        <f>IF(J18&gt;0,CONCATENATE(IF(J18&gt;=1200,J18/100-12,J18/100),IF(J18&gt;=1200,"pm","am"),"-",IF(K18&gt;=1200,K18/100-12,K18/100),IF(K18&gt;=1200,"pm","am")),"")</f>
        <v/>
      </c>
      <c r="AM18" t="str">
        <f>IF(L18&gt;0,CONCATENATE(IF(L18&gt;=1200,L18/100-12,L18/100),IF(L18&gt;=1200,"pm","am"),"-",IF(M18&gt;=1200,M18/100-12,M18/100),IF(M18&gt;=1200,"pm","am")),"")</f>
        <v/>
      </c>
      <c r="AN18" t="str">
        <f>IF(N18&gt;0,CONCATENATE(IF(N18&gt;=1200,N18/100-12,N18/100),IF(N18&gt;=1200,"pm","am"),"-",IF(O18&gt;=1200,O18/100-12,O18/100),IF(O18&gt;=1200,"pm","am")),"")</f>
        <v/>
      </c>
      <c r="AO18" t="str">
        <f>IF(P18&gt;0,CONCATENATE(IF(P18&gt;=1200,P18/100-12,P18/100),IF(P18&gt;=1200,"pm","am"),"-",IF(Q18&gt;=1200,Q18/100-12,Q18/100),IF(Q18&gt;=1200,"pm","am")),"")</f>
        <v/>
      </c>
      <c r="AP18" t="str">
        <f>IF(R18&gt;0,CONCATENATE(IF(R18&gt;=1200,R18/100-12,R18/100),IF(R18&gt;=1200,"pm","am"),"-",IF(S18&gt;=1200,S18/100-12,S18/100),IF(S18&gt;=1200,"pm","am")),"")</f>
        <v/>
      </c>
      <c r="AQ18" t="str">
        <f>IF(T18&gt;0,CONCATENATE(IF(T18&gt;=1200,T18/100-12,T18/100),IF(T18&gt;=1200,"pm","am"),"-",IF(U18&gt;=1200,U18/100-12,U18/100),IF(U18&gt;=1200,"pm","am")),"")</f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>_xlfn.CONCAT("{
    'name': """,B18,""",
    'area': ","""",C18,""",",
"'hours': {
      'sunday-start':","""",H18,"""",", 'sunday-end':","""",I18,"""",", 'monday-start':","""",J18,"""",", 'monday-end':","""",K18,"""",", 'tuesday-start':","""",L18,"""",", 'tuesday-end':","""",M18,""", 'wednesday-start':","""",N18,""", 'wednesday-end':","""",O18,""", 'thursday-start':","""",P18,""", 'thursday-end':","""",Q18,""", 'friday-start':","""",R18,""", 'friday-end':","""",S18,""", 'saturday-start':","""",T18,""", 'saturday-end':","""",U18,"""","},","  'description': ","""",V18,"""",", 'link':","""",AR18,"""",", 'pricing':","""",E18,"""",",   'phone-number': ","""",F18,"""",", 'address': ","""",G18,"""",", 'other-amenities': [","'",AS18,"','",AT18,"','",AU18,"'","]",", 'has-drink':",AV18,", 'has-food':",AW18,"},")</f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>IF(AS18&gt;0,"&lt;img src=@img/outdoor.png@&gt;","")</f>
        <v/>
      </c>
      <c r="AZ18" t="str">
        <f>IF(AT18&gt;0,"&lt;img src=@img/pets.png@&gt;","")</f>
        <v/>
      </c>
      <c r="BA18" t="str">
        <f>IF(AU18="hard","&lt;img src=@img/hard.png@&gt;",IF(AU18="medium","&lt;img src=@img/medium.png@&gt;",IF(AU18="easy","&lt;img src=@img/easy.png@&gt;","")))</f>
        <v>&lt;img src=@img/easy.png@&gt;</v>
      </c>
      <c r="BB18" t="str">
        <f>IF(AV18="true","&lt;img src=@img/drinkicon.png@&gt;","")</f>
        <v/>
      </c>
      <c r="BC18" t="str">
        <f>IF(AW18="true","&lt;img src=@img/foodicon.png@&gt;","")</f>
        <v/>
      </c>
      <c r="BD18" t="str">
        <f>CONCATENATE(AY18,AZ18,BA18,BB18,BC18,BK18)</f>
        <v>&lt;img src=@img/easy.png@&gt;&lt;img src=@img/kidicon.png@&gt;</v>
      </c>
      <c r="BE18" t="str">
        <f>CONCATENATE(IF(AS18&gt;0,"outdoor ",""),IF(AT18&gt;0,"pet ",""),IF(AV18="true","drink ",""),IF(AW18="true","food ",""),AU18," ",E18," ",C18)</f>
        <v>easy low sfoco</v>
      </c>
      <c r="BF18" t="str">
        <f>IF(C18="old","Old Town",IF(C18="campus","Near Campus",IF(C18="sfoco", "South Foco",IF(C18="nfoco","North Foco",IF(C18="midtown","Midtown",IF(C18="cwest","Campus West",""))))))</f>
        <v>South Foco</v>
      </c>
      <c r="BG18">
        <v>40.523871999999997</v>
      </c>
      <c r="BH18">
        <v>-105.0759</v>
      </c>
      <c r="BI18" t="str">
        <f>CONCATENATE("[",BG18,",",BH18,"],")</f>
        <v>[40.523872,-105.0759],</v>
      </c>
      <c r="BJ18" t="b">
        <v>1</v>
      </c>
      <c r="BK18" t="str">
        <f>IF(BJ18&gt;0,"&lt;img src=@img/kidicon.png@&gt;","")</f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U19" t="s">
        <v>28</v>
      </c>
      <c r="AV19" t="b">
        <v>0</v>
      </c>
      <c r="AW19" t="b">
        <v>0</v>
      </c>
      <c r="AX19" s="4" t="str">
        <f>_xlfn.CONCAT("{
    'name': """,B19,""",
    'area': ","""",C19,""",",
"'hours': {
      'sunday-start':","""",H19,"""",", 'sunday-end':","""",I19,"""",", 'monday-start':","""",J19,"""",", 'monday-end':","""",K19,"""",", 'tuesday-start':","""",L19,"""",", 'tuesday-end':","""",M19,""", 'wednesday-start':","""",N19,""", 'wednesday-end':","""",O19,""", 'thursday-start':","""",P19,""", 'thursday-end':","""",Q19,""", 'friday-start':","""",R19,""", 'friday-end':","""",S19,""", 'saturday-start':","""",T19,""", 'saturday-end':","""",U19,"""","},","  'description': ","""",V19,"""",", 'link':","""",AR19,"""",", 'pricing':","""",E19,"""",",   'phone-number': ","""",F19,"""",", 'address': ","""",G19,"""",", 'other-amenities': [","'",AS19,"','",AT19,"','",AU19,"'","]",", 'has-drink':",AV19,", 'has-food':",AW19,"},")</f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>IF(AS19&gt;0,"&lt;img src=@img/outdoor.png@&gt;","")</f>
        <v/>
      </c>
      <c r="AZ19" t="str">
        <f>IF(AT19&gt;0,"&lt;img src=@img/pets.png@&gt;","")</f>
        <v/>
      </c>
      <c r="BA19" t="str">
        <f>IF(AU19="hard","&lt;img src=@img/hard.png@&gt;",IF(AU19="medium","&lt;img src=@img/medium.png@&gt;",IF(AU19="easy","&lt;img src=@img/easy.png@&gt;","")))</f>
        <v>&lt;img src=@img/medium.png@&gt;</v>
      </c>
      <c r="BB19" t="str">
        <f>IF(AV19="true","&lt;img src=@img/drinkicon.png@&gt;","")</f>
        <v/>
      </c>
      <c r="BC19" t="str">
        <f>IF(AW19="true","&lt;img src=@img/foodicon.png@&gt;","")</f>
        <v/>
      </c>
      <c r="BD19" t="str">
        <f>CONCATENATE(AY19,AZ19,BA19,BB19,BC19,BK19)</f>
        <v>&lt;img src=@img/medium.png@&gt;&lt;img src=@img/kidicon.png@&gt;</v>
      </c>
      <c r="BE19" t="str">
        <f>CONCATENATE(IF(AS19&gt;0,"outdoor ",""),IF(AT19&gt;0,"pet ",""),IF(AV19="true","drink ",""),IF(AW19="true","food ",""),AU19," ",E19," ",C19)</f>
        <v>medium low midtown</v>
      </c>
      <c r="BF19" t="str">
        <f>IF(C19="old","Old Town",IF(C19="campus","Near Campus",IF(C19="sfoco", "South Foco",IF(C19="nfoco","North Foco",IF(C19="midtown","Midtown",IF(C19="cwest","Campus West",""))))))</f>
        <v>Midtown</v>
      </c>
      <c r="BG19">
        <v>40.546643000000003</v>
      </c>
      <c r="BH19">
        <v>-105.077687</v>
      </c>
      <c r="BI19" t="str">
        <f>CONCATENATE("[",BG19,",",BH19,"],")</f>
        <v>[40.546643,-105.077687],</v>
      </c>
      <c r="BJ19" t="b">
        <v>1</v>
      </c>
      <c r="BK19" t="str">
        <f>IF(BJ19&gt;0,"&lt;img src=@img/kidicon.png@&gt;","")</f>
        <v>&lt;img src=@img/kidicon.png@&gt;</v>
      </c>
      <c r="BL19" t="s">
        <v>513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>IF(H20&gt;0,H20/100,"")</f>
        <v/>
      </c>
      <c r="X20" t="str">
        <f>IF(I20&gt;0,I20/100,"")</f>
        <v/>
      </c>
      <c r="Y20" t="str">
        <f>IF(J20&gt;0,J20/100,"")</f>
        <v/>
      </c>
      <c r="Z20" t="str">
        <f>IF(K20&gt;0,K20/100,"")</f>
        <v/>
      </c>
      <c r="AA20" t="str">
        <f>IF(L20&gt;0,L20/100,"")</f>
        <v/>
      </c>
      <c r="AB20" t="str">
        <f>IF(M20&gt;0,M20/100,"")</f>
        <v/>
      </c>
      <c r="AC20" t="str">
        <f>IF(N20&gt;0,N20/100,"")</f>
        <v/>
      </c>
      <c r="AD20" t="str">
        <f>IF(O20&gt;0,O20/100,"")</f>
        <v/>
      </c>
      <c r="AE20" t="str">
        <f>IF(P20&gt;0,P20/100,"")</f>
        <v/>
      </c>
      <c r="AF20" t="str">
        <f>IF(Q20&gt;0,Q20/100,"")</f>
        <v/>
      </c>
      <c r="AG20" t="str">
        <f>IF(R20&gt;0,R20/100,"")</f>
        <v/>
      </c>
      <c r="AH20" t="str">
        <f>IF(S20&gt;0,S20/100,"")</f>
        <v/>
      </c>
      <c r="AI20" t="str">
        <f>IF(T20&gt;0,T20/100,"")</f>
        <v/>
      </c>
      <c r="AJ20" t="str">
        <f>IF(U20&gt;0,U20/100,"")</f>
        <v/>
      </c>
      <c r="AK20" t="str">
        <f>IF(H20&gt;0,CONCATENATE(IF(H20&gt;=1200,H20/100-12,H20/100),IF(H20&gt;=1200,"pm","am"),"-",IF(I20&gt;=1200,I20/100-12,I20/100),IF(I20&gt;=1200,"pm","am")),"")</f>
        <v/>
      </c>
      <c r="AL20" t="str">
        <f>IF(J20&gt;0,CONCATENATE(IF(J20&gt;=1200,J20/100-12,J20/100),IF(J20&gt;=1200,"pm","am"),"-",IF(K20&gt;=1200,K20/100-12,K20/100),IF(K20&gt;=1200,"pm","am")),"")</f>
        <v/>
      </c>
      <c r="AM20" t="str">
        <f>IF(L20&gt;0,CONCATENATE(IF(L20&gt;=1200,L20/100-12,L20/100),IF(L20&gt;=1200,"pm","am"),"-",IF(M20&gt;=1200,M20/100-12,M20/100),IF(M20&gt;=1200,"pm","am")),"")</f>
        <v/>
      </c>
      <c r="AN20" t="str">
        <f>IF(N20&gt;0,CONCATENATE(IF(N20&gt;=1200,N20/100-12,N20/100),IF(N20&gt;=1200,"pm","am"),"-",IF(O20&gt;=1200,O20/100-12,O20/100),IF(O20&gt;=1200,"pm","am")),"")</f>
        <v/>
      </c>
      <c r="AO20" t="str">
        <f>IF(P20&gt;0,CONCATENATE(IF(P20&gt;=1200,P20/100-12,P20/100),IF(P20&gt;=1200,"pm","am"),"-",IF(Q20&gt;=1200,Q20/100-12,Q20/100),IF(Q20&gt;=1200,"pm","am")),"")</f>
        <v/>
      </c>
      <c r="AP20" t="str">
        <f>IF(R20&gt;0,CONCATENATE(IF(R20&gt;=1200,R20/100-12,R20/100),IF(R20&gt;=1200,"pm","am"),"-",IF(S20&gt;=1200,S20/100-12,S20/100),IF(S20&gt;=1200,"pm","am")),"")</f>
        <v/>
      </c>
      <c r="AQ20" t="str">
        <f>IF(T20&gt;0,CONCATENATE(IF(T20&gt;=1200,T20/100-12,T20/100),IF(T20&gt;=1200,"pm","am"),"-",IF(U20&gt;=1200,U20/100-12,U20/100),IF(U20&gt;=1200,"pm","am")),"")</f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>_xlfn.CONCAT("{
    'name': """,B20,""",
    'area': ","""",C20,""",",
"'hours': {
      'sunday-start':","""",H20,"""",", 'sunday-end':","""",I20,"""",", 'monday-start':","""",J20,"""",", 'monday-end':","""",K20,"""",", 'tuesday-start':","""",L20,"""",", 'tuesday-end':","""",M20,""", 'wednesday-start':","""",N20,""", 'wednesday-end':","""",O20,""", 'thursday-start':","""",P20,""", 'thursday-end':","""",Q20,""", 'friday-start':","""",R20,""", 'friday-end':","""",S20,""", 'saturday-start':","""",T20,""", 'saturday-end':","""",U20,"""","},","  'description': ","""",V20,"""",", 'link':","""",AR20,"""",", 'pricing':","""",E20,"""",",   'phone-number': ","""",F20,"""",", 'address': ","""",G20,"""",", 'other-amenities': [","'",AS20,"','",AT20,"','",AU20,"'","]",", 'has-drink':",AV20,", 'has-food':",AW20,"},")</f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>IF(AS20&gt;0,"&lt;img src=@img/outdoor.png@&gt;","")</f>
        <v>&lt;img src=@img/outdoor.png@&gt;</v>
      </c>
      <c r="AZ20" t="str">
        <f>IF(AT20&gt;0,"&lt;img src=@img/pets.png@&gt;","")</f>
        <v/>
      </c>
      <c r="BA20" t="str">
        <f>IF(AU20="hard","&lt;img src=@img/hard.png@&gt;",IF(AU20="medium","&lt;img src=@img/medium.png@&gt;",IF(AU20="easy","&lt;img src=@img/easy.png@&gt;","")))</f>
        <v>&lt;img src=@img/medium.png@&gt;</v>
      </c>
      <c r="BB20" t="str">
        <f>IF(AV20="true","&lt;img src=@img/drinkicon.png@&gt;","")</f>
        <v/>
      </c>
      <c r="BC20" t="str">
        <f>IF(AW20="true","&lt;img src=@img/foodicon.png@&gt;","")</f>
        <v/>
      </c>
      <c r="BD20" t="str">
        <f>CONCATENATE(AY20,AZ20,BA20,BB20,BC20,BK20)</f>
        <v>&lt;img src=@img/outdoor.png@&gt;&lt;img src=@img/medium.png@&gt;</v>
      </c>
      <c r="BE20" t="str">
        <f>CONCATENATE(IF(AS20&gt;0,"outdoor ",""),IF(AT20&gt;0,"pet ",""),IF(AV20="true","drink ",""),IF(AW20="true","food ",""),AU20," ",E20," ",C20)</f>
        <v>outdoor medium med campus</v>
      </c>
      <c r="BF20" t="str">
        <f>IF(C20="old","Old Town",IF(C20="campus","Near Campus",IF(C20="sfoco", "South Foco",IF(C20="nfoco","North Foco",IF(C20="midtown","Midtown",IF(C20="cwest","Campus West",""))))))</f>
        <v>Near Campus</v>
      </c>
      <c r="BG20">
        <v>40.571671000000002</v>
      </c>
      <c r="BH20">
        <v>-105.076622</v>
      </c>
      <c r="BI20" t="str">
        <f>CONCATENATE("[",BG20,",",BH20,"],")</f>
        <v>[40.571671,-105.076622],</v>
      </c>
      <c r="BK20" t="str">
        <f>IF(BJ20&gt;0,"&lt;img src=@img/kidicon.png@&gt;","")</f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>IF(H21&gt;0,H21/100,"")</f>
        <v>16</v>
      </c>
      <c r="X21">
        <f>IF(I21&gt;0,I21/100,"")</f>
        <v>18</v>
      </c>
      <c r="Y21">
        <f>IF(J21&gt;0,J21/100,"")</f>
        <v>16</v>
      </c>
      <c r="Z21">
        <f>IF(K21&gt;0,K21/100,"")</f>
        <v>18</v>
      </c>
      <c r="AA21">
        <f>IF(L21&gt;0,L21/100,"")</f>
        <v>16</v>
      </c>
      <c r="AB21">
        <f>IF(M21&gt;0,M21/100,"")</f>
        <v>18</v>
      </c>
      <c r="AC21">
        <f>IF(N21&gt;0,N21/100,"")</f>
        <v>16</v>
      </c>
      <c r="AD21">
        <f>IF(O21&gt;0,O21/100,"")</f>
        <v>18</v>
      </c>
      <c r="AE21">
        <f>IF(P21&gt;0,P21/100,"")</f>
        <v>16</v>
      </c>
      <c r="AF21">
        <f>IF(Q21&gt;0,Q21/100,"")</f>
        <v>18</v>
      </c>
      <c r="AG21">
        <f>IF(R21&gt;0,R21/100,"")</f>
        <v>16</v>
      </c>
      <c r="AH21">
        <f>IF(S21&gt;0,S21/100,"")</f>
        <v>18</v>
      </c>
      <c r="AI21">
        <f>IF(T21&gt;0,T21/100,"")</f>
        <v>16</v>
      </c>
      <c r="AJ21">
        <f>IF(U21&gt;0,U21/100,"")</f>
        <v>18</v>
      </c>
      <c r="AK21" t="str">
        <f>IF(H21&gt;0,CONCATENATE(IF(H21&gt;=1200,H21/100-12,H21/100),IF(H21&gt;=1200,"pm","am"),"-",IF(I21&gt;=1200,I21/100-12,I21/100),IF(I21&gt;=1200,"pm","am")),"")</f>
        <v>4pm-6pm</v>
      </c>
      <c r="AL21" t="str">
        <f>IF(J21&gt;0,CONCATENATE(IF(J21&gt;=1200,J21/100-12,J21/100),IF(J21&gt;=1200,"pm","am"),"-",IF(K21&gt;=1200,K21/100-12,K21/100),IF(K21&gt;=1200,"pm","am")),"")</f>
        <v>4pm-6pm</v>
      </c>
      <c r="AM21" t="str">
        <f>IF(L21&gt;0,CONCATENATE(IF(L21&gt;=1200,L21/100-12,L21/100),IF(L21&gt;=1200,"pm","am"),"-",IF(M21&gt;=1200,M21/100-12,M21/100),IF(M21&gt;=1200,"pm","am")),"")</f>
        <v>4pm-6pm</v>
      </c>
      <c r="AN21" t="str">
        <f>IF(N21&gt;0,CONCATENATE(IF(N21&gt;=1200,N21/100-12,N21/100),IF(N21&gt;=1200,"pm","am"),"-",IF(O21&gt;=1200,O21/100-12,O21/100),IF(O21&gt;=1200,"pm","am")),"")</f>
        <v>4pm-6pm</v>
      </c>
      <c r="AO21" t="str">
        <f>IF(P21&gt;0,CONCATENATE(IF(P21&gt;=1200,P21/100-12,P21/100),IF(P21&gt;=1200,"pm","am"),"-",IF(Q21&gt;=1200,Q21/100-12,Q21/100),IF(Q21&gt;=1200,"pm","am")),"")</f>
        <v>4pm-6pm</v>
      </c>
      <c r="AP21" t="str">
        <f>IF(R21&gt;0,CONCATENATE(IF(R21&gt;=1200,R21/100-12,R21/100),IF(R21&gt;=1200,"pm","am"),"-",IF(S21&gt;=1200,S21/100-12,S21/100),IF(S21&gt;=1200,"pm","am")),"")</f>
        <v>4pm-6pm</v>
      </c>
      <c r="AQ21" t="str">
        <f>IF(T21&gt;0,CONCATENATE(IF(T21&gt;=1200,T21/100-12,T21/100),IF(T21&gt;=1200,"pm","am"),"-",IF(U21&gt;=1200,U21/100-12,U21/100),IF(U21&gt;=1200,"pm","am")),"")</f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>_xlfn.CONCAT("{
    'name': """,B21,""",
    'area': ","""",C21,""",",
"'hours': {
      'sunday-start':","""",H21,"""",", 'sunday-end':","""",I21,"""",", 'monday-start':","""",J21,"""",", 'monday-end':","""",K21,"""",", 'tuesday-start':","""",L21,"""",", 'tuesday-end':","""",M21,""", 'wednesday-start':","""",N21,""", 'wednesday-end':","""",O21,""", 'thursday-start':","""",P21,""", 'thursday-end':","""",Q21,""", 'friday-start':","""",R21,""", 'friday-end':","""",S21,""", 'saturday-start':","""",T21,""", 'saturday-end':","""",U21,"""","},","  'description': ","""",V21,"""",", 'link':","""",AR21,"""",", 'pricing':","""",E21,"""",",   'phone-number': ","""",F21,"""",", 'address': ","""",G21,"""",", 'other-amenities': [","'",AS21,"','",AT21,"','",AU21,"'","]",", 'has-drink':",AV21,", 'has-food':",AW21,"},")</f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>IF(AS21&gt;0,"&lt;img src=@img/outdoor.png@&gt;","")</f>
        <v>&lt;img src=@img/outdoor.png@&gt;</v>
      </c>
      <c r="AZ21" t="str">
        <f>IF(AT21&gt;0,"&lt;img src=@img/pets.png@&gt;","")</f>
        <v/>
      </c>
      <c r="BA21" t="str">
        <f>IF(AU21="hard","&lt;img src=@img/hard.png@&gt;",IF(AU21="medium","&lt;img src=@img/medium.png@&gt;",IF(AU21="easy","&lt;img src=@img/easy.png@&gt;","")))</f>
        <v>&lt;img src=@img/easy.png@&gt;</v>
      </c>
      <c r="BB21" t="str">
        <f>IF(AV21="true","&lt;img src=@img/drinkicon.png@&gt;","")</f>
        <v>&lt;img src=@img/drinkicon.png@&gt;</v>
      </c>
      <c r="BC21" t="str">
        <f>IF(AW21="true","&lt;img src=@img/foodicon.png@&gt;","")</f>
        <v>&lt;img src=@img/foodicon.png@&gt;</v>
      </c>
      <c r="BD21" t="str">
        <f>CONCATENATE(AY21,AZ21,BA21,BB21,BC21,BK21)</f>
        <v>&lt;img src=@img/outdoor.png@&gt;&lt;img src=@img/easy.png@&gt;&lt;img src=@img/drinkicon.png@&gt;&lt;img src=@img/foodicon.png@&gt;</v>
      </c>
      <c r="BE21" t="str">
        <f>CONCATENATE(IF(AS21&gt;0,"outdoor ",""),IF(AT21&gt;0,"pet ",""),IF(AV21="true","drink ",""),IF(AW21="true","food ",""),AU21," ",E21," ",C21)</f>
        <v>outdoor drink food easy med midtown</v>
      </c>
      <c r="BF21" t="str">
        <f>IF(C21="old","Old Town",IF(C21="campus","Near Campus",IF(C21="sfoco", "South Foco",IF(C21="nfoco","North Foco",IF(C21="midtown","Midtown",IF(C21="cwest","Campus West",""))))))</f>
        <v>Midtown</v>
      </c>
      <c r="BG21">
        <v>40.543433999999998</v>
      </c>
      <c r="BH21">
        <v>-105.07365299999999</v>
      </c>
      <c r="BI21" t="str">
        <f>CONCATENATE("[",BG21,",",BH21,"],")</f>
        <v>[40.543434,-105.073653],</v>
      </c>
      <c r="BK21" t="str">
        <f>IF(BJ21&gt;0,"&lt;img src=@img/kidicon.png@&gt;","")</f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>IF(H22&gt;0,H22/100,"")</f>
        <v>21</v>
      </c>
      <c r="X22">
        <f>IF(I22&gt;0,I22/100,"")</f>
        <v>23</v>
      </c>
      <c r="Y22">
        <f>IF(J22&gt;0,J22/100,"")</f>
        <v>15</v>
      </c>
      <c r="Z22">
        <f>IF(K22&gt;0,K22/100,"")</f>
        <v>18</v>
      </c>
      <c r="AA22">
        <f>IF(L22&gt;0,L22/100,"")</f>
        <v>15</v>
      </c>
      <c r="AB22">
        <f>IF(M22&gt;0,M22/100,"")</f>
        <v>18</v>
      </c>
      <c r="AC22">
        <f>IF(N22&gt;0,N22/100,"")</f>
        <v>15</v>
      </c>
      <c r="AD22">
        <f>IF(O22&gt;0,O22/100,"")</f>
        <v>18</v>
      </c>
      <c r="AE22">
        <f>IF(P22&gt;0,P22/100,"")</f>
        <v>15</v>
      </c>
      <c r="AF22">
        <f>IF(Q22&gt;0,Q22/100,"")</f>
        <v>18</v>
      </c>
      <c r="AG22">
        <f>IF(R22&gt;0,R22/100,"")</f>
        <v>15</v>
      </c>
      <c r="AH22">
        <f>IF(S22&gt;0,S22/100,"")</f>
        <v>18</v>
      </c>
      <c r="AI22">
        <f>IF(T22&gt;0,T22/100,"")</f>
        <v>21</v>
      </c>
      <c r="AJ22">
        <f>IF(U22&gt;0,U22/100,"")</f>
        <v>23</v>
      </c>
      <c r="AK22" t="str">
        <f>IF(H22&gt;0,CONCATENATE(IF(H22&gt;=1200,H22/100-12,H22/100),IF(H22&gt;=1200,"pm","am"),"-",IF(I22&gt;=1200,I22/100-12,I22/100),IF(I22&gt;=1200,"pm","am")),"")</f>
        <v>9pm-11pm</v>
      </c>
      <c r="AL22" t="str">
        <f>IF(J22&gt;0,CONCATENATE(IF(J22&gt;=1200,J22/100-12,J22/100),IF(J22&gt;=1200,"pm","am"),"-",IF(K22&gt;=1200,K22/100-12,K22/100),IF(K22&gt;=1200,"pm","am")),"")</f>
        <v>3pm-6pm</v>
      </c>
      <c r="AM22" t="str">
        <f>IF(L22&gt;0,CONCATENATE(IF(L22&gt;=1200,L22/100-12,L22/100),IF(L22&gt;=1200,"pm","am"),"-",IF(M22&gt;=1200,M22/100-12,M22/100),IF(M22&gt;=1200,"pm","am")),"")</f>
        <v>3pm-6pm</v>
      </c>
      <c r="AN22" t="str">
        <f>IF(N22&gt;0,CONCATENATE(IF(N22&gt;=1200,N22/100-12,N22/100),IF(N22&gt;=1200,"pm","am"),"-",IF(O22&gt;=1200,O22/100-12,O22/100),IF(O22&gt;=1200,"pm","am")),"")</f>
        <v>3pm-6pm</v>
      </c>
      <c r="AO22" t="str">
        <f>IF(P22&gt;0,CONCATENATE(IF(P22&gt;=1200,P22/100-12,P22/100),IF(P22&gt;=1200,"pm","am"),"-",IF(Q22&gt;=1200,Q22/100-12,Q22/100),IF(Q22&gt;=1200,"pm","am")),"")</f>
        <v>3pm-6pm</v>
      </c>
      <c r="AP22" t="str">
        <f>IF(R22&gt;0,CONCATENATE(IF(R22&gt;=1200,R22/100-12,R22/100),IF(R22&gt;=1200,"pm","am"),"-",IF(S22&gt;=1200,S22/100-12,S22/100),IF(S22&gt;=1200,"pm","am")),"")</f>
        <v>3pm-6pm</v>
      </c>
      <c r="AQ22" t="str">
        <f>IF(T22&gt;0,CONCATENATE(IF(T22&gt;=1200,T22/100-12,T22/100),IF(T22&gt;=1200,"pm","am"),"-",IF(U22&gt;=1200,U22/100-12,U22/100),IF(U22&gt;=1200,"pm","am")),"")</f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>_xlfn.CONCAT("{
    'name': """,B22,""",
    'area': ","""",C22,""",",
"'hours': {
      'sunday-start':","""",H22,"""",", 'sunday-end':","""",I22,"""",", 'monday-start':","""",J22,"""",", 'monday-end':","""",K22,"""",", 'tuesday-start':","""",L22,"""",", 'tuesday-end':","""",M22,""", 'wednesday-start':","""",N22,""", 'wednesday-end':","""",O22,""", 'thursday-start':","""",P22,""", 'thursday-end':","""",Q22,""", 'friday-start':","""",R22,""", 'friday-end':","""",S22,""", 'saturday-start':","""",T22,""", 'saturday-end':","""",U22,"""","},","  'description': ","""",V22,"""",", 'link':","""",AR22,"""",", 'pricing':","""",E22,"""",",   'phone-number': ","""",F22,"""",", 'address': ","""",G22,"""",", 'other-amenities': [","'",AS22,"','",AT22,"','",AU22,"'","]",", 'has-drink':",AV22,", 'has-food':",AW22,"},")</f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>IF(AS22&gt;0,"&lt;img src=@img/outdoor.png@&gt;","")</f>
        <v>&lt;img src=@img/outdoor.png@&gt;</v>
      </c>
      <c r="AZ22" t="str">
        <f>IF(AT22&gt;0,"&lt;img src=@img/pets.png@&gt;","")</f>
        <v/>
      </c>
      <c r="BA22" t="str">
        <f>IF(AU22="hard","&lt;img src=@img/hard.png@&gt;",IF(AU22="medium","&lt;img src=@img/medium.png@&gt;",IF(AU22="easy","&lt;img src=@img/easy.png@&gt;","")))</f>
        <v>&lt;img src=@img/easy.png@&gt;</v>
      </c>
      <c r="BB22" t="str">
        <f>IF(AV22="true","&lt;img src=@img/drinkicon.png@&gt;","")</f>
        <v>&lt;img src=@img/drinkicon.png@&gt;</v>
      </c>
      <c r="BC22" t="str">
        <f>IF(AW22="true","&lt;img src=@img/foodicon.png@&gt;","")</f>
        <v>&lt;img src=@img/foodicon.png@&gt;</v>
      </c>
      <c r="BD22" t="str">
        <f>CONCATENATE(AY22,AZ22,BA22,BB22,BC22,BK22)</f>
        <v>&lt;img src=@img/outdoor.png@&gt;&lt;img src=@img/easy.png@&gt;&lt;img src=@img/drinkicon.png@&gt;&lt;img src=@img/foodicon.png@&gt;&lt;img src=@img/kidicon.png@&gt;</v>
      </c>
      <c r="BE22" t="str">
        <f>CONCATENATE(IF(AS22&gt;0,"outdoor ",""),IF(AT22&gt;0,"pet ",""),IF(AV22="true","drink ",""),IF(AW22="true","food ",""),AU22," ",E22," ",C22)</f>
        <v xml:space="preserve">outdoor drink food easy med </v>
      </c>
      <c r="BF22" t="str">
        <f>IF(C22="old","Old Town",IF(C22="campus","Near Campus",IF(C22="sfoco", "South Foco",IF(C22="nfoco","North Foco",IF(C22="midtown","Midtown",IF(C22="cwest","Campus West",""))))))</f>
        <v/>
      </c>
      <c r="BG22">
        <v>40.537533000000003</v>
      </c>
      <c r="BH22">
        <v>-105.050901</v>
      </c>
      <c r="BI22" t="str">
        <f>CONCATENATE("[",BG22,",",BH22,"],")</f>
        <v>[40.537533,-105.050901],</v>
      </c>
      <c r="BJ22" t="b">
        <v>1</v>
      </c>
      <c r="BK22" t="str">
        <f>IF(BJ22&gt;0,"&lt;img src=@img/kidicon.png@&gt;","")</f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>IF(H23&gt;0,H23/100,"")</f>
        <v/>
      </c>
      <c r="X23" t="str">
        <f>IF(I23&gt;0,I23/100,"")</f>
        <v/>
      </c>
      <c r="Y23">
        <f>IF(J23&gt;0,J23/100,"")</f>
        <v>15</v>
      </c>
      <c r="Z23">
        <f>IF(K23&gt;0,K23/100,"")</f>
        <v>18</v>
      </c>
      <c r="AA23">
        <f>IF(L23&gt;0,L23/100,"")</f>
        <v>15</v>
      </c>
      <c r="AB23">
        <f>IF(M23&gt;0,M23/100,"")</f>
        <v>18</v>
      </c>
      <c r="AC23">
        <f>IF(N23&gt;0,N23/100,"")</f>
        <v>15</v>
      </c>
      <c r="AD23">
        <f>IF(O23&gt;0,O23/100,"")</f>
        <v>18</v>
      </c>
      <c r="AE23">
        <f>IF(P23&gt;0,P23/100,"")</f>
        <v>15</v>
      </c>
      <c r="AF23">
        <f>IF(Q23&gt;0,Q23/100,"")</f>
        <v>18</v>
      </c>
      <c r="AG23">
        <f>IF(R23&gt;0,R23/100,"")</f>
        <v>15</v>
      </c>
      <c r="AH23">
        <f>IF(S23&gt;0,S23/100,"")</f>
        <v>18</v>
      </c>
      <c r="AI23" t="str">
        <f>IF(T23&gt;0,T23/100,"")</f>
        <v/>
      </c>
      <c r="AJ23" t="str">
        <f>IF(U23&gt;0,U23/100,"")</f>
        <v/>
      </c>
      <c r="AK23" t="str">
        <f>IF(H23&gt;0,CONCATENATE(IF(H23&gt;=1200,H23/100-12,H23/100),IF(H23&gt;=1200,"pm","am"),"-",IF(I23&gt;=1200,I23/100-12,I23/100),IF(I23&gt;=1200,"pm","am")),"")</f>
        <v/>
      </c>
      <c r="AL23" t="str">
        <f>IF(J23&gt;0,CONCATENATE(IF(J23&gt;=1200,J23/100-12,J23/100),IF(J23&gt;=1200,"pm","am"),"-",IF(K23&gt;=1200,K23/100-12,K23/100),IF(K23&gt;=1200,"pm","am")),"")</f>
        <v>3pm-6pm</v>
      </c>
      <c r="AM23" t="str">
        <f>IF(L23&gt;0,CONCATENATE(IF(L23&gt;=1200,L23/100-12,L23/100),IF(L23&gt;=1200,"pm","am"),"-",IF(M23&gt;=1200,M23/100-12,M23/100),IF(M23&gt;=1200,"pm","am")),"")</f>
        <v>3pm-6pm</v>
      </c>
      <c r="AN23" t="str">
        <f>IF(N23&gt;0,CONCATENATE(IF(N23&gt;=1200,N23/100-12,N23/100),IF(N23&gt;=1200,"pm","am"),"-",IF(O23&gt;=1200,O23/100-12,O23/100),IF(O23&gt;=1200,"pm","am")),"")</f>
        <v>3pm-6pm</v>
      </c>
      <c r="AO23" t="str">
        <f>IF(P23&gt;0,CONCATENATE(IF(P23&gt;=1200,P23/100-12,P23/100),IF(P23&gt;=1200,"pm","am"),"-",IF(Q23&gt;=1200,Q23/100-12,Q23/100),IF(Q23&gt;=1200,"pm","am")),"")</f>
        <v>3pm-6pm</v>
      </c>
      <c r="AP23" t="str">
        <f>IF(R23&gt;0,CONCATENATE(IF(R23&gt;=1200,R23/100-12,R23/100),IF(R23&gt;=1200,"pm","am"),"-",IF(S23&gt;=1200,S23/100-12,S23/100),IF(S23&gt;=1200,"pm","am")),"")</f>
        <v>3pm-6pm</v>
      </c>
      <c r="AQ23" t="str">
        <f>IF(T23&gt;0,CONCATENATE(IF(T23&gt;=1200,T23/100-12,T23/100),IF(T23&gt;=1200,"pm","am"),"-",IF(U23&gt;=1200,U23/100-12,U23/100),IF(U23&gt;=1200,"pm","am")),"")</f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>_xlfn.CONCAT("{
    'name': """,B23,""",
    'area': ","""",C23,""",",
"'hours': {
      'sunday-start':","""",H23,"""",", 'sunday-end':","""",I23,"""",", 'monday-start':","""",J23,"""",", 'monday-end':","""",K23,"""",", 'tuesday-start':","""",L23,"""",", 'tuesday-end':","""",M23,""", 'wednesday-start':","""",N23,""", 'wednesday-end':","""",O23,""", 'thursday-start':","""",P23,""", 'thursday-end':","""",Q23,""", 'friday-start':","""",R23,""", 'friday-end':","""",S23,""", 'saturday-start':","""",T23,""", 'saturday-end':","""",U23,"""","},","  'description': ","""",V23,"""",", 'link':","""",AR23,"""",", 'pricing':","""",E23,"""",",   'phone-number': ","""",F23,"""",", 'address': ","""",G23,"""",", 'other-amenities': [","'",AS23,"','",AT23,"','",AU23,"'","]",", 'has-drink':",AV23,", 'has-food':",AW23,"},")</f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>IF(AS23&gt;0,"&lt;img src=@img/outdoor.png@&gt;","")</f>
        <v>&lt;img src=@img/outdoor.png@&gt;</v>
      </c>
      <c r="AZ23" t="str">
        <f>IF(AT23&gt;0,"&lt;img src=@img/pets.png@&gt;","")</f>
        <v/>
      </c>
      <c r="BA23" t="str">
        <f>IF(AU23="hard","&lt;img src=@img/hard.png@&gt;",IF(AU23="medium","&lt;img src=@img/medium.png@&gt;",IF(AU23="easy","&lt;img src=@img/easy.png@&gt;","")))</f>
        <v>&lt;img src=@img/easy.png@&gt;</v>
      </c>
      <c r="BB23" t="str">
        <f>IF(AV23="true","&lt;img src=@img/drinkicon.png@&gt;","")</f>
        <v>&lt;img src=@img/drinkicon.png@&gt;</v>
      </c>
      <c r="BC23" t="str">
        <f>IF(AW23="true","&lt;img src=@img/foodicon.png@&gt;","")</f>
        <v>&lt;img src=@img/foodicon.png@&gt;</v>
      </c>
      <c r="BD23" t="str">
        <f>CONCATENATE(AY23,AZ23,BA23,BB23,BC23,BK23)</f>
        <v>&lt;img src=@img/outdoor.png@&gt;&lt;img src=@img/easy.png@&gt;&lt;img src=@img/drinkicon.png@&gt;&lt;img src=@img/foodicon.png@&gt;</v>
      </c>
      <c r="BE23" t="str">
        <f>CONCATENATE(IF(AS23&gt;0,"outdoor ",""),IF(AT23&gt;0,"pet ",""),IF(AV23="true","drink ",""),IF(AW23="true","food ",""),AU23," ",E23," ",C23)</f>
        <v>outdoor drink food easy med midtown</v>
      </c>
      <c r="BF23" t="str">
        <f>IF(C23="old","Old Town",IF(C23="campus","Near Campus",IF(C23="sfoco", "South Foco",IF(C23="nfoco","North Foco",IF(C23="midtown","Midtown",IF(C23="cwest","Campus West",""))))))</f>
        <v>Midtown</v>
      </c>
      <c r="BG23">
        <v>40.543506999999998</v>
      </c>
      <c r="BH23">
        <v>-105.07405300000001</v>
      </c>
      <c r="BI23" t="str">
        <f>CONCATENATE("[",BG23,",",BH23,"],")</f>
        <v>[40.543507,-105.074053],</v>
      </c>
      <c r="BK23" t="str">
        <f>IF(BJ23&gt;0,"&lt;img src=@img/kidicon.png@&gt;","")</f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>IF(H24&gt;0,H24/100,"")</f>
        <v/>
      </c>
      <c r="X24" t="str">
        <f>IF(I24&gt;0,I24/100,"")</f>
        <v/>
      </c>
      <c r="Y24" t="str">
        <f>IF(J24&gt;0,J24/100,"")</f>
        <v/>
      </c>
      <c r="Z24" t="str">
        <f>IF(K24&gt;0,K24/100,"")</f>
        <v/>
      </c>
      <c r="AA24" t="str">
        <f>IF(L24&gt;0,L24/100,"")</f>
        <v/>
      </c>
      <c r="AB24" t="str">
        <f>IF(M24&gt;0,M24/100,"")</f>
        <v/>
      </c>
      <c r="AC24" t="str">
        <f>IF(N24&gt;0,N24/100,"")</f>
        <v/>
      </c>
      <c r="AD24" t="str">
        <f>IF(O24&gt;0,O24/100,"")</f>
        <v/>
      </c>
      <c r="AE24" t="str">
        <f>IF(P24&gt;0,P24/100,"")</f>
        <v/>
      </c>
      <c r="AF24" t="str">
        <f>IF(Q24&gt;0,Q24/100,"")</f>
        <v/>
      </c>
      <c r="AG24" t="str">
        <f>IF(R24&gt;0,R24/100,"")</f>
        <v/>
      </c>
      <c r="AH24" t="str">
        <f>IF(S24&gt;0,S24/100,"")</f>
        <v/>
      </c>
      <c r="AI24" t="str">
        <f>IF(T24&gt;0,T24/100,"")</f>
        <v/>
      </c>
      <c r="AJ24" t="str">
        <f>IF(U24&gt;0,U24/100,"")</f>
        <v/>
      </c>
      <c r="AK24" t="str">
        <f>IF(H24&gt;0,CONCATENATE(IF(H24&gt;=1200,H24/100-12,H24/100),IF(H24&gt;=1200,"pm","am"),"-",IF(I24&gt;=1200,I24/100-12,I24/100),IF(I24&gt;=1200,"pm","am")),"")</f>
        <v/>
      </c>
      <c r="AL24" t="str">
        <f>IF(J24&gt;0,CONCATENATE(IF(J24&gt;=1200,J24/100-12,J24/100),IF(J24&gt;=1200,"pm","am"),"-",IF(K24&gt;=1200,K24/100-12,K24/100),IF(K24&gt;=1200,"pm","am")),"")</f>
        <v/>
      </c>
      <c r="AM24" t="str">
        <f>IF(L24&gt;0,CONCATENATE(IF(L24&gt;=1200,L24/100-12,L24/100),IF(L24&gt;=1200,"pm","am"),"-",IF(M24&gt;=1200,M24/100-12,M24/100),IF(M24&gt;=1200,"pm","am")),"")</f>
        <v/>
      </c>
      <c r="AN24" t="str">
        <f>IF(N24&gt;0,CONCATENATE(IF(N24&gt;=1200,N24/100-12,N24/100),IF(N24&gt;=1200,"pm","am"),"-",IF(O24&gt;=1200,O24/100-12,O24/100),IF(O24&gt;=1200,"pm","am")),"")</f>
        <v/>
      </c>
      <c r="AO24" t="str">
        <f>IF(P24&gt;0,CONCATENATE(IF(P24&gt;=1200,P24/100-12,P24/100),IF(P24&gt;=1200,"pm","am"),"-",IF(Q24&gt;=1200,Q24/100-12,Q24/100),IF(Q24&gt;=1200,"pm","am")),"")</f>
        <v/>
      </c>
      <c r="AP24" t="str">
        <f>IF(R24&gt;0,CONCATENATE(IF(R24&gt;=1200,R24/100-12,R24/100),IF(R24&gt;=1200,"pm","am"),"-",IF(S24&gt;=1200,S24/100-12,S24/100),IF(S24&gt;=1200,"pm","am")),"")</f>
        <v/>
      </c>
      <c r="AQ24" t="str">
        <f>IF(T24&gt;0,CONCATENATE(IF(T24&gt;=1200,T24/100-12,T24/100),IF(T24&gt;=1200,"pm","am"),"-",IF(U24&gt;=1200,U24/100-12,U24/100),IF(U24&gt;=1200,"pm","am")),"")</f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>_xlfn.CONCAT("{
    'name': """,B24,""",
    'area': ","""",C24,""",",
"'hours': {
      'sunday-start':","""",H24,"""",", 'sunday-end':","""",I24,"""",", 'monday-start':","""",J24,"""",", 'monday-end':","""",K24,"""",", 'tuesday-start':","""",L24,"""",", 'tuesday-end':","""",M24,""", 'wednesday-start':","""",N24,""", 'wednesday-end':","""",O24,""", 'thursday-start':","""",P24,""", 'thursday-end':","""",Q24,""", 'friday-start':","""",R24,""", 'friday-end':","""",S24,""", 'saturday-start':","""",T24,""", 'saturday-end':","""",U24,"""","},","  'description': ","""",V24,"""",", 'link':","""",AR24,"""",", 'pricing':","""",E24,"""",",   'phone-number': ","""",F24,"""",", 'address': ","""",G24,"""",", 'other-amenities': [","'",AS24,"','",AT24,"','",AU24,"'","]",", 'has-drink':",AV24,", 'has-food':",AW24,"},")</f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>IF(AS24&gt;0,"&lt;img src=@img/outdoor.png@&gt;","")</f>
        <v>&lt;img src=@img/outdoor.png@&gt;</v>
      </c>
      <c r="AZ24" t="str">
        <f>IF(AT24&gt;0,"&lt;img src=@img/pets.png@&gt;","")</f>
        <v/>
      </c>
      <c r="BA24" t="str">
        <f>IF(AU24="hard","&lt;img src=@img/hard.png@&gt;",IF(AU24="medium","&lt;img src=@img/medium.png@&gt;",IF(AU24="easy","&lt;img src=@img/easy.png@&gt;","")))</f>
        <v>&lt;img src=@img/medium.png@&gt;</v>
      </c>
      <c r="BB24" t="str">
        <f>IF(AV24="true","&lt;img src=@img/drinkicon.png@&gt;","")</f>
        <v/>
      </c>
      <c r="BC24" t="str">
        <f>IF(AW24="true","&lt;img src=@img/foodicon.png@&gt;","")</f>
        <v/>
      </c>
      <c r="BD24" t="str">
        <f>CONCATENATE(AY24,AZ24,BA24,BB24,BC24,BK24)</f>
        <v>&lt;img src=@img/outdoor.png@&gt;&lt;img src=@img/medium.png@&gt;</v>
      </c>
      <c r="BE24" t="str">
        <f>CONCATENATE(IF(AS24&gt;0,"outdoor ",""),IF(AT24&gt;0,"pet ",""),IF(AV24="true","drink ",""),IF(AW24="true","food ",""),AU24," ",E24," ",C24)</f>
        <v>outdoor medium low campus</v>
      </c>
      <c r="BF24" t="str">
        <f>IF(C24="old","Old Town",IF(C24="campus","Near Campus",IF(C24="sfoco", "South Foco",IF(C24="nfoco","North Foco",IF(C24="midtown","Midtown",IF(C24="cwest","Campus West",""))))))</f>
        <v>Near Campus</v>
      </c>
      <c r="BG24">
        <v>40.578285999999999</v>
      </c>
      <c r="BH24">
        <v>-105.07652</v>
      </c>
      <c r="BI24" t="str">
        <f>CONCATENATE("[",BG24,",",BH24,"],")</f>
        <v>[40.578286,-105.07652],</v>
      </c>
      <c r="BK24" t="str">
        <f>IF(BJ24&gt;0,"&lt;img src=@img/kidicon.png@&gt;","")</f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>IF(H25&gt;0,H25/100,"")</f>
        <v/>
      </c>
      <c r="X25" t="str">
        <f>IF(I25&gt;0,I25/100,"")</f>
        <v/>
      </c>
      <c r="Y25" t="str">
        <f>IF(J25&gt;0,J25/100,"")</f>
        <v/>
      </c>
      <c r="Z25" t="str">
        <f>IF(K25&gt;0,K25/100,"")</f>
        <v/>
      </c>
      <c r="AA25" t="str">
        <f>IF(L25&gt;0,L25/100,"")</f>
        <v/>
      </c>
      <c r="AB25" t="str">
        <f>IF(M25&gt;0,M25/100,"")</f>
        <v/>
      </c>
      <c r="AC25">
        <f>IF(N25&gt;0,N25/100,"")</f>
        <v>12</v>
      </c>
      <c r="AD25">
        <f>IF(O25&gt;0,O25/100,"")</f>
        <v>20</v>
      </c>
      <c r="AE25" t="str">
        <f>IF(P25&gt;0,P25/100,"")</f>
        <v/>
      </c>
      <c r="AF25" t="str">
        <f>IF(Q25&gt;0,Q25/100,"")</f>
        <v/>
      </c>
      <c r="AG25" t="str">
        <f>IF(R25&gt;0,R25/100,"")</f>
        <v/>
      </c>
      <c r="AH25" t="str">
        <f>IF(S25&gt;0,S25/100,"")</f>
        <v/>
      </c>
      <c r="AI25" t="str">
        <f>IF(T25&gt;0,T25/100,"")</f>
        <v/>
      </c>
      <c r="AJ25" t="str">
        <f>IF(U25&gt;0,U25/100,"")</f>
        <v/>
      </c>
      <c r="AK25" t="str">
        <f>IF(H25&gt;0,CONCATENATE(IF(H25&gt;=1200,H25/100-12,H25/100),IF(H25&gt;=1200,"pm","am"),"-",IF(I25&gt;=1200,I25/100-12,I25/100),IF(I25&gt;=1200,"pm","am")),"")</f>
        <v/>
      </c>
      <c r="AL25" t="str">
        <f>IF(J25&gt;0,CONCATENATE(IF(J25&gt;=1200,J25/100-12,J25/100),IF(J25&gt;=1200,"pm","am"),"-",IF(K25&gt;=1200,K25/100-12,K25/100),IF(K25&gt;=1200,"pm","am")),"")</f>
        <v/>
      </c>
      <c r="AM25" t="str">
        <f>IF(L25&gt;0,CONCATENATE(IF(L25&gt;=1200,L25/100-12,L25/100),IF(L25&gt;=1200,"pm","am"),"-",IF(M25&gt;=1200,M25/100-12,M25/100),IF(M25&gt;=1200,"pm","am")),"")</f>
        <v/>
      </c>
      <c r="AN25" t="str">
        <f>IF(N25&gt;0,CONCATENATE(IF(N25&gt;=1200,N25/100-12,N25/100),IF(N25&gt;=1200,"pm","am"),"-",IF(O25&gt;=1200,O25/100-12,O25/100),IF(O25&gt;=1200,"pm","am")),"")</f>
        <v>0pm-8pm</v>
      </c>
      <c r="AO25" t="str">
        <f>IF(P25&gt;0,CONCATENATE(IF(P25&gt;=1200,P25/100-12,P25/100),IF(P25&gt;=1200,"pm","am"),"-",IF(Q25&gt;=1200,Q25/100-12,Q25/100),IF(Q25&gt;=1200,"pm","am")),"")</f>
        <v/>
      </c>
      <c r="AP25" t="str">
        <f>IF(R25&gt;0,CONCATENATE(IF(R25&gt;=1200,R25/100-12,R25/100),IF(R25&gt;=1200,"pm","am"),"-",IF(S25&gt;=1200,S25/100-12,S25/100),IF(S25&gt;=1200,"pm","am")),"")</f>
        <v/>
      </c>
      <c r="AQ25" t="str">
        <f>IF(T25&gt;0,CONCATENATE(IF(T25&gt;=1200,T25/100-12,T25/100),IF(T25&gt;=1200,"pm","am"),"-",IF(U25&gt;=1200,U25/100-12,U25/100),IF(U25&gt;=1200,"pm","am")),"")</f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>_xlfn.CONCAT("{
    'name': """,B25,""",
    'area': ","""",C25,""",",
"'hours': {
      'sunday-start':","""",H25,"""",", 'sunday-end':","""",I25,"""",", 'monday-start':","""",J25,"""",", 'monday-end':","""",K25,"""",", 'tuesday-start':","""",L25,"""",", 'tuesday-end':","""",M25,""", 'wednesday-start':","""",N25,""", 'wednesday-end':","""",O25,""", 'thursday-start':","""",P25,""", 'thursday-end':","""",Q25,""", 'friday-start':","""",R25,""", 'friday-end':","""",S25,""", 'saturday-start':","""",T25,""", 'saturday-end':","""",U25,"""","},","  'description': ","""",V25,"""",", 'link':","""",AR25,"""",", 'pricing':","""",E25,"""",",   'phone-number': ","""",F25,"""",", 'address': ","""",G25,"""",", 'other-amenities': [","'",AS25,"','",AT25,"','",AU25,"'","]",", 'has-drink':",AV25,", 'has-food':",AW25,"},")</f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>IF(AS25&gt;0,"&lt;img src=@img/outdoor.png@&gt;","")</f>
        <v>&lt;img src=@img/outdoor.png@&gt;</v>
      </c>
      <c r="AZ25" t="str">
        <f>IF(AT25&gt;0,"&lt;img src=@img/pets.png@&gt;","")</f>
        <v/>
      </c>
      <c r="BA25" t="str">
        <f>IF(AU25="hard","&lt;img src=@img/hard.png@&gt;",IF(AU25="medium","&lt;img src=@img/medium.png@&gt;",IF(AU25="easy","&lt;img src=@img/easy.png@&gt;","")))</f>
        <v>&lt;img src=@img/hard.png@&gt;</v>
      </c>
      <c r="BB25" t="str">
        <f>IF(AV25="true","&lt;img src=@img/drinkicon.png@&gt;","")</f>
        <v>&lt;img src=@img/drinkicon.png@&gt;</v>
      </c>
      <c r="BC25" t="str">
        <f>IF(AW25="true","&lt;img src=@img/foodicon.png@&gt;","")</f>
        <v/>
      </c>
      <c r="BD25" t="str">
        <f>CONCATENATE(AY25,AZ25,BA25,BB25,BC25,BK25)</f>
        <v>&lt;img src=@img/outdoor.png@&gt;&lt;img src=@img/hard.png@&gt;&lt;img src=@img/drinkicon.png@&gt;</v>
      </c>
      <c r="BE25" t="str">
        <f>CONCATENATE(IF(AS25&gt;0,"outdoor ",""),IF(AT25&gt;0,"pet ",""),IF(AV25="true","drink ",""),IF(AW25="true","food ",""),AU25," ",E25," ",C25)</f>
        <v>outdoor drink hard med old</v>
      </c>
      <c r="BF25" t="str">
        <f>IF(C25="old","Old Town",IF(C25="campus","Near Campus",IF(C25="sfoco", "South Foco",IF(C25="nfoco","North Foco",IF(C25="midtown","Midtown",IF(C25="cwest","Campus West",""))))))</f>
        <v>Old Town</v>
      </c>
      <c r="BG25">
        <v>40.584392999999999</v>
      </c>
      <c r="BH25">
        <v>-105.077686</v>
      </c>
      <c r="BI25" t="str">
        <f>CONCATENATE("[",BG25,",",BH25,"],")</f>
        <v>[40.584393,-105.077686],</v>
      </c>
      <c r="BK25" t="str">
        <f>IF(BJ25&gt;0,"&lt;img src=@img/kidicon.png@&gt;","")</f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>IF(H26&gt;0,H26/100,"")</f>
        <v/>
      </c>
      <c r="X26" t="str">
        <f>IF(I26&gt;0,I26/100,"")</f>
        <v/>
      </c>
      <c r="Y26" t="str">
        <f>IF(J26&gt;0,J26/100,"")</f>
        <v/>
      </c>
      <c r="Z26" t="str">
        <f>IF(K26&gt;0,K26/100,"")</f>
        <v/>
      </c>
      <c r="AA26" t="str">
        <f>IF(L26&gt;0,L26/100,"")</f>
        <v/>
      </c>
      <c r="AB26" t="str">
        <f>IF(M26&gt;0,M26/100,"")</f>
        <v/>
      </c>
      <c r="AC26" t="str">
        <f>IF(N26&gt;0,N26/100,"")</f>
        <v/>
      </c>
      <c r="AD26" t="str">
        <f>IF(O26&gt;0,O26/100,"")</f>
        <v/>
      </c>
      <c r="AE26" t="str">
        <f>IF(P26&gt;0,P26/100,"")</f>
        <v/>
      </c>
      <c r="AF26" t="str">
        <f>IF(Q26&gt;0,Q26/100,"")</f>
        <v/>
      </c>
      <c r="AG26" t="str">
        <f>IF(R26&gt;0,R26/100,"")</f>
        <v/>
      </c>
      <c r="AH26" t="str">
        <f>IF(S26&gt;0,S26/100,"")</f>
        <v/>
      </c>
      <c r="AI26" t="str">
        <f>IF(T26&gt;0,T26/100,"")</f>
        <v/>
      </c>
      <c r="AJ26" t="str">
        <f>IF(U26&gt;0,U26/100,"")</f>
        <v/>
      </c>
      <c r="AK26" t="str">
        <f>IF(H26&gt;0,CONCATENATE(IF(H26&gt;=1200,H26/100-12,H26/100),IF(H26&gt;=1200,"pm","am"),"-",IF(I26&gt;=1200,I26/100-12,I26/100),IF(I26&gt;=1200,"pm","am")),"")</f>
        <v/>
      </c>
      <c r="AL26" t="str">
        <f>IF(J26&gt;0,CONCATENATE(IF(J26&gt;=1200,J26/100-12,J26/100),IF(J26&gt;=1200,"pm","am"),"-",IF(K26&gt;=1200,K26/100-12,K26/100),IF(K26&gt;=1200,"pm","am")),"")</f>
        <v/>
      </c>
      <c r="AM26" t="str">
        <f>IF(L26&gt;0,CONCATENATE(IF(L26&gt;=1200,L26/100-12,L26/100),IF(L26&gt;=1200,"pm","am"),"-",IF(M26&gt;=1200,M26/100-12,M26/100),IF(M26&gt;=1200,"pm","am")),"")</f>
        <v/>
      </c>
      <c r="AN26" t="str">
        <f>IF(N26&gt;0,CONCATENATE(IF(N26&gt;=1200,N26/100-12,N26/100),IF(N26&gt;=1200,"pm","am"),"-",IF(O26&gt;=1200,O26/100-12,O26/100),IF(O26&gt;=1200,"pm","am")),"")</f>
        <v/>
      </c>
      <c r="AO26" t="str">
        <f>IF(P26&gt;0,CONCATENATE(IF(P26&gt;=1200,P26/100-12,P26/100),IF(P26&gt;=1200,"pm","am"),"-",IF(Q26&gt;=1200,Q26/100-12,Q26/100),IF(Q26&gt;=1200,"pm","am")),"")</f>
        <v/>
      </c>
      <c r="AP26" t="str">
        <f>IF(R26&gt;0,CONCATENATE(IF(R26&gt;=1200,R26/100-12,R26/100),IF(R26&gt;=1200,"pm","am"),"-",IF(S26&gt;=1200,S26/100-12,S26/100),IF(S26&gt;=1200,"pm","am")),"")</f>
        <v/>
      </c>
      <c r="AQ26" t="str">
        <f>IF(T26&gt;0,CONCATENATE(IF(T26&gt;=1200,T26/100-12,T26/100),IF(T26&gt;=1200,"pm","am"),"-",IF(U26&gt;=1200,U26/100-12,U26/100),IF(U26&gt;=1200,"pm","am")),"")</f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>_xlfn.CONCAT("{
    'name': """,B26,""",
    'area': ","""",C26,""",",
"'hours': {
      'sunday-start':","""",H26,"""",", 'sunday-end':","""",I26,"""",", 'monday-start':","""",J26,"""",", 'monday-end':","""",K26,"""",", 'tuesday-start':","""",L26,"""",", 'tuesday-end':","""",M26,""", 'wednesday-start':","""",N26,""", 'wednesday-end':","""",O26,""", 'thursday-start':","""",P26,""", 'thursday-end':","""",Q26,""", 'friday-start':","""",R26,""", 'friday-end':","""",S26,""", 'saturday-start':","""",T26,""", 'saturday-end':","""",U26,"""","},","  'description': ","""",V26,"""",", 'link':","""",AR26,"""",", 'pricing':","""",E26,"""",",   'phone-number': ","""",F26,"""",", 'address': ","""",G26,"""",", 'other-amenities': [","'",AS26,"','",AT26,"','",AU26,"'","]",", 'has-drink':",AV26,", 'has-food':",AW26,"},")</f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>IF(AS26&gt;0,"&lt;img src=@img/outdoor.png@&gt;","")</f>
        <v/>
      </c>
      <c r="AZ26" t="str">
        <f>IF(AT26&gt;0,"&lt;img src=@img/pets.png@&gt;","")</f>
        <v/>
      </c>
      <c r="BA26" t="str">
        <f>IF(AU26="hard","&lt;img src=@img/hard.png@&gt;",IF(AU26="medium","&lt;img src=@img/medium.png@&gt;",IF(AU26="easy","&lt;img src=@img/easy.png@&gt;","")))</f>
        <v>&lt;img src=@img/medium.png@&gt;</v>
      </c>
      <c r="BB26" t="str">
        <f>IF(AV26="true","&lt;img src=@img/drinkicon.png@&gt;","")</f>
        <v/>
      </c>
      <c r="BC26" t="str">
        <f>IF(AW26="true","&lt;img src=@img/foodicon.png@&gt;","")</f>
        <v/>
      </c>
      <c r="BD26" t="str">
        <f>CONCATENATE(AY26,AZ26,BA26,BB26,BC26,BK26)</f>
        <v>&lt;img src=@img/medium.png@&gt;</v>
      </c>
      <c r="BE26" t="str">
        <f>CONCATENATE(IF(AS26&gt;0,"outdoor ",""),IF(AT26&gt;0,"pet ",""),IF(AV26="true","drink ",""),IF(AW26="true","food ",""),AU26," ",E26," ",C26)</f>
        <v>medium med old</v>
      </c>
      <c r="BF26" t="str">
        <f>IF(C26="old","Old Town",IF(C26="campus","Near Campus",IF(C26="sfoco", "South Foco",IF(C26="nfoco","North Foco",IF(C26="midtown","Midtown",IF(C26="cwest","Campus West",""))))))</f>
        <v>Old Town</v>
      </c>
      <c r="BG26">
        <v>40.587420000000002</v>
      </c>
      <c r="BH26">
        <v>-105.07789</v>
      </c>
      <c r="BI26" t="str">
        <f>CONCATENATE("[",BG26,",",BH26,"],")</f>
        <v>[40.58742,-105.07789],</v>
      </c>
      <c r="BK26" t="str">
        <f>IF(BJ26&gt;0,"&lt;img src=@img/kidicon.png@&gt;","")</f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>IF(H27&gt;0,H27/100,"")</f>
        <v/>
      </c>
      <c r="X27" t="str">
        <f>IF(I27&gt;0,I27/100,"")</f>
        <v/>
      </c>
      <c r="Y27">
        <f>IF(J27&gt;0,J27/100,"")</f>
        <v>15</v>
      </c>
      <c r="Z27">
        <f>IF(K27&gt;0,K27/100,"")</f>
        <v>18</v>
      </c>
      <c r="AA27">
        <f>IF(L27&gt;0,L27/100,"")</f>
        <v>15</v>
      </c>
      <c r="AB27">
        <f>IF(M27&gt;0,M27/100,"")</f>
        <v>18</v>
      </c>
      <c r="AC27">
        <f>IF(N27&gt;0,N27/100,"")</f>
        <v>15</v>
      </c>
      <c r="AD27">
        <f>IF(O27&gt;0,O27/100,"")</f>
        <v>18</v>
      </c>
      <c r="AE27">
        <f>IF(P27&gt;0,P27/100,"")</f>
        <v>15</v>
      </c>
      <c r="AF27">
        <f>IF(Q27&gt;0,Q27/100,"")</f>
        <v>18</v>
      </c>
      <c r="AG27">
        <f>IF(R27&gt;0,R27/100,"")</f>
        <v>15</v>
      </c>
      <c r="AH27">
        <f>IF(S27&gt;0,S27/100,"")</f>
        <v>18</v>
      </c>
      <c r="AI27" t="str">
        <f>IF(T27&gt;0,T27/100,"")</f>
        <v/>
      </c>
      <c r="AJ27" t="str">
        <f>IF(U27&gt;0,U27/100,"")</f>
        <v/>
      </c>
      <c r="AK27" t="str">
        <f>IF(H27&gt;0,CONCATENATE(IF(H27&gt;=1200,H27/100-12,H27/100),IF(H27&gt;=1200,"pm","am"),"-",IF(I27&gt;=1200,I27/100-12,I27/100),IF(I27&gt;=1200,"pm","am")),"")</f>
        <v/>
      </c>
      <c r="AL27" t="str">
        <f>IF(J27&gt;0,CONCATENATE(IF(J27&gt;=1200,J27/100-12,J27/100),IF(J27&gt;=1200,"pm","am"),"-",IF(K27&gt;=1200,K27/100-12,K27/100),IF(K27&gt;=1200,"pm","am")),"")</f>
        <v>3pm-6pm</v>
      </c>
      <c r="AM27" t="str">
        <f>IF(L27&gt;0,CONCATENATE(IF(L27&gt;=1200,L27/100-12,L27/100),IF(L27&gt;=1200,"pm","am"),"-",IF(M27&gt;=1200,M27/100-12,M27/100),IF(M27&gt;=1200,"pm","am")),"")</f>
        <v>3pm-6pm</v>
      </c>
      <c r="AN27" t="str">
        <f>IF(N27&gt;0,CONCATENATE(IF(N27&gt;=1200,N27/100-12,N27/100),IF(N27&gt;=1200,"pm","am"),"-",IF(O27&gt;=1200,O27/100-12,O27/100),IF(O27&gt;=1200,"pm","am")),"")</f>
        <v>3pm-6pm</v>
      </c>
      <c r="AO27" t="str">
        <f>IF(P27&gt;0,CONCATENATE(IF(P27&gt;=1200,P27/100-12,P27/100),IF(P27&gt;=1200,"pm","am"),"-",IF(Q27&gt;=1200,Q27/100-12,Q27/100),IF(Q27&gt;=1200,"pm","am")),"")</f>
        <v>3pm-6pm</v>
      </c>
      <c r="AP27" t="str">
        <f>IF(R27&gt;0,CONCATENATE(IF(R27&gt;=1200,R27/100-12,R27/100),IF(R27&gt;=1200,"pm","am"),"-",IF(S27&gt;=1200,S27/100-12,S27/100),IF(S27&gt;=1200,"pm","am")),"")</f>
        <v>3pm-6pm</v>
      </c>
      <c r="AQ27" t="str">
        <f>IF(T27&gt;0,CONCATENATE(IF(T27&gt;=1200,T27/100-12,T27/100),IF(T27&gt;=1200,"pm","am"),"-",IF(U27&gt;=1200,U27/100-12,U27/100),IF(U27&gt;=1200,"pm","am")),"")</f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>_xlfn.CONCAT("{
    'name': """,B27,""",
    'area': ","""",C27,""",",
"'hours': {
      'sunday-start':","""",H27,"""",", 'sunday-end':","""",I27,"""",", 'monday-start':","""",J27,"""",", 'monday-end':","""",K27,"""",", 'tuesday-start':","""",L27,"""",", 'tuesday-end':","""",M27,""", 'wednesday-start':","""",N27,""", 'wednesday-end':","""",O27,""", 'thursday-start':","""",P27,""", 'thursday-end':","""",Q27,""", 'friday-start':","""",R27,""", 'friday-end':","""",S27,""", 'saturday-start':","""",T27,""", 'saturday-end':","""",U27,"""","},","  'description': ","""",V27,"""",", 'link':","""",AR27,"""",", 'pricing':","""",E27,"""",",   'phone-number': ","""",F27,"""",", 'address': ","""",G27,"""",", 'other-amenities': [","'",AS27,"','",AT27,"','",AU27,"'","]",", 'has-drink':",AV27,", 'has-food':",AW27,"},")</f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>IF(AS27&gt;0,"&lt;img src=@img/outdoor.png@&gt;","")</f>
        <v>&lt;img src=@img/outdoor.png@&gt;</v>
      </c>
      <c r="AZ27" t="str">
        <f>IF(AT27&gt;0,"&lt;img src=@img/pets.png@&gt;","")</f>
        <v>&lt;img src=@img/pets.png@&gt;</v>
      </c>
      <c r="BA27" t="str">
        <f>IF(AU27="hard","&lt;img src=@img/hard.png@&gt;",IF(AU27="medium","&lt;img src=@img/medium.png@&gt;",IF(AU27="easy","&lt;img src=@img/easy.png@&gt;","")))</f>
        <v>&lt;img src=@img/medium.png@&gt;</v>
      </c>
      <c r="BB27" t="str">
        <f>IF(AV27="true","&lt;img src=@img/drinkicon.png@&gt;","")</f>
        <v>&lt;img src=@img/drinkicon.png@&gt;</v>
      </c>
      <c r="BC27" t="str">
        <f>IF(AW27="true","&lt;img src=@img/foodicon.png@&gt;","")</f>
        <v/>
      </c>
      <c r="BD27" t="str">
        <f>CONCATENATE(AY27,AZ27,BA27,BB27,BC27,BK27)</f>
        <v>&lt;img src=@img/outdoor.png@&gt;&lt;img src=@img/pets.png@&gt;&lt;img src=@img/medium.png@&gt;&lt;img src=@img/drinkicon.png@&gt;</v>
      </c>
      <c r="BE27" t="str">
        <f>CONCATENATE(IF(AS27&gt;0,"outdoor ",""),IF(AT27&gt;0,"pet ",""),IF(AV27="true","drink ",""),IF(AW27="true","food ",""),AU27," ",E27," ",C27)</f>
        <v>outdoor pet drink medium med old</v>
      </c>
      <c r="BF27" t="str">
        <f>IF(C27="old","Old Town",IF(C27="campus","Near Campus",IF(C27="sfoco", "South Foco",IF(C27="nfoco","North Foco",IF(C27="midtown","Midtown",IF(C27="cwest","Campus West",""))))))</f>
        <v>Old Town</v>
      </c>
      <c r="BG27">
        <v>40.587390999999997</v>
      </c>
      <c r="BH27">
        <v>-105.07562900000001</v>
      </c>
      <c r="BI27" t="str">
        <f>CONCATENATE("[",BG27,",",BH27,"],")</f>
        <v>[40.587391,-105.075629],</v>
      </c>
      <c r="BK27" t="str">
        <f>IF(BJ27&gt;0,"&lt;img src=@img/kidicon.png@&gt;","")</f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>IF(H28&gt;0,H28/100,"")</f>
        <v>12</v>
      </c>
      <c r="X28">
        <f>IF(I28&gt;0,I28/100,"")</f>
        <v>19</v>
      </c>
      <c r="Y28" t="str">
        <f>IF(J28&gt;0,J28/100,"")</f>
        <v/>
      </c>
      <c r="Z28" t="str">
        <f>IF(K28&gt;0,K28/100,"")</f>
        <v/>
      </c>
      <c r="AA28" t="str">
        <f>IF(L28&gt;0,L28/100,"")</f>
        <v/>
      </c>
      <c r="AB28" t="str">
        <f>IF(M28&gt;0,M28/100,"")</f>
        <v/>
      </c>
      <c r="AC28">
        <f>IF(N28&gt;0,N28/100,"")</f>
        <v>16</v>
      </c>
      <c r="AD28">
        <f>IF(O28&gt;0,O28/100,"")</f>
        <v>21</v>
      </c>
      <c r="AE28">
        <f>IF(P28&gt;0,P28/100,"")</f>
        <v>16</v>
      </c>
      <c r="AF28">
        <f>IF(Q28&gt;0,Q28/100,"")</f>
        <v>21</v>
      </c>
      <c r="AG28" t="str">
        <f>IF(R28&gt;0,R28/100,"")</f>
        <v/>
      </c>
      <c r="AH28" t="str">
        <f>IF(S28&gt;0,S28/100,"")</f>
        <v/>
      </c>
      <c r="AI28" t="str">
        <f>IF(T28&gt;0,T28/100,"")</f>
        <v/>
      </c>
      <c r="AJ28" t="str">
        <f>IF(U28&gt;0,U28/100,"")</f>
        <v/>
      </c>
      <c r="AK28" t="str">
        <f>IF(H28&gt;0,CONCATENATE(IF(H28&gt;=1200,H28/100-12,H28/100),IF(H28&gt;=1200,"pm","am"),"-",IF(I28&gt;=1200,I28/100-12,I28/100),IF(I28&gt;=1200,"pm","am")),"")</f>
        <v>0pm-7pm</v>
      </c>
      <c r="AL28" t="str">
        <f>IF(J28&gt;0,CONCATENATE(IF(J28&gt;=1200,J28/100-12,J28/100),IF(J28&gt;=1200,"pm","am"),"-",IF(K28&gt;=1200,K28/100-12,K28/100),IF(K28&gt;=1200,"pm","am")),"")</f>
        <v/>
      </c>
      <c r="AM28" t="str">
        <f>IF(L28&gt;0,CONCATENATE(IF(L28&gt;=1200,L28/100-12,L28/100),IF(L28&gt;=1200,"pm","am"),"-",IF(M28&gt;=1200,M28/100-12,M28/100),IF(M28&gt;=1200,"pm","am")),"")</f>
        <v/>
      </c>
      <c r="AN28" t="str">
        <f>IF(N28&gt;0,CONCATENATE(IF(N28&gt;=1200,N28/100-12,N28/100),IF(N28&gt;=1200,"pm","am"),"-",IF(O28&gt;=1200,O28/100-12,O28/100),IF(O28&gt;=1200,"pm","am")),"")</f>
        <v>4pm-9pm</v>
      </c>
      <c r="AO28" t="str">
        <f>IF(P28&gt;0,CONCATENATE(IF(P28&gt;=1200,P28/100-12,P28/100),IF(P28&gt;=1200,"pm","am"),"-",IF(Q28&gt;=1200,Q28/100-12,Q28/100),IF(Q28&gt;=1200,"pm","am")),"")</f>
        <v>4pm-9pm</v>
      </c>
      <c r="AP28" t="str">
        <f>IF(R28&gt;0,CONCATENATE(IF(R28&gt;=1200,R28/100-12,R28/100),IF(R28&gt;=1200,"pm","am"),"-",IF(S28&gt;=1200,S28/100-12,S28/100),IF(S28&gt;=1200,"pm","am")),"")</f>
        <v/>
      </c>
      <c r="AQ28" t="str">
        <f>IF(T28&gt;0,CONCATENATE(IF(T28&gt;=1200,T28/100-12,T28/100),IF(T28&gt;=1200,"pm","am"),"-",IF(U28&gt;=1200,U28/100-12,U28/100),IF(U28&gt;=1200,"pm","am")),"")</f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>_xlfn.CONCAT("{
    'name': """,B28,""",
    'area': ","""",C28,""",",
"'hours': {
      'sunday-start':","""",H28,"""",", 'sunday-end':","""",I28,"""",", 'monday-start':","""",J28,"""",", 'monday-end':","""",K28,"""",", 'tuesday-start':","""",L28,"""",", 'tuesday-end':","""",M28,""", 'wednesday-start':","""",N28,""", 'wednesday-end':","""",O28,""", 'thursday-start':","""",P28,""", 'thursday-end':","""",Q28,""", 'friday-start':","""",R28,""", 'friday-end':","""",S28,""", 'saturday-start':","""",T28,""", 'saturday-end':","""",U28,"""","},","  'description': ","""",V28,"""",", 'link':","""",AR28,"""",", 'pricing':","""",E28,"""",",   'phone-number': ","""",F28,"""",", 'address': ","""",G28,"""",", 'other-amenities': [","'",AS28,"','",AT28,"','",AU28,"'","]",", 'has-drink':",AV28,", 'has-food':",AW28,"},")</f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>IF(AS28&gt;0,"&lt;img src=@img/outdoor.png@&gt;","")</f>
        <v>&lt;img src=@img/outdoor.png@&gt;</v>
      </c>
      <c r="AZ28" t="str">
        <f>IF(AT28&gt;0,"&lt;img src=@img/pets.png@&gt;","")</f>
        <v/>
      </c>
      <c r="BA28" t="str">
        <f>IF(AU28="hard","&lt;img src=@img/hard.png@&gt;",IF(AU28="medium","&lt;img src=@img/medium.png@&gt;",IF(AU28="easy","&lt;img src=@img/easy.png@&gt;","")))</f>
        <v>&lt;img src=@img/medium.png@&gt;</v>
      </c>
      <c r="BB28" t="str">
        <f>IF(AV28="true","&lt;img src=@img/drinkicon.png@&gt;","")</f>
        <v>&lt;img src=@img/drinkicon.png@&gt;</v>
      </c>
      <c r="BC28" t="str">
        <f>IF(AW28="true","&lt;img src=@img/foodicon.png@&gt;","")</f>
        <v>&lt;img src=@img/foodicon.png@&gt;</v>
      </c>
      <c r="BD28" t="str">
        <f>CONCATENATE(AY28,AZ28,BA28,BB28,BC28,BK28)</f>
        <v>&lt;img src=@img/outdoor.png@&gt;&lt;img src=@img/medium.png@&gt;&lt;img src=@img/drinkicon.png@&gt;&lt;img src=@img/foodicon.png@&gt;</v>
      </c>
      <c r="BE28" t="str">
        <f>CONCATENATE(IF(AS28&gt;0,"outdoor ",""),IF(AT28&gt;0,"pet ",""),IF(AV28="true","drink ",""),IF(AW28="true","food ",""),AU28," ",E28," ",C28)</f>
        <v>outdoor drink food medium med old</v>
      </c>
      <c r="BF28" t="str">
        <f>IF(C28="old","Old Town",IF(C28="campus","Near Campus",IF(C28="sfoco", "South Foco",IF(C28="nfoco","North Foco",IF(C28="midtown","Midtown",IF(C28="cwest","Campus West",""))))))</f>
        <v>Old Town</v>
      </c>
      <c r="BG28">
        <v>40.589993999999997</v>
      </c>
      <c r="BH28">
        <v>-105.076655</v>
      </c>
      <c r="BI28" t="str">
        <f>CONCATENATE("[",BG28,",",BH28,"],")</f>
        <v>[40.589994,-105.076655],</v>
      </c>
      <c r="BK28" t="str">
        <f>IF(BJ28&gt;0,"&lt;img src=@img/kidicon.png@&gt;","")</f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>IF(H29&gt;0,H29/100,"")</f>
        <v>22</v>
      </c>
      <c r="X29">
        <f>IF(I29&gt;0,I29/100,"")</f>
        <v>24</v>
      </c>
      <c r="Y29">
        <f>IF(J29&gt;0,J29/100,"")</f>
        <v>15</v>
      </c>
      <c r="Z29">
        <f>IF(K29&gt;0,K29/100,"")</f>
        <v>18</v>
      </c>
      <c r="AA29">
        <f>IF(L29&gt;0,L29/100,"")</f>
        <v>15</v>
      </c>
      <c r="AB29">
        <f>IF(M29&gt;0,M29/100,"")</f>
        <v>18</v>
      </c>
      <c r="AC29">
        <f>IF(N29&gt;0,N29/100,"")</f>
        <v>15</v>
      </c>
      <c r="AD29">
        <f>IF(O29&gt;0,O29/100,"")</f>
        <v>18</v>
      </c>
      <c r="AE29">
        <f>IF(P29&gt;0,P29/100,"")</f>
        <v>15</v>
      </c>
      <c r="AF29">
        <f>IF(Q29&gt;0,Q29/100,"")</f>
        <v>18</v>
      </c>
      <c r="AG29">
        <f>IF(R29&gt;0,R29/100,"")</f>
        <v>22</v>
      </c>
      <c r="AH29">
        <f>IF(S29&gt;0,S29/100,"")</f>
        <v>24</v>
      </c>
      <c r="AI29">
        <f>IF(T29&gt;0,T29/100,"")</f>
        <v>22</v>
      </c>
      <c r="AJ29">
        <f>IF(U29&gt;0,U29/100,"")</f>
        <v>24</v>
      </c>
      <c r="AK29" t="str">
        <f>IF(H29&gt;0,CONCATENATE(IF(H29&gt;=1200,H29/100-12,H29/100),IF(H29&gt;=1200,"pm","am"),"-",IF(I29&gt;=1200,I29/100-12,I29/100),IF(I29&gt;=1200,"pm","am")),"")</f>
        <v>10pm-12pm</v>
      </c>
      <c r="AL29" t="str">
        <f>IF(J29&gt;0,CONCATENATE(IF(J29&gt;=1200,J29/100-12,J29/100),IF(J29&gt;=1200,"pm","am"),"-",IF(K29&gt;=1200,K29/100-12,K29/100),IF(K29&gt;=1200,"pm","am")),"")</f>
        <v>3pm-6pm</v>
      </c>
      <c r="AM29" t="str">
        <f>IF(L29&gt;0,CONCATENATE(IF(L29&gt;=1200,L29/100-12,L29/100),IF(L29&gt;=1200,"pm","am"),"-",IF(M29&gt;=1200,M29/100-12,M29/100),IF(M29&gt;=1200,"pm","am")),"")</f>
        <v>3pm-6pm</v>
      </c>
      <c r="AN29" t="str">
        <f>IF(N29&gt;0,CONCATENATE(IF(N29&gt;=1200,N29/100-12,N29/100),IF(N29&gt;=1200,"pm","am"),"-",IF(O29&gt;=1200,O29/100-12,O29/100),IF(O29&gt;=1200,"pm","am")),"")</f>
        <v>3pm-6pm</v>
      </c>
      <c r="AO29" t="str">
        <f>IF(P29&gt;0,CONCATENATE(IF(P29&gt;=1200,P29/100-12,P29/100),IF(P29&gt;=1200,"pm","am"),"-",IF(Q29&gt;=1200,Q29/100-12,Q29/100),IF(Q29&gt;=1200,"pm","am")),"")</f>
        <v>3pm-6pm</v>
      </c>
      <c r="AP29" t="str">
        <f>IF(R29&gt;0,CONCATENATE(IF(R29&gt;=1200,R29/100-12,R29/100),IF(R29&gt;=1200,"pm","am"),"-",IF(S29&gt;=1200,S29/100-12,S29/100),IF(S29&gt;=1200,"pm","am")),"")</f>
        <v>10pm-12pm</v>
      </c>
      <c r="AQ29" t="str">
        <f>IF(T29&gt;0,CONCATENATE(IF(T29&gt;=1200,T29/100-12,T29/100),IF(T29&gt;=1200,"pm","am"),"-",IF(U29&gt;=1200,U29/100-12,U29/100),IF(U29&gt;=1200,"pm","am")),"")</f>
        <v>10pm-12pm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>_xlfn.CONCAT("{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>IF(AS29&gt;0,"&lt;img src=@img/outdoor.png@&gt;","")</f>
        <v>&lt;img src=@img/outdoor.png@&gt;</v>
      </c>
      <c r="AZ29" t="str">
        <f>IF(AT29&gt;0,"&lt;img src=@img/pets.png@&gt;","")</f>
        <v/>
      </c>
      <c r="BA29" t="str">
        <f>IF(AU29="hard","&lt;img src=@img/hard.png@&gt;",IF(AU29="medium","&lt;img src=@img/medium.png@&gt;",IF(AU29="easy","&lt;img src=@img/easy.png@&gt;","")))</f>
        <v>&lt;img src=@img/medium.png@&gt;</v>
      </c>
      <c r="BB29" t="str">
        <f>IF(AV29="true","&lt;img src=@img/drinkicon.png@&gt;","")</f>
        <v>&lt;img src=@img/drinkicon.png@&gt;</v>
      </c>
      <c r="BC29" t="str">
        <f>IF(AW29="true","&lt;img src=@img/foodicon.png@&gt;","")</f>
        <v/>
      </c>
      <c r="BD29" t="str">
        <f>CONCATENATE(AY29,AZ29,BA29,BB29,BC29,BK29)</f>
        <v>&lt;img src=@img/outdoor.png@&gt;&lt;img src=@img/medium.png@&gt;&lt;img src=@img/drinkicon.png@&gt;</v>
      </c>
      <c r="BE29" t="str">
        <f>CONCATENATE(IF(AS29&gt;0,"outdoor ",""),IF(AT29&gt;0,"pet ",""),IF(AV29="true","drink ",""),IF(AW29="true","food ",""),AU29," ",E29," ",C29)</f>
        <v>outdoor drink medium med old</v>
      </c>
      <c r="BF29" t="str">
        <f>IF(C29="old","Old Town",IF(C29="campus","Near Campus",IF(C29="sfoco", "South Foco",IF(C29="nfoco","North Foco",IF(C29="midtown","Midtown",IF(C29="cwest","Campus West",""))))))</f>
        <v>Old Town</v>
      </c>
      <c r="BG29">
        <v>40.586179000000001</v>
      </c>
      <c r="BH29">
        <v>-105.076767</v>
      </c>
      <c r="BI29" t="str">
        <f>CONCATENATE("[",BG29,",",BH29,"],")</f>
        <v>[40.586179,-105.076767],</v>
      </c>
      <c r="BK29" t="str">
        <f>IF(BJ29&gt;0,"&lt;img src=@img/kidicon.png@&gt;","")</f>
        <v/>
      </c>
    </row>
    <row r="30" spans="2:64" ht="116" x14ac:dyDescent="0.35">
      <c r="B30" t="s">
        <v>498</v>
      </c>
      <c r="C30" t="s">
        <v>480</v>
      </c>
      <c r="E30" t="s">
        <v>483</v>
      </c>
      <c r="G30" t="s">
        <v>514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535</v>
      </c>
      <c r="W30" t="str">
        <f>IF(H30&gt;0,H30/100,"")</f>
        <v/>
      </c>
      <c r="X30" t="str">
        <f>IF(I30&gt;0,I30/100,"")</f>
        <v/>
      </c>
      <c r="Y30">
        <f>IF(J30&gt;0,J30/100,"")</f>
        <v>15</v>
      </c>
      <c r="Z30">
        <f>IF(K30&gt;0,K30/100,"")</f>
        <v>18</v>
      </c>
      <c r="AA30">
        <f>IF(L30&gt;0,L30/100,"")</f>
        <v>15</v>
      </c>
      <c r="AB30">
        <f>IF(M30&gt;0,M30/100,"")</f>
        <v>18</v>
      </c>
      <c r="AC30">
        <f>IF(N30&gt;0,N30/100,"")</f>
        <v>15</v>
      </c>
      <c r="AD30">
        <f>IF(O30&gt;0,O30/100,"")</f>
        <v>18</v>
      </c>
      <c r="AE30">
        <f>IF(P30&gt;0,P30/100,"")</f>
        <v>15</v>
      </c>
      <c r="AF30">
        <f>IF(Q30&gt;0,Q30/100,"")</f>
        <v>18</v>
      </c>
      <c r="AG30">
        <f>IF(R30&gt;0,R30/100,"")</f>
        <v>15</v>
      </c>
      <c r="AH30">
        <f>IF(S30&gt;0,S30/100,"")</f>
        <v>18</v>
      </c>
      <c r="AI30" t="str">
        <f>IF(T30&gt;0,T30/100,"")</f>
        <v/>
      </c>
      <c r="AJ30" t="str">
        <f>IF(U30&gt;0,U30/100,"")</f>
        <v/>
      </c>
      <c r="AK30" t="str">
        <f>IF(H30&gt;0,CONCATENATE(IF(H30&gt;=1200,H30/100-12,H30/100),IF(H30&gt;=1200,"pm","am"),"-",IF(I30&gt;=1200,I30/100-12,I30/100),IF(I30&gt;=1200,"pm","am")),"")</f>
        <v/>
      </c>
      <c r="AL30" t="str">
        <f>IF(J30&gt;0,CONCATENATE(IF(J30&gt;=1200,J30/100-12,J30/100),IF(J30&gt;=1200,"pm","am"),"-",IF(K30&gt;=1200,K30/100-12,K30/100),IF(K30&gt;=1200,"pm","am")),"")</f>
        <v>3pm-6pm</v>
      </c>
      <c r="AM30" t="str">
        <f>IF(L30&gt;0,CONCATENATE(IF(L30&gt;=1200,L30/100-12,L30/100),IF(L30&gt;=1200,"pm","am"),"-",IF(M30&gt;=1200,M30/100-12,M30/100),IF(M30&gt;=1200,"pm","am")),"")</f>
        <v>3pm-6pm</v>
      </c>
      <c r="AN30" t="str">
        <f>IF(N30&gt;0,CONCATENATE(IF(N30&gt;=1200,N30/100-12,N30/100),IF(N30&gt;=1200,"pm","am"),"-",IF(O30&gt;=1200,O30/100-12,O30/100),IF(O30&gt;=1200,"pm","am")),"")</f>
        <v>3pm-6pm</v>
      </c>
      <c r="AO30" t="str">
        <f>IF(P30&gt;0,CONCATENATE(IF(P30&gt;=1200,P30/100-12,P30/100),IF(P30&gt;=1200,"pm","am"),"-",IF(Q30&gt;=1200,Q30/100-12,Q30/100),IF(Q30&gt;=1200,"pm","am")),"")</f>
        <v>3pm-6pm</v>
      </c>
      <c r="AP30" t="str">
        <f>IF(R30&gt;0,CONCATENATE(IF(R30&gt;=1200,R30/100-12,R30/100),IF(R30&gt;=1200,"pm","am"),"-",IF(S30&gt;=1200,S30/100-12,S30/100),IF(S30&gt;=1200,"pm","am")),"")</f>
        <v>3pm-6pm</v>
      </c>
      <c r="AQ30" t="str">
        <f>IF(T30&gt;0,CONCATENATE(IF(T30&gt;=1200,T30/100-12,T30/100),IF(T30&gt;=1200,"pm","am"),"-",IF(U30&gt;=1200,U30/100-12,U30/100),IF(U30&gt;=1200,"pm","am")),"")</f>
        <v/>
      </c>
      <c r="AR30" s="2" t="s">
        <v>515</v>
      </c>
      <c r="AV30" t="b">
        <v>1</v>
      </c>
      <c r="AW30" t="b">
        <v>1</v>
      </c>
      <c r="AX30" s="4" t="str">
        <f>_xlfn.CONCAT("{
    'name': """,B30,""",
    'area': ","""",C30,""",",
"'hours': {
      'sunday-start':","""",H30,"""",", 'sunday-end':","""",I30,"""",", 'monday-start':","""",J30,"""",", 'monday-end':","""",K30,"""",", 'tuesday-start':","""",L30,"""",", 'tuesday-end':","""",M30,""", 'wednesday-start':","""",N30,""", 'wednesday-end':","""",O30,""", 'thursday-start':","""",P30,""", 'thursday-end':","""",Q30,""", 'friday-start':","""",R30,""", 'friday-end':","""",S30,""", 'saturday-start':","""",T30,""", 'saturday-end':","""",U30,"""","},","  'description': ","""",V30,"""",", 'link':","""",AR30,"""",", 'pricing':","""",E30,"""",",   'phone-number': ","""",F30,"""",", 'address': ","""",G30,"""",", 'other-amenities': [","'",AS30,"','",AT30,"','",AU30,"'","]",", 'has-drink':",AV30,", 'has-food':",AW30,"},")</f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>IF(AS30&gt;0,"&lt;img src=@img/outdoor.png@&gt;","")</f>
        <v/>
      </c>
      <c r="AZ30" t="str">
        <f>IF(AT30&gt;0,"&lt;img src=@img/pets.png@&gt;","")</f>
        <v/>
      </c>
      <c r="BA30" t="str">
        <f>IF(AU30="hard","&lt;img src=@img/hard.png@&gt;",IF(AU30="medium","&lt;img src=@img/medium.png@&gt;",IF(AU30="easy","&lt;img src=@img/easy.png@&gt;","")))</f>
        <v/>
      </c>
      <c r="BB30" t="str">
        <f>IF(AV30="true","&lt;img src=@img/drinkicon.png@&gt;","")</f>
        <v/>
      </c>
      <c r="BC30" t="str">
        <f>IF(AW30="true","&lt;img src=@img/foodicon.png@&gt;","")</f>
        <v/>
      </c>
      <c r="BD30" t="str">
        <f>CONCATENATE(AY30,AZ30,BA30,BB30,BC30,BK30)</f>
        <v>&lt;img src=@img/kidicon.png@&gt;</v>
      </c>
      <c r="BE30" t="str">
        <f>CONCATENATE(IF(AS30&gt;0,"outdoor ",""),IF(AT30&gt;0,"pet ",""),IF(AV30="true","drink ",""),IF(AW30="true","food ",""),AU30," ",E30," ",C30)</f>
        <v xml:space="preserve"> med sfoco</v>
      </c>
      <c r="BF30" t="str">
        <f>IF(C30="old","Old Town",IF(C30="campus","Near Campus",IF(C30="sfoco", "South Foco",IF(C30="nfoco","North Foco",IF(C30="midtown","Midtown",IF(C30="cwest","Campus West",""))))))</f>
        <v>South Foco</v>
      </c>
      <c r="BG30">
        <v>40.522758000000003</v>
      </c>
      <c r="BH30">
        <v>-105.011408</v>
      </c>
      <c r="BI30" t="str">
        <f>CONCATENATE("[",BG30,",",BH30,"],")</f>
        <v>[40.522758,-105.011408],</v>
      </c>
      <c r="BJ30" t="b">
        <v>1</v>
      </c>
      <c r="BK30" t="str">
        <f>IF(BJ30&gt;0,"&lt;img src=@img/kidicon.png@&gt;","")</f>
        <v>&lt;img src=@img/kidicon.png@&gt;</v>
      </c>
      <c r="BL30" t="s">
        <v>516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517</v>
      </c>
      <c r="W31" t="str">
        <f>IF(H31&gt;0,H31/100,"")</f>
        <v/>
      </c>
      <c r="X31" t="str">
        <f>IF(I31&gt;0,I31/100,"")</f>
        <v/>
      </c>
      <c r="Y31" t="str">
        <f>IF(J31&gt;0,J31/100,"")</f>
        <v/>
      </c>
      <c r="Z31" t="str">
        <f>IF(K31&gt;0,K31/100,"")</f>
        <v/>
      </c>
      <c r="AA31" t="str">
        <f>IF(L31&gt;0,L31/100,"")</f>
        <v/>
      </c>
      <c r="AB31" t="str">
        <f>IF(M31&gt;0,M31/100,"")</f>
        <v/>
      </c>
      <c r="AC31" t="str">
        <f>IF(N31&gt;0,N31/100,"")</f>
        <v/>
      </c>
      <c r="AD31" t="str">
        <f>IF(O31&gt;0,O31/100,"")</f>
        <v/>
      </c>
      <c r="AE31" t="str">
        <f>IF(P31&gt;0,P31/100,"")</f>
        <v/>
      </c>
      <c r="AF31" t="str">
        <f>IF(Q31&gt;0,Q31/100,"")</f>
        <v/>
      </c>
      <c r="AG31" t="str">
        <f>IF(R31&gt;0,R31/100,"")</f>
        <v/>
      </c>
      <c r="AH31" t="str">
        <f>IF(S31&gt;0,S31/100,"")</f>
        <v/>
      </c>
      <c r="AI31" t="str">
        <f>IF(T31&gt;0,T31/100,"")</f>
        <v/>
      </c>
      <c r="AJ31" t="str">
        <f>IF(U31&gt;0,U31/100,"")</f>
        <v/>
      </c>
      <c r="AK31" t="str">
        <f>IF(H31&gt;0,CONCATENATE(IF(H31&gt;=1200,H31/100-12,H31/100),IF(H31&gt;=1200,"pm","am"),"-",IF(I31&gt;=1200,I31/100-12,I31/100),IF(I31&gt;=1200,"pm","am")),"")</f>
        <v/>
      </c>
      <c r="AL31" t="str">
        <f>IF(J31&gt;0,CONCATENATE(IF(J31&gt;=1200,J31/100-12,J31/100),IF(J31&gt;=1200,"pm","am"),"-",IF(K31&gt;=1200,K31/100-12,K31/100),IF(K31&gt;=1200,"pm","am")),"")</f>
        <v/>
      </c>
      <c r="AM31" t="str">
        <f>IF(L31&gt;0,CONCATENATE(IF(L31&gt;=1200,L31/100-12,L31/100),IF(L31&gt;=1200,"pm","am"),"-",IF(M31&gt;=1200,M31/100-12,M31/100),IF(M31&gt;=1200,"pm","am")),"")</f>
        <v/>
      </c>
      <c r="AN31" t="str">
        <f>IF(N31&gt;0,CONCATENATE(IF(N31&gt;=1200,N31/100-12,N31/100),IF(N31&gt;=1200,"pm","am"),"-",IF(O31&gt;=1200,O31/100-12,O31/100),IF(O31&gt;=1200,"pm","am")),"")</f>
        <v/>
      </c>
      <c r="AO31" t="str">
        <f>IF(P31&gt;0,CONCATENATE(IF(P31&gt;=1200,P31/100-12,P31/100),IF(P31&gt;=1200,"pm","am"),"-",IF(Q31&gt;=1200,Q31/100-12,Q31/100),IF(Q31&gt;=1200,"pm","am")),"")</f>
        <v/>
      </c>
      <c r="AP31" t="str">
        <f>IF(R31&gt;0,CONCATENATE(IF(R31&gt;=1200,R31/100-12,R31/100),IF(R31&gt;=1200,"pm","am"),"-",IF(S31&gt;=1200,S31/100-12,S31/100),IF(S31&gt;=1200,"pm","am")),"")</f>
        <v/>
      </c>
      <c r="AQ31" t="str">
        <f>IF(T31&gt;0,CONCATENATE(IF(T31&gt;=1200,T31/100-12,T31/100),IF(T31&gt;=1200,"pm","am"),"-",IF(U31&gt;=1200,U31/100-12,U31/100),IF(U31&gt;=1200,"pm","am")),"")</f>
        <v/>
      </c>
      <c r="AU31" t="s">
        <v>342</v>
      </c>
      <c r="AV31" t="b">
        <v>0</v>
      </c>
      <c r="AW31" t="b">
        <v>0</v>
      </c>
      <c r="AX31" s="4" t="str">
        <f>_xlfn.CONCAT("{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>IF(AS31&gt;0,"&lt;img src=@img/outdoor.png@&gt;","")</f>
        <v/>
      </c>
      <c r="AZ31" t="str">
        <f>IF(AT31&gt;0,"&lt;img src=@img/pets.png@&gt;","")</f>
        <v/>
      </c>
      <c r="BA31" t="str">
        <f>IF(AU31="hard","&lt;img src=@img/hard.png@&gt;",IF(AU31="medium","&lt;img src=@img/medium.png@&gt;",IF(AU31="easy","&lt;img src=@img/easy.png@&gt;","")))</f>
        <v>&lt;img src=@img/easy.png@&gt;</v>
      </c>
      <c r="BB31" t="str">
        <f>IF(AV31="true","&lt;img src=@img/drinkicon.png@&gt;","")</f>
        <v/>
      </c>
      <c r="BC31" t="str">
        <f>IF(AW31="true","&lt;img src=@img/foodicon.png@&gt;","")</f>
        <v/>
      </c>
      <c r="BD31" t="str">
        <f>CONCATENATE(AY31,AZ31,BA31,BB31,BC31,BK31)</f>
        <v>&lt;img src=@img/easy.png@&gt;&lt;img src=@img/kidicon.png@&gt;</v>
      </c>
      <c r="BE31" t="str">
        <f>CONCATENATE(IF(AS31&gt;0,"outdoor ",""),IF(AT31&gt;0,"pet ",""),IF(AV31="true","drink ",""),IF(AW31="true","food ",""),AU31," ",E31," ",C31)</f>
        <v>easy low midtown</v>
      </c>
      <c r="BF31" t="str">
        <f>IF(C31="old","Old Town",IF(C31="campus","Near Campus",IF(C31="sfoco", "South Foco",IF(C31="nfoco","North Foco",IF(C31="midtown","Midtown",IF(C31="cwest","Campus West",""))))))</f>
        <v>Midtown</v>
      </c>
      <c r="BG31">
        <v>40.549796000000001</v>
      </c>
      <c r="BH31">
        <v>-105.07767200000001</v>
      </c>
      <c r="BI31" t="str">
        <f>CONCATENATE("[",BG31,",",BH31,"],")</f>
        <v>[40.549796,-105.077672],</v>
      </c>
      <c r="BJ31" t="b">
        <v>1</v>
      </c>
      <c r="BK31" t="str">
        <f>IF(BJ31&gt;0,"&lt;img src=@img/kidicon.png@&gt;","")</f>
        <v>&lt;img src=@img/kidicon.png@&gt;</v>
      </c>
      <c r="BL31" t="s">
        <v>518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>IF(H32&gt;0,H32/100,"")</f>
        <v/>
      </c>
      <c r="X32" t="str">
        <f>IF(I32&gt;0,I32/100,"")</f>
        <v/>
      </c>
      <c r="Y32" t="str">
        <f>IF(J32&gt;0,J32/100,"")</f>
        <v/>
      </c>
      <c r="Z32" t="str">
        <f>IF(K32&gt;0,K32/100,"")</f>
        <v/>
      </c>
      <c r="AA32">
        <f>IF(L32&gt;0,L32/100,"")</f>
        <v>16</v>
      </c>
      <c r="AB32">
        <f>IF(M32&gt;0,M32/100,"")</f>
        <v>18</v>
      </c>
      <c r="AC32">
        <f>IF(N32&gt;0,N32/100,"")</f>
        <v>16</v>
      </c>
      <c r="AD32">
        <f>IF(O32&gt;0,O32/100,"")</f>
        <v>18</v>
      </c>
      <c r="AE32">
        <f>IF(P32&gt;0,P32/100,"")</f>
        <v>16</v>
      </c>
      <c r="AF32">
        <f>IF(Q32&gt;0,Q32/100,"")</f>
        <v>18</v>
      </c>
      <c r="AG32">
        <f>IF(R32&gt;0,R32/100,"")</f>
        <v>16</v>
      </c>
      <c r="AH32">
        <f>IF(S32&gt;0,S32/100,"")</f>
        <v>18</v>
      </c>
      <c r="AI32">
        <f>IF(T32&gt;0,T32/100,"")</f>
        <v>16</v>
      </c>
      <c r="AJ32">
        <f>IF(U32&gt;0,U32/100,"")</f>
        <v>18</v>
      </c>
      <c r="AK32" t="str">
        <f>IF(H32&gt;0,CONCATENATE(IF(H32&gt;=1200,H32/100-12,H32/100),IF(H32&gt;=1200,"pm","am"),"-",IF(I32&gt;=1200,I32/100-12,I32/100),IF(I32&gt;=1200,"pm","am")),"")</f>
        <v/>
      </c>
      <c r="AL32" t="str">
        <f>IF(J32&gt;0,CONCATENATE(IF(J32&gt;=1200,J32/100-12,J32/100),IF(J32&gt;=1200,"pm","am"),"-",IF(K32&gt;=1200,K32/100-12,K32/100),IF(K32&gt;=1200,"pm","am")),"")</f>
        <v/>
      </c>
      <c r="AM32" t="str">
        <f>IF(L32&gt;0,CONCATENATE(IF(L32&gt;=1200,L32/100-12,L32/100),IF(L32&gt;=1200,"pm","am"),"-",IF(M32&gt;=1200,M32/100-12,M32/100),IF(M32&gt;=1200,"pm","am")),"")</f>
        <v>4pm-6pm</v>
      </c>
      <c r="AN32" t="str">
        <f>IF(N32&gt;0,CONCATENATE(IF(N32&gt;=1200,N32/100-12,N32/100),IF(N32&gt;=1200,"pm","am"),"-",IF(O32&gt;=1200,O32/100-12,O32/100),IF(O32&gt;=1200,"pm","am")),"")</f>
        <v>4pm-6pm</v>
      </c>
      <c r="AO32" t="str">
        <f>IF(P32&gt;0,CONCATENATE(IF(P32&gt;=1200,P32/100-12,P32/100),IF(P32&gt;=1200,"pm","am"),"-",IF(Q32&gt;=1200,Q32/100-12,Q32/100),IF(Q32&gt;=1200,"pm","am")),"")</f>
        <v>4pm-6pm</v>
      </c>
      <c r="AP32" t="str">
        <f>IF(R32&gt;0,CONCATENATE(IF(R32&gt;=1200,R32/100-12,R32/100),IF(R32&gt;=1200,"pm","am"),"-",IF(S32&gt;=1200,S32/100-12,S32/100),IF(S32&gt;=1200,"pm","am")),"")</f>
        <v>4pm-6pm</v>
      </c>
      <c r="AQ32" t="str">
        <f>IF(T32&gt;0,CONCATENATE(IF(T32&gt;=1200,T32/100-12,T32/100),IF(T32&gt;=1200,"pm","am"),"-",IF(U32&gt;=1200,U32/100-12,U32/100),IF(U32&gt;=1200,"pm","am")),"")</f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>_xlfn.CONCAT("{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'link':","""",AR32,"""",", 'pricing':","""",E32,"""",",   'phone-number': ","""",F32,"""",", 'address': ","""",G32,"""",", 'other-amenities': [","'",AS32,"','",AT32,"','",AU32,"'","]",", 'has-drink':",AV32,", 'has-food':",AW32,"},")</f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>IF(AS32&gt;0,"&lt;img src=@img/outdoor.png@&gt;","")</f>
        <v>&lt;img src=@img/outdoor.png@&gt;</v>
      </c>
      <c r="AZ32" t="str">
        <f>IF(AT32&gt;0,"&lt;img src=@img/pets.png@&gt;","")</f>
        <v/>
      </c>
      <c r="BA32" t="str">
        <f>IF(AU32="hard","&lt;img src=@img/hard.png@&gt;",IF(AU32="medium","&lt;img src=@img/medium.png@&gt;",IF(AU32="easy","&lt;img src=@img/easy.png@&gt;","")))</f>
        <v>&lt;img src=@img/easy.png@&gt;</v>
      </c>
      <c r="BB32" t="str">
        <f>IF(AV32="true","&lt;img src=@img/drinkicon.png@&gt;","")</f>
        <v/>
      </c>
      <c r="BC32" t="str">
        <f>IF(AW32="true","&lt;img src=@img/foodicon.png@&gt;","")</f>
        <v/>
      </c>
      <c r="BD32" t="str">
        <f>CONCATENATE(AY32,AZ32,BA32,BB32,BC32,BK32)</f>
        <v>&lt;img src=@img/outdoor.png@&gt;&lt;img src=@img/easy.png@&gt;</v>
      </c>
      <c r="BE32" t="str">
        <f>CONCATENATE(IF(AS32&gt;0,"outdoor ",""),IF(AT32&gt;0,"pet ",""),IF(AV32="true","drink ",""),IF(AW32="true","food ",""),AU32," ",E32," ",C32)</f>
        <v>outdoor easy med sfoco</v>
      </c>
      <c r="BF32" t="str">
        <f>IF(C32="old","Old Town",IF(C32="campus","Near Campus",IF(C32="sfoco", "South Foco",IF(C32="nfoco","North Foco",IF(C32="midtown","Midtown",IF(C32="cwest","Campus West",""))))))</f>
        <v>South Foco</v>
      </c>
      <c r="BG32">
        <v>40.523086999999997</v>
      </c>
      <c r="BH32">
        <v>-105.060349</v>
      </c>
      <c r="BI32" t="str">
        <f>CONCATENATE("[",BG32,",",BH32,"],")</f>
        <v>[40.523087,-105.060349],</v>
      </c>
      <c r="BK32" t="str">
        <f>IF(BJ32&gt;0,"&lt;img src=@img/kidicon.png@&gt;","")</f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>IF(H33&gt;0,H33/100,"")</f>
        <v/>
      </c>
      <c r="X33" t="str">
        <f>IF(I33&gt;0,I33/100,"")</f>
        <v/>
      </c>
      <c r="Y33" t="str">
        <f>IF(J33&gt;0,J33/100,"")</f>
        <v/>
      </c>
      <c r="Z33" t="str">
        <f>IF(K33&gt;0,K33/100,"")</f>
        <v/>
      </c>
      <c r="AA33" t="str">
        <f>IF(L33&gt;0,L33/100,"")</f>
        <v/>
      </c>
      <c r="AB33" t="str">
        <f>IF(M33&gt;0,M33/100,"")</f>
        <v/>
      </c>
      <c r="AC33" t="str">
        <f>IF(N33&gt;0,N33/100,"")</f>
        <v/>
      </c>
      <c r="AD33" t="str">
        <f>IF(O33&gt;0,O33/100,"")</f>
        <v/>
      </c>
      <c r="AE33" t="str">
        <f>IF(P33&gt;0,P33/100,"")</f>
        <v/>
      </c>
      <c r="AF33" t="str">
        <f>IF(Q33&gt;0,Q33/100,"")</f>
        <v/>
      </c>
      <c r="AG33" t="str">
        <f>IF(R33&gt;0,R33/100,"")</f>
        <v/>
      </c>
      <c r="AH33" t="str">
        <f>IF(S33&gt;0,S33/100,"")</f>
        <v/>
      </c>
      <c r="AI33" t="str">
        <f>IF(T33&gt;0,T33/100,"")</f>
        <v/>
      </c>
      <c r="AJ33" t="str">
        <f>IF(U33&gt;0,U33/100,"")</f>
        <v/>
      </c>
      <c r="AK33" t="str">
        <f>IF(H33&gt;0,CONCATENATE(IF(H33&gt;=1200,H33/100-12,H33/100),IF(H33&gt;=1200,"pm","am"),"-",IF(I33&gt;=1200,I33/100-12,I33/100),IF(I33&gt;=1200,"pm","am")),"")</f>
        <v/>
      </c>
      <c r="AL33" t="str">
        <f>IF(J33&gt;0,CONCATENATE(IF(J33&gt;=1200,J33/100-12,J33/100),IF(J33&gt;=1200,"pm","am"),"-",IF(K33&gt;=1200,K33/100-12,K33/100),IF(K33&gt;=1200,"pm","am")),"")</f>
        <v/>
      </c>
      <c r="AM33" t="str">
        <f>IF(L33&gt;0,CONCATENATE(IF(L33&gt;=1200,L33/100-12,L33/100),IF(L33&gt;=1200,"pm","am"),"-",IF(M33&gt;=1200,M33/100-12,M33/100),IF(M33&gt;=1200,"pm","am")),"")</f>
        <v/>
      </c>
      <c r="AN33" t="str">
        <f>IF(N33&gt;0,CONCATENATE(IF(N33&gt;=1200,N33/100-12,N33/100),IF(N33&gt;=1200,"pm","am"),"-",IF(O33&gt;=1200,O33/100-12,O33/100),IF(O33&gt;=1200,"pm","am")),"")</f>
        <v/>
      </c>
      <c r="AO33" t="str">
        <f>IF(P33&gt;0,CONCATENATE(IF(P33&gt;=1200,P33/100-12,P33/100),IF(P33&gt;=1200,"pm","am"),"-",IF(Q33&gt;=1200,Q33/100-12,Q33/100),IF(Q33&gt;=1200,"pm","am")),"")</f>
        <v/>
      </c>
      <c r="AP33" t="str">
        <f>IF(R33&gt;0,CONCATENATE(IF(R33&gt;=1200,R33/100-12,R33/100),IF(R33&gt;=1200,"pm","am"),"-",IF(S33&gt;=1200,S33/100-12,S33/100),IF(S33&gt;=1200,"pm","am")),"")</f>
        <v/>
      </c>
      <c r="AQ33" t="str">
        <f>IF(T33&gt;0,CONCATENATE(IF(T33&gt;=1200,T33/100-12,T33/100),IF(T33&gt;=1200,"pm","am"),"-",IF(U33&gt;=1200,U33/100-12,U33/100),IF(U33&gt;=1200,"pm","am")),"")</f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>_xlfn.CONCAT("{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>IF(AS33&gt;0,"&lt;img src=@img/outdoor.png@&gt;","")</f>
        <v/>
      </c>
      <c r="AZ33" t="str">
        <f>IF(AT33&gt;0,"&lt;img src=@img/pets.png@&gt;","")</f>
        <v/>
      </c>
      <c r="BA33" t="str">
        <f>IF(AU33="hard","&lt;img src=@img/hard.png@&gt;",IF(AU33="medium","&lt;img src=@img/medium.png@&gt;",IF(AU33="easy","&lt;img src=@img/easy.png@&gt;","")))</f>
        <v>&lt;img src=@img/easy.png@&gt;</v>
      </c>
      <c r="BB33" t="str">
        <f>IF(AV33="true","&lt;img src=@img/drinkicon.png@&gt;","")</f>
        <v/>
      </c>
      <c r="BC33" t="str">
        <f>IF(AW33="true","&lt;img src=@img/foodicon.png@&gt;","")</f>
        <v/>
      </c>
      <c r="BD33" t="str">
        <f>CONCATENATE(AY33,AZ33,BA33,BB33,BC33,BK33)</f>
        <v>&lt;img src=@img/easy.png@&gt;</v>
      </c>
      <c r="BE33" t="str">
        <f>CONCATENATE(IF(AS33&gt;0,"outdoor ",""),IF(AT33&gt;0,"pet ",""),IF(AV33="true","drink ",""),IF(AW33="true","food ",""),AU33," ",E33," ",C33)</f>
        <v>easy med midtown</v>
      </c>
      <c r="BF33" t="str">
        <f>IF(C33="old","Old Town",IF(C33="campus","Near Campus",IF(C33="sfoco", "South Foco",IF(C33="nfoco","North Foco",IF(C33="midtown","Midtown",IF(C33="cwest","Campus West",""))))))</f>
        <v>Midtown</v>
      </c>
      <c r="BG33">
        <v>40.566077</v>
      </c>
      <c r="BH33">
        <v>-105.056792</v>
      </c>
      <c r="BI33" t="str">
        <f>CONCATENATE("[",BG33,",",BH33,"],")</f>
        <v>[40.566077,-105.056792],</v>
      </c>
      <c r="BK33" t="str">
        <f>IF(BJ33&gt;0,"&lt;img src=@img/kidicon.png@&gt;","")</f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>IF(H34&gt;0,H34/100,"")</f>
        <v/>
      </c>
      <c r="X34" t="str">
        <f>IF(I34&gt;0,I34/100,"")</f>
        <v/>
      </c>
      <c r="Y34" t="str">
        <f>IF(J34&gt;0,J34/100,"")</f>
        <v/>
      </c>
      <c r="Z34" t="str">
        <f>IF(K34&gt;0,K34/100,"")</f>
        <v/>
      </c>
      <c r="AA34" t="str">
        <f>IF(L34&gt;0,L34/100,"")</f>
        <v/>
      </c>
      <c r="AB34" t="str">
        <f>IF(M34&gt;0,M34/100,"")</f>
        <v/>
      </c>
      <c r="AC34" t="str">
        <f>IF(N34&gt;0,N34/100,"")</f>
        <v/>
      </c>
      <c r="AD34" t="str">
        <f>IF(O34&gt;0,O34/100,"")</f>
        <v/>
      </c>
      <c r="AE34" t="str">
        <f>IF(P34&gt;0,P34/100,"")</f>
        <v/>
      </c>
      <c r="AF34" t="str">
        <f>IF(Q34&gt;0,Q34/100,"")</f>
        <v/>
      </c>
      <c r="AG34" t="str">
        <f>IF(R34&gt;0,R34/100,"")</f>
        <v/>
      </c>
      <c r="AH34" t="str">
        <f>IF(S34&gt;0,S34/100,"")</f>
        <v/>
      </c>
      <c r="AI34" t="str">
        <f>IF(T34&gt;0,T34/100,"")</f>
        <v/>
      </c>
      <c r="AJ34" t="str">
        <f>IF(U34&gt;0,U34/100,"")</f>
        <v/>
      </c>
      <c r="AK34" t="str">
        <f>IF(H34&gt;0,CONCATENATE(IF(H34&gt;=1200,H34/100-12,H34/100),IF(H34&gt;=1200,"pm","am"),"-",IF(I34&gt;=1200,I34/100-12,I34/100),IF(I34&gt;=1200,"pm","am")),"")</f>
        <v/>
      </c>
      <c r="AL34" t="str">
        <f>IF(J34&gt;0,CONCATENATE(IF(J34&gt;=1200,J34/100-12,J34/100),IF(J34&gt;=1200,"pm","am"),"-",IF(K34&gt;=1200,K34/100-12,K34/100),IF(K34&gt;=1200,"pm","am")),"")</f>
        <v/>
      </c>
      <c r="AM34" t="str">
        <f>IF(L34&gt;0,CONCATENATE(IF(L34&gt;=1200,L34/100-12,L34/100),IF(L34&gt;=1200,"pm","am"),"-",IF(M34&gt;=1200,M34/100-12,M34/100),IF(M34&gt;=1200,"pm","am")),"")</f>
        <v/>
      </c>
      <c r="AN34" t="str">
        <f>IF(N34&gt;0,CONCATENATE(IF(N34&gt;=1200,N34/100-12,N34/100),IF(N34&gt;=1200,"pm","am"),"-",IF(O34&gt;=1200,O34/100-12,O34/100),IF(O34&gt;=1200,"pm","am")),"")</f>
        <v/>
      </c>
      <c r="AO34" t="str">
        <f>IF(P34&gt;0,CONCATENATE(IF(P34&gt;=1200,P34/100-12,P34/100),IF(P34&gt;=1200,"pm","am"),"-",IF(Q34&gt;=1200,Q34/100-12,Q34/100),IF(Q34&gt;=1200,"pm","am")),"")</f>
        <v/>
      </c>
      <c r="AP34" t="str">
        <f>IF(R34&gt;0,CONCATENATE(IF(R34&gt;=1200,R34/100-12,R34/100),IF(R34&gt;=1200,"pm","am"),"-",IF(S34&gt;=1200,S34/100-12,S34/100),IF(S34&gt;=1200,"pm","am")),"")</f>
        <v/>
      </c>
      <c r="AQ34" t="str">
        <f>IF(T34&gt;0,CONCATENATE(IF(T34&gt;=1200,T34/100-12,T34/100),IF(T34&gt;=1200,"pm","am"),"-",IF(U34&gt;=1200,U34/100-12,U34/100),IF(U34&gt;=1200,"pm","am")),"")</f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>IF(AS34&gt;0,"&lt;img src=@img/outdoor.png@&gt;","")</f>
        <v/>
      </c>
      <c r="AZ34" t="str">
        <f>IF(AT34&gt;0,"&lt;img src=@img/pets.png@&gt;","")</f>
        <v/>
      </c>
      <c r="BA34" t="str">
        <f>IF(AU34="hard","&lt;img src=@img/hard.png@&gt;",IF(AU34="medium","&lt;img src=@img/medium.png@&gt;",IF(AU34="easy","&lt;img src=@img/easy.png@&gt;","")))</f>
        <v>&lt;img src=@img/easy.png@&gt;</v>
      </c>
      <c r="BB34" t="str">
        <f>IF(AV34="true","&lt;img src=@img/drinkicon.png@&gt;","")</f>
        <v/>
      </c>
      <c r="BC34" t="str">
        <f>IF(AW34="true","&lt;img src=@img/foodicon.png@&gt;","")</f>
        <v/>
      </c>
      <c r="BD34" t="str">
        <f>CONCATENATE(AY34,AZ34,BA34,BB34,BC34,BK34)</f>
        <v>&lt;img src=@img/easy.png@&gt;</v>
      </c>
      <c r="BE34" t="str">
        <f>CONCATENATE(IF(AS34&gt;0,"outdoor ",""),IF(AT34&gt;0,"pet ",""),IF(AV34="true","drink ",""),IF(AW34="true","food ",""),AU34," ",E34," ",C34)</f>
        <v>easy med sfoco</v>
      </c>
      <c r="BF34" t="str">
        <f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>CONCATENATE("[",BG34,",",BH34,"],")</f>
        <v>[40.523729,-105.033248],</v>
      </c>
      <c r="BK34" t="str">
        <f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>IF(H35&gt;0,H35/100,"")</f>
        <v/>
      </c>
      <c r="X35" t="str">
        <f>IF(I35&gt;0,I35/100,"")</f>
        <v/>
      </c>
      <c r="Y35" t="str">
        <f>IF(J35&gt;0,J35/100,"")</f>
        <v/>
      </c>
      <c r="Z35" t="str">
        <f>IF(K35&gt;0,K35/100,"")</f>
        <v/>
      </c>
      <c r="AA35" t="str">
        <f>IF(L35&gt;0,L35/100,"")</f>
        <v/>
      </c>
      <c r="AB35" t="str">
        <f>IF(M35&gt;0,M35/100,"")</f>
        <v/>
      </c>
      <c r="AC35" t="str">
        <f>IF(N35&gt;0,N35/100,"")</f>
        <v/>
      </c>
      <c r="AD35" t="str">
        <f>IF(O35&gt;0,O35/100,"")</f>
        <v/>
      </c>
      <c r="AE35" t="str">
        <f>IF(P35&gt;0,P35/100,"")</f>
        <v/>
      </c>
      <c r="AF35" t="str">
        <f>IF(Q35&gt;0,Q35/100,"")</f>
        <v/>
      </c>
      <c r="AG35" t="str">
        <f>IF(R35&gt;0,R35/100,"")</f>
        <v/>
      </c>
      <c r="AH35" t="str">
        <f>IF(S35&gt;0,S35/100,"")</f>
        <v/>
      </c>
      <c r="AI35" t="str">
        <f>IF(T35&gt;0,T35/100,"")</f>
        <v/>
      </c>
      <c r="AJ35" t="str">
        <f>IF(U35&gt;0,U35/100,"")</f>
        <v/>
      </c>
      <c r="AK35" t="str">
        <f>IF(H35&gt;0,CONCATENATE(IF(H35&gt;=1200,H35/100-12,H35/100),IF(H35&gt;=1200,"pm","am"),"-",IF(I35&gt;=1200,I35/100-12,I35/100),IF(I35&gt;=1200,"pm","am")),"")</f>
        <v/>
      </c>
      <c r="AL35" t="str">
        <f>IF(J35&gt;0,CONCATENATE(IF(J35&gt;=1200,J35/100-12,J35/100),IF(J35&gt;=1200,"pm","am"),"-",IF(K35&gt;=1200,K35/100-12,K35/100),IF(K35&gt;=1200,"pm","am")),"")</f>
        <v/>
      </c>
      <c r="AM35" t="str">
        <f>IF(L35&gt;0,CONCATENATE(IF(L35&gt;=1200,L35/100-12,L35/100),IF(L35&gt;=1200,"pm","am"),"-",IF(M35&gt;=1200,M35/100-12,M35/100),IF(M35&gt;=1200,"pm","am")),"")</f>
        <v/>
      </c>
      <c r="AN35" t="str">
        <f>IF(N35&gt;0,CONCATENATE(IF(N35&gt;=1200,N35/100-12,N35/100),IF(N35&gt;=1200,"pm","am"),"-",IF(O35&gt;=1200,O35/100-12,O35/100),IF(O35&gt;=1200,"pm","am")),"")</f>
        <v/>
      </c>
      <c r="AO35" t="str">
        <f>IF(P35&gt;0,CONCATENATE(IF(P35&gt;=1200,P35/100-12,P35/100),IF(P35&gt;=1200,"pm","am"),"-",IF(Q35&gt;=1200,Q35/100-12,Q35/100),IF(Q35&gt;=1200,"pm","am")),"")</f>
        <v/>
      </c>
      <c r="AP35" t="str">
        <f>IF(R35&gt;0,CONCATENATE(IF(R35&gt;=1200,R35/100-12,R35/100),IF(R35&gt;=1200,"pm","am"),"-",IF(S35&gt;=1200,S35/100-12,S35/100),IF(S35&gt;=1200,"pm","am")),"")</f>
        <v/>
      </c>
      <c r="AQ35" t="str">
        <f>IF(T35&gt;0,CONCATENATE(IF(T35&gt;=1200,T35/100-12,T35/100),IF(T35&gt;=1200,"pm","am"),"-",IF(U35&gt;=1200,U35/100-12,U35/100),IF(U35&gt;=1200,"pm","am")),"")</f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>_xlfn.CONCAT("{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>IF(AS35&gt;0,"&lt;img src=@img/outdoor.png@&gt;","")</f>
        <v>&lt;img src=@img/outdoor.png@&gt;</v>
      </c>
      <c r="AZ35" t="str">
        <f>IF(AT35&gt;0,"&lt;img src=@img/pets.png@&gt;","")</f>
        <v/>
      </c>
      <c r="BA35" t="str">
        <f>IF(AU35="hard","&lt;img src=@img/hard.png@&gt;",IF(AU35="medium","&lt;img src=@img/medium.png@&gt;",IF(AU35="easy","&lt;img src=@img/easy.png@&gt;","")))</f>
        <v>&lt;img src=@img/easy.png@&gt;</v>
      </c>
      <c r="BB35" t="str">
        <f>IF(AV35="true","&lt;img src=@img/drinkicon.png@&gt;","")</f>
        <v/>
      </c>
      <c r="BC35" t="str">
        <f>IF(AW35="true","&lt;img src=@img/foodicon.png@&gt;","")</f>
        <v/>
      </c>
      <c r="BD35" t="str">
        <f>CONCATENATE(AY35,AZ35,BA35,BB35,BC35,BK35)</f>
        <v>&lt;img src=@img/outdoor.png@&gt;&lt;img src=@img/easy.png@&gt;</v>
      </c>
      <c r="BE35" t="str">
        <f>CONCATENATE(IF(AS35&gt;0,"outdoor ",""),IF(AT35&gt;0,"pet ",""),IF(AV35="true","drink ",""),IF(AW35="true","food ",""),AU35," ",E35," ",C35)</f>
        <v>outdoor easy med midtown</v>
      </c>
      <c r="BF35" t="str">
        <f>IF(C35="old","Old Town",IF(C35="campus","Near Campus",IF(C35="sfoco", "South Foco",IF(C35="nfoco","North Foco",IF(C35="midtown","Midtown",IF(C35="cwest","Campus West",""))))))</f>
        <v>Midtown</v>
      </c>
      <c r="BG35">
        <v>40.551048999999999</v>
      </c>
      <c r="BH35">
        <v>-105.05831000000001</v>
      </c>
      <c r="BI35" t="str">
        <f>CONCATENATE("[",BG35,",",BH35,"],")</f>
        <v>[40.551049,-105.05831],</v>
      </c>
      <c r="BK35" t="str">
        <f>IF(BJ35&gt;0,"&lt;img src=@img/kidicon.png@&gt;","")</f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>IF(H36&gt;0,H36/100,"")</f>
        <v/>
      </c>
      <c r="X36" t="str">
        <f>IF(I36&gt;0,I36/100,"")</f>
        <v/>
      </c>
      <c r="Y36">
        <f>IF(J36&gt;0,J36/100,"")</f>
        <v>16.3</v>
      </c>
      <c r="Z36">
        <f>IF(K36&gt;0,K36/100,"")</f>
        <v>19</v>
      </c>
      <c r="AA36">
        <f>IF(L36&gt;0,L36/100,"")</f>
        <v>16.3</v>
      </c>
      <c r="AB36">
        <f>IF(M36&gt;0,M36/100,"")</f>
        <v>19</v>
      </c>
      <c r="AC36">
        <f>IF(N36&gt;0,N36/100,"")</f>
        <v>16.3</v>
      </c>
      <c r="AD36">
        <f>IF(O36&gt;0,O36/100,"")</f>
        <v>19</v>
      </c>
      <c r="AE36">
        <f>IF(P36&gt;0,P36/100,"")</f>
        <v>16.3</v>
      </c>
      <c r="AF36">
        <f>IF(Q36&gt;0,Q36/100,"")</f>
        <v>19</v>
      </c>
      <c r="AG36">
        <f>IF(R36&gt;0,R36/100,"")</f>
        <v>16.3</v>
      </c>
      <c r="AH36">
        <f>IF(S36&gt;0,S36/100,"")</f>
        <v>19</v>
      </c>
      <c r="AI36" t="str">
        <f>IF(T36&gt;0,T36/100,"")</f>
        <v/>
      </c>
      <c r="AJ36" t="str">
        <f>IF(U36&gt;0,U36/100,"")</f>
        <v/>
      </c>
      <c r="AK36" t="str">
        <f>IF(H36&gt;0,CONCATENATE(IF(H36&gt;=1200,H36/100-12,H36/100),IF(H36&gt;=1200,"pm","am"),"-",IF(I36&gt;=1200,I36/100-12,I36/100),IF(I36&gt;=1200,"pm","am")),"")</f>
        <v/>
      </c>
      <c r="AL36" t="str">
        <f>IF(J36&gt;0,CONCATENATE(IF(J36&gt;=1200,J36/100-12,J36/100),IF(J36&gt;=1200,"pm","am"),"-",IF(K36&gt;=1200,K36/100-12,K36/100),IF(K36&gt;=1200,"pm","am")),"")</f>
        <v>4.3pm-7pm</v>
      </c>
      <c r="AM36" t="str">
        <f>IF(L36&gt;0,CONCATENATE(IF(L36&gt;=1200,L36/100-12,L36/100),IF(L36&gt;=1200,"pm","am"),"-",IF(M36&gt;=1200,M36/100-12,M36/100),IF(M36&gt;=1200,"pm","am")),"")</f>
        <v>4.3pm-7pm</v>
      </c>
      <c r="AN36" t="str">
        <f>IF(N36&gt;0,CONCATENATE(IF(N36&gt;=1200,N36/100-12,N36/100),IF(N36&gt;=1200,"pm","am"),"-",IF(O36&gt;=1200,O36/100-12,O36/100),IF(O36&gt;=1200,"pm","am")),"")</f>
        <v>4.3pm-7pm</v>
      </c>
      <c r="AO36" t="str">
        <f>IF(P36&gt;0,CONCATENATE(IF(P36&gt;=1200,P36/100-12,P36/100),IF(P36&gt;=1200,"pm","am"),"-",IF(Q36&gt;=1200,Q36/100-12,Q36/100),IF(Q36&gt;=1200,"pm","am")),"")</f>
        <v>4.3pm-7pm</v>
      </c>
      <c r="AP36" t="str">
        <f>IF(R36&gt;0,CONCATENATE(IF(R36&gt;=1200,R36/100-12,R36/100),IF(R36&gt;=1200,"pm","am"),"-",IF(S36&gt;=1200,S36/100-12,S36/100),IF(S36&gt;=1200,"pm","am")),"")</f>
        <v>4.3pm-7pm</v>
      </c>
      <c r="AQ36" t="str">
        <f>IF(T36&gt;0,CONCATENATE(IF(T36&gt;=1200,T36/100-12,T36/100),IF(T36&gt;=1200,"pm","am"),"-",IF(U36&gt;=1200,U36/100-12,U36/100),IF(U36&gt;=1200,"pm","am")),"")</f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>_xlfn.CONCAT("{
    'name': """,B36,""",
    'area': ","""",C36,""",",
"'hours': {
      'sunday-start':","""",H36,"""",", 'sunday-end':","""",I36,"""",", 'monday-start':","""",J36,"""",", 'monday-end':","""",K36,"""",", 'tuesday-start':","""",L36,"""",", 'tuesday-end':","""",M36,""", 'wednesday-start':","""",N36,""", 'wednesday-end':","""",O36,""", 'thursday-start':","""",P36,""", 'thursday-end':","""",Q36,""", 'friday-start':","""",R36,""", 'friday-end':","""",S36,""", 'saturday-start':","""",T36,""", 'saturday-end':","""",U36,"""","},","  'description': ","""",V36,"""",", 'link':","""",AR36,"""",", 'pricing':","""",E36,"""",",   'phone-number': ","""",F36,"""",", 'address': ","""",G36,"""",", 'other-amenities': [","'",AS36,"','",AT36,"','",AU36,"'","]",", 'has-drink':",AV36,", 'has-food':",AW36,"},")</f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>IF(AS36&gt;0,"&lt;img src=@img/outdoor.png@&gt;","")</f>
        <v/>
      </c>
      <c r="AZ36" t="str">
        <f>IF(AT36&gt;0,"&lt;img src=@img/pets.png@&gt;","")</f>
        <v/>
      </c>
      <c r="BA36" t="str">
        <f>IF(AU36="hard","&lt;img src=@img/hard.png@&gt;",IF(AU36="medium","&lt;img src=@img/medium.png@&gt;",IF(AU36="easy","&lt;img src=@img/easy.png@&gt;","")))</f>
        <v>&lt;img src=@img/hard.png@&gt;</v>
      </c>
      <c r="BB36" t="str">
        <f>IF(AV36="true","&lt;img src=@img/drinkicon.png@&gt;","")</f>
        <v>&lt;img src=@img/drinkicon.png@&gt;</v>
      </c>
      <c r="BC36" t="str">
        <f>IF(AW36="true","&lt;img src=@img/foodicon.png@&gt;","")</f>
        <v>&lt;img src=@img/foodicon.png@&gt;</v>
      </c>
      <c r="BD36" t="str">
        <f>CONCATENATE(AY36,AZ36,BA36,BB36,BC36,BK36)</f>
        <v>&lt;img src=@img/hard.png@&gt;&lt;img src=@img/drinkicon.png@&gt;&lt;img src=@img/foodicon.png@&gt;</v>
      </c>
      <c r="BE36" t="str">
        <f>CONCATENATE(IF(AS36&gt;0,"outdoor ",""),IF(AT36&gt;0,"pet ",""),IF(AV36="true","drink ",""),IF(AW36="true","food ",""),AU36," ",E36," ",C36)</f>
        <v>drink food hard med old</v>
      </c>
      <c r="BF36" t="str">
        <f>IF(C36="old","Old Town",IF(C36="campus","Near Campus",IF(C36="sfoco", "South Foco",IF(C36="nfoco","North Foco",IF(C36="midtown","Midtown",IF(C36="cwest","Campus West",""))))))</f>
        <v>Old Town</v>
      </c>
      <c r="BG36">
        <v>40.588436000000002</v>
      </c>
      <c r="BH36">
        <v>-105.074501</v>
      </c>
      <c r="BI36" t="str">
        <f>CONCATENATE("[",BG36,",",BH36,"],")</f>
        <v>[40.588436,-105.074501],</v>
      </c>
      <c r="BK36" t="str">
        <f>IF(BJ36&gt;0,"&lt;img src=@img/kidicon.png@&gt;","")</f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>IF(H37&gt;0,H37/100,"")</f>
        <v>15</v>
      </c>
      <c r="X37">
        <f>IF(I37&gt;0,I37/100,"")</f>
        <v>18</v>
      </c>
      <c r="Y37">
        <f>IF(J37&gt;0,J37/100,"")</f>
        <v>15</v>
      </c>
      <c r="Z37">
        <f>IF(K37&gt;0,K37/100,"")</f>
        <v>18</v>
      </c>
      <c r="AA37">
        <f>IF(L37&gt;0,L37/100,"")</f>
        <v>15</v>
      </c>
      <c r="AB37">
        <f>IF(M37&gt;0,M37/100,"")</f>
        <v>18</v>
      </c>
      <c r="AC37">
        <f>IF(N37&gt;0,N37/100,"")</f>
        <v>15</v>
      </c>
      <c r="AD37">
        <f>IF(O37&gt;0,O37/100,"")</f>
        <v>18</v>
      </c>
      <c r="AE37">
        <f>IF(P37&gt;0,P37/100,"")</f>
        <v>15</v>
      </c>
      <c r="AF37">
        <f>IF(Q37&gt;0,Q37/100,"")</f>
        <v>18</v>
      </c>
      <c r="AG37">
        <f>IF(R37&gt;0,R37/100,"")</f>
        <v>15</v>
      </c>
      <c r="AH37">
        <f>IF(S37&gt;0,S37/100,"")</f>
        <v>18</v>
      </c>
      <c r="AI37">
        <f>IF(T37&gt;0,T37/100,"")</f>
        <v>15</v>
      </c>
      <c r="AJ37">
        <f>IF(U37&gt;0,U37/100,"")</f>
        <v>18</v>
      </c>
      <c r="AK37" t="str">
        <f>IF(H37&gt;0,CONCATENATE(IF(H37&gt;=1200,H37/100-12,H37/100),IF(H37&gt;=1200,"pm","am"),"-",IF(I37&gt;=1200,I37/100-12,I37/100),IF(I37&gt;=1200,"pm","am")),"")</f>
        <v>3pm-6pm</v>
      </c>
      <c r="AL37" t="str">
        <f>IF(J37&gt;0,CONCATENATE(IF(J37&gt;=1200,J37/100-12,J37/100),IF(J37&gt;=1200,"pm","am"),"-",IF(K37&gt;=1200,K37/100-12,K37/100),IF(K37&gt;=1200,"pm","am")),"")</f>
        <v>3pm-6pm</v>
      </c>
      <c r="AM37" t="str">
        <f>IF(L37&gt;0,CONCATENATE(IF(L37&gt;=1200,L37/100-12,L37/100),IF(L37&gt;=1200,"pm","am"),"-",IF(M37&gt;=1200,M37/100-12,M37/100),IF(M37&gt;=1200,"pm","am")),"")</f>
        <v>3pm-6pm</v>
      </c>
      <c r="AN37" t="str">
        <f>IF(N37&gt;0,CONCATENATE(IF(N37&gt;=1200,N37/100-12,N37/100),IF(N37&gt;=1200,"pm","am"),"-",IF(O37&gt;=1200,O37/100-12,O37/100),IF(O37&gt;=1200,"pm","am")),"")</f>
        <v>3pm-6pm</v>
      </c>
      <c r="AO37" t="str">
        <f>IF(P37&gt;0,CONCATENATE(IF(P37&gt;=1200,P37/100-12,P37/100),IF(P37&gt;=1200,"pm","am"),"-",IF(Q37&gt;=1200,Q37/100-12,Q37/100),IF(Q37&gt;=1200,"pm","am")),"")</f>
        <v>3pm-6pm</v>
      </c>
      <c r="AP37" t="str">
        <f>IF(R37&gt;0,CONCATENATE(IF(R37&gt;=1200,R37/100-12,R37/100),IF(R37&gt;=1200,"pm","am"),"-",IF(S37&gt;=1200,S37/100-12,S37/100),IF(S37&gt;=1200,"pm","am")),"")</f>
        <v>3pm-6pm</v>
      </c>
      <c r="AQ37" t="str">
        <f>IF(T37&gt;0,CONCATENATE(IF(T37&gt;=1200,T37/100-12,T37/100),IF(T37&gt;=1200,"pm","am"),"-",IF(U37&gt;=1200,U37/100-12,U37/100),IF(U37&gt;=1200,"pm","am")),"")</f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>_xlfn.CONCAT("{
    'name': """,B37,""",
    'area': ","""",C37,""",",
"'hours': {
      'sunday-start':","""",H37,"""",", 'sunday-end':","""",I37,"""",", 'monday-start':","""",J37,"""",", 'monday-end':","""",K37,"""",", 'tuesday-start':","""",L37,"""",", 'tuesday-end':","""",M37,""", 'wednesday-start':","""",N37,""", 'wednesday-end':","""",O37,""", 'thursday-start':","""",P37,""", 'thursday-end':","""",Q37,""", 'friday-start':","""",R37,""", 'friday-end':","""",S37,""", 'saturday-start':","""",T37,""", 'saturday-end':","""",U37,"""","},","  'description': ","""",V37,"""",", 'link':","""",AR37,"""",", 'pricing':","""",E37,"""",",   'phone-number': ","""",F37,"""",", 'address': ","""",G37,"""",", 'other-amenities': [","'",AS37,"','",AT37,"','",AU37,"'","]",", 'has-drink':",AV37,", 'has-food':",AW37,"},")</f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>IF(AS37&gt;0,"&lt;img src=@img/outdoor.png@&gt;","")</f>
        <v/>
      </c>
      <c r="AZ37" t="str">
        <f>IF(AT37&gt;0,"&lt;img src=@img/pets.png@&gt;","")</f>
        <v/>
      </c>
      <c r="BA37" t="str">
        <f>IF(AU37="hard","&lt;img src=@img/hard.png@&gt;",IF(AU37="medium","&lt;img src=@img/medium.png@&gt;",IF(AU37="easy","&lt;img src=@img/easy.png@&gt;","")))</f>
        <v>&lt;img src=@img/medium.png@&gt;</v>
      </c>
      <c r="BB37" t="str">
        <f>IF(AV37="true","&lt;img src=@img/drinkicon.png@&gt;","")</f>
        <v>&lt;img src=@img/drinkicon.png@&gt;</v>
      </c>
      <c r="BC37" t="str">
        <f>IF(AW37="true","&lt;img src=@img/foodicon.png@&gt;","")</f>
        <v>&lt;img src=@img/foodicon.png@&gt;</v>
      </c>
      <c r="BD37" t="str">
        <f>CONCATENATE(AY37,AZ37,BA37,BB37,BC37,BK37)</f>
        <v>&lt;img src=@img/medium.png@&gt;&lt;img src=@img/drinkicon.png@&gt;&lt;img src=@img/foodicon.png@&gt;</v>
      </c>
      <c r="BE37" t="str">
        <f>CONCATENATE(IF(AS37&gt;0,"outdoor ",""),IF(AT37&gt;0,"pet ",""),IF(AV37="true","drink ",""),IF(AW37="true","food ",""),AU37," ",E37," ",C37)</f>
        <v>drink food medium med old</v>
      </c>
      <c r="BF37" t="str">
        <f>IF(C37="old","Old Town",IF(C37="campus","Near Campus",IF(C37="sfoco", "South Foco",IF(C37="nfoco","North Foco",IF(C37="midtown","Midtown",IF(C37="cwest","Campus West",""))))))</f>
        <v>Old Town</v>
      </c>
      <c r="BG37">
        <v>40.587229000000001</v>
      </c>
      <c r="BH37">
        <v>-105.07409699999999</v>
      </c>
      <c r="BI37" t="str">
        <f>CONCATENATE("[",BG37,",",BH37,"],")</f>
        <v>[40.587229,-105.074097],</v>
      </c>
      <c r="BK37" t="str">
        <f>IF(BJ37&gt;0,"&lt;img src=@img/kidicon.png@&gt;","")</f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519</v>
      </c>
      <c r="AU38" t="s">
        <v>342</v>
      </c>
      <c r="AV38" t="b">
        <v>0</v>
      </c>
      <c r="AW38" t="b">
        <v>0</v>
      </c>
      <c r="AX38" s="4" t="str">
        <f>_xlfn.CONCAT("{
    'name': """,B38,""",
    'area': ","""",C38,""",",
"'hours': {
      'sunday-start':","""",H38,"""",", 'sunday-end':","""",I38,"""",", 'monday-start':","""",J38,"""",", 'monday-end':","""",K38,"""",", 'tuesday-start':","""",L38,"""",", 'tuesday-end':","""",M38,""", 'wednesday-start':","""",N38,""", 'wednesday-end':","""",O38,""", 'thursday-start':","""",P38,""", 'thursday-end':","""",Q38,""", 'friday-start':","""",R38,""", 'friday-end':","""",S38,""", 'saturday-start':","""",T38,""", 'saturday-end':","""",U38,"""","},","  'description': ","""",V38,"""",", 'link':","""",AR38,"""",", 'pricing':","""",E38,"""",",   'phone-number': ","""",F38,"""",", 'address': ","""",G38,"""",", 'other-amenities': [","'",AS38,"','",AT38,"','",AU38,"'","]",", 'has-drink':",AV38,", 'has-food':",AW38,"},")</f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>IF(AS38&gt;0,"&lt;img src=@img/outdoor.png@&gt;","")</f>
        <v/>
      </c>
      <c r="AZ38" t="str">
        <f>IF(AT38&gt;0,"&lt;img src=@img/pets.png@&gt;","")</f>
        <v/>
      </c>
      <c r="BA38" t="str">
        <f>IF(AU38="hard","&lt;img src=@img/hard.png@&gt;",IF(AU38="medium","&lt;img src=@img/medium.png@&gt;",IF(AU38="easy","&lt;img src=@img/easy.png@&gt;","")))</f>
        <v>&lt;img src=@img/easy.png@&gt;</v>
      </c>
      <c r="BB38" t="str">
        <f>IF(AV38="true","&lt;img src=@img/drinkicon.png@&gt;","")</f>
        <v/>
      </c>
      <c r="BC38" t="str">
        <f>IF(AW38="true","&lt;img src=@img/foodicon.png@&gt;","")</f>
        <v/>
      </c>
      <c r="BD38" t="str">
        <f>CONCATENATE(AY38,AZ38,BA38,BB38,BC38,BK38)</f>
        <v>&lt;img src=@img/easy.png@&gt;&lt;img src=@img/kidicon.png@&gt;</v>
      </c>
      <c r="BE38" t="str">
        <f>CONCATENATE(IF(AS38&gt;0,"outdoor ",""),IF(AT38&gt;0,"pet ",""),IF(AV38="true","drink ",""),IF(AW38="true","food ",""),AU38," ",E38," ",C38)</f>
        <v>easy low sfoco</v>
      </c>
      <c r="BF38" t="str">
        <f>IF(C38="old","Old Town",IF(C38="campus","Near Campus",IF(C38="sfoco", "South Foco",IF(C38="nfoco","North Foco",IF(C38="midtown","Midtown",IF(C38="cwest","Campus West",""))))))</f>
        <v>South Foco</v>
      </c>
      <c r="BG38">
        <v>40.523744000000001</v>
      </c>
      <c r="BH38">
        <v>-105.023917</v>
      </c>
      <c r="BI38" t="str">
        <f>CONCATENATE("[",BG38,",",BH38,"],")</f>
        <v>[40.523744,-105.023917],</v>
      </c>
      <c r="BJ38" t="b">
        <v>1</v>
      </c>
      <c r="BK38" t="str">
        <f>IF(BJ38&gt;0,"&lt;img src=@img/kidicon.png@&gt;","")</f>
        <v>&lt;img src=@img/kidicon.png@&gt;</v>
      </c>
      <c r="BL38" t="s">
        <v>516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>IF(H39&gt;0,H39/100,"")</f>
        <v/>
      </c>
      <c r="X39" t="str">
        <f>IF(I39&gt;0,I39/100,"")</f>
        <v/>
      </c>
      <c r="Y39" t="str">
        <f>IF(J39&gt;0,J39/100,"")</f>
        <v/>
      </c>
      <c r="Z39" t="str">
        <f>IF(K39&gt;0,K39/100,"")</f>
        <v/>
      </c>
      <c r="AA39" t="str">
        <f>IF(L39&gt;0,L39/100,"")</f>
        <v/>
      </c>
      <c r="AB39" t="str">
        <f>IF(M39&gt;0,M39/100,"")</f>
        <v/>
      </c>
      <c r="AC39" t="str">
        <f>IF(N39&gt;0,N39/100,"")</f>
        <v/>
      </c>
      <c r="AD39" t="str">
        <f>IF(O39&gt;0,O39/100,"")</f>
        <v/>
      </c>
      <c r="AE39" t="str">
        <f>IF(P39&gt;0,P39/100,"")</f>
        <v/>
      </c>
      <c r="AF39" t="str">
        <f>IF(Q39&gt;0,Q39/100,"")</f>
        <v/>
      </c>
      <c r="AG39" t="str">
        <f>IF(R39&gt;0,R39/100,"")</f>
        <v/>
      </c>
      <c r="AH39" t="str">
        <f>IF(S39&gt;0,S39/100,"")</f>
        <v/>
      </c>
      <c r="AI39" t="str">
        <f>IF(T39&gt;0,T39/100,"")</f>
        <v/>
      </c>
      <c r="AJ39" t="str">
        <f>IF(U39&gt;0,U39/100,"")</f>
        <v/>
      </c>
      <c r="AK39" t="str">
        <f>IF(H39&gt;0,CONCATENATE(IF(H39&gt;=1200,H39/100-12,H39/100),IF(H39&gt;=1200,"pm","am"),"-",IF(I39&gt;=1200,I39/100-12,I39/100),IF(I39&gt;=1200,"pm","am")),"")</f>
        <v/>
      </c>
      <c r="AL39" t="str">
        <f>IF(J39&gt;0,CONCATENATE(IF(J39&gt;=1200,J39/100-12,J39/100),IF(J39&gt;=1200,"pm","am"),"-",IF(K39&gt;=1200,K39/100-12,K39/100),IF(K39&gt;=1200,"pm","am")),"")</f>
        <v/>
      </c>
      <c r="AM39" t="str">
        <f>IF(L39&gt;0,CONCATENATE(IF(L39&gt;=1200,L39/100-12,L39/100),IF(L39&gt;=1200,"pm","am"),"-",IF(M39&gt;=1200,M39/100-12,M39/100),IF(M39&gt;=1200,"pm","am")),"")</f>
        <v/>
      </c>
      <c r="AN39" t="str">
        <f>IF(N39&gt;0,CONCATENATE(IF(N39&gt;=1200,N39/100-12,N39/100),IF(N39&gt;=1200,"pm","am"),"-",IF(O39&gt;=1200,O39/100-12,O39/100),IF(O39&gt;=1200,"pm","am")),"")</f>
        <v/>
      </c>
      <c r="AO39" t="str">
        <f>IF(P39&gt;0,CONCATENATE(IF(P39&gt;=1200,P39/100-12,P39/100),IF(P39&gt;=1200,"pm","am"),"-",IF(Q39&gt;=1200,Q39/100-12,Q39/100),IF(Q39&gt;=1200,"pm","am")),"")</f>
        <v/>
      </c>
      <c r="AP39" t="str">
        <f>IF(R39&gt;0,CONCATENATE(IF(R39&gt;=1200,R39/100-12,R39/100),IF(R39&gt;=1200,"pm","am"),"-",IF(S39&gt;=1200,S39/100-12,S39/100),IF(S39&gt;=1200,"pm","am")),"")</f>
        <v/>
      </c>
      <c r="AQ39" t="str">
        <f>IF(T39&gt;0,CONCATENATE(IF(T39&gt;=1200,T39/100-12,T39/100),IF(T39&gt;=1200,"pm","am"),"-",IF(U39&gt;=1200,U39/100-12,U39/100),IF(U39&gt;=1200,"pm","am")),"")</f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>_xlfn.CONCAT("{
    'name': """,B39,""",
    'area': ","""",C39,""",",
"'hours': {
      'sunday-start':","""",H39,"""",", 'sunday-end':","""",I39,"""",", 'monday-start':","""",J39,"""",", 'monday-end':","""",K39,"""",", 'tuesday-start':","""",L39,"""",", 'tuesday-end':","""",M39,""", 'wednesday-start':","""",N39,""", 'wednesday-end':","""",O39,""", 'thursday-start':","""",P39,""", 'thursday-end':","""",Q39,""", 'friday-start':","""",R39,""", 'friday-end':","""",S39,""", 'saturday-start':","""",T39,""", 'saturday-end':","""",U39,"""","},","  'description': ","""",V39,"""",", 'link':","""",AR39,"""",", 'pricing':","""",E39,"""",",   'phone-number': ","""",F39,"""",", 'address': ","""",G39,"""",", 'other-amenities': [","'",AS39,"','",AT39,"','",AU39,"'","]",", 'has-drink':",AV39,", 'has-food':",AW39,"},")</f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>IF(AS39&gt;0,"&lt;img src=@img/outdoor.png@&gt;","")</f>
        <v/>
      </c>
      <c r="AZ39" t="str">
        <f>IF(AT39&gt;0,"&lt;img src=@img/pets.png@&gt;","")</f>
        <v/>
      </c>
      <c r="BA39" t="str">
        <f>IF(AU39="hard","&lt;img src=@img/hard.png@&gt;",IF(AU39="medium","&lt;img src=@img/medium.png@&gt;",IF(AU39="easy","&lt;img src=@img/easy.png@&gt;","")))</f>
        <v>&lt;img src=@img/easy.png@&gt;</v>
      </c>
      <c r="BB39" t="str">
        <f>IF(AV39="true","&lt;img src=@img/drinkicon.png@&gt;","")</f>
        <v/>
      </c>
      <c r="BC39" t="str">
        <f>IF(AW39="true","&lt;img src=@img/foodicon.png@&gt;","")</f>
        <v/>
      </c>
      <c r="BD39" t="str">
        <f>CONCATENATE(AY39,AZ39,BA39,BB39,BC39,BK39)</f>
        <v>&lt;img src=@img/easy.png@&gt;</v>
      </c>
      <c r="BE39" t="str">
        <f>CONCATENATE(IF(AS39&gt;0,"outdoor ",""),IF(AT39&gt;0,"pet ",""),IF(AV39="true","drink ",""),IF(AW39="true","food ",""),AU39," ",E39," ",C39)</f>
        <v>easy med old</v>
      </c>
      <c r="BF39" t="str">
        <f>IF(C39="old","Old Town",IF(C39="campus","Near Campus",IF(C39="sfoco", "South Foco",IF(C39="nfoco","North Foco",IF(C39="midtown","Midtown",IF(C39="cwest","Campus West",""))))))</f>
        <v>Old Town</v>
      </c>
      <c r="BG39">
        <v>40.585124999999998</v>
      </c>
      <c r="BH39">
        <v>-105.04610700000001</v>
      </c>
      <c r="BI39" t="str">
        <f>CONCATENATE("[",BG39,",",BH39,"],")</f>
        <v>[40.585125,-105.046107],</v>
      </c>
      <c r="BK39" t="str">
        <f>IF(BJ39&gt;0,"&lt;img src=@img/kidicon.png@&gt;","")</f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>IF(H40&gt;0,H40/100,"")</f>
        <v>16</v>
      </c>
      <c r="X40">
        <f>IF(I40&gt;0,I40/100,"")</f>
        <v>18</v>
      </c>
      <c r="Y40">
        <f>IF(J40&gt;0,J40/100,"")</f>
        <v>15</v>
      </c>
      <c r="Z40">
        <f>IF(K40&gt;0,K40/100,"")</f>
        <v>18</v>
      </c>
      <c r="AA40">
        <f>IF(L40&gt;0,L40/100,"")</f>
        <v>15</v>
      </c>
      <c r="AB40">
        <f>IF(M40&gt;0,M40/100,"")</f>
        <v>18</v>
      </c>
      <c r="AC40">
        <f>IF(N40&gt;0,N40/100,"")</f>
        <v>15</v>
      </c>
      <c r="AD40">
        <f>IF(O40&gt;0,O40/100,"")</f>
        <v>18</v>
      </c>
      <c r="AE40">
        <f>IF(P40&gt;0,P40/100,"")</f>
        <v>15</v>
      </c>
      <c r="AF40">
        <f>IF(Q40&gt;0,Q40/100,"")</f>
        <v>18</v>
      </c>
      <c r="AG40">
        <f>IF(R40&gt;0,R40/100,"")</f>
        <v>15</v>
      </c>
      <c r="AH40">
        <f>IF(S40&gt;0,S40/100,"")</f>
        <v>18</v>
      </c>
      <c r="AI40">
        <f>IF(T40&gt;0,T40/100,"")</f>
        <v>15</v>
      </c>
      <c r="AJ40">
        <f>IF(U40&gt;0,U40/100,"")</f>
        <v>18</v>
      </c>
      <c r="AK40" t="str">
        <f>IF(H40&gt;0,CONCATENATE(IF(H40&gt;=1200,H40/100-12,H40/100),IF(H40&gt;=1200,"pm","am"),"-",IF(I40&gt;=1200,I40/100-12,I40/100),IF(I40&gt;=1200,"pm","am")),"")</f>
        <v>4pm-6pm</v>
      </c>
      <c r="AL40" t="str">
        <f>IF(J40&gt;0,CONCATENATE(IF(J40&gt;=1200,J40/100-12,J40/100),IF(J40&gt;=1200,"pm","am"),"-",IF(K40&gt;=1200,K40/100-12,K40/100),IF(K40&gt;=1200,"pm","am")),"")</f>
        <v>3pm-6pm</v>
      </c>
      <c r="AM40" t="str">
        <f>IF(L40&gt;0,CONCATENATE(IF(L40&gt;=1200,L40/100-12,L40/100),IF(L40&gt;=1200,"pm","am"),"-",IF(M40&gt;=1200,M40/100-12,M40/100),IF(M40&gt;=1200,"pm","am")),"")</f>
        <v>3pm-6pm</v>
      </c>
      <c r="AN40" t="str">
        <f>IF(N40&gt;0,CONCATENATE(IF(N40&gt;=1200,N40/100-12,N40/100),IF(N40&gt;=1200,"pm","am"),"-",IF(O40&gt;=1200,O40/100-12,O40/100),IF(O40&gt;=1200,"pm","am")),"")</f>
        <v>3pm-6pm</v>
      </c>
      <c r="AO40" t="str">
        <f>IF(P40&gt;0,CONCATENATE(IF(P40&gt;=1200,P40/100-12,P40/100),IF(P40&gt;=1200,"pm","am"),"-",IF(Q40&gt;=1200,Q40/100-12,Q40/100),IF(Q40&gt;=1200,"pm","am")),"")</f>
        <v>3pm-6pm</v>
      </c>
      <c r="AP40" t="str">
        <f>IF(R40&gt;0,CONCATENATE(IF(R40&gt;=1200,R40/100-12,R40/100),IF(R40&gt;=1200,"pm","am"),"-",IF(S40&gt;=1200,S40/100-12,S40/100),IF(S40&gt;=1200,"pm","am")),"")</f>
        <v>3pm-6pm</v>
      </c>
      <c r="AQ40" t="str">
        <f>IF(T40&gt;0,CONCATENATE(IF(T40&gt;=1200,T40/100-12,T40/100),IF(T40&gt;=1200,"pm","am"),"-",IF(U40&gt;=1200,U40/100-12,U40/100),IF(U40&gt;=1200,"pm","am")),"")</f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>_xlfn.CONCAT("{
    'name': """,B40,""",
    'area': ","""",C40,""",",
"'hours': {
      'sunday-start':","""",H40,"""",", 'sunday-end':","""",I40,"""",", 'monday-start':","""",J40,"""",", 'monday-end':","""",K40,"""",", 'tuesday-start':","""",L40,"""",", 'tuesday-end':","""",M40,""", 'wednesday-start':","""",N40,""", 'wednesday-end':","""",O40,""", 'thursday-start':","""",P40,""", 'thursday-end':","""",Q40,""", 'friday-start':","""",R40,""", 'friday-end':","""",S40,""", 'saturday-start':","""",T40,""", 'saturday-end':","""",U40,"""","},","  'description': ","""",V40,"""",", 'link':","""",AR40,"""",", 'pricing':","""",E40,"""",",   'phone-number': ","""",F40,"""",", 'address': ","""",G40,"""",", 'other-amenities': [","'",AS40,"','",AT40,"','",AU40,"'","]",", 'has-drink':",AV40,", 'has-food':",AW40,"},")</f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>IF(AS40&gt;0,"&lt;img src=@img/outdoor.png@&gt;","")</f>
        <v/>
      </c>
      <c r="AZ40" t="str">
        <f>IF(AT40&gt;0,"&lt;img src=@img/pets.png@&gt;","")</f>
        <v/>
      </c>
      <c r="BA40" t="str">
        <f>IF(AU40="hard","&lt;img src=@img/hard.png@&gt;",IF(AU40="medium","&lt;img src=@img/medium.png@&gt;",IF(AU40="easy","&lt;img src=@img/easy.png@&gt;","")))</f>
        <v>&lt;img src=@img/medium.png@&gt;</v>
      </c>
      <c r="BB40" t="str">
        <f>IF(AV40="true","&lt;img src=@img/drinkicon.png@&gt;","")</f>
        <v>&lt;img src=@img/drinkicon.png@&gt;</v>
      </c>
      <c r="BC40" t="str">
        <f>IF(AW40="true","&lt;img src=@img/foodicon.png@&gt;","")</f>
        <v>&lt;img src=@img/foodicon.png@&gt;</v>
      </c>
      <c r="BD40" t="str">
        <f>CONCATENATE(AY40,AZ40,BA40,BB40,BC40,BK40)</f>
        <v>&lt;img src=@img/medium.png@&gt;&lt;img src=@img/drinkicon.png@&gt;&lt;img src=@img/foodicon.png@&gt;</v>
      </c>
      <c r="BE40" t="str">
        <f>CONCATENATE(IF(AS40&gt;0,"outdoor ",""),IF(AT40&gt;0,"pet ",""),IF(AV40="true","drink ",""),IF(AW40="true","food ",""),AU40," ",E40," ",C40)</f>
        <v>drink food medium high old</v>
      </c>
      <c r="BF40" t="str">
        <f>IF(C40="old","Old Town",IF(C40="campus","Near Campus",IF(C40="sfoco", "South Foco",IF(C40="nfoco","North Foco",IF(C40="midtown","Midtown",IF(C40="cwest","Campus West",""))))))</f>
        <v>Old Town</v>
      </c>
      <c r="BG40">
        <v>40.585799000000002</v>
      </c>
      <c r="BH40">
        <v>-105.078547</v>
      </c>
      <c r="BI40" t="str">
        <f>CONCATENATE("[",BG40,",",BH40,"],")</f>
        <v>[40.585799,-105.078547],</v>
      </c>
      <c r="BK40" t="str">
        <f>IF(BJ40&gt;0,"&lt;img src=@img/kidicon.png@&gt;","")</f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>IF(H41&gt;0,H41/100,"")</f>
        <v/>
      </c>
      <c r="X41" t="str">
        <f>IF(I41&gt;0,I41/100,"")</f>
        <v/>
      </c>
      <c r="Y41" t="str">
        <f>IF(J41&gt;0,J41/100,"")</f>
        <v/>
      </c>
      <c r="Z41" t="str">
        <f>IF(K41&gt;0,K41/100,"")</f>
        <v/>
      </c>
      <c r="AA41" t="str">
        <f>IF(L41&gt;0,L41/100,"")</f>
        <v/>
      </c>
      <c r="AB41" t="str">
        <f>IF(M41&gt;0,M41/100,"")</f>
        <v/>
      </c>
      <c r="AC41" t="str">
        <f>IF(N41&gt;0,N41/100,"")</f>
        <v/>
      </c>
      <c r="AD41" t="str">
        <f>IF(O41&gt;0,O41/100,"")</f>
        <v/>
      </c>
      <c r="AE41" t="str">
        <f>IF(P41&gt;0,P41/100,"")</f>
        <v/>
      </c>
      <c r="AF41" t="str">
        <f>IF(Q41&gt;0,Q41/100,"")</f>
        <v/>
      </c>
      <c r="AG41" t="str">
        <f>IF(R41&gt;0,R41/100,"")</f>
        <v/>
      </c>
      <c r="AH41" t="str">
        <f>IF(S41&gt;0,S41/100,"")</f>
        <v/>
      </c>
      <c r="AI41" t="str">
        <f>IF(T41&gt;0,T41/100,"")</f>
        <v/>
      </c>
      <c r="AJ41" t="str">
        <f>IF(U41&gt;0,U41/100,"")</f>
        <v/>
      </c>
      <c r="AK41" t="str">
        <f>IF(H41&gt;0,CONCATENATE(IF(H41&gt;=1200,H41/100-12,H41/100),IF(H41&gt;=1200,"pm","am"),"-",IF(I41&gt;=1200,I41/100-12,I41/100),IF(I41&gt;=1200,"pm","am")),"")</f>
        <v/>
      </c>
      <c r="AL41" t="str">
        <f>IF(J41&gt;0,CONCATENATE(IF(J41&gt;=1200,J41/100-12,J41/100),IF(J41&gt;=1200,"pm","am"),"-",IF(K41&gt;=1200,K41/100-12,K41/100),IF(K41&gt;=1200,"pm","am")),"")</f>
        <v/>
      </c>
      <c r="AM41" t="str">
        <f>IF(L41&gt;0,CONCATENATE(IF(L41&gt;=1200,L41/100-12,L41/100),IF(L41&gt;=1200,"pm","am"),"-",IF(M41&gt;=1200,M41/100-12,M41/100),IF(M41&gt;=1200,"pm","am")),"")</f>
        <v/>
      </c>
      <c r="AN41" t="str">
        <f>IF(N41&gt;0,CONCATENATE(IF(N41&gt;=1200,N41/100-12,N41/100),IF(N41&gt;=1200,"pm","am"),"-",IF(O41&gt;=1200,O41/100-12,O41/100),IF(O41&gt;=1200,"pm","am")),"")</f>
        <v/>
      </c>
      <c r="AO41" t="str">
        <f>IF(P41&gt;0,CONCATENATE(IF(P41&gt;=1200,P41/100-12,P41/100),IF(P41&gt;=1200,"pm","am"),"-",IF(Q41&gt;=1200,Q41/100-12,Q41/100),IF(Q41&gt;=1200,"pm","am")),"")</f>
        <v/>
      </c>
      <c r="AP41" t="str">
        <f>IF(R41&gt;0,CONCATENATE(IF(R41&gt;=1200,R41/100-12,R41/100),IF(R41&gt;=1200,"pm","am"),"-",IF(S41&gt;=1200,S41/100-12,S41/100),IF(S41&gt;=1200,"pm","am")),"")</f>
        <v/>
      </c>
      <c r="AQ41" t="str">
        <f>IF(T41&gt;0,CONCATENATE(IF(T41&gt;=1200,T41/100-12,T41/100),IF(T41&gt;=1200,"pm","am"),"-",IF(U41&gt;=1200,U41/100-12,U41/100),IF(U41&gt;=1200,"pm","am")),"")</f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>IF(AS41&gt;0,"&lt;img src=@img/outdoor.png@&gt;","")</f>
        <v/>
      </c>
      <c r="AZ41" t="str">
        <f>IF(AT41&gt;0,"&lt;img src=@img/pets.png@&gt;","")</f>
        <v/>
      </c>
      <c r="BA41" t="str">
        <f>IF(AU41="hard","&lt;img src=@img/hard.png@&gt;",IF(AU41="medium","&lt;img src=@img/medium.png@&gt;",IF(AU41="easy","&lt;img src=@img/easy.png@&gt;","")))</f>
        <v>&lt;img src=@img/easy.png@&gt;</v>
      </c>
      <c r="BB41" t="str">
        <f>IF(AV41="true","&lt;img src=@img/drinkicon.png@&gt;","")</f>
        <v/>
      </c>
      <c r="BC41" t="str">
        <f>IF(AW41="true","&lt;img src=@img/foodicon.png@&gt;","")</f>
        <v/>
      </c>
      <c r="BD41" t="str">
        <f>CONCATENATE(AY41,AZ41,BA41,BB41,BC41,BK41)</f>
        <v>&lt;img src=@img/easy.png@&gt;</v>
      </c>
      <c r="BE41" t="str">
        <f>CONCATENATE(IF(AS41&gt;0,"outdoor ",""),IF(AT41&gt;0,"pet ",""),IF(AV41="true","drink ",""),IF(AW41="true","food ",""),AU41," ",E41," ",C41)</f>
        <v>easy Low cwest</v>
      </c>
      <c r="BF41" t="str">
        <f>IF(C41="old","Old Town",IF(C41="campus","Near Campus",IF(C41="sfoco", "South Foco",IF(C41="nfoco","North Foco",IF(C41="midtown","Midtown",IF(C41="cwest","Campus West",""))))))</f>
        <v>Campus West</v>
      </c>
      <c r="BG41">
        <v>40.574339999999999</v>
      </c>
      <c r="BH41">
        <v>-105.100224</v>
      </c>
      <c r="BI41" t="str">
        <f>CONCATENATE("[",BG41,",",BH41,"],")</f>
        <v>[40.57434,-105.100224],</v>
      </c>
      <c r="BK41" t="str">
        <f>IF(BJ41&gt;0,"&lt;img src=@img/kidicon.png@&gt;","")</f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>IF(H42&gt;0,H42/100,"")</f>
        <v>14</v>
      </c>
      <c r="X42">
        <f>IF(I42&gt;0,I42/100,"")</f>
        <v>22</v>
      </c>
      <c r="Y42">
        <f>IF(J42&gt;0,J42/100,"")</f>
        <v>16</v>
      </c>
      <c r="Z42">
        <f>IF(K42&gt;0,K42/100,"")</f>
        <v>18</v>
      </c>
      <c r="AA42">
        <f>IF(L42&gt;0,L42/100,"")</f>
        <v>16</v>
      </c>
      <c r="AB42">
        <f>IF(M42&gt;0,M42/100,"")</f>
        <v>18</v>
      </c>
      <c r="AC42">
        <f>IF(N42&gt;0,N42/100,"")</f>
        <v>16</v>
      </c>
      <c r="AD42">
        <f>IF(O42&gt;0,O42/100,"")</f>
        <v>18</v>
      </c>
      <c r="AE42">
        <f>IF(P42&gt;0,P42/100,"")</f>
        <v>16</v>
      </c>
      <c r="AF42">
        <f>IF(Q42&gt;0,Q42/100,"")</f>
        <v>18</v>
      </c>
      <c r="AG42">
        <f>IF(R42&gt;0,R42/100,"")</f>
        <v>16</v>
      </c>
      <c r="AH42">
        <f>IF(S42&gt;0,S42/100,"")</f>
        <v>18</v>
      </c>
      <c r="AI42">
        <f>IF(T42&gt;0,T42/100,"")</f>
        <v>16</v>
      </c>
      <c r="AJ42">
        <f>IF(U42&gt;0,U42/100,"")</f>
        <v>18</v>
      </c>
      <c r="AK42" t="str">
        <f>IF(H42&gt;0,CONCATENATE(IF(H42&gt;=1200,H42/100-12,H42/100),IF(H42&gt;=1200,"pm","am"),"-",IF(I42&gt;=1200,I42/100-12,I42/100),IF(I42&gt;=1200,"pm","am")),"")</f>
        <v>2pm-10pm</v>
      </c>
      <c r="AL42" t="str">
        <f>IF(J42&gt;0,CONCATENATE(IF(J42&gt;=1200,J42/100-12,J42/100),IF(J42&gt;=1200,"pm","am"),"-",IF(K42&gt;=1200,K42/100-12,K42/100),IF(K42&gt;=1200,"pm","am")),"")</f>
        <v>4pm-6pm</v>
      </c>
      <c r="AM42" t="str">
        <f>IF(L42&gt;0,CONCATENATE(IF(L42&gt;=1200,L42/100-12,L42/100),IF(L42&gt;=1200,"pm","am"),"-",IF(M42&gt;=1200,M42/100-12,M42/100),IF(M42&gt;=1200,"pm","am")),"")</f>
        <v>4pm-6pm</v>
      </c>
      <c r="AN42" t="str">
        <f>IF(N42&gt;0,CONCATENATE(IF(N42&gt;=1200,N42/100-12,N42/100),IF(N42&gt;=1200,"pm","am"),"-",IF(O42&gt;=1200,O42/100-12,O42/100),IF(O42&gt;=1200,"pm","am")),"")</f>
        <v>4pm-6pm</v>
      </c>
      <c r="AO42" t="str">
        <f>IF(P42&gt;0,CONCATENATE(IF(P42&gt;=1200,P42/100-12,P42/100),IF(P42&gt;=1200,"pm","am"),"-",IF(Q42&gt;=1200,Q42/100-12,Q42/100),IF(Q42&gt;=1200,"pm","am")),"")</f>
        <v>4pm-6pm</v>
      </c>
      <c r="AP42" t="str">
        <f>IF(R42&gt;0,CONCATENATE(IF(R42&gt;=1200,R42/100-12,R42/100),IF(R42&gt;=1200,"pm","am"),"-",IF(S42&gt;=1200,S42/100-12,S42/100),IF(S42&gt;=1200,"pm","am")),"")</f>
        <v>4pm-6pm</v>
      </c>
      <c r="AQ42" t="str">
        <f>IF(T42&gt;0,CONCATENATE(IF(T42&gt;=1200,T42/100-12,T42/100),IF(T42&gt;=1200,"pm","am"),"-",IF(U42&gt;=1200,U42/100-12,U42/100),IF(U42&gt;=1200,"pm","am")),"")</f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>_xlfn.CONCAT("{
    'name': """,B42,""",
    'area': ","""",C42,""",",
"'hours': {
      'sunday-start':","""",H42,"""",", 'sunday-end':","""",I42,"""",", 'monday-start':","""",J42,"""",", 'monday-end':","""",K42,"""",", 'tuesday-start':","""",L42,"""",", 'tuesday-end':","""",M42,""", 'wednesday-start':","""",N42,""", 'wednesday-end':","""",O42,""", 'thursday-start':","""",P42,""", 'thursday-end':","""",Q42,""", 'friday-start':","""",R42,""", 'friday-end':","""",S42,""", 'saturday-start':","""",T42,""", 'saturday-end':","""",U42,"""","},","  'description': ","""",V42,"""",", 'link':","""",AR42,"""",", 'pricing':","""",E42,"""",",   'phone-number': ","""",F42,"""",", 'address': ","""",G42,"""",", 'other-amenities': [","'",AS42,"','",AT42,"','",AU42,"'","]",", 'has-drink':",AV42,", 'has-food':",AW42,"},")</f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>IF(AS42&gt;0,"&lt;img src=@img/outdoor.png@&gt;","")</f>
        <v>&lt;img src=@img/outdoor.png@&gt;</v>
      </c>
      <c r="AZ42" t="str">
        <f>IF(AT42&gt;0,"&lt;img src=@img/pets.png@&gt;","")</f>
        <v/>
      </c>
      <c r="BA42" t="str">
        <f>IF(AU42="hard","&lt;img src=@img/hard.png@&gt;",IF(AU42="medium","&lt;img src=@img/medium.png@&gt;",IF(AU42="easy","&lt;img src=@img/easy.png@&gt;","")))</f>
        <v>&lt;img src=@img/hard.png@&gt;</v>
      </c>
      <c r="BB42" t="str">
        <f>IF(AV42="true","&lt;img src=@img/drinkicon.png@&gt;","")</f>
        <v>&lt;img src=@img/drinkicon.png@&gt;</v>
      </c>
      <c r="BC42" t="str">
        <f>IF(AW42="true","&lt;img src=@img/foodicon.png@&gt;","")</f>
        <v/>
      </c>
      <c r="BD42" t="str">
        <f>CONCATENATE(AY42,AZ42,BA42,BB42,BC42,BK42)</f>
        <v>&lt;img src=@img/outdoor.png@&gt;&lt;img src=@img/hard.png@&gt;&lt;img src=@img/drinkicon.png@&gt;</v>
      </c>
      <c r="BE42" t="str">
        <f>CONCATENATE(IF(AS42&gt;0,"outdoor ",""),IF(AT42&gt;0,"pet ",""),IF(AV42="true","drink ",""),IF(AW42="true","food ",""),AU42," ",E42," ",C42)</f>
        <v>outdoor drink hard med old</v>
      </c>
      <c r="BF42" t="str">
        <f>IF(C42="old","Old Town",IF(C42="campus","Near Campus",IF(C42="sfoco", "South Foco",IF(C42="nfoco","North Foco",IF(C42="midtown","Midtown",IF(C42="cwest","Campus West",""))))))</f>
        <v>Old Town</v>
      </c>
      <c r="BG42">
        <v>40.588875000000002</v>
      </c>
      <c r="BH42">
        <v>-105.075542</v>
      </c>
      <c r="BI42" t="str">
        <f>CONCATENATE("[",BG42,",",BH42,"],")</f>
        <v>[40.588875,-105.075542],</v>
      </c>
      <c r="BK42" t="str">
        <f>IF(BJ42&gt;0,"&lt;img src=@img/kidicon.png@&gt;","")</f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>IF(H43&gt;0,H43/100,"")</f>
        <v/>
      </c>
      <c r="X43" t="str">
        <f>IF(I43&gt;0,I43/100,"")</f>
        <v/>
      </c>
      <c r="Y43">
        <f>IF(J43&gt;0,J43/100,"")</f>
        <v>16</v>
      </c>
      <c r="Z43">
        <f>IF(K43&gt;0,K43/100,"")</f>
        <v>18</v>
      </c>
      <c r="AA43">
        <f>IF(L43&gt;0,L43/100,"")</f>
        <v>16</v>
      </c>
      <c r="AB43">
        <f>IF(M43&gt;0,M43/100,"")</f>
        <v>18</v>
      </c>
      <c r="AC43">
        <f>IF(N43&gt;0,N43/100,"")</f>
        <v>16</v>
      </c>
      <c r="AD43">
        <f>IF(O43&gt;0,O43/100,"")</f>
        <v>18</v>
      </c>
      <c r="AE43">
        <f>IF(P43&gt;0,P43/100,"")</f>
        <v>16</v>
      </c>
      <c r="AF43">
        <f>IF(Q43&gt;0,Q43/100,"")</f>
        <v>18</v>
      </c>
      <c r="AG43">
        <f>IF(R43&gt;0,R43/100,"")</f>
        <v>16</v>
      </c>
      <c r="AH43">
        <f>IF(S43&gt;0,S43/100,"")</f>
        <v>18</v>
      </c>
      <c r="AI43" t="str">
        <f>IF(T43&gt;0,T43/100,"")</f>
        <v/>
      </c>
      <c r="AJ43" t="str">
        <f>IF(U43&gt;0,U43/100,"")</f>
        <v/>
      </c>
      <c r="AK43" t="str">
        <f>IF(H43&gt;0,CONCATENATE(IF(H43&gt;=1200,H43/100-12,H43/100),IF(H43&gt;=1200,"pm","am"),"-",IF(I43&gt;=1200,I43/100-12,I43/100),IF(I43&gt;=1200,"pm","am")),"")</f>
        <v/>
      </c>
      <c r="AL43" t="str">
        <f>IF(J43&gt;0,CONCATENATE(IF(J43&gt;=1200,J43/100-12,J43/100),IF(J43&gt;=1200,"pm","am"),"-",IF(K43&gt;=1200,K43/100-12,K43/100),IF(K43&gt;=1200,"pm","am")),"")</f>
        <v>4pm-6pm</v>
      </c>
      <c r="AM43" t="str">
        <f>IF(L43&gt;0,CONCATENATE(IF(L43&gt;=1200,L43/100-12,L43/100),IF(L43&gt;=1200,"pm","am"),"-",IF(M43&gt;=1200,M43/100-12,M43/100),IF(M43&gt;=1200,"pm","am")),"")</f>
        <v>4pm-6pm</v>
      </c>
      <c r="AN43" t="str">
        <f>IF(N43&gt;0,CONCATENATE(IF(N43&gt;=1200,N43/100-12,N43/100),IF(N43&gt;=1200,"pm","am"),"-",IF(O43&gt;=1200,O43/100-12,O43/100),IF(O43&gt;=1200,"pm","am")),"")</f>
        <v>4pm-6pm</v>
      </c>
      <c r="AO43" t="str">
        <f>IF(P43&gt;0,CONCATENATE(IF(P43&gt;=1200,P43/100-12,P43/100),IF(P43&gt;=1200,"pm","am"),"-",IF(Q43&gt;=1200,Q43/100-12,Q43/100),IF(Q43&gt;=1200,"pm","am")),"")</f>
        <v>4pm-6pm</v>
      </c>
      <c r="AP43" t="str">
        <f>IF(R43&gt;0,CONCATENATE(IF(R43&gt;=1200,R43/100-12,R43/100),IF(R43&gt;=1200,"pm","am"),"-",IF(S43&gt;=1200,S43/100-12,S43/100),IF(S43&gt;=1200,"pm","am")),"")</f>
        <v>4pm-6pm</v>
      </c>
      <c r="AQ43" t="str">
        <f>IF(T43&gt;0,CONCATENATE(IF(T43&gt;=1200,T43/100-12,T43/100),IF(T43&gt;=1200,"pm","am"),"-",IF(U43&gt;=1200,U43/100-12,U43/100),IF(U43&gt;=1200,"pm","am")),"")</f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>_xlfn.CONCAT("{
    'name': """,B43,""",
    'area': ","""",C43,""",",
"'hours': {
      'sunday-start':","""",H43,"""",", 'sunday-end':","""",I43,"""",", 'monday-start':","""",J43,"""",", 'monday-end':","""",K43,"""",", 'tuesday-start':","""",L43,"""",", 'tuesday-end':","""",M43,""", 'wednesday-start':","""",N43,""", 'wednesday-end':","""",O43,""", 'thursday-start':","""",P43,""", 'thursday-end':","""",Q43,""", 'friday-start':","""",R43,""", 'friday-end':","""",S43,""", 'saturday-start':","""",T43,""", 'saturday-end':","""",U43,"""","},","  'description': ","""",V43,"""",", 'link':","""",AR43,"""",", 'pricing':","""",E43,"""",",   'phone-number': ","""",F43,"""",", 'address': ","""",G43,"""",", 'other-amenities': [","'",AS43,"','",AT43,"','",AU43,"'","]",", 'has-drink':",AV43,", 'has-food':",AW43,"},")</f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>IF(AS43&gt;0,"&lt;img src=@img/outdoor.png@&gt;","")</f>
        <v/>
      </c>
      <c r="AZ43" t="str">
        <f>IF(AT43&gt;0,"&lt;img src=@img/pets.png@&gt;","")</f>
        <v/>
      </c>
      <c r="BA43" t="str">
        <f>IF(AU43="hard","&lt;img src=@img/hard.png@&gt;",IF(AU43="medium","&lt;img src=@img/medium.png@&gt;",IF(AU43="easy","&lt;img src=@img/easy.png@&gt;","")))</f>
        <v>&lt;img src=@img/easy.png@&gt;</v>
      </c>
      <c r="BB43" t="str">
        <f>IF(AV43="true","&lt;img src=@img/drinkicon.png@&gt;","")</f>
        <v>&lt;img src=@img/drinkicon.png@&gt;</v>
      </c>
      <c r="BC43" t="str">
        <f>IF(AW43="true","&lt;img src=@img/foodicon.png@&gt;","")</f>
        <v>&lt;img src=@img/foodicon.png@&gt;</v>
      </c>
      <c r="BD43" t="str">
        <f>CONCATENATE(AY43,AZ43,BA43,BB43,BC43,BK43)</f>
        <v>&lt;img src=@img/easy.png@&gt;&lt;img src=@img/drinkicon.png@&gt;&lt;img src=@img/foodicon.png@&gt;</v>
      </c>
      <c r="BE43" t="str">
        <f>CONCATENATE(IF(AS43&gt;0,"outdoor ",""),IF(AT43&gt;0,"pet ",""),IF(AV43="true","drink ",""),IF(AW43="true","food ",""),AU43," ",E43," ",C43)</f>
        <v>drink food easy med midtown</v>
      </c>
      <c r="BF43" t="str">
        <f>IF(C43="old","Old Town",IF(C43="campus","Near Campus",IF(C43="sfoco", "South Foco",IF(C43="nfoco","North Foco",IF(C43="midtown","Midtown",IF(C43="cwest","Campus West",""))))))</f>
        <v>Midtown</v>
      </c>
      <c r="BG43">
        <v>40.551048999999999</v>
      </c>
      <c r="BH43">
        <v>-105.05831000000001</v>
      </c>
      <c r="BI43" t="str">
        <f>CONCATENATE("[",BG43,",",BH43,"],")</f>
        <v>[40.551049,-105.05831],</v>
      </c>
      <c r="BK43" t="str">
        <f>IF(BJ43&gt;0,"&lt;img src=@img/kidicon.png@&gt;","")</f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>IF(H44&gt;0,H44/100,"")</f>
        <v/>
      </c>
      <c r="X44" t="str">
        <f>IF(I44&gt;0,I44/100,"")</f>
        <v/>
      </c>
      <c r="Y44" t="str">
        <f>IF(J44&gt;0,J44/100,"")</f>
        <v/>
      </c>
      <c r="Z44" t="str">
        <f>IF(K44&gt;0,K44/100,"")</f>
        <v/>
      </c>
      <c r="AA44" t="str">
        <f>IF(L44&gt;0,L44/100,"")</f>
        <v/>
      </c>
      <c r="AB44" t="str">
        <f>IF(M44&gt;0,M44/100,"")</f>
        <v/>
      </c>
      <c r="AC44" t="str">
        <f>IF(N44&gt;0,N44/100,"")</f>
        <v/>
      </c>
      <c r="AD44" t="str">
        <f>IF(O44&gt;0,O44/100,"")</f>
        <v/>
      </c>
      <c r="AE44" t="str">
        <f>IF(P44&gt;0,P44/100,"")</f>
        <v/>
      </c>
      <c r="AF44" t="str">
        <f>IF(Q44&gt;0,Q44/100,"")</f>
        <v/>
      </c>
      <c r="AG44" t="str">
        <f>IF(R44&gt;0,R44/100,"")</f>
        <v/>
      </c>
      <c r="AH44" t="str">
        <f>IF(S44&gt;0,S44/100,"")</f>
        <v/>
      </c>
      <c r="AI44" t="str">
        <f>IF(T44&gt;0,T44/100,"")</f>
        <v/>
      </c>
      <c r="AJ44" t="str">
        <f>IF(U44&gt;0,U44/100,"")</f>
        <v/>
      </c>
      <c r="AK44" t="str">
        <f>IF(H44&gt;0,CONCATENATE(IF(H44&gt;=1200,H44/100-12,H44/100),IF(H44&gt;=1200,"pm","am"),"-",IF(I44&gt;=1200,I44/100-12,I44/100),IF(I44&gt;=1200,"pm","am")),"")</f>
        <v/>
      </c>
      <c r="AL44" t="str">
        <f>IF(J44&gt;0,CONCATENATE(IF(J44&gt;=1200,J44/100-12,J44/100),IF(J44&gt;=1200,"pm","am"),"-",IF(K44&gt;=1200,K44/100-12,K44/100),IF(K44&gt;=1200,"pm","am")),"")</f>
        <v/>
      </c>
      <c r="AM44" t="str">
        <f>IF(L44&gt;0,CONCATENATE(IF(L44&gt;=1200,L44/100-12,L44/100),IF(L44&gt;=1200,"pm","am"),"-",IF(M44&gt;=1200,M44/100-12,M44/100),IF(M44&gt;=1200,"pm","am")),"")</f>
        <v/>
      </c>
      <c r="AN44" t="str">
        <f>IF(N44&gt;0,CONCATENATE(IF(N44&gt;=1200,N44/100-12,N44/100),IF(N44&gt;=1200,"pm","am"),"-",IF(O44&gt;=1200,O44/100-12,O44/100),IF(O44&gt;=1200,"pm","am")),"")</f>
        <v/>
      </c>
      <c r="AO44" t="str">
        <f>IF(P44&gt;0,CONCATENATE(IF(P44&gt;=1200,P44/100-12,P44/100),IF(P44&gt;=1200,"pm","am"),"-",IF(Q44&gt;=1200,Q44/100-12,Q44/100),IF(Q44&gt;=1200,"pm","am")),"")</f>
        <v/>
      </c>
      <c r="AP44" t="str">
        <f>IF(R44&gt;0,CONCATENATE(IF(R44&gt;=1200,R44/100-12,R44/100),IF(R44&gt;=1200,"pm","am"),"-",IF(S44&gt;=1200,S44/100-12,S44/100),IF(S44&gt;=1200,"pm","am")),"")</f>
        <v/>
      </c>
      <c r="AQ44" t="str">
        <f>IF(T44&gt;0,CONCATENATE(IF(T44&gt;=1200,T44/100-12,T44/100),IF(T44&gt;=1200,"pm","am"),"-",IF(U44&gt;=1200,U44/100-12,U44/100),IF(U44&gt;=1200,"pm","am")),"")</f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>_xlfn.CONCAT("{
    'name': """,B44,""",
    'area': ","""",C44,""",",
"'hours': {
      'sunday-start':","""",H44,"""",", 'sunday-end':","""",I44,"""",", 'monday-start':","""",J44,"""",", 'monday-end':","""",K44,"""",", 'tuesday-start':","""",L44,"""",", 'tuesday-end':","""",M44,""", 'wednesday-start':","""",N44,""", 'wednesday-end':","""",O44,""", 'thursday-start':","""",P44,""", 'thursday-end':","""",Q44,""", 'friday-start':","""",R44,""", 'friday-end':","""",S44,""", 'saturday-start':","""",T44,""", 'saturday-end':","""",U44,"""","},","  'description': ","""",V44,"""",", 'link':","""",AR44,"""",", 'pricing':","""",E44,"""",",   'phone-number': ","""",F44,"""",", 'address': ","""",G44,"""",", 'other-amenities': [","'",AS44,"','",AT44,"','",AU44,"'","]",", 'has-drink':",AV44,", 'has-food':",AW44,"},")</f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>IF(AS44&gt;0,"&lt;img src=@img/outdoor.png@&gt;","")</f>
        <v/>
      </c>
      <c r="AZ44" t="str">
        <f>IF(AT44&gt;0,"&lt;img src=@img/pets.png@&gt;","")</f>
        <v/>
      </c>
      <c r="BA44" t="str">
        <f>IF(AU44="hard","&lt;img src=@img/hard.png@&gt;",IF(AU44="medium","&lt;img src=@img/medium.png@&gt;",IF(AU44="easy","&lt;img src=@img/easy.png@&gt;","")))</f>
        <v>&lt;img src=@img/medium.png@&gt;</v>
      </c>
      <c r="BB44" t="str">
        <f>IF(AV44="true","&lt;img src=@img/drinkicon.png@&gt;","")</f>
        <v/>
      </c>
      <c r="BC44" t="str">
        <f>IF(AW44="true","&lt;img src=@img/foodicon.png@&gt;","")</f>
        <v/>
      </c>
      <c r="BD44" t="str">
        <f>CONCATENATE(AY44,AZ44,BA44,BB44,BC44,BK44)</f>
        <v>&lt;img src=@img/medium.png@&gt;</v>
      </c>
      <c r="BE44" t="str">
        <f>CONCATENATE(IF(AS44&gt;0,"outdoor ",""),IF(AT44&gt;0,"pet ",""),IF(AV44="true","drink ",""),IF(AW44="true","food ",""),AU44," ",E44," ",C44)</f>
        <v>medium low cwest</v>
      </c>
      <c r="BF44" t="str">
        <f>IF(C44="old","Old Town",IF(C44="campus","Near Campus",IF(C44="sfoco", "South Foco",IF(C44="nfoco","North Foco",IF(C44="midtown","Midtown",IF(C44="cwest","Campus West",""))))))</f>
        <v>Campus West</v>
      </c>
      <c r="BG44">
        <v>40.574339999999999</v>
      </c>
      <c r="BH44">
        <v>-105.100224</v>
      </c>
      <c r="BI44" t="str">
        <f>CONCATENATE("[",BG44,",",BH44,"],")</f>
        <v>[40.57434,-105.100224],</v>
      </c>
      <c r="BK44" t="str">
        <f>IF(BJ44&gt;0,"&lt;img src=@img/kidicon.png@&gt;","")</f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>IF(H45&gt;0,H45/100,"")</f>
        <v/>
      </c>
      <c r="X45" t="str">
        <f>IF(I45&gt;0,I45/100,"")</f>
        <v/>
      </c>
      <c r="Y45" t="str">
        <f>IF(J45&gt;0,J45/100,"")</f>
        <v/>
      </c>
      <c r="Z45" t="str">
        <f>IF(K45&gt;0,K45/100,"")</f>
        <v/>
      </c>
      <c r="AA45" t="str">
        <f>IF(L45&gt;0,L45/100,"")</f>
        <v/>
      </c>
      <c r="AB45" t="str">
        <f>IF(M45&gt;0,M45/100,"")</f>
        <v/>
      </c>
      <c r="AC45" t="str">
        <f>IF(N45&gt;0,N45/100,"")</f>
        <v/>
      </c>
      <c r="AD45" t="str">
        <f>IF(O45&gt;0,O45/100,"")</f>
        <v/>
      </c>
      <c r="AE45" t="str">
        <f>IF(P45&gt;0,P45/100,"")</f>
        <v/>
      </c>
      <c r="AF45" t="str">
        <f>IF(Q45&gt;0,Q45/100,"")</f>
        <v/>
      </c>
      <c r="AG45" t="str">
        <f>IF(R45&gt;0,R45/100,"")</f>
        <v/>
      </c>
      <c r="AH45" t="str">
        <f>IF(S45&gt;0,S45/100,"")</f>
        <v/>
      </c>
      <c r="AI45" t="str">
        <f>IF(T45&gt;0,T45/100,"")</f>
        <v/>
      </c>
      <c r="AJ45" t="str">
        <f>IF(U45&gt;0,U45/100,"")</f>
        <v/>
      </c>
      <c r="AK45" t="str">
        <f>IF(H45&gt;0,CONCATENATE(IF(H45&gt;=1200,H45/100-12,H45/100),IF(H45&gt;=1200,"pm","am"),"-",IF(I45&gt;=1200,I45/100-12,I45/100),IF(I45&gt;=1200,"pm","am")),"")</f>
        <v/>
      </c>
      <c r="AL45" t="str">
        <f>IF(J45&gt;0,CONCATENATE(IF(J45&gt;=1200,J45/100-12,J45/100),IF(J45&gt;=1200,"pm","am"),"-",IF(K45&gt;=1200,K45/100-12,K45/100),IF(K45&gt;=1200,"pm","am")),"")</f>
        <v/>
      </c>
      <c r="AM45" t="str">
        <f>IF(L45&gt;0,CONCATENATE(IF(L45&gt;=1200,L45/100-12,L45/100),IF(L45&gt;=1200,"pm","am"),"-",IF(M45&gt;=1200,M45/100-12,M45/100),IF(M45&gt;=1200,"pm","am")),"")</f>
        <v/>
      </c>
      <c r="AN45" t="str">
        <f>IF(N45&gt;0,CONCATENATE(IF(N45&gt;=1200,N45/100-12,N45/100),IF(N45&gt;=1200,"pm","am"),"-",IF(O45&gt;=1200,O45/100-12,O45/100),IF(O45&gt;=1200,"pm","am")),"")</f>
        <v/>
      </c>
      <c r="AO45" t="str">
        <f>IF(P45&gt;0,CONCATENATE(IF(P45&gt;=1200,P45/100-12,P45/100),IF(P45&gt;=1200,"pm","am"),"-",IF(Q45&gt;=1200,Q45/100-12,Q45/100),IF(Q45&gt;=1200,"pm","am")),"")</f>
        <v/>
      </c>
      <c r="AP45" t="str">
        <f>IF(R45&gt;0,CONCATENATE(IF(R45&gt;=1200,R45/100-12,R45/100),IF(R45&gt;=1200,"pm","am"),"-",IF(S45&gt;=1200,S45/100-12,S45/100),IF(S45&gt;=1200,"pm","am")),"")</f>
        <v/>
      </c>
      <c r="AQ45" t="str">
        <f>IF(T45&gt;0,CONCATENATE(IF(T45&gt;=1200,T45/100-12,T45/100),IF(T45&gt;=1200,"pm","am"),"-",IF(U45&gt;=1200,U45/100-12,U45/100),IF(U45&gt;=1200,"pm","am")),"")</f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>_xlfn.CONCAT("{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>IF(AS45&gt;0,"&lt;img src=@img/outdoor.png@&gt;","")</f>
        <v/>
      </c>
      <c r="AZ45" t="str">
        <f>IF(AT45&gt;0,"&lt;img src=@img/pets.png@&gt;","")</f>
        <v/>
      </c>
      <c r="BA45" t="str">
        <f>IF(AU45="hard","&lt;img src=@img/hard.png@&gt;",IF(AU45="medium","&lt;img src=@img/medium.png@&gt;",IF(AU45="easy","&lt;img src=@img/easy.png@&gt;","")))</f>
        <v>&lt;img src=@img/easy.png@&gt;</v>
      </c>
      <c r="BB45" t="str">
        <f>IF(AV45="true","&lt;img src=@img/drinkicon.png@&gt;","")</f>
        <v/>
      </c>
      <c r="BC45" t="str">
        <f>IF(AW45="true","&lt;img src=@img/foodicon.png@&gt;","")</f>
        <v/>
      </c>
      <c r="BD45" t="str">
        <f>CONCATENATE(AY45,AZ45,BA45,BB45,BC45,BK45)</f>
        <v>&lt;img src=@img/easy.png@&gt;</v>
      </c>
      <c r="BE45" t="str">
        <f>CONCATENATE(IF(AS45&gt;0,"outdoor ",""),IF(AT45&gt;0,"pet ",""),IF(AV45="true","drink ",""),IF(AW45="true","food ",""),AU45," ",E45," ",C45)</f>
        <v>easy low sfoco</v>
      </c>
      <c r="BF45" t="str">
        <f>IF(C45="old","Old Town",IF(C45="campus","Near Campus",IF(C45="sfoco", "South Foco",IF(C45="nfoco","North Foco",IF(C45="midtown","Midtown",IF(C45="cwest","Campus West",""))))))</f>
        <v>South Foco</v>
      </c>
      <c r="BG45">
        <v>40.522661999999997</v>
      </c>
      <c r="BH45">
        <v>-105.023278</v>
      </c>
      <c r="BI45" t="str">
        <f>CONCATENATE("[",BG45,",",BH45,"],")</f>
        <v>[40.522662,-105.023278],</v>
      </c>
      <c r="BK45" t="str">
        <f>IF(BJ45&gt;0,"&lt;img src=@img/kidicon.png@&gt;","")</f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520</v>
      </c>
      <c r="AU46" t="s">
        <v>342</v>
      </c>
      <c r="AV46" t="b">
        <v>0</v>
      </c>
      <c r="AW46" t="b">
        <v>0</v>
      </c>
      <c r="AX46" s="4" t="str">
        <f>_xlfn.CONCAT("{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>IF(AS46&gt;0,"&lt;img src=@img/outdoor.png@&gt;","")</f>
        <v/>
      </c>
      <c r="AZ46" t="str">
        <f>IF(AT46&gt;0,"&lt;img src=@img/pets.png@&gt;","")</f>
        <v/>
      </c>
      <c r="BA46" t="str">
        <f>IF(AU46="hard","&lt;img src=@img/hard.png@&gt;",IF(AU46="medium","&lt;img src=@img/medium.png@&gt;",IF(AU46="easy","&lt;img src=@img/easy.png@&gt;","")))</f>
        <v>&lt;img src=@img/easy.png@&gt;</v>
      </c>
      <c r="BB46" t="str">
        <f>IF(AV46="true","&lt;img src=@img/drinkicon.png@&gt;","")</f>
        <v/>
      </c>
      <c r="BC46" t="str">
        <f>IF(AW46="true","&lt;img src=@img/foodicon.png@&gt;","")</f>
        <v/>
      </c>
      <c r="BD46" t="str">
        <f>CONCATENATE(AY46,AZ46,BA46,BB46,BC46,BK46)</f>
        <v>&lt;img src=@img/easy.png@&gt;&lt;img src=@img/kidicon.png@&gt;</v>
      </c>
      <c r="BE46" t="str">
        <f>CONCATENATE(IF(AS46&gt;0,"outdoor ",""),IF(AT46&gt;0,"pet ",""),IF(AV46="true","drink ",""),IF(AW46="true","food ",""),AU46," ",E46," ",C46)</f>
        <v>easy med midtown</v>
      </c>
      <c r="BF46" t="str">
        <f>IF(C46="old","Old Town",IF(C46="campus","Near Campus",IF(C46="sfoco", "South Foco",IF(C46="nfoco","North Foco",IF(C46="midtown","Midtown",IF(C46="cwest","Campus West",""))))))</f>
        <v>Midtown</v>
      </c>
      <c r="BG46">
        <v>40.551048999999999</v>
      </c>
      <c r="BH46">
        <v>-105.05831000000001</v>
      </c>
      <c r="BI46" t="str">
        <f>CONCATENATE("[",BG46,",",BH46,"],")</f>
        <v>[40.551049,-105.05831],</v>
      </c>
      <c r="BJ46" t="b">
        <v>1</v>
      </c>
      <c r="BK46" t="str">
        <f>IF(BJ46&gt;0,"&lt;img src=@img/kidicon.png@&gt;","")</f>
        <v>&lt;img src=@img/kidicon.png@&gt;</v>
      </c>
      <c r="BL46" t="s">
        <v>513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>IF(H47&gt;0,H47/100,"")</f>
        <v/>
      </c>
      <c r="X47" t="str">
        <f>IF(I47&gt;0,I47/100,"")</f>
        <v/>
      </c>
      <c r="Y47" t="str">
        <f>IF(J47&gt;0,J47/100,"")</f>
        <v/>
      </c>
      <c r="Z47" t="str">
        <f>IF(K47&gt;0,K47/100,"")</f>
        <v/>
      </c>
      <c r="AA47" t="str">
        <f>IF(L47&gt;0,L47/100,"")</f>
        <v/>
      </c>
      <c r="AB47" t="str">
        <f>IF(M47&gt;0,M47/100,"")</f>
        <v/>
      </c>
      <c r="AC47" t="str">
        <f>IF(N47&gt;0,N47/100,"")</f>
        <v/>
      </c>
      <c r="AD47" t="str">
        <f>IF(O47&gt;0,O47/100,"")</f>
        <v/>
      </c>
      <c r="AE47" t="str">
        <f>IF(P47&gt;0,P47/100,"")</f>
        <v/>
      </c>
      <c r="AF47" t="str">
        <f>IF(Q47&gt;0,Q47/100,"")</f>
        <v/>
      </c>
      <c r="AG47" t="str">
        <f>IF(R47&gt;0,R47/100,"")</f>
        <v/>
      </c>
      <c r="AH47" t="str">
        <f>IF(S47&gt;0,S47/100,"")</f>
        <v/>
      </c>
      <c r="AI47" t="str">
        <f>IF(T47&gt;0,T47/100,"")</f>
        <v/>
      </c>
      <c r="AJ47" t="str">
        <f>IF(U47&gt;0,U47/100,"")</f>
        <v/>
      </c>
      <c r="AK47" t="str">
        <f>IF(H47&gt;0,CONCATENATE(IF(H47&gt;=1200,H47/100-12,H47/100),IF(H47&gt;=1200,"pm","am"),"-",IF(I47&gt;=1200,I47/100-12,I47/100),IF(I47&gt;=1200,"pm","am")),"")</f>
        <v/>
      </c>
      <c r="AL47" t="str">
        <f>IF(J47&gt;0,CONCATENATE(IF(J47&gt;=1200,J47/100-12,J47/100),IF(J47&gt;=1200,"pm","am"),"-",IF(K47&gt;=1200,K47/100-12,K47/100),IF(K47&gt;=1200,"pm","am")),"")</f>
        <v/>
      </c>
      <c r="AM47" t="str">
        <f>IF(L47&gt;0,CONCATENATE(IF(L47&gt;=1200,L47/100-12,L47/100),IF(L47&gt;=1200,"pm","am"),"-",IF(M47&gt;=1200,M47/100-12,M47/100),IF(M47&gt;=1200,"pm","am")),"")</f>
        <v/>
      </c>
      <c r="AN47" t="str">
        <f>IF(N47&gt;0,CONCATENATE(IF(N47&gt;=1200,N47/100-12,N47/100),IF(N47&gt;=1200,"pm","am"),"-",IF(O47&gt;=1200,O47/100-12,O47/100),IF(O47&gt;=1200,"pm","am")),"")</f>
        <v/>
      </c>
      <c r="AO47" t="str">
        <f>IF(P47&gt;0,CONCATENATE(IF(P47&gt;=1200,P47/100-12,P47/100),IF(P47&gt;=1200,"pm","am"),"-",IF(Q47&gt;=1200,Q47/100-12,Q47/100),IF(Q47&gt;=1200,"pm","am")),"")</f>
        <v/>
      </c>
      <c r="AP47" t="str">
        <f>IF(R47&gt;0,CONCATENATE(IF(R47&gt;=1200,R47/100-12,R47/100),IF(R47&gt;=1200,"pm","am"),"-",IF(S47&gt;=1200,S47/100-12,S47/100),IF(S47&gt;=1200,"pm","am")),"")</f>
        <v/>
      </c>
      <c r="AQ47" t="str">
        <f>IF(T47&gt;0,CONCATENATE(IF(T47&gt;=1200,T47/100-12,T47/100),IF(T47&gt;=1200,"pm","am"),"-",IF(U47&gt;=1200,U47/100-12,U47/100),IF(U47&gt;=1200,"pm","am")),"")</f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>_xlfn.CONCAT("{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>IF(AS47&gt;0,"&lt;img src=@img/outdoor.png@&gt;","")</f>
        <v>&lt;img src=@img/outdoor.png@&gt;</v>
      </c>
      <c r="AZ47" t="str">
        <f>IF(AT47&gt;0,"&lt;img src=@img/pets.png@&gt;","")</f>
        <v/>
      </c>
      <c r="BA47" t="str">
        <f>IF(AU47="hard","&lt;img src=@img/hard.png@&gt;",IF(AU47="medium","&lt;img src=@img/medium.png@&gt;",IF(AU47="easy","&lt;img src=@img/easy.png@&gt;","")))</f>
        <v>&lt;img src=@img/easy.png@&gt;</v>
      </c>
      <c r="BB47" t="str">
        <f>IF(AV47="true","&lt;img src=@img/drinkicon.png@&gt;","")</f>
        <v/>
      </c>
      <c r="BC47" t="str">
        <f>IF(AW47="true","&lt;img src=@img/foodicon.png@&gt;","")</f>
        <v/>
      </c>
      <c r="BD47" t="str">
        <f>CONCATENATE(AY47,AZ47,BA47,BB47,BC47,BK47)</f>
        <v>&lt;img src=@img/outdoor.png@&gt;&lt;img src=@img/easy.png@&gt;</v>
      </c>
      <c r="BE47" t="str">
        <f>CONCATENATE(IF(AS47&gt;0,"outdoor ",""),IF(AT47&gt;0,"pet ",""),IF(AV47="true","drink ",""),IF(AW47="true","food ",""),AU47," ",E47," ",C47)</f>
        <v>outdoor easy med midtown</v>
      </c>
      <c r="BF47" t="str">
        <f>IF(C47="old","Old Town",IF(C47="campus","Near Campus",IF(C47="sfoco", "South Foco",IF(C47="nfoco","North Foco",IF(C47="midtown","Midtown",IF(C47="cwest","Campus West",""))))))</f>
        <v>Midtown</v>
      </c>
      <c r="BG47">
        <v>40.539341999999998</v>
      </c>
      <c r="BH47">
        <v>-105.075287</v>
      </c>
      <c r="BI47" t="str">
        <f>CONCATENATE("[",BG47,",",BH47,"],")</f>
        <v>[40.539342,-105.075287],</v>
      </c>
      <c r="BK47" t="str">
        <f>IF(BJ47&gt;0,"&lt;img src=@img/kidicon.png@&gt;","")</f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>IF(H48&gt;0,H48/100,"")</f>
        <v/>
      </c>
      <c r="X48" t="str">
        <f>IF(I48&gt;0,I48/100,"")</f>
        <v/>
      </c>
      <c r="Y48">
        <f>IF(J48&gt;0,J48/100,"")</f>
        <v>16</v>
      </c>
      <c r="Z48">
        <f>IF(K48&gt;0,K48/100,"")</f>
        <v>19</v>
      </c>
      <c r="AA48">
        <f>IF(L48&gt;0,L48/100,"")</f>
        <v>16</v>
      </c>
      <c r="AB48">
        <f>IF(M48&gt;0,M48/100,"")</f>
        <v>19</v>
      </c>
      <c r="AC48">
        <f>IF(N48&gt;0,N48/100,"")</f>
        <v>16</v>
      </c>
      <c r="AD48">
        <f>IF(O48&gt;0,O48/100,"")</f>
        <v>19</v>
      </c>
      <c r="AE48">
        <f>IF(P48&gt;0,P48/100,"")</f>
        <v>16</v>
      </c>
      <c r="AF48">
        <f>IF(Q48&gt;0,Q48/100,"")</f>
        <v>19</v>
      </c>
      <c r="AG48">
        <f>IF(R48&gt;0,R48/100,"")</f>
        <v>16</v>
      </c>
      <c r="AH48">
        <f>IF(S48&gt;0,S48/100,"")</f>
        <v>19</v>
      </c>
      <c r="AI48">
        <f>IF(T48&gt;0,T48/100,"")</f>
        <v>16</v>
      </c>
      <c r="AJ48">
        <f>IF(U48&gt;0,U48/100,"")</f>
        <v>19</v>
      </c>
      <c r="AK48" t="str">
        <f>IF(H48&gt;0,CONCATENATE(IF(H48&gt;=1200,H48/100-12,H48/100),IF(H48&gt;=1200,"pm","am"),"-",IF(I48&gt;=1200,I48/100-12,I48/100),IF(I48&gt;=1200,"pm","am")),"")</f>
        <v/>
      </c>
      <c r="AL48" t="str">
        <f>IF(J48&gt;0,CONCATENATE(IF(J48&gt;=1200,J48/100-12,J48/100),IF(J48&gt;=1200,"pm","am"),"-",IF(K48&gt;=1200,K48/100-12,K48/100),IF(K48&gt;=1200,"pm","am")),"")</f>
        <v>4pm-7pm</v>
      </c>
      <c r="AM48" t="str">
        <f>IF(L48&gt;0,CONCATENATE(IF(L48&gt;=1200,L48/100-12,L48/100),IF(L48&gt;=1200,"pm","am"),"-",IF(M48&gt;=1200,M48/100-12,M48/100),IF(M48&gt;=1200,"pm","am")),"")</f>
        <v>4pm-7pm</v>
      </c>
      <c r="AN48" t="str">
        <f>IF(N48&gt;0,CONCATENATE(IF(N48&gt;=1200,N48/100-12,N48/100),IF(N48&gt;=1200,"pm","am"),"-",IF(O48&gt;=1200,O48/100-12,O48/100),IF(O48&gt;=1200,"pm","am")),"")</f>
        <v>4pm-7pm</v>
      </c>
      <c r="AO48" t="str">
        <f>IF(P48&gt;0,CONCATENATE(IF(P48&gt;=1200,P48/100-12,P48/100),IF(P48&gt;=1200,"pm","am"),"-",IF(Q48&gt;=1200,Q48/100-12,Q48/100),IF(Q48&gt;=1200,"pm","am")),"")</f>
        <v>4pm-7pm</v>
      </c>
      <c r="AP48" t="str">
        <f>IF(R48&gt;0,CONCATENATE(IF(R48&gt;=1200,R48/100-12,R48/100),IF(R48&gt;=1200,"pm","am"),"-",IF(S48&gt;=1200,S48/100-12,S48/100),IF(S48&gt;=1200,"pm","am")),"")</f>
        <v>4pm-7pm</v>
      </c>
      <c r="AQ48" t="str">
        <f>IF(T48&gt;0,CONCATENATE(IF(T48&gt;=1200,T48/100-12,T48/100),IF(T48&gt;=1200,"pm","am"),"-",IF(U48&gt;=1200,U48/100-12,U48/100),IF(U48&gt;=1200,"pm","am")),"")</f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>_xlfn.CONCAT("{
    'name': """,B48,""",
    'area': ","""",C48,""",",
"'hours': {
      'sunday-start':","""",H48,"""",", 'sunday-end':","""",I48,"""",", 'monday-start':","""",J48,"""",", 'monday-end':","""",K48,"""",", 'tuesday-start':","""",L48,"""",", 'tuesday-end':","""",M48,""", 'wednesday-start':","""",N48,""", 'wednesday-end':","""",O48,""", 'thursday-start':","""",P48,""", 'thursday-end':","""",Q48,""", 'friday-start':","""",R48,""", 'friday-end':","""",S48,""", 'saturday-start':","""",T48,""", 'saturday-end':","""",U48,"""","},","  'description': ","""",V48,"""",", 'link':","""",AR48,"""",", 'pricing':","""",E48,"""",",   'phone-number': ","""",F48,"""",", 'address': ","""",G48,"""",", 'other-amenities': [","'",AS48,"','",AT48,"','",AU48,"'","]",", 'has-drink':",AV48,", 'has-food':",AW48,"},")</f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>IF(AS48&gt;0,"&lt;img src=@img/outdoor.png@&gt;","")</f>
        <v/>
      </c>
      <c r="AZ48" t="str">
        <f>IF(AT48&gt;0,"&lt;img src=@img/pets.png@&gt;","")</f>
        <v/>
      </c>
      <c r="BA48" t="str">
        <f>IF(AU48="hard","&lt;img src=@img/hard.png@&gt;",IF(AU48="medium","&lt;img src=@img/medium.png@&gt;",IF(AU48="easy","&lt;img src=@img/easy.png@&gt;","")))</f>
        <v>&lt;img src=@img/hard.png@&gt;</v>
      </c>
      <c r="BB48" t="str">
        <f>IF(AV48="true","&lt;img src=@img/drinkicon.png@&gt;","")</f>
        <v>&lt;img src=@img/drinkicon.png@&gt;</v>
      </c>
      <c r="BC48" t="str">
        <f>IF(AW48="true","&lt;img src=@img/foodicon.png@&gt;","")</f>
        <v/>
      </c>
      <c r="BD48" t="str">
        <f>CONCATENATE(AY48,AZ48,BA48,BB48,BC48,BK48)</f>
        <v>&lt;img src=@img/hard.png@&gt;&lt;img src=@img/drinkicon.png@&gt;</v>
      </c>
      <c r="BE48" t="str">
        <f>CONCATENATE(IF(AS48&gt;0,"outdoor ",""),IF(AT48&gt;0,"pet ",""),IF(AV48="true","drink ",""),IF(AW48="true","food ",""),AU48," ",E48," ",C48)</f>
        <v>drink hard med old</v>
      </c>
      <c r="BF48" t="str">
        <f>IF(C48="old","Old Town",IF(C48="campus","Near Campus",IF(C48="sfoco", "South Foco",IF(C48="nfoco","North Foco",IF(C48="midtown","Midtown",IF(C48="cwest","Campus West",""))))))</f>
        <v>Old Town</v>
      </c>
      <c r="BG48">
        <v>40.588039999999999</v>
      </c>
      <c r="BH48">
        <v>-105.076588</v>
      </c>
      <c r="BI48" t="str">
        <f>CONCATENATE("[",BG48,",",BH48,"],")</f>
        <v>[40.58804,-105.076588],</v>
      </c>
      <c r="BK48" t="str">
        <f>IF(BJ48&gt;0,"&lt;img src=@img/kidicon.png@&gt;","")</f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>IF(H49&gt;0,H49/100,"")</f>
        <v>16</v>
      </c>
      <c r="X49">
        <f>IF(I49&gt;0,I49/100,"")</f>
        <v>18</v>
      </c>
      <c r="Y49">
        <f>IF(J49&gt;0,J49/100,"")</f>
        <v>16</v>
      </c>
      <c r="Z49">
        <f>IF(K49&gt;0,K49/100,"")</f>
        <v>18</v>
      </c>
      <c r="AA49">
        <f>IF(L49&gt;0,L49/100,"")</f>
        <v>16</v>
      </c>
      <c r="AB49">
        <f>IF(M49&gt;0,M49/100,"")</f>
        <v>18</v>
      </c>
      <c r="AC49">
        <f>IF(N49&gt;0,N49/100,"")</f>
        <v>16</v>
      </c>
      <c r="AD49">
        <f>IF(O49&gt;0,O49/100,"")</f>
        <v>18</v>
      </c>
      <c r="AE49">
        <f>IF(P49&gt;0,P49/100,"")</f>
        <v>16</v>
      </c>
      <c r="AF49">
        <f>IF(Q49&gt;0,Q49/100,"")</f>
        <v>18</v>
      </c>
      <c r="AG49" t="str">
        <f>IF(R49&gt;0,R49/100,"")</f>
        <v/>
      </c>
      <c r="AH49" t="str">
        <f>IF(S49&gt;0,S49/100,"")</f>
        <v/>
      </c>
      <c r="AI49" t="str">
        <f>IF(T49&gt;0,T49/100,"")</f>
        <v/>
      </c>
      <c r="AJ49" t="str">
        <f>IF(U49&gt;0,U49/100,"")</f>
        <v/>
      </c>
      <c r="AK49" t="str">
        <f>IF(H49&gt;0,CONCATENATE(IF(H49&gt;=1200,H49/100-12,H49/100),IF(H49&gt;=1200,"pm","am"),"-",IF(I49&gt;=1200,I49/100-12,I49/100),IF(I49&gt;=1200,"pm","am")),"")</f>
        <v>4pm-6pm</v>
      </c>
      <c r="AL49" t="str">
        <f>IF(J49&gt;0,CONCATENATE(IF(J49&gt;=1200,J49/100-12,J49/100),IF(J49&gt;=1200,"pm","am"),"-",IF(K49&gt;=1200,K49/100-12,K49/100),IF(K49&gt;=1200,"pm","am")),"")</f>
        <v>4pm-6pm</v>
      </c>
      <c r="AM49" t="str">
        <f>IF(L49&gt;0,CONCATENATE(IF(L49&gt;=1200,L49/100-12,L49/100),IF(L49&gt;=1200,"pm","am"),"-",IF(M49&gt;=1200,M49/100-12,M49/100),IF(M49&gt;=1200,"pm","am")),"")</f>
        <v>4pm-6pm</v>
      </c>
      <c r="AN49" t="str">
        <f>IF(N49&gt;0,CONCATENATE(IF(N49&gt;=1200,N49/100-12,N49/100),IF(N49&gt;=1200,"pm","am"),"-",IF(O49&gt;=1200,O49/100-12,O49/100),IF(O49&gt;=1200,"pm","am")),"")</f>
        <v>4pm-6pm</v>
      </c>
      <c r="AO49" t="str">
        <f>IF(P49&gt;0,CONCATENATE(IF(P49&gt;=1200,P49/100-12,P49/100),IF(P49&gt;=1200,"pm","am"),"-",IF(Q49&gt;=1200,Q49/100-12,Q49/100),IF(Q49&gt;=1200,"pm","am")),"")</f>
        <v>4pm-6pm</v>
      </c>
      <c r="AP49" t="str">
        <f>IF(R49&gt;0,CONCATENATE(IF(R49&gt;=1200,R49/100-12,R49/100),IF(R49&gt;=1200,"pm","am"),"-",IF(S49&gt;=1200,S49/100-12,S49/100),IF(S49&gt;=1200,"pm","am")),"")</f>
        <v/>
      </c>
      <c r="AQ49" t="str">
        <f>IF(T49&gt;0,CONCATENATE(IF(T49&gt;=1200,T49/100-12,T49/100),IF(T49&gt;=1200,"pm","am"),"-",IF(U49&gt;=1200,U49/100-12,U49/100),IF(U49&gt;=1200,"pm","am")),"")</f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>_xlfn.CONCAT("{
    'name': """,B49,""",
    'area': ","""",C49,""",",
"'hours': {
      'sunday-start':","""",H49,"""",", 'sunday-end':","""",I49,"""",", 'monday-start':","""",J49,"""",", 'monday-end':","""",K49,"""",", 'tuesday-start':","""",L49,"""",", 'tuesday-end':","""",M49,""", 'wednesday-start':","""",N49,""", 'wednesday-end':","""",O49,""", 'thursday-start':","""",P49,""", 'thursday-end':","""",Q49,""", 'friday-start':","""",R49,""", 'friday-end':","""",S49,""", 'saturday-start':","""",T49,""", 'saturday-end':","""",U49,"""","},","  'description': ","""",V49,"""",", 'link':","""",AR49,"""",", 'pricing':","""",E49,"""",",   'phone-number': ","""",F49,"""",", 'address': ","""",G49,"""",", 'other-amenities': [","'",AS49,"','",AT49,"','",AU49,"'","]",", 'has-drink':",AV49,", 'has-food':",AW49,"},")</f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>IF(AS49&gt;0,"&lt;img src=@img/outdoor.png@&gt;","")</f>
        <v>&lt;img src=@img/outdoor.png@&gt;</v>
      </c>
      <c r="AZ49" t="str">
        <f>IF(AT49&gt;0,"&lt;img src=@img/pets.png@&gt;","")</f>
        <v/>
      </c>
      <c r="BA49" t="str">
        <f>IF(AU49="hard","&lt;img src=@img/hard.png@&gt;",IF(AU49="medium","&lt;img src=@img/medium.png@&gt;",IF(AU49="easy","&lt;img src=@img/easy.png@&gt;","")))</f>
        <v>&lt;img src=@img/easy.png@&gt;</v>
      </c>
      <c r="BB49" t="str">
        <f>IF(AV49="true","&lt;img src=@img/drinkicon.png@&gt;","")</f>
        <v>&lt;img src=@img/drinkicon.png@&gt;</v>
      </c>
      <c r="BC49" t="str">
        <f>IF(AW49="true","&lt;img src=@img/foodicon.png@&gt;","")</f>
        <v>&lt;img src=@img/foodicon.png@&gt;</v>
      </c>
      <c r="BD49" t="str">
        <f>CONCATENATE(AY49,AZ49,BA49,BB49,BC49,BK49)</f>
        <v>&lt;img src=@img/outdoor.png@&gt;&lt;img src=@img/easy.png@&gt;&lt;img src=@img/drinkicon.png@&gt;&lt;img src=@img/foodicon.png@&gt;</v>
      </c>
      <c r="BE49" t="str">
        <f>CONCATENATE(IF(AS49&gt;0,"outdoor ",""),IF(AT49&gt;0,"pet ",""),IF(AV49="true","drink ",""),IF(AW49="true","food ",""),AU49," ",E49," ",C49)</f>
        <v>outdoor drink food easy med midtown</v>
      </c>
      <c r="BF49" t="str">
        <f>IF(C49="old","Old Town",IF(C49="campus","Near Campus",IF(C49="sfoco", "South Foco",IF(C49="nfoco","North Foco",IF(C49="midtown","Midtown",IF(C49="cwest","Campus West",""))))))</f>
        <v>Midtown</v>
      </c>
      <c r="BG49">
        <v>40.543653999999997</v>
      </c>
      <c r="BH49">
        <v>-105.074724</v>
      </c>
      <c r="BI49" t="str">
        <f>CONCATENATE("[",BG49,",",BH49,"],")</f>
        <v>[40.543654,-105.074724],</v>
      </c>
      <c r="BK49" t="str">
        <f>IF(BJ49&gt;0,"&lt;img src=@img/kidicon.png@&gt;","")</f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>IF(H50&gt;0,H50/100,"")</f>
        <v/>
      </c>
      <c r="X50" t="str">
        <f>IF(I50&gt;0,I50/100,"")</f>
        <v/>
      </c>
      <c r="Y50" t="str">
        <f>IF(J50&gt;0,J50/100,"")</f>
        <v/>
      </c>
      <c r="Z50" t="str">
        <f>IF(K50&gt;0,K50/100,"")</f>
        <v/>
      </c>
      <c r="AA50" t="str">
        <f>IF(L50&gt;0,L50/100,"")</f>
        <v/>
      </c>
      <c r="AB50" t="str">
        <f>IF(M50&gt;0,M50/100,"")</f>
        <v/>
      </c>
      <c r="AC50" t="str">
        <f>IF(N50&gt;0,N50/100,"")</f>
        <v/>
      </c>
      <c r="AD50" t="str">
        <f>IF(O50&gt;0,O50/100,"")</f>
        <v/>
      </c>
      <c r="AE50" t="str">
        <f>IF(P50&gt;0,P50/100,"")</f>
        <v/>
      </c>
      <c r="AF50" t="str">
        <f>IF(Q50&gt;0,Q50/100,"")</f>
        <v/>
      </c>
      <c r="AG50" t="str">
        <f>IF(R50&gt;0,R50/100,"")</f>
        <v/>
      </c>
      <c r="AH50" t="str">
        <f>IF(S50&gt;0,S50/100,"")</f>
        <v/>
      </c>
      <c r="AI50" t="str">
        <f>IF(T50&gt;0,T50/100,"")</f>
        <v/>
      </c>
      <c r="AJ50" t="str">
        <f>IF(U50&gt;0,U50/100,"")</f>
        <v/>
      </c>
      <c r="AK50" t="str">
        <f>IF(H50&gt;0,CONCATENATE(IF(H50&gt;=1200,H50/100-12,H50/100),IF(H50&gt;=1200,"pm","am"),"-",IF(I50&gt;=1200,I50/100-12,I50/100),IF(I50&gt;=1200,"pm","am")),"")</f>
        <v/>
      </c>
      <c r="AL50" t="str">
        <f>IF(J50&gt;0,CONCATENATE(IF(J50&gt;=1200,J50/100-12,J50/100),IF(J50&gt;=1200,"pm","am"),"-",IF(K50&gt;=1200,K50/100-12,K50/100),IF(K50&gt;=1200,"pm","am")),"")</f>
        <v/>
      </c>
      <c r="AM50" t="str">
        <f>IF(L50&gt;0,CONCATENATE(IF(L50&gt;=1200,L50/100-12,L50/100),IF(L50&gt;=1200,"pm","am"),"-",IF(M50&gt;=1200,M50/100-12,M50/100),IF(M50&gt;=1200,"pm","am")),"")</f>
        <v/>
      </c>
      <c r="AN50" t="str">
        <f>IF(N50&gt;0,CONCATENATE(IF(N50&gt;=1200,N50/100-12,N50/100),IF(N50&gt;=1200,"pm","am"),"-",IF(O50&gt;=1200,O50/100-12,O50/100),IF(O50&gt;=1200,"pm","am")),"")</f>
        <v/>
      </c>
      <c r="AO50" t="str">
        <f>IF(P50&gt;0,CONCATENATE(IF(P50&gt;=1200,P50/100-12,P50/100),IF(P50&gt;=1200,"pm","am"),"-",IF(Q50&gt;=1200,Q50/100-12,Q50/100),IF(Q50&gt;=1200,"pm","am")),"")</f>
        <v/>
      </c>
      <c r="AP50" t="str">
        <f>IF(R50&gt;0,CONCATENATE(IF(R50&gt;=1200,R50/100-12,R50/100),IF(R50&gt;=1200,"pm","am"),"-",IF(S50&gt;=1200,S50/100-12,S50/100),IF(S50&gt;=1200,"pm","am")),"")</f>
        <v/>
      </c>
      <c r="AQ50" t="str">
        <f>IF(T50&gt;0,CONCATENATE(IF(T50&gt;=1200,T50/100-12,T50/100),IF(T50&gt;=1200,"pm","am"),"-",IF(U50&gt;=1200,U50/100-12,U50/100),IF(U50&gt;=1200,"pm","am")),"")</f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>_xlfn.CONCAT("{
    'name': """,B50,""",
    'area': ","""",C50,""",",
"'hours': {
      'sunday-start':","""",H50,"""",", 'sunday-end':","""",I50,"""",", 'monday-start':","""",J50,"""",", 'monday-end':","""",K50,"""",", 'tuesday-start':","""",L50,"""",", 'tuesday-end':","""",M50,""", 'wednesday-start':","""",N50,""", 'wednesday-end':","""",O50,""", 'thursday-start':","""",P50,""", 'thursday-end':","""",Q50,""", 'friday-start':","""",R50,""", 'friday-end':","""",S50,""", 'saturday-start':","""",T50,""", 'saturday-end':","""",U50,"""","},","  'description': ","""",V50,"""",", 'link':","""",AR50,"""",", 'pricing':","""",E50,"""",",   'phone-number': ","""",F50,"""",", 'address': ","""",G50,"""",", 'other-amenities': [","'",AS50,"','",AT50,"','",AU50,"'","]",", 'has-drink':",AV50,", 'has-food':",AW50,"},")</f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>IF(AS50&gt;0,"&lt;img src=@img/outdoor.png@&gt;","")</f>
        <v>&lt;img src=@img/outdoor.png@&gt;</v>
      </c>
      <c r="AZ50" t="str">
        <f>IF(AT50&gt;0,"&lt;img src=@img/pets.png@&gt;","")</f>
        <v>&lt;img src=@img/pets.png@&gt;</v>
      </c>
      <c r="BA50" t="str">
        <f>IF(AU50="hard","&lt;img src=@img/hard.png@&gt;",IF(AU50="medium","&lt;img src=@img/medium.png@&gt;",IF(AU50="easy","&lt;img src=@img/easy.png@&gt;","")))</f>
        <v>&lt;img src=@img/medium.png@&gt;</v>
      </c>
      <c r="BB50" t="str">
        <f>IF(AV50="true","&lt;img src=@img/drinkicon.png@&gt;","")</f>
        <v/>
      </c>
      <c r="BC50" t="str">
        <f>IF(AW50="true","&lt;img src=@img/foodicon.png@&gt;","")</f>
        <v/>
      </c>
      <c r="BD50" t="str">
        <f>CONCATENATE(AY50,AZ50,BA50,BB50,BC50,BK50)</f>
        <v>&lt;img src=@img/outdoor.png@&gt;&lt;img src=@img/pets.png@&gt;&lt;img src=@img/medium.png@&gt;</v>
      </c>
      <c r="BE50" t="str">
        <f>CONCATENATE(IF(AS50&gt;0,"outdoor ",""),IF(AT50&gt;0,"pet ",""),IF(AV50="true","drink ",""),IF(AW50="true","food ",""),AU50," ",E50," ",C50)</f>
        <v>outdoor pet medium med old</v>
      </c>
      <c r="BF50" t="str">
        <f>IF(C50="old","Old Town",IF(C50="campus","Near Campus",IF(C50="sfoco", "South Foco",IF(C50="nfoco","North Foco",IF(C50="midtown","Midtown",IF(C50="cwest","Campus West",""))))))</f>
        <v>Old Town</v>
      </c>
      <c r="BG50">
        <v>40.589672</v>
      </c>
      <c r="BH50">
        <v>-105.045627</v>
      </c>
      <c r="BI50" t="str">
        <f>CONCATENATE("[",BG50,",",BH50,"],")</f>
        <v>[40.589672,-105.045627],</v>
      </c>
      <c r="BK50" t="str">
        <f>IF(BJ50&gt;0,"&lt;img src=@img/kidicon.png@&gt;","")</f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>IF(H51&gt;0,H51/100,"")</f>
        <v/>
      </c>
      <c r="X51" t="str">
        <f>IF(I51&gt;0,I51/100,"")</f>
        <v/>
      </c>
      <c r="Y51" t="str">
        <f>IF(J51&gt;0,J51/100,"")</f>
        <v/>
      </c>
      <c r="Z51" t="str">
        <f>IF(K51&gt;0,K51/100,"")</f>
        <v/>
      </c>
      <c r="AA51" t="str">
        <f>IF(L51&gt;0,L51/100,"")</f>
        <v/>
      </c>
      <c r="AB51" t="str">
        <f>IF(M51&gt;0,M51/100,"")</f>
        <v/>
      </c>
      <c r="AC51" t="str">
        <f>IF(N51&gt;0,N51/100,"")</f>
        <v/>
      </c>
      <c r="AD51" t="str">
        <f>IF(O51&gt;0,O51/100,"")</f>
        <v/>
      </c>
      <c r="AE51" t="str">
        <f>IF(P51&gt;0,P51/100,"")</f>
        <v/>
      </c>
      <c r="AF51" t="str">
        <f>IF(Q51&gt;0,Q51/100,"")</f>
        <v/>
      </c>
      <c r="AG51" t="str">
        <f>IF(R51&gt;0,R51/100,"")</f>
        <v/>
      </c>
      <c r="AH51" t="str">
        <f>IF(S51&gt;0,S51/100,"")</f>
        <v/>
      </c>
      <c r="AI51" t="str">
        <f>IF(T51&gt;0,T51/100,"")</f>
        <v/>
      </c>
      <c r="AJ51" t="str">
        <f>IF(U51&gt;0,U51/100,"")</f>
        <v/>
      </c>
      <c r="AK51" t="str">
        <f>IF(H51&gt;0,CONCATENATE(IF(H51&gt;=1200,H51/100-12,H51/100),IF(H51&gt;=1200,"pm","am"),"-",IF(I51&gt;=1200,I51/100-12,I51/100),IF(I51&gt;=1200,"pm","am")),"")</f>
        <v/>
      </c>
      <c r="AL51" t="str">
        <f>IF(J51&gt;0,CONCATENATE(IF(J51&gt;=1200,J51/100-12,J51/100),IF(J51&gt;=1200,"pm","am"),"-",IF(K51&gt;=1200,K51/100-12,K51/100),IF(K51&gt;=1200,"pm","am")),"")</f>
        <v/>
      </c>
      <c r="AM51" t="str">
        <f>IF(L51&gt;0,CONCATENATE(IF(L51&gt;=1200,L51/100-12,L51/100),IF(L51&gt;=1200,"pm","am"),"-",IF(M51&gt;=1200,M51/100-12,M51/100),IF(M51&gt;=1200,"pm","am")),"")</f>
        <v/>
      </c>
      <c r="AN51" t="str">
        <f>IF(N51&gt;0,CONCATENATE(IF(N51&gt;=1200,N51/100-12,N51/100),IF(N51&gt;=1200,"pm","am"),"-",IF(O51&gt;=1200,O51/100-12,O51/100),IF(O51&gt;=1200,"pm","am")),"")</f>
        <v/>
      </c>
      <c r="AO51" t="str">
        <f>IF(P51&gt;0,CONCATENATE(IF(P51&gt;=1200,P51/100-12,P51/100),IF(P51&gt;=1200,"pm","am"),"-",IF(Q51&gt;=1200,Q51/100-12,Q51/100),IF(Q51&gt;=1200,"pm","am")),"")</f>
        <v/>
      </c>
      <c r="AP51" t="str">
        <f>IF(R51&gt;0,CONCATENATE(IF(R51&gt;=1200,R51/100-12,R51/100),IF(R51&gt;=1200,"pm","am"),"-",IF(S51&gt;=1200,S51/100-12,S51/100),IF(S51&gt;=1200,"pm","am")),"")</f>
        <v/>
      </c>
      <c r="AQ51" t="str">
        <f>IF(T51&gt;0,CONCATENATE(IF(T51&gt;=1200,T51/100-12,T51/100),IF(T51&gt;=1200,"pm","am"),"-",IF(U51&gt;=1200,U51/100-12,U51/100),IF(U51&gt;=1200,"pm","am")),"")</f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>_xlfn.CONCAT("{
    'name': """,B51,""",
    'area': ","""",C51,""",",
"'hours': {
      'sunday-start':","""",H51,"""",", 'sunday-end':","""",I51,"""",", 'monday-start':","""",J51,"""",", 'monday-end':","""",K51,"""",", 'tuesday-start':","""",L51,"""",", 'tuesday-end':","""",M51,""", 'wednesday-start':","""",N51,""", 'wednesday-end':","""",O51,""", 'thursday-start':","""",P51,""", 'thursday-end':","""",Q51,""", 'friday-start':","""",R51,""", 'friday-end':","""",S51,""", 'saturday-start':","""",T51,""", 'saturday-end':","""",U51,"""","},","  'description': ","""",V51,"""",", 'link':","""",AR51,"""",", 'pricing':","""",E51,"""",",   'phone-number': ","""",F51,"""",", 'address': ","""",G51,"""",", 'other-amenities': [","'",AS51,"','",AT51,"','",AU51,"'","]",", 'has-drink':",AV51,", 'has-food':",AW51,"},")</f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>IF(AS51&gt;0,"&lt;img src=@img/outdoor.png@&gt;","")</f>
        <v/>
      </c>
      <c r="AZ51" t="str">
        <f>IF(AT51&gt;0,"&lt;img src=@img/pets.png@&gt;","")</f>
        <v/>
      </c>
      <c r="BA51" t="str">
        <f>IF(AU51="hard","&lt;img src=@img/hard.png@&gt;",IF(AU51="medium","&lt;img src=@img/medium.png@&gt;",IF(AU51="easy","&lt;img src=@img/easy.png@&gt;","")))</f>
        <v>&lt;img src=@img/hard.png@&gt;</v>
      </c>
      <c r="BB51" t="str">
        <f>IF(AV51="true","&lt;img src=@img/drinkicon.png@&gt;","")</f>
        <v/>
      </c>
      <c r="BC51" t="str">
        <f>IF(AW51="true","&lt;img src=@img/foodicon.png@&gt;","")</f>
        <v/>
      </c>
      <c r="BD51" t="str">
        <f>CONCATENATE(AY51,AZ51,BA51,BB51,BC51,BK51)</f>
        <v>&lt;img src=@img/hard.png@&gt;</v>
      </c>
      <c r="BE51" t="str">
        <f>CONCATENATE(IF(AS51&gt;0,"outdoor ",""),IF(AT51&gt;0,"pet ",""),IF(AV51="true","drink ",""),IF(AW51="true","food ",""),AU51," ",E51," ",C51)</f>
        <v>hard med old</v>
      </c>
      <c r="BF51" t="str">
        <f>IF(C51="old","Old Town",IF(C51="campus","Near Campus",IF(C51="sfoco", "South Foco",IF(C51="nfoco","North Foco",IF(C51="midtown","Midtown",IF(C51="cwest","Campus West",""))))))</f>
        <v>Old Town</v>
      </c>
      <c r="BG51">
        <v>40.584532000000003</v>
      </c>
      <c r="BH51">
        <v>-105.07735</v>
      </c>
      <c r="BI51" t="str">
        <f>CONCATENATE("[",BG51,",",BH51,"],")</f>
        <v>[40.584532,-105.07735],</v>
      </c>
      <c r="BK51" t="str">
        <f>IF(BJ51&gt;0,"&lt;img src=@img/kidicon.png@&gt;","")</f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>IF(H52&gt;0,H52/100,"")</f>
        <v>15</v>
      </c>
      <c r="X52">
        <f>IF(I52&gt;0,I52/100,"")</f>
        <v>20</v>
      </c>
      <c r="Y52">
        <f>IF(J52&gt;0,J52/100,"")</f>
        <v>15</v>
      </c>
      <c r="Z52">
        <f>IF(K52&gt;0,K52/100,"")</f>
        <v>20</v>
      </c>
      <c r="AA52">
        <f>IF(L52&gt;0,L52/100,"")</f>
        <v>15</v>
      </c>
      <c r="AB52">
        <f>IF(M52&gt;0,M52/100,"")</f>
        <v>20</v>
      </c>
      <c r="AC52">
        <f>IF(N52&gt;0,N52/100,"")</f>
        <v>15</v>
      </c>
      <c r="AD52">
        <f>IF(O52&gt;0,O52/100,"")</f>
        <v>20</v>
      </c>
      <c r="AE52">
        <f>IF(P52&gt;0,P52/100,"")</f>
        <v>15</v>
      </c>
      <c r="AF52">
        <f>IF(Q52&gt;0,Q52/100,"")</f>
        <v>20</v>
      </c>
      <c r="AG52">
        <f>IF(R52&gt;0,R52/100,"")</f>
        <v>15</v>
      </c>
      <c r="AH52">
        <f>IF(S52&gt;0,S52/100,"")</f>
        <v>20</v>
      </c>
      <c r="AI52">
        <f>IF(T52&gt;0,T52/100,"")</f>
        <v>15</v>
      </c>
      <c r="AJ52">
        <f>IF(U52&gt;0,U52/100,"")</f>
        <v>20</v>
      </c>
      <c r="AK52" t="str">
        <f>IF(H52&gt;0,CONCATENATE(IF(H52&gt;=1200,H52/100-12,H52/100),IF(H52&gt;=1200,"pm","am"),"-",IF(I52&gt;=1200,I52/100-12,I52/100),IF(I52&gt;=1200,"pm","am")),"")</f>
        <v>3pm-8pm</v>
      </c>
      <c r="AL52" t="str">
        <f>IF(J52&gt;0,CONCATENATE(IF(J52&gt;=1200,J52/100-12,J52/100),IF(J52&gt;=1200,"pm","am"),"-",IF(K52&gt;=1200,K52/100-12,K52/100),IF(K52&gt;=1200,"pm","am")),"")</f>
        <v>3pm-8pm</v>
      </c>
      <c r="AM52" t="str">
        <f>IF(L52&gt;0,CONCATENATE(IF(L52&gt;=1200,L52/100-12,L52/100),IF(L52&gt;=1200,"pm","am"),"-",IF(M52&gt;=1200,M52/100-12,M52/100),IF(M52&gt;=1200,"pm","am")),"")</f>
        <v>3pm-8pm</v>
      </c>
      <c r="AN52" t="str">
        <f>IF(N52&gt;0,CONCATENATE(IF(N52&gt;=1200,N52/100-12,N52/100),IF(N52&gt;=1200,"pm","am"),"-",IF(O52&gt;=1200,O52/100-12,O52/100),IF(O52&gt;=1200,"pm","am")),"")</f>
        <v>3pm-8pm</v>
      </c>
      <c r="AO52" t="str">
        <f>IF(P52&gt;0,CONCATENATE(IF(P52&gt;=1200,P52/100-12,P52/100),IF(P52&gt;=1200,"pm","am"),"-",IF(Q52&gt;=1200,Q52/100-12,Q52/100),IF(Q52&gt;=1200,"pm","am")),"")</f>
        <v>3pm-8pm</v>
      </c>
      <c r="AP52" t="str">
        <f>IF(R52&gt;0,CONCATENATE(IF(R52&gt;=1200,R52/100-12,R52/100),IF(R52&gt;=1200,"pm","am"),"-",IF(S52&gt;=1200,S52/100-12,S52/100),IF(S52&gt;=1200,"pm","am")),"")</f>
        <v>3pm-8pm</v>
      </c>
      <c r="AQ52" t="str">
        <f>IF(T52&gt;0,CONCATENATE(IF(T52&gt;=1200,T52/100-12,T52/100),IF(T52&gt;=1200,"pm","am"),"-",IF(U52&gt;=1200,U52/100-12,U52/100),IF(U52&gt;=1200,"pm","am")),"")</f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>_xlfn.CONCAT("{
    'name': """,B52,""",
    'area': ","""",C52,""",",
"'hours': {
      'sunday-start':","""",H52,"""",", 'sunday-end':","""",I52,"""",", 'monday-start':","""",J52,"""",", 'monday-end':","""",K52,"""",", 'tuesday-start':","""",L52,"""",", 'tuesday-end':","""",M52,""", 'wednesday-start':","""",N52,""", 'wednesday-end':","""",O52,""", 'thursday-start':","""",P52,""", 'thursday-end':","""",Q52,""", 'friday-start':","""",R52,""", 'friday-end':","""",S52,""", 'saturday-start':","""",T52,""", 'saturday-end':","""",U52,"""","},","  'description': ","""",V52,"""",", 'link':","""",AR52,"""",", 'pricing':","""",E52,"""",",   'phone-number': ","""",F52,"""",", 'address': ","""",G52,"""",", 'other-amenities': [","'",AS52,"','",AT52,"','",AU52,"'","]",", 'has-drink':",AV52,", 'has-food':",AW52,"},")</f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>IF(AS52&gt;0,"&lt;img src=@img/outdoor.png@&gt;","")</f>
        <v>&lt;img src=@img/outdoor.png@&gt;</v>
      </c>
      <c r="AZ52" t="str">
        <f>IF(AT52&gt;0,"&lt;img src=@img/pets.png@&gt;","")</f>
        <v/>
      </c>
      <c r="BA52" t="str">
        <f>IF(AU52="hard","&lt;img src=@img/hard.png@&gt;",IF(AU52="medium","&lt;img src=@img/medium.png@&gt;",IF(AU52="easy","&lt;img src=@img/easy.png@&gt;","")))</f>
        <v>&lt;img src=@img/hard.png@&gt;</v>
      </c>
      <c r="BB52" t="str">
        <f>IF(AV52="true","&lt;img src=@img/drinkicon.png@&gt;","")</f>
        <v>&lt;img src=@img/drinkicon.png@&gt;</v>
      </c>
      <c r="BC52" t="str">
        <f>IF(AW52="true","&lt;img src=@img/foodicon.png@&gt;","")</f>
        <v>&lt;img src=@img/foodicon.png@&gt;</v>
      </c>
      <c r="BD52" t="str">
        <f>CONCATENATE(AY52,AZ52,BA52,BB52,BC52,BK52)</f>
        <v>&lt;img src=@img/outdoor.png@&gt;&lt;img src=@img/hard.png@&gt;&lt;img src=@img/drinkicon.png@&gt;&lt;img src=@img/foodicon.png@&gt;</v>
      </c>
      <c r="BE52" t="str">
        <f>CONCATENATE(IF(AS52&gt;0,"outdoor ",""),IF(AT52&gt;0,"pet ",""),IF(AV52="true","drink ",""),IF(AW52="true","food ",""),AU52," ",E52," ",C52)</f>
        <v>outdoor drink food hard low old</v>
      </c>
      <c r="BF52" t="str">
        <f>IF(C52="old","Old Town",IF(C52="campus","Near Campus",IF(C52="sfoco", "South Foco",IF(C52="nfoco","North Foco",IF(C52="midtown","Midtown",IF(C52="cwest","Campus West",""))))))</f>
        <v>Old Town</v>
      </c>
      <c r="BG52">
        <v>40.588017999999998</v>
      </c>
      <c r="BH52">
        <v>-105.074555</v>
      </c>
      <c r="BI52" t="str">
        <f>CONCATENATE("[",BG52,",",BH52,"],")</f>
        <v>[40.588018,-105.074555],</v>
      </c>
      <c r="BK52" t="str">
        <f>IF(BJ52&gt;0,"&lt;img src=@img/kidicon.png@&gt;","")</f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522</v>
      </c>
      <c r="AU53" t="s">
        <v>342</v>
      </c>
      <c r="AV53" t="b">
        <v>0</v>
      </c>
      <c r="AW53" t="b">
        <v>0</v>
      </c>
      <c r="AX53" s="4" t="str">
        <f>_xlfn.CONCAT("{
    'name': """,B53,""",
    'area': ","""",C53,""",",
"'hours': {
      'sunday-start':","""",H53,"""",", 'sunday-end':","""",I53,"""",", 'monday-start':","""",J53,"""",", 'monday-end':","""",K53,"""",", 'tuesday-start':","""",L53,"""",", 'tuesday-end':","""",M53,""", 'wednesday-start':","""",N53,""", 'wednesday-end':","""",O53,""", 'thursday-start':","""",P53,""", 'thursday-end':","""",Q53,""", 'friday-start':","""",R53,""", 'friday-end':","""",S53,""", 'saturday-start':","""",T53,""", 'saturday-end':","""",U53,"""","},","  'description': ","""",V53,"""",", 'link':","""",AR53,"""",", 'pricing':","""",E53,"""",",   'phone-number': ","""",F53,"""",", 'address': ","""",G53,"""",", 'other-amenities': [","'",AS53,"','",AT53,"','",AU53,"'","]",", 'has-drink':",AV53,", 'has-food':",AW53,"},")</f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>IF(AS53&gt;0,"&lt;img src=@img/outdoor.png@&gt;","")</f>
        <v/>
      </c>
      <c r="AZ53" t="str">
        <f>IF(AT53&gt;0,"&lt;img src=@img/pets.png@&gt;","")</f>
        <v/>
      </c>
      <c r="BA53" t="str">
        <f>IF(AU53="hard","&lt;img src=@img/hard.png@&gt;",IF(AU53="medium","&lt;img src=@img/medium.png@&gt;",IF(AU53="easy","&lt;img src=@img/easy.png@&gt;","")))</f>
        <v>&lt;img src=@img/easy.png@&gt;</v>
      </c>
      <c r="BB53" t="str">
        <f>IF(AV53="true","&lt;img src=@img/drinkicon.png@&gt;","")</f>
        <v/>
      </c>
      <c r="BC53" t="str">
        <f>IF(AW53="true","&lt;img src=@img/foodicon.png@&gt;","")</f>
        <v/>
      </c>
      <c r="BD53" t="str">
        <f>CONCATENATE(AY53,AZ53,BA53,BB53,BC53,BK53)</f>
        <v>&lt;img src=@img/easy.png@&gt;&lt;img src=@img/kidicon.png@&gt;</v>
      </c>
      <c r="BE53" t="str">
        <f>CONCATENATE(IF(AS53&gt;0,"outdoor ",""),IF(AT53&gt;0,"pet ",""),IF(AV53="true","drink ",""),IF(AW53="true","food ",""),AU53," ",E53," ",C53)</f>
        <v>easy med midtown</v>
      </c>
      <c r="BF53" t="str">
        <f>IF(C53="old","Old Town",IF(C53="campus","Near Campus",IF(C53="sfoco", "South Foco",IF(C53="nfoco","North Foco",IF(C53="midtown","Midtown",IF(C53="cwest","Campus West",""))))))</f>
        <v>Midtown</v>
      </c>
      <c r="BG53">
        <v>40.555218000000004</v>
      </c>
      <c r="BH53">
        <v>-105.077707</v>
      </c>
      <c r="BI53" t="str">
        <f>CONCATENATE("[",BG53,",",BH53,"],")</f>
        <v>[40.555218,-105.077707],</v>
      </c>
      <c r="BJ53" t="b">
        <v>1</v>
      </c>
      <c r="BK53" t="str">
        <f>IF(BJ53&gt;0,"&lt;img src=@img/kidicon.png@&gt;","")</f>
        <v>&lt;img src=@img/kidicon.png@&gt;</v>
      </c>
      <c r="BL53" t="s">
        <v>521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>IF(H54&gt;0,H54/100,"")</f>
        <v/>
      </c>
      <c r="X54" t="str">
        <f>IF(I54&gt;0,I54/100,"")</f>
        <v/>
      </c>
      <c r="Y54" t="str">
        <f>IF(J54&gt;0,J54/100,"")</f>
        <v/>
      </c>
      <c r="Z54" t="str">
        <f>IF(K54&gt;0,K54/100,"")</f>
        <v/>
      </c>
      <c r="AA54" t="str">
        <f>IF(L54&gt;0,L54/100,"")</f>
        <v/>
      </c>
      <c r="AB54" t="str">
        <f>IF(M54&gt;0,M54/100,"")</f>
        <v/>
      </c>
      <c r="AC54" t="str">
        <f>IF(N54&gt;0,N54/100,"")</f>
        <v/>
      </c>
      <c r="AD54" t="str">
        <f>IF(O54&gt;0,O54/100,"")</f>
        <v/>
      </c>
      <c r="AE54" t="str">
        <f>IF(P54&gt;0,P54/100,"")</f>
        <v/>
      </c>
      <c r="AF54" t="str">
        <f>IF(Q54&gt;0,Q54/100,"")</f>
        <v/>
      </c>
      <c r="AG54" t="str">
        <f>IF(R54&gt;0,R54/100,"")</f>
        <v/>
      </c>
      <c r="AH54" t="str">
        <f>IF(S54&gt;0,S54/100,"")</f>
        <v/>
      </c>
      <c r="AI54" t="str">
        <f>IF(T54&gt;0,T54/100,"")</f>
        <v/>
      </c>
      <c r="AJ54" t="str">
        <f>IF(U54&gt;0,U54/100,"")</f>
        <v/>
      </c>
      <c r="AK54" t="str">
        <f>IF(H54&gt;0,CONCATENATE(IF(H54&gt;=1200,H54/100-12,H54/100),IF(H54&gt;=1200,"pm","am"),"-",IF(I54&gt;=1200,I54/100-12,I54/100),IF(I54&gt;=1200,"pm","am")),"")</f>
        <v/>
      </c>
      <c r="AL54" t="str">
        <f>IF(J54&gt;0,CONCATENATE(IF(J54&gt;=1200,J54/100-12,J54/100),IF(J54&gt;=1200,"pm","am"),"-",IF(K54&gt;=1200,K54/100-12,K54/100),IF(K54&gt;=1200,"pm","am")),"")</f>
        <v/>
      </c>
      <c r="AM54" t="str">
        <f>IF(L54&gt;0,CONCATENATE(IF(L54&gt;=1200,L54/100-12,L54/100),IF(L54&gt;=1200,"pm","am"),"-",IF(M54&gt;=1200,M54/100-12,M54/100),IF(M54&gt;=1200,"pm","am")),"")</f>
        <v/>
      </c>
      <c r="AN54" t="str">
        <f>IF(N54&gt;0,CONCATENATE(IF(N54&gt;=1200,N54/100-12,N54/100),IF(N54&gt;=1200,"pm","am"),"-",IF(O54&gt;=1200,O54/100-12,O54/100),IF(O54&gt;=1200,"pm","am")),"")</f>
        <v/>
      </c>
      <c r="AO54" t="str">
        <f>IF(P54&gt;0,CONCATENATE(IF(P54&gt;=1200,P54/100-12,P54/100),IF(P54&gt;=1200,"pm","am"),"-",IF(Q54&gt;=1200,Q54/100-12,Q54/100),IF(Q54&gt;=1200,"pm","am")),"")</f>
        <v/>
      </c>
      <c r="AP54" t="str">
        <f>IF(R54&gt;0,CONCATENATE(IF(R54&gt;=1200,R54/100-12,R54/100),IF(R54&gt;=1200,"pm","am"),"-",IF(S54&gt;=1200,S54/100-12,S54/100),IF(S54&gt;=1200,"pm","am")),"")</f>
        <v/>
      </c>
      <c r="AQ54" t="str">
        <f>IF(T54&gt;0,CONCATENATE(IF(T54&gt;=1200,T54/100-12,T54/100),IF(T54&gt;=1200,"pm","am"),"-",IF(U54&gt;=1200,U54/100-12,U54/100),IF(U54&gt;=1200,"pm","am")),"")</f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>_xlfn.CONCAT("{
    'name': """,B54,""",
    'area': ","""",C54,""",",
"'hours': {
      'sunday-start':","""",H54,"""",", 'sunday-end':","""",I54,"""",", 'monday-start':","""",J54,"""",", 'monday-end':","""",K54,"""",", 'tuesday-start':","""",L54,"""",", 'tuesday-end':","""",M54,""", 'wednesday-start':","""",N54,""", 'wednesday-end':","""",O54,""", 'thursday-start':","""",P54,""", 'thursday-end':","""",Q54,""", 'friday-start':","""",R54,""", 'friday-end':","""",S54,""", 'saturday-start':","""",T54,""", 'saturday-end':","""",U54,"""","},","  'description': ","""",V54,"""",", 'link':","""",AR54,"""",", 'pricing':","""",E54,"""",",   'phone-number': ","""",F54,"""",", 'address': ","""",G54,"""",", 'other-amenities': [","'",AS54,"','",AT54,"','",AU54,"'","]",", 'has-drink':",AV54,", 'has-food':",AW54,"},")</f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>IF(AS54&gt;0,"&lt;img src=@img/outdoor.png@&gt;","")</f>
        <v/>
      </c>
      <c r="AZ54" t="str">
        <f>IF(AT54&gt;0,"&lt;img src=@img/pets.png@&gt;","")</f>
        <v/>
      </c>
      <c r="BA54" t="str">
        <f>IF(AU54="hard","&lt;img src=@img/hard.png@&gt;",IF(AU54="medium","&lt;img src=@img/medium.png@&gt;",IF(AU54="easy","&lt;img src=@img/easy.png@&gt;","")))</f>
        <v>&lt;img src=@img/easy.png@&gt;</v>
      </c>
      <c r="BB54" t="str">
        <f>IF(AV54="true","&lt;img src=@img/drinkicon.png@&gt;","")</f>
        <v/>
      </c>
      <c r="BC54" t="str">
        <f>IF(AW54="true","&lt;img src=@img/foodicon.png@&gt;","")</f>
        <v/>
      </c>
      <c r="BD54" t="str">
        <f>CONCATENATE(AY54,AZ54,BA54,BB54,BC54,BK54)</f>
        <v>&lt;img src=@img/easy.png@&gt;</v>
      </c>
      <c r="BE54" t="str">
        <f>CONCATENATE(IF(AS54&gt;0,"outdoor ",""),IF(AT54&gt;0,"pet ",""),IF(AV54="true","drink ",""),IF(AW54="true","food ",""),AU54," ",E54," ",C54)</f>
        <v>easy med cwest</v>
      </c>
      <c r="BF54" t="str">
        <f>IF(C54="old","Old Town",IF(C54="campus","Near Campus",IF(C54="sfoco", "South Foco",IF(C54="nfoco","North Foco",IF(C54="midtown","Midtown",IF(C54="cwest","Campus West",""))))))</f>
        <v>Campus West</v>
      </c>
      <c r="BG54">
        <v>40.554659000000001</v>
      </c>
      <c r="BH54">
        <v>-105.11657700000001</v>
      </c>
      <c r="BI54" t="str">
        <f>CONCATENATE("[",BG54,",",BH54,"],")</f>
        <v>[40.554659,-105.116577],</v>
      </c>
      <c r="BK54" t="str">
        <f>IF(BJ54&gt;0,"&lt;img src=@img/kidicon.png@&gt;","")</f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>IF(H55&gt;0,H55/100,"")</f>
        <v>15</v>
      </c>
      <c r="X55">
        <f>IF(I55&gt;0,I55/100,"")</f>
        <v>19</v>
      </c>
      <c r="Y55">
        <f>IF(J55&gt;0,J55/100,"")</f>
        <v>15</v>
      </c>
      <c r="Z55">
        <f>IF(K55&gt;0,K55/100,"")</f>
        <v>19</v>
      </c>
      <c r="AA55">
        <f>IF(L55&gt;0,L55/100,"")</f>
        <v>15</v>
      </c>
      <c r="AB55">
        <f>IF(M55&gt;0,M55/100,"")</f>
        <v>19</v>
      </c>
      <c r="AC55">
        <f>IF(N55&gt;0,N55/100,"")</f>
        <v>15</v>
      </c>
      <c r="AD55">
        <f>IF(O55&gt;0,O55/100,"")</f>
        <v>19</v>
      </c>
      <c r="AE55">
        <f>IF(P55&gt;0,P55/100,"")</f>
        <v>15</v>
      </c>
      <c r="AF55">
        <f>IF(Q55&gt;0,Q55/100,"")</f>
        <v>19</v>
      </c>
      <c r="AG55">
        <f>IF(R55&gt;0,R55/100,"")</f>
        <v>15</v>
      </c>
      <c r="AH55">
        <f>IF(S55&gt;0,S55/100,"")</f>
        <v>19</v>
      </c>
      <c r="AI55">
        <f>IF(T55&gt;0,T55/100,"")</f>
        <v>15</v>
      </c>
      <c r="AJ55">
        <f>IF(U55&gt;0,U55/100,"")</f>
        <v>19</v>
      </c>
      <c r="AK55" t="str">
        <f>IF(H55&gt;0,CONCATENATE(IF(H55&gt;=1200,H55/100-12,H55/100),IF(H55&gt;=1200,"pm","am"),"-",IF(I55&gt;=1200,I55/100-12,I55/100),IF(I55&gt;=1200,"pm","am")),"")</f>
        <v>3pm-7pm</v>
      </c>
      <c r="AL55" t="str">
        <f>IF(J55&gt;0,CONCATENATE(IF(J55&gt;=1200,J55/100-12,J55/100),IF(J55&gt;=1200,"pm","am"),"-",IF(K55&gt;=1200,K55/100-12,K55/100),IF(K55&gt;=1200,"pm","am")),"")</f>
        <v>3pm-7pm</v>
      </c>
      <c r="AM55" t="str">
        <f>IF(L55&gt;0,CONCATENATE(IF(L55&gt;=1200,L55/100-12,L55/100),IF(L55&gt;=1200,"pm","am"),"-",IF(M55&gt;=1200,M55/100-12,M55/100),IF(M55&gt;=1200,"pm","am")),"")</f>
        <v>3pm-7pm</v>
      </c>
      <c r="AN55" t="str">
        <f>IF(N55&gt;0,CONCATENATE(IF(N55&gt;=1200,N55/100-12,N55/100),IF(N55&gt;=1200,"pm","am"),"-",IF(O55&gt;=1200,O55/100-12,O55/100),IF(O55&gt;=1200,"pm","am")),"")</f>
        <v>3pm-7pm</v>
      </c>
      <c r="AO55" t="str">
        <f>IF(P55&gt;0,CONCATENATE(IF(P55&gt;=1200,P55/100-12,P55/100),IF(P55&gt;=1200,"pm","am"),"-",IF(Q55&gt;=1200,Q55/100-12,Q55/100),IF(Q55&gt;=1200,"pm","am")),"")</f>
        <v>3pm-7pm</v>
      </c>
      <c r="AP55" t="str">
        <f>IF(R55&gt;0,CONCATENATE(IF(R55&gt;=1200,R55/100-12,R55/100),IF(R55&gt;=1200,"pm","am"),"-",IF(S55&gt;=1200,S55/100-12,S55/100),IF(S55&gt;=1200,"pm","am")),"")</f>
        <v>3pm-7pm</v>
      </c>
      <c r="AQ55" t="str">
        <f>IF(T55&gt;0,CONCATENATE(IF(T55&gt;=1200,T55/100-12,T55/100),IF(T55&gt;=1200,"pm","am"),"-",IF(U55&gt;=1200,U55/100-12,U55/100),IF(U55&gt;=1200,"pm","am")),"")</f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>_xlfn.CONCAT("{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>&lt;img src=@img/easy.png@&gt;</v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/>
      </c>
      <c r="BD55" t="str">
        <f>CONCATENATE(AY55,AZ55,BA55,BB55,BC55,BK55)</f>
        <v>&lt;img src=@img/easy.png@&gt;&lt;img src=@img/drinkicon.png@&gt;&lt;img src=@img/kidicon.png@&gt;</v>
      </c>
      <c r="BE55" t="str">
        <f>CONCATENATE(IF(AS55&gt;0,"outdoor ",""),IF(AT55&gt;0,"pet ",""),IF(AV55="true","drink ",""),IF(AW55="true","food ",""),AU55," ",E55," ",C55)</f>
        <v>drink easy med midtown</v>
      </c>
      <c r="BF55" t="str">
        <f>IF(C55="old","Old Town",IF(C55="campus","Near Campus",IF(C55="sfoco", "South Foco",IF(C55="nfoco","North Foco",IF(C55="midtown","Midtown",IF(C55="cwest","Campus West",""))))))</f>
        <v>Midtown</v>
      </c>
      <c r="BG55">
        <v>40.551048999999999</v>
      </c>
      <c r="BH55">
        <v>-105.05831000000001</v>
      </c>
      <c r="BI55" t="str">
        <f>CONCATENATE("[",BG55,",",BH55,"],")</f>
        <v>[40.551049,-105.05831],</v>
      </c>
      <c r="BJ55" t="b">
        <v>1</v>
      </c>
      <c r="BK55" t="str">
        <f>IF(BJ55&gt;0,"&lt;img src=@img/kidicon.png@&gt;","")</f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>IF(H56&gt;0,H56/100,"")</f>
        <v>16</v>
      </c>
      <c r="X56">
        <f>IF(I56&gt;0,I56/100,"")</f>
        <v>18</v>
      </c>
      <c r="Y56">
        <f>IF(J56&gt;0,J56/100,"")</f>
        <v>16</v>
      </c>
      <c r="Z56">
        <f>IF(K56&gt;0,K56/100,"")</f>
        <v>18</v>
      </c>
      <c r="AA56">
        <f>IF(L56&gt;0,L56/100,"")</f>
        <v>16</v>
      </c>
      <c r="AB56">
        <f>IF(M56&gt;0,M56/100,"")</f>
        <v>18</v>
      </c>
      <c r="AC56">
        <f>IF(N56&gt;0,N56/100,"")</f>
        <v>16</v>
      </c>
      <c r="AD56">
        <f>IF(O56&gt;0,O56/100,"")</f>
        <v>18</v>
      </c>
      <c r="AE56">
        <f>IF(P56&gt;0,P56/100,"")</f>
        <v>16</v>
      </c>
      <c r="AF56">
        <f>IF(Q56&gt;0,Q56/100,"")</f>
        <v>18</v>
      </c>
      <c r="AG56">
        <f>IF(R56&gt;0,R56/100,"")</f>
        <v>16</v>
      </c>
      <c r="AH56">
        <f>IF(S56&gt;0,S56/100,"")</f>
        <v>18</v>
      </c>
      <c r="AI56">
        <f>IF(T56&gt;0,T56/100,"")</f>
        <v>16</v>
      </c>
      <c r="AJ56">
        <f>IF(U56&gt;0,U56/100,"")</f>
        <v>18</v>
      </c>
      <c r="AK56" t="str">
        <f>IF(H56&gt;0,CONCATENATE(IF(H56&gt;=1200,H56/100-12,H56/100),IF(H56&gt;=1200,"pm","am"),"-",IF(I56&gt;=1200,I56/100-12,I56/100),IF(I56&gt;=1200,"pm","am")),"")</f>
        <v>4pm-6pm</v>
      </c>
      <c r="AL56" t="str">
        <f>IF(J56&gt;0,CONCATENATE(IF(J56&gt;=1200,J56/100-12,J56/100),IF(J56&gt;=1200,"pm","am"),"-",IF(K56&gt;=1200,K56/100-12,K56/100),IF(K56&gt;=1200,"pm","am")),"")</f>
        <v>4pm-6pm</v>
      </c>
      <c r="AM56" t="str">
        <f>IF(L56&gt;0,CONCATENATE(IF(L56&gt;=1200,L56/100-12,L56/100),IF(L56&gt;=1200,"pm","am"),"-",IF(M56&gt;=1200,M56/100-12,M56/100),IF(M56&gt;=1200,"pm","am")),"")</f>
        <v>4pm-6pm</v>
      </c>
      <c r="AN56" t="str">
        <f>IF(N56&gt;0,CONCATENATE(IF(N56&gt;=1200,N56/100-12,N56/100),IF(N56&gt;=1200,"pm","am"),"-",IF(O56&gt;=1200,O56/100-12,O56/100),IF(O56&gt;=1200,"pm","am")),"")</f>
        <v>4pm-6pm</v>
      </c>
      <c r="AO56" t="str">
        <f>IF(P56&gt;0,CONCATENATE(IF(P56&gt;=1200,P56/100-12,P56/100),IF(P56&gt;=1200,"pm","am"),"-",IF(Q56&gt;=1200,Q56/100-12,Q56/100),IF(Q56&gt;=1200,"pm","am")),"")</f>
        <v>4pm-6pm</v>
      </c>
      <c r="AP56" t="str">
        <f>IF(R56&gt;0,CONCATENATE(IF(R56&gt;=1200,R56/100-12,R56/100),IF(R56&gt;=1200,"pm","am"),"-",IF(S56&gt;=1200,S56/100-12,S56/100),IF(S56&gt;=1200,"pm","am")),"")</f>
        <v>4pm-6pm</v>
      </c>
      <c r="AQ56" t="str">
        <f>IF(T56&gt;0,CONCATENATE(IF(T56&gt;=1200,T56/100-12,T56/100),IF(T56&gt;=1200,"pm","am"),"-",IF(U56&gt;=1200,U56/100-12,U56/100),IF(U56&gt;=1200,"pm","am")),"")</f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>_xlfn.CONCAT("{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'link':","""",AR56,"""",", 'pricing':","""",E56,"""",",   'phone-number': ","""",F56,"""",", 'address': ","""",G56,"""",", 'other-amenities': [","'",AS56,"','",AT56,"','",AU56,"'","]",", 'has-drink':",AV56,", 'has-food':",AW56,"},")</f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>IF(AS56&gt;0,"&lt;img src=@img/outdoor.png@&gt;","")</f>
        <v>&lt;img src=@img/outdoor.png@&gt;</v>
      </c>
      <c r="AZ56" t="str">
        <f>IF(AT56&gt;0,"&lt;img src=@img/pets.png@&gt;","")</f>
        <v/>
      </c>
      <c r="BA56" t="str">
        <f>IF(AU56="hard","&lt;img src=@img/hard.png@&gt;",IF(AU56="medium","&lt;img src=@img/medium.png@&gt;",IF(AU56="easy","&lt;img src=@img/easy.png@&gt;","")))</f>
        <v>&lt;img src=@img/hard.png@&gt;</v>
      </c>
      <c r="BB56" t="str">
        <f>IF(AV56="true","&lt;img src=@img/drinkicon.png@&gt;","")</f>
        <v>&lt;img src=@img/drinkicon.png@&gt;</v>
      </c>
      <c r="BC56" t="str">
        <f>IF(AW56="true","&lt;img src=@img/foodicon.png@&gt;","")</f>
        <v>&lt;img src=@img/foodicon.png@&gt;</v>
      </c>
      <c r="BD56" t="str">
        <f>CONCATENATE(AY56,AZ56,BA56,BB56,BC56,BK56)</f>
        <v>&lt;img src=@img/outdoor.png@&gt;&lt;img src=@img/hard.png@&gt;&lt;img src=@img/drinkicon.png@&gt;&lt;img src=@img/foodicon.png@&gt;</v>
      </c>
      <c r="BE56" t="str">
        <f>CONCATENATE(IF(AS56&gt;0,"outdoor ",""),IF(AT56&gt;0,"pet ",""),IF(AV56="true","drink ",""),IF(AW56="true","food ",""),AU56," ",E56," ",C56)</f>
        <v>outdoor drink food hard high old</v>
      </c>
      <c r="BF56" t="str">
        <f>IF(C56="old","Old Town",IF(C56="campus","Near Campus",IF(C56="sfoco", "South Foco",IF(C56="nfoco","North Foco",IF(C56="midtown","Midtown",IF(C56="cwest","Campus West",""))))))</f>
        <v>Old Town</v>
      </c>
      <c r="BG56">
        <v>40.587825000000002</v>
      </c>
      <c r="BH56">
        <v>-105.077479</v>
      </c>
      <c r="BI56" t="str">
        <f>CONCATENATE("[",BG56,",",BH56,"],")</f>
        <v>[40.587825,-105.077479],</v>
      </c>
      <c r="BK56" t="str">
        <f>IF(BJ56&gt;0,"&lt;img src=@img/kidicon.png@&gt;","")</f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>IF(H57&gt;0,H57/100,"")</f>
        <v>15</v>
      </c>
      <c r="X57">
        <f>IF(I57&gt;0,I57/100,"")</f>
        <v>18.3</v>
      </c>
      <c r="Y57">
        <f>IF(J57&gt;0,J57/100,"")</f>
        <v>15</v>
      </c>
      <c r="Z57">
        <f>IF(K57&gt;0,K57/100,"")</f>
        <v>18.3</v>
      </c>
      <c r="AA57">
        <f>IF(L57&gt;0,L57/100,"")</f>
        <v>15</v>
      </c>
      <c r="AB57">
        <f>IF(M57&gt;0,M57/100,"")</f>
        <v>18.3</v>
      </c>
      <c r="AC57">
        <f>IF(N57&gt;0,N57/100,"")</f>
        <v>15</v>
      </c>
      <c r="AD57">
        <f>IF(O57&gt;0,O57/100,"")</f>
        <v>18.3</v>
      </c>
      <c r="AE57">
        <f>IF(P57&gt;0,P57/100,"")</f>
        <v>15</v>
      </c>
      <c r="AF57">
        <f>IF(Q57&gt;0,Q57/100,"")</f>
        <v>18.3</v>
      </c>
      <c r="AG57">
        <f>IF(R57&gt;0,R57/100,"")</f>
        <v>15</v>
      </c>
      <c r="AH57">
        <f>IF(S57&gt;0,S57/100,"")</f>
        <v>18.3</v>
      </c>
      <c r="AI57">
        <f>IF(T57&gt;0,T57/100,"")</f>
        <v>15</v>
      </c>
      <c r="AJ57">
        <f>IF(U57&gt;0,U57/100,"")</f>
        <v>18.3</v>
      </c>
      <c r="AK57" t="str">
        <f>IF(H57&gt;0,CONCATENATE(IF(H57&gt;=1200,H57/100-12,H57/100),IF(H57&gt;=1200,"pm","am"),"-",IF(I57&gt;=1200,I57/100-12,I57/100),IF(I57&gt;=1200,"pm","am")),"")</f>
        <v>3pm-6.3pm</v>
      </c>
      <c r="AL57" t="str">
        <f>IF(J57&gt;0,CONCATENATE(IF(J57&gt;=1200,J57/100-12,J57/100),IF(J57&gt;=1200,"pm","am"),"-",IF(K57&gt;=1200,K57/100-12,K57/100),IF(K57&gt;=1200,"pm","am")),"")</f>
        <v>3pm-6.3pm</v>
      </c>
      <c r="AM57" t="str">
        <f>IF(L57&gt;0,CONCATENATE(IF(L57&gt;=1200,L57/100-12,L57/100),IF(L57&gt;=1200,"pm","am"),"-",IF(M57&gt;=1200,M57/100-12,M57/100),IF(M57&gt;=1200,"pm","am")),"")</f>
        <v>3pm-6.3pm</v>
      </c>
      <c r="AN57" t="str">
        <f>IF(N57&gt;0,CONCATENATE(IF(N57&gt;=1200,N57/100-12,N57/100),IF(N57&gt;=1200,"pm","am"),"-",IF(O57&gt;=1200,O57/100-12,O57/100),IF(O57&gt;=1200,"pm","am")),"")</f>
        <v>3pm-6.3pm</v>
      </c>
      <c r="AO57" t="str">
        <f>IF(P57&gt;0,CONCATENATE(IF(P57&gt;=1200,P57/100-12,P57/100),IF(P57&gt;=1200,"pm","am"),"-",IF(Q57&gt;=1200,Q57/100-12,Q57/100),IF(Q57&gt;=1200,"pm","am")),"")</f>
        <v>3pm-6.3pm</v>
      </c>
      <c r="AP57" t="str">
        <f>IF(R57&gt;0,CONCATENATE(IF(R57&gt;=1200,R57/100-12,R57/100),IF(R57&gt;=1200,"pm","am"),"-",IF(S57&gt;=1200,S57/100-12,S57/100),IF(S57&gt;=1200,"pm","am")),"")</f>
        <v>3pm-6.3pm</v>
      </c>
      <c r="AQ57" t="str">
        <f>IF(T57&gt;0,CONCATENATE(IF(T57&gt;=1200,T57/100-12,T57/100),IF(T57&gt;=1200,"pm","am"),"-",IF(U57&gt;=1200,U57/100-12,U57/100),IF(U57&gt;=1200,"pm","am")),"")</f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>_xlfn.CONCAT("{
    'name': """,B57,""",
    'area': ","""",C57,""",",
"'hours': {
      'sunday-start':","""",H57,"""",", 'sunday-end':","""",I57,"""",", 'monday-start':","""",J57,"""",", 'monday-end':","""",K57,"""",", 'tuesday-start':","""",L57,"""",", 'tuesday-end':","""",M57,""", 'wednesday-start':","""",N57,""", 'wednesday-end':","""",O57,""", 'thursday-start':","""",P57,""", 'thursday-end':","""",Q57,""", 'friday-start':","""",R57,""", 'friday-end':","""",S57,""", 'saturday-start':","""",T57,""", 'saturday-end':","""",U57,"""","},","  'description': ","""",V57,"""",", 'link':","""",AR57,"""",", 'pricing':","""",E57,"""",",   'phone-number': ","""",F57,"""",", 'address': ","""",G57,"""",", 'other-amenities': [","'",AS57,"','",AT57,"','",AU57,"'","]",", 'has-drink':",AV57,", 'has-food':",AW57,"},")</f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>IF(AS57&gt;0,"&lt;img src=@img/outdoor.png@&gt;","")</f>
        <v>&lt;img src=@img/outdoor.png@&gt;</v>
      </c>
      <c r="AZ57" t="str">
        <f>IF(AT57&gt;0,"&lt;img src=@img/pets.png@&gt;","")</f>
        <v/>
      </c>
      <c r="BA57" t="str">
        <f>IF(AU57="hard","&lt;img src=@img/hard.png@&gt;",IF(AU57="medium","&lt;img src=@img/medium.png@&gt;",IF(AU57="easy","&lt;img src=@img/easy.png@&gt;","")))</f>
        <v>&lt;img src=@img/hard.png@&gt;</v>
      </c>
      <c r="BB57" t="str">
        <f>IF(AV57="true","&lt;img src=@img/drinkicon.png@&gt;","")</f>
        <v>&lt;img src=@img/drinkicon.png@&gt;</v>
      </c>
      <c r="BC57" t="str">
        <f>IF(AW57="true","&lt;img src=@img/foodicon.png@&gt;","")</f>
        <v/>
      </c>
      <c r="BD57" t="str">
        <f>CONCATENATE(AY57,AZ57,BA57,BB57,BC57,BK57)</f>
        <v>&lt;img src=@img/outdoor.png@&gt;&lt;img src=@img/hard.png@&gt;&lt;img src=@img/drinkicon.png@&gt;</v>
      </c>
      <c r="BE57" t="str">
        <f>CONCATENATE(IF(AS57&gt;0,"outdoor ",""),IF(AT57&gt;0,"pet ",""),IF(AV57="true","drink ",""),IF(AW57="true","food ",""),AU57," ",E57," ",C57)</f>
        <v>outdoor drink hard high old</v>
      </c>
      <c r="BF57" t="str">
        <f>IF(C57="old","Old Town",IF(C57="campus","Near Campus",IF(C57="sfoco", "South Foco",IF(C57="nfoco","North Foco",IF(C57="midtown","Midtown",IF(C57="cwest","Campus West",""))))))</f>
        <v>Old Town</v>
      </c>
      <c r="BG57">
        <v>40.585365000000003</v>
      </c>
      <c r="BH57">
        <v>-105.078164</v>
      </c>
      <c r="BI57" t="str">
        <f>CONCATENATE("[",BG57,",",BH57,"],")</f>
        <v>[40.585365,-105.078164],</v>
      </c>
      <c r="BK57" t="str">
        <f>IF(BJ57&gt;0,"&lt;img src=@img/kidicon.png@&gt;","")</f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>IF(H58&gt;0,H58/100,"")</f>
        <v/>
      </c>
      <c r="X58" t="str">
        <f>IF(I58&gt;0,I58/100,"")</f>
        <v/>
      </c>
      <c r="Y58" t="str">
        <f>IF(J58&gt;0,J58/100,"")</f>
        <v/>
      </c>
      <c r="Z58" t="str">
        <f>IF(K58&gt;0,K58/100,"")</f>
        <v/>
      </c>
      <c r="AA58" t="str">
        <f>IF(L58&gt;0,L58/100,"")</f>
        <v/>
      </c>
      <c r="AB58" t="str">
        <f>IF(M58&gt;0,M58/100,"")</f>
        <v/>
      </c>
      <c r="AC58" t="str">
        <f>IF(N58&gt;0,N58/100,"")</f>
        <v/>
      </c>
      <c r="AD58" t="str">
        <f>IF(O58&gt;0,O58/100,"")</f>
        <v/>
      </c>
      <c r="AE58" t="str">
        <f>IF(P58&gt;0,P58/100,"")</f>
        <v/>
      </c>
      <c r="AF58" t="str">
        <f>IF(Q58&gt;0,Q58/100,"")</f>
        <v/>
      </c>
      <c r="AG58" t="str">
        <f>IF(R58&gt;0,R58/100,"")</f>
        <v/>
      </c>
      <c r="AH58" t="str">
        <f>IF(S58&gt;0,S58/100,"")</f>
        <v/>
      </c>
      <c r="AI58" t="str">
        <f>IF(T58&gt;0,T58/100,"")</f>
        <v/>
      </c>
      <c r="AJ58" t="str">
        <f>IF(U58&gt;0,U58/100,"")</f>
        <v/>
      </c>
      <c r="AK58" t="str">
        <f>IF(H58&gt;0,CONCATENATE(IF(H58&gt;=1200,H58/100-12,H58/100),IF(H58&gt;=1200,"pm","am"),"-",IF(I58&gt;=1200,I58/100-12,I58/100),IF(I58&gt;=1200,"pm","am")),"")</f>
        <v/>
      </c>
      <c r="AL58" t="str">
        <f>IF(J58&gt;0,CONCATENATE(IF(J58&gt;=1200,J58/100-12,J58/100),IF(J58&gt;=1200,"pm","am"),"-",IF(K58&gt;=1200,K58/100-12,K58/100),IF(K58&gt;=1200,"pm","am")),"")</f>
        <v/>
      </c>
      <c r="AM58" t="str">
        <f>IF(L58&gt;0,CONCATENATE(IF(L58&gt;=1200,L58/100-12,L58/100),IF(L58&gt;=1200,"pm","am"),"-",IF(M58&gt;=1200,M58/100-12,M58/100),IF(M58&gt;=1200,"pm","am")),"")</f>
        <v/>
      </c>
      <c r="AN58" t="str">
        <f>IF(N58&gt;0,CONCATENATE(IF(N58&gt;=1200,N58/100-12,N58/100),IF(N58&gt;=1200,"pm","am"),"-",IF(O58&gt;=1200,O58/100-12,O58/100),IF(O58&gt;=1200,"pm","am")),"")</f>
        <v/>
      </c>
      <c r="AO58" t="str">
        <f>IF(P58&gt;0,CONCATENATE(IF(P58&gt;=1200,P58/100-12,P58/100),IF(P58&gt;=1200,"pm","am"),"-",IF(Q58&gt;=1200,Q58/100-12,Q58/100),IF(Q58&gt;=1200,"pm","am")),"")</f>
        <v/>
      </c>
      <c r="AP58" t="str">
        <f>IF(R58&gt;0,CONCATENATE(IF(R58&gt;=1200,R58/100-12,R58/100),IF(R58&gt;=1200,"pm","am"),"-",IF(S58&gt;=1200,S58/100-12,S58/100),IF(S58&gt;=1200,"pm","am")),"")</f>
        <v/>
      </c>
      <c r="AQ58" t="str">
        <f>IF(T58&gt;0,CONCATENATE(IF(T58&gt;=1200,T58/100-12,T58/100),IF(T58&gt;=1200,"pm","am"),"-",IF(U58&gt;=1200,U58/100-12,U58/100),IF(U58&gt;=1200,"pm","am")),"")</f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>_xlfn.CONCAT("{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>IF(AS58&gt;0,"&lt;img src=@img/outdoor.png@&gt;","")</f>
        <v>&lt;img src=@img/outdoor.png@&gt;</v>
      </c>
      <c r="AZ58" t="str">
        <f>IF(AT58&gt;0,"&lt;img src=@img/pets.png@&gt;","")</f>
        <v/>
      </c>
      <c r="BA58" t="str">
        <f>IF(AU58="hard","&lt;img src=@img/hard.png@&gt;",IF(AU58="medium","&lt;img src=@img/medium.png@&gt;",IF(AU58="easy","&lt;img src=@img/easy.png@&gt;","")))</f>
        <v>&lt;img src=@img/medium.png@&gt;</v>
      </c>
      <c r="BB58" t="str">
        <f>IF(AV58="true","&lt;img src=@img/drinkicon.png@&gt;","")</f>
        <v>&lt;img src=@img/drinkicon.png@&gt;</v>
      </c>
      <c r="BC58" t="str">
        <f>IF(AW58="true","&lt;img src=@img/foodicon.png@&gt;","")</f>
        <v>&lt;img src=@img/foodicon.png@&gt;</v>
      </c>
      <c r="BD58" t="str">
        <f>CONCATENATE(AY58,AZ58,BA58,BB58,BC58,BK58)</f>
        <v>&lt;img src=@img/outdoor.png@&gt;&lt;img src=@img/medium.png@&gt;&lt;img src=@img/drinkicon.png@&gt;&lt;img src=@img/foodicon.png@&gt;</v>
      </c>
      <c r="BE58" t="str">
        <f>CONCATENATE(IF(AS58&gt;0,"outdoor ",""),IF(AT58&gt;0,"pet ",""),IF(AV58="true","drink ",""),IF(AW58="true","food ",""),AU58," ",E58," ",C58)</f>
        <v>outdoor drink food medium med old</v>
      </c>
      <c r="BF58" t="str">
        <f>IF(C58="old","Old Town",IF(C58="campus","Near Campus",IF(C58="sfoco", "South Foco",IF(C58="nfoco","North Foco",IF(C58="midtown","Midtown",IF(C58="cwest","Campus West",""))))))</f>
        <v>Old Town</v>
      </c>
      <c r="BG58">
        <v>40.584425000000003</v>
      </c>
      <c r="BH58">
        <v>-105.076705</v>
      </c>
      <c r="BI58" t="str">
        <f>CONCATENATE("[",BG58,",",BH58,"],")</f>
        <v>[40.584425,-105.076705],</v>
      </c>
      <c r="BK58" t="str">
        <f>IF(BJ58&gt;0,"&lt;img src=@img/kidicon.png@&gt;","")</f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>IF(H59&gt;0,H59/100,"")</f>
        <v/>
      </c>
      <c r="X59" t="str">
        <f>IF(I59&gt;0,I59/100,"")</f>
        <v/>
      </c>
      <c r="Y59" t="str">
        <f>IF(J59&gt;0,J59/100,"")</f>
        <v/>
      </c>
      <c r="Z59" t="str">
        <f>IF(K59&gt;0,K59/100,"")</f>
        <v/>
      </c>
      <c r="AA59" t="str">
        <f>IF(L59&gt;0,L59/100,"")</f>
        <v/>
      </c>
      <c r="AB59" t="str">
        <f>IF(M59&gt;0,M59/100,"")</f>
        <v/>
      </c>
      <c r="AC59" t="str">
        <f>IF(N59&gt;0,N59/100,"")</f>
        <v/>
      </c>
      <c r="AD59" t="str">
        <f>IF(O59&gt;0,O59/100,"")</f>
        <v/>
      </c>
      <c r="AE59" t="str">
        <f>IF(P59&gt;0,P59/100,"")</f>
        <v/>
      </c>
      <c r="AF59" t="str">
        <f>IF(Q59&gt;0,Q59/100,"")</f>
        <v/>
      </c>
      <c r="AG59" t="str">
        <f>IF(R59&gt;0,R59/100,"")</f>
        <v/>
      </c>
      <c r="AH59" t="str">
        <f>IF(S59&gt;0,S59/100,"")</f>
        <v/>
      </c>
      <c r="AI59" t="str">
        <f>IF(T59&gt;0,T59/100,"")</f>
        <v/>
      </c>
      <c r="AJ59" t="str">
        <f>IF(U59&gt;0,U59/100,"")</f>
        <v/>
      </c>
      <c r="AK59" t="str">
        <f>IF(H59&gt;0,CONCATENATE(IF(H59&gt;=1200,H59/100-12,H59/100),IF(H59&gt;=1200,"pm","am"),"-",IF(I59&gt;=1200,I59/100-12,I59/100),IF(I59&gt;=1200,"pm","am")),"")</f>
        <v/>
      </c>
      <c r="AL59" t="str">
        <f>IF(J59&gt;0,CONCATENATE(IF(J59&gt;=1200,J59/100-12,J59/100),IF(J59&gt;=1200,"pm","am"),"-",IF(K59&gt;=1200,K59/100-12,K59/100),IF(K59&gt;=1200,"pm","am")),"")</f>
        <v/>
      </c>
      <c r="AM59" t="str">
        <f>IF(L59&gt;0,CONCATENATE(IF(L59&gt;=1200,L59/100-12,L59/100),IF(L59&gt;=1200,"pm","am"),"-",IF(M59&gt;=1200,M59/100-12,M59/100),IF(M59&gt;=1200,"pm","am")),"")</f>
        <v/>
      </c>
      <c r="AN59" t="str">
        <f>IF(N59&gt;0,CONCATENATE(IF(N59&gt;=1200,N59/100-12,N59/100),IF(N59&gt;=1200,"pm","am"),"-",IF(O59&gt;=1200,O59/100-12,O59/100),IF(O59&gt;=1200,"pm","am")),"")</f>
        <v/>
      </c>
      <c r="AO59" t="str">
        <f>IF(P59&gt;0,CONCATENATE(IF(P59&gt;=1200,P59/100-12,P59/100),IF(P59&gt;=1200,"pm","am"),"-",IF(Q59&gt;=1200,Q59/100-12,Q59/100),IF(Q59&gt;=1200,"pm","am")),"")</f>
        <v/>
      </c>
      <c r="AP59" t="str">
        <f>IF(R59&gt;0,CONCATENATE(IF(R59&gt;=1200,R59/100-12,R59/100),IF(R59&gt;=1200,"pm","am"),"-",IF(S59&gt;=1200,S59/100-12,S59/100),IF(S59&gt;=1200,"pm","am")),"")</f>
        <v/>
      </c>
      <c r="AQ59" t="str">
        <f>IF(T59&gt;0,CONCATENATE(IF(T59&gt;=1200,T59/100-12,T59/100),IF(T59&gt;=1200,"pm","am"),"-",IF(U59&gt;=1200,U59/100-12,U59/100),IF(U59&gt;=1200,"pm","am")),"")</f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>_xlfn.CONCAT("{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>IF(AS59&gt;0,"&lt;img src=@img/outdoor.png@&gt;","")</f>
        <v/>
      </c>
      <c r="AZ59" t="str">
        <f>IF(AT59&gt;0,"&lt;img src=@img/pets.png@&gt;","")</f>
        <v/>
      </c>
      <c r="BA59" t="str">
        <f>IF(AU59="hard","&lt;img src=@img/hard.png@&gt;",IF(AU59="medium","&lt;img src=@img/medium.png@&gt;",IF(AU59="easy","&lt;img src=@img/easy.png@&gt;","")))</f>
        <v>&lt;img src=@img/medium.png@&gt;</v>
      </c>
      <c r="BB59" t="str">
        <f>IF(AV59="true","&lt;img src=@img/drinkicon.png@&gt;","")</f>
        <v/>
      </c>
      <c r="BC59" t="str">
        <f>IF(AW59="true","&lt;img src=@img/foodicon.png@&gt;","")</f>
        <v/>
      </c>
      <c r="BD59" t="str">
        <f>CONCATENATE(AY59,AZ59,BA59,BB59,BC59,BK59)</f>
        <v>&lt;img src=@img/medium.png@&gt;</v>
      </c>
      <c r="BE59" t="str">
        <f>CONCATENATE(IF(AS59&gt;0,"outdoor ",""),IF(AT59&gt;0,"pet ",""),IF(AV59="true","drink ",""),IF(AW59="true","food ",""),AU59," ",E59," ",C59)</f>
        <v>medium low cwest</v>
      </c>
      <c r="BF59" t="str">
        <f>IF(C59="old","Old Town",IF(C59="campus","Near Campus",IF(C59="sfoco", "South Foco",IF(C59="nfoco","North Foco",IF(C59="midtown","Midtown",IF(C59="cwest","Campus West",""))))))</f>
        <v>Campus West</v>
      </c>
      <c r="BG59">
        <v>40.574174999999997</v>
      </c>
      <c r="BH59">
        <v>-105.097887</v>
      </c>
      <c r="BI59" t="str">
        <f>CONCATENATE("[",BG59,",",BH59,"],")</f>
        <v>[40.574175,-105.097887],</v>
      </c>
      <c r="BK59" t="str">
        <f>IF(BJ59&gt;0,"&lt;img src=@img/kidicon.png@&gt;","")</f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>IF(H60&gt;0,H60/100,"")</f>
        <v/>
      </c>
      <c r="X60" t="str">
        <f>IF(I60&gt;0,I60/100,"")</f>
        <v/>
      </c>
      <c r="Y60" t="str">
        <f>IF(J60&gt;0,J60/100,"")</f>
        <v/>
      </c>
      <c r="Z60" t="str">
        <f>IF(K60&gt;0,K60/100,"")</f>
        <v/>
      </c>
      <c r="AA60" t="str">
        <f>IF(L60&gt;0,L60/100,"")</f>
        <v/>
      </c>
      <c r="AB60" t="str">
        <f>IF(M60&gt;0,M60/100,"")</f>
        <v/>
      </c>
      <c r="AC60" t="str">
        <f>IF(N60&gt;0,N60/100,"")</f>
        <v/>
      </c>
      <c r="AD60" t="str">
        <f>IF(O60&gt;0,O60/100,"")</f>
        <v/>
      </c>
      <c r="AE60" t="str">
        <f>IF(P60&gt;0,P60/100,"")</f>
        <v/>
      </c>
      <c r="AF60" t="str">
        <f>IF(Q60&gt;0,Q60/100,"")</f>
        <v/>
      </c>
      <c r="AG60" t="str">
        <f>IF(R60&gt;0,R60/100,"")</f>
        <v/>
      </c>
      <c r="AH60" t="str">
        <f>IF(S60&gt;0,S60/100,"")</f>
        <v/>
      </c>
      <c r="AI60" t="str">
        <f>IF(T60&gt;0,T60/100,"")</f>
        <v/>
      </c>
      <c r="AJ60" t="str">
        <f>IF(U60&gt;0,U60/100,"")</f>
        <v/>
      </c>
      <c r="AK60" t="str">
        <f>IF(H60&gt;0,CONCATENATE(IF(H60&gt;=1200,H60/100-12,H60/100),IF(H60&gt;=1200,"pm","am"),"-",IF(I60&gt;=1200,I60/100-12,I60/100),IF(I60&gt;=1200,"pm","am")),"")</f>
        <v/>
      </c>
      <c r="AL60" t="str">
        <f>IF(J60&gt;0,CONCATENATE(IF(J60&gt;=1200,J60/100-12,J60/100),IF(J60&gt;=1200,"pm","am"),"-",IF(K60&gt;=1200,K60/100-12,K60/100),IF(K60&gt;=1200,"pm","am")),"")</f>
        <v/>
      </c>
      <c r="AM60" t="str">
        <f>IF(L60&gt;0,CONCATENATE(IF(L60&gt;=1200,L60/100-12,L60/100),IF(L60&gt;=1200,"pm","am"),"-",IF(M60&gt;=1200,M60/100-12,M60/100),IF(M60&gt;=1200,"pm","am")),"")</f>
        <v/>
      </c>
      <c r="AN60" t="str">
        <f>IF(N60&gt;0,CONCATENATE(IF(N60&gt;=1200,N60/100-12,N60/100),IF(N60&gt;=1200,"pm","am"),"-",IF(O60&gt;=1200,O60/100-12,O60/100),IF(O60&gt;=1200,"pm","am")),"")</f>
        <v/>
      </c>
      <c r="AO60" t="str">
        <f>IF(P60&gt;0,CONCATENATE(IF(P60&gt;=1200,P60/100-12,P60/100),IF(P60&gt;=1200,"pm","am"),"-",IF(Q60&gt;=1200,Q60/100-12,Q60/100),IF(Q60&gt;=1200,"pm","am")),"")</f>
        <v/>
      </c>
      <c r="AP60" t="str">
        <f>IF(R60&gt;0,CONCATENATE(IF(R60&gt;=1200,R60/100-12,R60/100),IF(R60&gt;=1200,"pm","am"),"-",IF(S60&gt;=1200,S60/100-12,S60/100),IF(S60&gt;=1200,"pm","am")),"")</f>
        <v/>
      </c>
      <c r="AQ60" t="str">
        <f>IF(T60&gt;0,CONCATENATE(IF(T60&gt;=1200,T60/100-12,T60/100),IF(T60&gt;=1200,"pm","am"),"-",IF(U60&gt;=1200,U60/100-12,U60/100),IF(U60&gt;=1200,"pm","am")),"")</f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>_xlfn.CONCAT("{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>IF(AS60&gt;0,"&lt;img src=@img/outdoor.png@&gt;","")</f>
        <v/>
      </c>
      <c r="AZ60" t="str">
        <f>IF(AT60&gt;0,"&lt;img src=@img/pets.png@&gt;","")</f>
        <v/>
      </c>
      <c r="BA60" t="str">
        <f>IF(AU60="hard","&lt;img src=@img/hard.png@&gt;",IF(AU60="medium","&lt;img src=@img/medium.png@&gt;",IF(AU60="easy","&lt;img src=@img/easy.png@&gt;","")))</f>
        <v>&lt;img src=@img/easy.png@&gt;</v>
      </c>
      <c r="BB60" t="str">
        <f>IF(AV60="true","&lt;img src=@img/drinkicon.png@&gt;","")</f>
        <v/>
      </c>
      <c r="BC60" t="str">
        <f>IF(AW60="true","&lt;img src=@img/foodicon.png@&gt;","")</f>
        <v/>
      </c>
      <c r="BD60" t="str">
        <f>CONCATENATE(AY60,AZ60,BA60,BB60,BC60,BK60)</f>
        <v>&lt;img src=@img/easy.png@&gt;</v>
      </c>
      <c r="BE60" t="str">
        <f>CONCATENATE(IF(AS60&gt;0,"outdoor ",""),IF(AT60&gt;0,"pet ",""),IF(AV60="true","drink ",""),IF(AW60="true","food ",""),AU60," ",E60," ",C60)</f>
        <v>easy low cwest</v>
      </c>
      <c r="BF60" t="str">
        <f>IF(C60="old","Old Town",IF(C60="campus","Near Campus",IF(C60="sfoco", "South Foco",IF(C60="nfoco","North Foco",IF(C60="midtown","Midtown",IF(C60="cwest","Campus West",""))))))</f>
        <v>Campus West</v>
      </c>
      <c r="BG60">
        <v>40.575012999999998</v>
      </c>
      <c r="BH60">
        <v>-105.097076</v>
      </c>
      <c r="BI60" t="str">
        <f>CONCATENATE("[",BG60,",",BH60,"],")</f>
        <v>[40.575013,-105.097076],</v>
      </c>
      <c r="BK60" t="str">
        <f>IF(BJ60&gt;0,"&lt;img src=@img/kidicon.png@&gt;","")</f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>IF(H61&gt;0,H61/100,"")</f>
        <v/>
      </c>
      <c r="X61" t="str">
        <f>IF(I61&gt;0,I61/100,"")</f>
        <v/>
      </c>
      <c r="Y61">
        <f>IF(J61&gt;0,J61/100,"")</f>
        <v>15</v>
      </c>
      <c r="Z61">
        <f>IF(K61&gt;0,K61/100,"")</f>
        <v>18</v>
      </c>
      <c r="AA61">
        <f>IF(L61&gt;0,L61/100,"")</f>
        <v>15</v>
      </c>
      <c r="AB61">
        <f>IF(M61&gt;0,M61/100,"")</f>
        <v>18</v>
      </c>
      <c r="AC61">
        <f>IF(N61&gt;0,N61/100,"")</f>
        <v>15</v>
      </c>
      <c r="AD61">
        <f>IF(O61&gt;0,O61/100,"")</f>
        <v>18</v>
      </c>
      <c r="AE61">
        <f>IF(P61&gt;0,P61/100,"")</f>
        <v>15</v>
      </c>
      <c r="AF61">
        <f>IF(Q61&gt;0,Q61/100,"")</f>
        <v>18</v>
      </c>
      <c r="AG61" t="str">
        <f>IF(R61&gt;0,R61/100,"")</f>
        <v/>
      </c>
      <c r="AH61" t="str">
        <f>IF(S61&gt;0,S61/100,"")</f>
        <v/>
      </c>
      <c r="AI61" t="str">
        <f>IF(T61&gt;0,T61/100,"")</f>
        <v/>
      </c>
      <c r="AJ61" t="str">
        <f>IF(U61&gt;0,U61/100,"")</f>
        <v/>
      </c>
      <c r="AK61" t="str">
        <f>IF(H61&gt;0,CONCATENATE(IF(H61&gt;=1200,H61/100-12,H61/100),IF(H61&gt;=1200,"pm","am"),"-",IF(I61&gt;=1200,I61/100-12,I61/100),IF(I61&gt;=1200,"pm","am")),"")</f>
        <v/>
      </c>
      <c r="AL61" t="str">
        <f>IF(J61&gt;0,CONCATENATE(IF(J61&gt;=1200,J61/100-12,J61/100),IF(J61&gt;=1200,"pm","am"),"-",IF(K61&gt;=1200,K61/100-12,K61/100),IF(K61&gt;=1200,"pm","am")),"")</f>
        <v>3pm-6pm</v>
      </c>
      <c r="AM61" t="str">
        <f>IF(L61&gt;0,CONCATENATE(IF(L61&gt;=1200,L61/100-12,L61/100),IF(L61&gt;=1200,"pm","am"),"-",IF(M61&gt;=1200,M61/100-12,M61/100),IF(M61&gt;=1200,"pm","am")),"")</f>
        <v>3pm-6pm</v>
      </c>
      <c r="AN61" t="str">
        <f>IF(N61&gt;0,CONCATENATE(IF(N61&gt;=1200,N61/100-12,N61/100),IF(N61&gt;=1200,"pm","am"),"-",IF(O61&gt;=1200,O61/100-12,O61/100),IF(O61&gt;=1200,"pm","am")),"")</f>
        <v>3pm-6pm</v>
      </c>
      <c r="AO61" t="str">
        <f>IF(P61&gt;0,CONCATENATE(IF(P61&gt;=1200,P61/100-12,P61/100),IF(P61&gt;=1200,"pm","am"),"-",IF(Q61&gt;=1200,Q61/100-12,Q61/100),IF(Q61&gt;=1200,"pm","am")),"")</f>
        <v>3pm-6pm</v>
      </c>
      <c r="AP61" t="str">
        <f>IF(R61&gt;0,CONCATENATE(IF(R61&gt;=1200,R61/100-12,R61/100),IF(R61&gt;=1200,"pm","am"),"-",IF(S61&gt;=1200,S61/100-12,S61/100),IF(S61&gt;=1200,"pm","am")),"")</f>
        <v/>
      </c>
      <c r="AQ61" t="str">
        <f>IF(T61&gt;0,CONCATENATE(IF(T61&gt;=1200,T61/100-12,T61/100),IF(T61&gt;=1200,"pm","am"),"-",IF(U61&gt;=1200,U61/100-12,U61/100),IF(U61&gt;=1200,"pm","am")),"")</f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>_xlfn.CONCAT("{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'link':","""",AR61,"""",", 'pricing':","""",E61,"""",",   'phone-number': ","""",F61,"""",", 'address': ","""",G61,"""",", 'other-amenities': [","'",AS61,"','",AT61,"','",AU61,"'","]",", 'has-drink':",AV61,", 'has-food':",AW61,"},")</f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>IF(AS61&gt;0,"&lt;img src=@img/outdoor.png@&gt;","")</f>
        <v>&lt;img src=@img/outdoor.png@&gt;</v>
      </c>
      <c r="AZ61" t="str">
        <f>IF(AT61&gt;0,"&lt;img src=@img/pets.png@&gt;","")</f>
        <v/>
      </c>
      <c r="BA61" t="str">
        <f>IF(AU61="hard","&lt;img src=@img/hard.png@&gt;",IF(AU61="medium","&lt;img src=@img/medium.png@&gt;",IF(AU61="easy","&lt;img src=@img/easy.png@&gt;","")))</f>
        <v>&lt;img src=@img/hard.png@&gt;</v>
      </c>
      <c r="BB61" t="str">
        <f>IF(AV61="true","&lt;img src=@img/drinkicon.png@&gt;","")</f>
        <v>&lt;img src=@img/drinkicon.png@&gt;</v>
      </c>
      <c r="BC61" t="str">
        <f>IF(AW61="true","&lt;img src=@img/foodicon.png@&gt;","")</f>
        <v/>
      </c>
      <c r="BD61" t="str">
        <f>CONCATENATE(AY61,AZ61,BA61,BB61,BC61,BK61)</f>
        <v>&lt;img src=@img/outdoor.png@&gt;&lt;img src=@img/hard.png@&gt;&lt;img src=@img/drinkicon.png@&gt;</v>
      </c>
      <c r="BE61" t="str">
        <f>CONCATENATE(IF(AS61&gt;0,"outdoor ",""),IF(AT61&gt;0,"pet ",""),IF(AV61="true","drink ",""),IF(AW61="true","food ",""),AU61," ",E61," ",C61)</f>
        <v>outdoor drink hard med old</v>
      </c>
      <c r="BF61" t="str">
        <f>IF(C61="old","Old Town",IF(C61="campus","Near Campus",IF(C61="sfoco", "South Foco",IF(C61="nfoco","North Foco",IF(C61="midtown","Midtown",IF(C61="cwest","Campus West",""))))))</f>
        <v>Old Town</v>
      </c>
      <c r="BG61">
        <v>40.588991999999998</v>
      </c>
      <c r="BH61">
        <v>-105.076347</v>
      </c>
      <c r="BI61" t="str">
        <f>CONCATENATE("[",BG61,",",BH61,"],")</f>
        <v>[40.588992,-105.076347],</v>
      </c>
      <c r="BK61" t="str">
        <f>IF(BJ61&gt;0,"&lt;img src=@img/kidicon.png@&gt;","")</f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>IF(H62&gt;0,H62/100,"")</f>
        <v>16</v>
      </c>
      <c r="X62">
        <f>IF(I62&gt;0,I62/100,"")</f>
        <v>19</v>
      </c>
      <c r="Y62">
        <f>IF(J62&gt;0,J62/100,"")</f>
        <v>16</v>
      </c>
      <c r="Z62">
        <f>IF(K62&gt;0,K62/100,"")</f>
        <v>19</v>
      </c>
      <c r="AA62">
        <f>IF(L62&gt;0,L62/100,"")</f>
        <v>16</v>
      </c>
      <c r="AB62">
        <f>IF(M62&gt;0,M62/100,"")</f>
        <v>19</v>
      </c>
      <c r="AC62">
        <f>IF(N62&gt;0,N62/100,"")</f>
        <v>16</v>
      </c>
      <c r="AD62">
        <f>IF(O62&gt;0,O62/100,"")</f>
        <v>19</v>
      </c>
      <c r="AE62">
        <f>IF(P62&gt;0,P62/100,"")</f>
        <v>16</v>
      </c>
      <c r="AF62">
        <f>IF(Q62&gt;0,Q62/100,"")</f>
        <v>19</v>
      </c>
      <c r="AG62">
        <f>IF(R62&gt;0,R62/100,"")</f>
        <v>16</v>
      </c>
      <c r="AH62">
        <f>IF(S62&gt;0,S62/100,"")</f>
        <v>19</v>
      </c>
      <c r="AI62" t="str">
        <f>IF(T62&gt;0,T62/100,"")</f>
        <v/>
      </c>
      <c r="AJ62" t="str">
        <f>IF(U62&gt;0,U62/100,"")</f>
        <v/>
      </c>
      <c r="AK62" t="str">
        <f>IF(H62&gt;0,CONCATENATE(IF(H62&gt;=1200,H62/100-12,H62/100),IF(H62&gt;=1200,"pm","am"),"-",IF(I62&gt;=1200,I62/100-12,I62/100),IF(I62&gt;=1200,"pm","am")),"")</f>
        <v>4pm-7pm</v>
      </c>
      <c r="AL62" t="str">
        <f>IF(J62&gt;0,CONCATENATE(IF(J62&gt;=1200,J62/100-12,J62/100),IF(J62&gt;=1200,"pm","am"),"-",IF(K62&gt;=1200,K62/100-12,K62/100),IF(K62&gt;=1200,"pm","am")),"")</f>
        <v>4pm-7pm</v>
      </c>
      <c r="AM62" t="str">
        <f>IF(L62&gt;0,CONCATENATE(IF(L62&gt;=1200,L62/100-12,L62/100),IF(L62&gt;=1200,"pm","am"),"-",IF(M62&gt;=1200,M62/100-12,M62/100),IF(M62&gt;=1200,"pm","am")),"")</f>
        <v>4pm-7pm</v>
      </c>
      <c r="AN62" t="str">
        <f>IF(N62&gt;0,CONCATENATE(IF(N62&gt;=1200,N62/100-12,N62/100),IF(N62&gt;=1200,"pm","am"),"-",IF(O62&gt;=1200,O62/100-12,O62/100),IF(O62&gt;=1200,"pm","am")),"")</f>
        <v>4pm-7pm</v>
      </c>
      <c r="AO62" t="str">
        <f>IF(P62&gt;0,CONCATENATE(IF(P62&gt;=1200,P62/100-12,P62/100),IF(P62&gt;=1200,"pm","am"),"-",IF(Q62&gt;=1200,Q62/100-12,Q62/100),IF(Q62&gt;=1200,"pm","am")),"")</f>
        <v>4pm-7pm</v>
      </c>
      <c r="AP62" t="str">
        <f>IF(R62&gt;0,CONCATENATE(IF(R62&gt;=1200,R62/100-12,R62/100),IF(R62&gt;=1200,"pm","am"),"-",IF(S62&gt;=1200,S62/100-12,S62/100),IF(S62&gt;=1200,"pm","am")),"")</f>
        <v>4pm-7pm</v>
      </c>
      <c r="AQ62" t="str">
        <f>IF(T62&gt;0,CONCATENATE(IF(T62&gt;=1200,T62/100-12,T62/100),IF(T62&gt;=1200,"pm","am"),"-",IF(U62&gt;=1200,U62/100-12,U62/100),IF(U62&gt;=1200,"pm","am")),"")</f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>_xlfn.CONCAT("{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'link':","""",AR62,"""",", 'pricing':","""",E62,"""",",   'phone-number': ","""",F62,"""",", 'address': ","""",G62,"""",", 'other-amenities': [","'",AS62,"','",AT62,"','",AU62,"'","]",", 'has-drink':",AV62,", 'has-food':",AW62,"},")</f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>IF(AS62&gt;0,"&lt;img src=@img/outdoor.png@&gt;","")</f>
        <v/>
      </c>
      <c r="AZ62" t="str">
        <f>IF(AT62&gt;0,"&lt;img src=@img/pets.png@&gt;","")</f>
        <v/>
      </c>
      <c r="BA62" t="str">
        <f>IF(AU62="hard","&lt;img src=@img/hard.png@&gt;",IF(AU62="medium","&lt;img src=@img/medium.png@&gt;",IF(AU62="easy","&lt;img src=@img/easy.png@&gt;","")))</f>
        <v>&lt;img src=@img/easy.png@&gt;</v>
      </c>
      <c r="BB62" t="str">
        <f>IF(AV62="true","&lt;img src=@img/drinkicon.png@&gt;","")</f>
        <v>&lt;img src=@img/drinkicon.png@&gt;</v>
      </c>
      <c r="BC62" t="str">
        <f>IF(AW62="true","&lt;img src=@img/foodicon.png@&gt;","")</f>
        <v>&lt;img src=@img/foodicon.png@&gt;</v>
      </c>
      <c r="BD62" t="str">
        <f>CONCATENATE(AY62,AZ62,BA62,BB62,BC62,BK62)</f>
        <v>&lt;img src=@img/easy.png@&gt;&lt;img src=@img/drinkicon.png@&gt;&lt;img src=@img/foodicon.png@&gt;</v>
      </c>
      <c r="BE62" t="str">
        <f>CONCATENATE(IF(AS62&gt;0,"outdoor ",""),IF(AT62&gt;0,"pet ",""),IF(AV62="true","drink ",""),IF(AW62="true","food ",""),AU62," ",E62," ",C62)</f>
        <v>drink food easy med midtown</v>
      </c>
      <c r="BF62" t="str">
        <f>IF(C62="old","Old Town",IF(C62="campus","Near Campus",IF(C62="sfoco", "South Foco",IF(C62="nfoco","North Foco",IF(C62="midtown","Midtown",IF(C62="cwest","Campus West",""))))))</f>
        <v>Midtown</v>
      </c>
      <c r="BG62">
        <v>40.540550000000003</v>
      </c>
      <c r="BH62">
        <v>-105.07642800000001</v>
      </c>
      <c r="BI62" t="str">
        <f>CONCATENATE("[",BG62,",",BH62,"],")</f>
        <v>[40.54055,-105.076428],</v>
      </c>
      <c r="BK62" t="str">
        <f>IF(BJ62&gt;0,"&lt;img src=@img/kidicon.png@&gt;","")</f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>IF(H63&gt;0,H63/100,"")</f>
        <v>11</v>
      </c>
      <c r="X63">
        <f>IF(I63&gt;0,I63/100,"")</f>
        <v>22</v>
      </c>
      <c r="Y63">
        <f>IF(J63&gt;0,J63/100,"")</f>
        <v>16</v>
      </c>
      <c r="Z63">
        <f>IF(K63&gt;0,K63/100,"")</f>
        <v>18</v>
      </c>
      <c r="AA63">
        <f>IF(L63&gt;0,L63/100,"")</f>
        <v>11</v>
      </c>
      <c r="AB63">
        <f>IF(M63&gt;0,M63/100,"")</f>
        <v>17.3</v>
      </c>
      <c r="AC63">
        <f>IF(N63&gt;0,N63/100,"")</f>
        <v>16</v>
      </c>
      <c r="AD63">
        <f>IF(O63&gt;0,O63/100,"")</f>
        <v>18</v>
      </c>
      <c r="AE63">
        <f>IF(P63&gt;0,P63/100,"")</f>
        <v>16</v>
      </c>
      <c r="AF63">
        <f>IF(Q63&gt;0,Q63/100,"")</f>
        <v>18</v>
      </c>
      <c r="AG63">
        <f>IF(R63&gt;0,R63/100,"")</f>
        <v>16</v>
      </c>
      <c r="AH63">
        <f>IF(S63&gt;0,S63/100,"")</f>
        <v>18</v>
      </c>
      <c r="AI63">
        <f>IF(T63&gt;0,T63/100,"")</f>
        <v>16</v>
      </c>
      <c r="AJ63">
        <f>IF(U63&gt;0,U63/100,"")</f>
        <v>18</v>
      </c>
      <c r="AK63" t="str">
        <f>IF(H63&gt;0,CONCATENATE(IF(H63&gt;=1200,H63/100-12,H63/100),IF(H63&gt;=1200,"pm","am"),"-",IF(I63&gt;=1200,I63/100-12,I63/100),IF(I63&gt;=1200,"pm","am")),"")</f>
        <v>11am-10pm</v>
      </c>
      <c r="AL63" t="str">
        <f>IF(J63&gt;0,CONCATENATE(IF(J63&gt;=1200,J63/100-12,J63/100),IF(J63&gt;=1200,"pm","am"),"-",IF(K63&gt;=1200,K63/100-12,K63/100),IF(K63&gt;=1200,"pm","am")),"")</f>
        <v>4pm-6pm</v>
      </c>
      <c r="AM63" t="str">
        <f>IF(L63&gt;0,CONCATENATE(IF(L63&gt;=1200,L63/100-12,L63/100),IF(L63&gt;=1200,"pm","am"),"-",IF(M63&gt;=1200,M63/100-12,M63/100),IF(M63&gt;=1200,"pm","am")),"")</f>
        <v>11am-5.3pm</v>
      </c>
      <c r="AN63" t="str">
        <f>IF(N63&gt;0,CONCATENATE(IF(N63&gt;=1200,N63/100-12,N63/100),IF(N63&gt;=1200,"pm","am"),"-",IF(O63&gt;=1200,O63/100-12,O63/100),IF(O63&gt;=1200,"pm","am")),"")</f>
        <v>4pm-6pm</v>
      </c>
      <c r="AO63" t="str">
        <f>IF(P63&gt;0,CONCATENATE(IF(P63&gt;=1200,P63/100-12,P63/100),IF(P63&gt;=1200,"pm","am"),"-",IF(Q63&gt;=1200,Q63/100-12,Q63/100),IF(Q63&gt;=1200,"pm","am")),"")</f>
        <v>4pm-6pm</v>
      </c>
      <c r="AP63" t="str">
        <f>IF(R63&gt;0,CONCATENATE(IF(R63&gt;=1200,R63/100-12,R63/100),IF(R63&gt;=1200,"pm","am"),"-",IF(S63&gt;=1200,S63/100-12,S63/100),IF(S63&gt;=1200,"pm","am")),"")</f>
        <v>4pm-6pm</v>
      </c>
      <c r="AQ63" t="str">
        <f>IF(T63&gt;0,CONCATENATE(IF(T63&gt;=1200,T63/100-12,T63/100),IF(T63&gt;=1200,"pm","am"),"-",IF(U63&gt;=1200,U63/100-12,U63/100),IF(U63&gt;=1200,"pm","am")),"")</f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>_xlfn.CONCAT("{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'link':","""",AR63,"""",", 'pricing':","""",E63,"""",",   'phone-number': ","""",F63,"""",", 'address': ","""",G63,"""",", 'other-amenities': [","'",AS63,"','",AT63,"','",AU63,"'","]",", 'has-drink':",AV63,", 'has-food':",AW63,"},")</f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>IF(AS63&gt;0,"&lt;img src=@img/outdoor.png@&gt;","")</f>
        <v>&lt;img src=@img/outdoor.png@&gt;</v>
      </c>
      <c r="AZ63" t="str">
        <f>IF(AT63&gt;0,"&lt;img src=@img/pets.png@&gt;","")</f>
        <v/>
      </c>
      <c r="BA63" t="str">
        <f>IF(AU63="hard","&lt;img src=@img/hard.png@&gt;",IF(AU63="medium","&lt;img src=@img/medium.png@&gt;",IF(AU63="easy","&lt;img src=@img/easy.png@&gt;","")))</f>
        <v>&lt;img src=@img/medium.png@&gt;</v>
      </c>
      <c r="BB63" t="str">
        <f>IF(AV63="true","&lt;img src=@img/drinkicon.png@&gt;","")</f>
        <v>&lt;img src=@img/drinkicon.png@&gt;</v>
      </c>
      <c r="BC63" t="str">
        <f>IF(AW63="true","&lt;img src=@img/foodicon.png@&gt;","")</f>
        <v/>
      </c>
      <c r="BD63" t="str">
        <f>CONCATENATE(AY63,AZ63,BA63,BB63,BC63,BK63)</f>
        <v>&lt;img src=@img/outdoor.png@&gt;&lt;img src=@img/medium.png@&gt;&lt;img src=@img/drinkicon.png@&gt;</v>
      </c>
      <c r="BE63" t="str">
        <f>CONCATENATE(IF(AS63&gt;0,"outdoor ",""),IF(AT63&gt;0,"pet ",""),IF(AV63="true","drink ",""),IF(AW63="true","food ",""),AU63," ",E63," ",C63)</f>
        <v>outdoor drink medium med campus</v>
      </c>
      <c r="BF63" t="str">
        <f>IF(C63="old","Old Town",IF(C63="campus","Near Campus",IF(C63="sfoco", "South Foco",IF(C63="nfoco","North Foco",IF(C63="midtown","Midtown",IF(C63="cwest","Campus West",""))))))</f>
        <v>Near Campus</v>
      </c>
      <c r="BG63">
        <v>40.579048</v>
      </c>
      <c r="BH63">
        <v>-105.07677099999999</v>
      </c>
      <c r="BI63" t="str">
        <f>CONCATENATE("[",BG63,",",BH63,"],")</f>
        <v>[40.579048,-105.076771],</v>
      </c>
      <c r="BK63" t="str">
        <f>IF(BJ63&gt;0,"&lt;img src=@img/kidicon.png@&gt;","")</f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>IF(H64&gt;0,H64/100,"")</f>
        <v>11</v>
      </c>
      <c r="X64">
        <f>IF(I64&gt;0,I64/100,"")</f>
        <v>24</v>
      </c>
      <c r="Y64">
        <f>IF(J64&gt;0,J64/100,"")</f>
        <v>15</v>
      </c>
      <c r="Z64">
        <f>IF(K64&gt;0,K64/100,"")</f>
        <v>19</v>
      </c>
      <c r="AA64">
        <f>IF(L64&gt;0,L64/100,"")</f>
        <v>15</v>
      </c>
      <c r="AB64">
        <f>IF(M64&gt;0,M64/100,"")</f>
        <v>19</v>
      </c>
      <c r="AC64">
        <f>IF(N64&gt;0,N64/100,"")</f>
        <v>15</v>
      </c>
      <c r="AD64">
        <f>IF(O64&gt;0,O64/100,"")</f>
        <v>19</v>
      </c>
      <c r="AE64">
        <f>IF(P64&gt;0,P64/100,"")</f>
        <v>15</v>
      </c>
      <c r="AF64">
        <f>IF(Q64&gt;0,Q64/100,"")</f>
        <v>19</v>
      </c>
      <c r="AG64">
        <f>IF(R64&gt;0,R64/100,"")</f>
        <v>15</v>
      </c>
      <c r="AH64">
        <f>IF(S64&gt;0,S64/100,"")</f>
        <v>19</v>
      </c>
      <c r="AI64">
        <f>IF(T64&gt;0,T64/100,"")</f>
        <v>11</v>
      </c>
      <c r="AJ64">
        <f>IF(U64&gt;0,U64/100,"")</f>
        <v>19</v>
      </c>
      <c r="AK64" t="str">
        <f>IF(H64&gt;0,CONCATENATE(IF(H64&gt;=1200,H64/100-12,H64/100),IF(H64&gt;=1200,"pm","am"),"-",IF(I64&gt;=1200,I64/100-12,I64/100),IF(I64&gt;=1200,"pm","am")),"")</f>
        <v>11am-12pm</v>
      </c>
      <c r="AL64" t="str">
        <f>IF(J64&gt;0,CONCATENATE(IF(J64&gt;=1200,J64/100-12,J64/100),IF(J64&gt;=1200,"pm","am"),"-",IF(K64&gt;=1200,K64/100-12,K64/100),IF(K64&gt;=1200,"pm","am")),"")</f>
        <v>3pm-7pm</v>
      </c>
      <c r="AM64" t="str">
        <f>IF(L64&gt;0,CONCATENATE(IF(L64&gt;=1200,L64/100-12,L64/100),IF(L64&gt;=1200,"pm","am"),"-",IF(M64&gt;=1200,M64/100-12,M64/100),IF(M64&gt;=1200,"pm","am")),"")</f>
        <v>3pm-7pm</v>
      </c>
      <c r="AN64" t="str">
        <f>IF(N64&gt;0,CONCATENATE(IF(N64&gt;=1200,N64/100-12,N64/100),IF(N64&gt;=1200,"pm","am"),"-",IF(O64&gt;=1200,O64/100-12,O64/100),IF(O64&gt;=1200,"pm","am")),"")</f>
        <v>3pm-7pm</v>
      </c>
      <c r="AO64" t="str">
        <f>IF(P64&gt;0,CONCATENATE(IF(P64&gt;=1200,P64/100-12,P64/100),IF(P64&gt;=1200,"pm","am"),"-",IF(Q64&gt;=1200,Q64/100-12,Q64/100),IF(Q64&gt;=1200,"pm","am")),"")</f>
        <v>3pm-7pm</v>
      </c>
      <c r="AP64" t="str">
        <f>IF(R64&gt;0,CONCATENATE(IF(R64&gt;=1200,R64/100-12,R64/100),IF(R64&gt;=1200,"pm","am"),"-",IF(S64&gt;=1200,S64/100-12,S64/100),IF(S64&gt;=1200,"pm","am")),"")</f>
        <v>3pm-7pm</v>
      </c>
      <c r="AQ64" t="str">
        <f>IF(T64&gt;0,CONCATENATE(IF(T64&gt;=1200,T64/100-12,T64/100),IF(T64&gt;=1200,"pm","am"),"-",IF(U64&gt;=1200,U64/100-12,U64/100),IF(U64&gt;=1200,"pm","am")),"")</f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>_xlfn.CONCAT("{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>IF(AS64&gt;0,"&lt;img src=@img/outdoor.png@&gt;","")</f>
        <v/>
      </c>
      <c r="AZ64" t="str">
        <f>IF(AT64&gt;0,"&lt;img src=@img/pets.png@&gt;","")</f>
        <v/>
      </c>
      <c r="BA64" t="str">
        <f>IF(AU64="hard","&lt;img src=@img/hard.png@&gt;",IF(AU64="medium","&lt;img src=@img/medium.png@&gt;",IF(AU64="easy","&lt;img src=@img/easy.png@&gt;","")))</f>
        <v>&lt;img src=@img/hard.png@&gt;</v>
      </c>
      <c r="BB64" t="str">
        <f>IF(AV64="true","&lt;img src=@img/drinkicon.png@&gt;","")</f>
        <v>&lt;img src=@img/drinkicon.png@&gt;</v>
      </c>
      <c r="BC64" t="str">
        <f>IF(AW64="true","&lt;img src=@img/foodicon.png@&gt;","")</f>
        <v>&lt;img src=@img/foodicon.png@&gt;</v>
      </c>
      <c r="BD64" t="str">
        <f>CONCATENATE(AY64,AZ64,BA64,BB64,BC64,BK64)</f>
        <v>&lt;img src=@img/hard.png@&gt;&lt;img src=@img/drinkicon.png@&gt;&lt;img src=@img/foodicon.png@&gt;</v>
      </c>
      <c r="BE64" t="str">
        <f>CONCATENATE(IF(AS64&gt;0,"outdoor ",""),IF(AT64&gt;0,"pet ",""),IF(AV64="true","drink ",""),IF(AW64="true","food ",""),AU64," ",E64," ",C64)</f>
        <v>drink food hard med old</v>
      </c>
      <c r="BF64" t="str">
        <f>IF(C64="old","Old Town",IF(C64="campus","Near Campus",IF(C64="sfoco", "South Foco",IF(C64="nfoco","North Foco",IF(C64="midtown","Midtown",IF(C64="cwest","Campus West",""))))))</f>
        <v>Old Town</v>
      </c>
      <c r="BG64">
        <v>40.587446999999997</v>
      </c>
      <c r="BH64">
        <v>-105.07635399999999</v>
      </c>
      <c r="BI64" t="str">
        <f>CONCATENATE("[",BG64,",",BH64,"],")</f>
        <v>[40.587447,-105.076354],</v>
      </c>
      <c r="BK64" t="str">
        <f>IF(BJ64&gt;0,"&lt;img src=@img/kidicon.png@&gt;","")</f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>IF(H65&gt;0,H65/100,"")</f>
        <v/>
      </c>
      <c r="X65" t="str">
        <f>IF(I65&gt;0,I65/100,"")</f>
        <v/>
      </c>
      <c r="Y65" t="str">
        <f>IF(J65&gt;0,J65/100,"")</f>
        <v/>
      </c>
      <c r="Z65" t="str">
        <f>IF(K65&gt;0,K65/100,"")</f>
        <v/>
      </c>
      <c r="AA65" t="str">
        <f>IF(L65&gt;0,L65/100,"")</f>
        <v/>
      </c>
      <c r="AB65" t="str">
        <f>IF(M65&gt;0,M65/100,"")</f>
        <v/>
      </c>
      <c r="AC65" t="str">
        <f>IF(N65&gt;0,N65/100,"")</f>
        <v/>
      </c>
      <c r="AD65" t="str">
        <f>IF(O65&gt;0,O65/100,"")</f>
        <v/>
      </c>
      <c r="AE65" t="str">
        <f>IF(P65&gt;0,P65/100,"")</f>
        <v/>
      </c>
      <c r="AF65" t="str">
        <f>IF(Q65&gt;0,Q65/100,"")</f>
        <v/>
      </c>
      <c r="AG65" t="str">
        <f>IF(R65&gt;0,R65/100,"")</f>
        <v/>
      </c>
      <c r="AH65" t="str">
        <f>IF(S65&gt;0,S65/100,"")</f>
        <v/>
      </c>
      <c r="AI65" t="str">
        <f>IF(T65&gt;0,T65/100,"")</f>
        <v/>
      </c>
      <c r="AJ65" t="str">
        <f>IF(U65&gt;0,U65/100,"")</f>
        <v/>
      </c>
      <c r="AK65" t="str">
        <f>IF(H65&gt;0,CONCATENATE(IF(H65&gt;=1200,H65/100-12,H65/100),IF(H65&gt;=1200,"pm","am"),"-",IF(I65&gt;=1200,I65/100-12,I65/100),IF(I65&gt;=1200,"pm","am")),"")</f>
        <v/>
      </c>
      <c r="AL65" t="str">
        <f>IF(J65&gt;0,CONCATENATE(IF(J65&gt;=1200,J65/100-12,J65/100),IF(J65&gt;=1200,"pm","am"),"-",IF(K65&gt;=1200,K65/100-12,K65/100),IF(K65&gt;=1200,"pm","am")),"")</f>
        <v/>
      </c>
      <c r="AM65" t="str">
        <f>IF(L65&gt;0,CONCATENATE(IF(L65&gt;=1200,L65/100-12,L65/100),IF(L65&gt;=1200,"pm","am"),"-",IF(M65&gt;=1200,M65/100-12,M65/100),IF(M65&gt;=1200,"pm","am")),"")</f>
        <v/>
      </c>
      <c r="AN65" t="str">
        <f>IF(N65&gt;0,CONCATENATE(IF(N65&gt;=1200,N65/100-12,N65/100),IF(N65&gt;=1200,"pm","am"),"-",IF(O65&gt;=1200,O65/100-12,O65/100),IF(O65&gt;=1200,"pm","am")),"")</f>
        <v/>
      </c>
      <c r="AO65" t="str">
        <f>IF(P65&gt;0,CONCATENATE(IF(P65&gt;=1200,P65/100-12,P65/100),IF(P65&gt;=1200,"pm","am"),"-",IF(Q65&gt;=1200,Q65/100-12,Q65/100),IF(Q65&gt;=1200,"pm","am")),"")</f>
        <v/>
      </c>
      <c r="AP65" t="str">
        <f>IF(R65&gt;0,CONCATENATE(IF(R65&gt;=1200,R65/100-12,R65/100),IF(R65&gt;=1200,"pm","am"),"-",IF(S65&gt;=1200,S65/100-12,S65/100),IF(S65&gt;=1200,"pm","am")),"")</f>
        <v/>
      </c>
      <c r="AQ65" t="str">
        <f>IF(T65&gt;0,CONCATENATE(IF(T65&gt;=1200,T65/100-12,T65/100),IF(T65&gt;=1200,"pm","am"),"-",IF(U65&gt;=1200,U65/100-12,U65/100),IF(U65&gt;=1200,"pm","am")),"")</f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>_xlfn.CONCAT("{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>IF(AS65&gt;0,"&lt;img src=@img/outdoor.png@&gt;","")</f>
        <v>&lt;img src=@img/outdoor.png@&gt;</v>
      </c>
      <c r="AZ65" t="str">
        <f>IF(AT65&gt;0,"&lt;img src=@img/pets.png@&gt;","")</f>
        <v/>
      </c>
      <c r="BA65" t="str">
        <f>IF(AU65="hard","&lt;img src=@img/hard.png@&gt;",IF(AU65="medium","&lt;img src=@img/medium.png@&gt;",IF(AU65="easy","&lt;img src=@img/easy.png@&gt;","")))</f>
        <v>&lt;img src=@img/medium.png@&gt;</v>
      </c>
      <c r="BB65" t="str">
        <f>IF(AV65="true","&lt;img src=@img/drinkicon.png@&gt;","")</f>
        <v/>
      </c>
      <c r="BC65" t="str">
        <f>IF(AW65="true","&lt;img src=@img/foodicon.png@&gt;","")</f>
        <v/>
      </c>
      <c r="BD65" t="str">
        <f>CONCATENATE(AY65,AZ65,BA65,BB65,BC65,BK65)</f>
        <v>&lt;img src=@img/outdoor.png@&gt;&lt;img src=@img/medium.png@&gt;</v>
      </c>
      <c r="BE65" t="str">
        <f>CONCATENATE(IF(AS65&gt;0,"outdoor ",""),IF(AT65&gt;0,"pet ",""),IF(AV65="true","drink ",""),IF(AW65="true","food ",""),AU65," ",E65," ",C65)</f>
        <v>outdoor medium med old</v>
      </c>
      <c r="BF65" t="str">
        <f>IF(C65="old","Old Town",IF(C65="campus","Near Campus",IF(C65="sfoco", "South Foco",IF(C65="nfoco","North Foco",IF(C65="midtown","Midtown",IF(C65="cwest","Campus West",""))))))</f>
        <v>Old Town</v>
      </c>
      <c r="BG65">
        <v>40.587229000000001</v>
      </c>
      <c r="BH65">
        <v>-105.07409699999999</v>
      </c>
      <c r="BI65" t="str">
        <f>CONCATENATE("[",BG65,",",BH65,"],")</f>
        <v>[40.587229,-105.074097],</v>
      </c>
      <c r="BK65" t="str">
        <f>IF(BJ65&gt;0,"&lt;img src=@img/kidicon.png@&gt;","")</f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>IF(H66&gt;0,H66/100,"")</f>
        <v>15</v>
      </c>
      <c r="X66">
        <f>IF(I66&gt;0,I66/100,"")</f>
        <v>18</v>
      </c>
      <c r="Y66">
        <f>IF(J66&gt;0,J66/100,"")</f>
        <v>15</v>
      </c>
      <c r="Z66">
        <f>IF(K66&gt;0,K66/100,"")</f>
        <v>18</v>
      </c>
      <c r="AA66">
        <f>IF(L66&gt;0,L66/100,"")</f>
        <v>15</v>
      </c>
      <c r="AB66">
        <f>IF(M66&gt;0,M66/100,"")</f>
        <v>18</v>
      </c>
      <c r="AC66">
        <f>IF(N66&gt;0,N66/100,"")</f>
        <v>15</v>
      </c>
      <c r="AD66">
        <f>IF(O66&gt;0,O66/100,"")</f>
        <v>18</v>
      </c>
      <c r="AE66">
        <f>IF(P66&gt;0,P66/100,"")</f>
        <v>15</v>
      </c>
      <c r="AF66">
        <f>IF(Q66&gt;0,Q66/100,"")</f>
        <v>18</v>
      </c>
      <c r="AG66">
        <f>IF(R66&gt;0,R66/100,"")</f>
        <v>15</v>
      </c>
      <c r="AH66">
        <f>IF(S66&gt;0,S66/100,"")</f>
        <v>18</v>
      </c>
      <c r="AI66">
        <f>IF(T66&gt;0,T66/100,"")</f>
        <v>15</v>
      </c>
      <c r="AJ66">
        <f>IF(U66&gt;0,U66/100,"")</f>
        <v>18</v>
      </c>
      <c r="AK66" t="str">
        <f>IF(H66&gt;0,CONCATENATE(IF(H66&gt;=1200,H66/100-12,H66/100),IF(H66&gt;=1200,"pm","am"),"-",IF(I66&gt;=1200,I66/100-12,I66/100),IF(I66&gt;=1200,"pm","am")),"")</f>
        <v>3pm-6pm</v>
      </c>
      <c r="AL66" t="str">
        <f>IF(J66&gt;0,CONCATENATE(IF(J66&gt;=1200,J66/100-12,J66/100),IF(J66&gt;=1200,"pm","am"),"-",IF(K66&gt;=1200,K66/100-12,K66/100),IF(K66&gt;=1200,"pm","am")),"")</f>
        <v>3pm-6pm</v>
      </c>
      <c r="AM66" t="str">
        <f>IF(L66&gt;0,CONCATENATE(IF(L66&gt;=1200,L66/100-12,L66/100),IF(L66&gt;=1200,"pm","am"),"-",IF(M66&gt;=1200,M66/100-12,M66/100),IF(M66&gt;=1200,"pm","am")),"")</f>
        <v>3pm-6pm</v>
      </c>
      <c r="AN66" t="str">
        <f>IF(N66&gt;0,CONCATENATE(IF(N66&gt;=1200,N66/100-12,N66/100),IF(N66&gt;=1200,"pm","am"),"-",IF(O66&gt;=1200,O66/100-12,O66/100),IF(O66&gt;=1200,"pm","am")),"")</f>
        <v>3pm-6pm</v>
      </c>
      <c r="AO66" t="str">
        <f>IF(P66&gt;0,CONCATENATE(IF(P66&gt;=1200,P66/100-12,P66/100),IF(P66&gt;=1200,"pm","am"),"-",IF(Q66&gt;=1200,Q66/100-12,Q66/100),IF(Q66&gt;=1200,"pm","am")),"")</f>
        <v>3pm-6pm</v>
      </c>
      <c r="AP66" t="str">
        <f>IF(R66&gt;0,CONCATENATE(IF(R66&gt;=1200,R66/100-12,R66/100),IF(R66&gt;=1200,"pm","am"),"-",IF(S66&gt;=1200,S66/100-12,S66/100),IF(S66&gt;=1200,"pm","am")),"")</f>
        <v>3pm-6pm</v>
      </c>
      <c r="AQ66" t="str">
        <f>IF(T66&gt;0,CONCATENATE(IF(T66&gt;=1200,T66/100-12,T66/100),IF(T66&gt;=1200,"pm","am"),"-",IF(U66&gt;=1200,U66/100-12,U66/100),IF(U66&gt;=1200,"pm","am")),"")</f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>IF(AS66&gt;0,"&lt;img src=@img/outdoor.png@&gt;","")</f>
        <v/>
      </c>
      <c r="AZ66" t="str">
        <f>IF(AT66&gt;0,"&lt;img src=@img/pets.png@&gt;","")</f>
        <v/>
      </c>
      <c r="BA66" t="str">
        <f>IF(AU66="hard","&lt;img src=@img/hard.png@&gt;",IF(AU66="medium","&lt;img src=@img/medium.png@&gt;",IF(AU66="easy","&lt;img src=@img/easy.png@&gt;","")))</f>
        <v>&lt;img src=@img/hard.png@&gt;</v>
      </c>
      <c r="BB66" t="str">
        <f>IF(AV66="true","&lt;img src=@img/drinkicon.png@&gt;","")</f>
        <v>&lt;img src=@img/drinkicon.png@&gt;</v>
      </c>
      <c r="BC66" t="str">
        <f>IF(AW66="true","&lt;img src=@img/foodicon.png@&gt;","")</f>
        <v/>
      </c>
      <c r="BD66" t="str">
        <f>CONCATENATE(AY66,AZ66,BA66,BB66,BC66,BK66)</f>
        <v>&lt;img src=@img/hard.png@&gt;&lt;img src=@img/drinkicon.png@&gt;</v>
      </c>
      <c r="BE66" t="str">
        <f>CONCATENATE(IF(AS66&gt;0,"outdoor ",""),IF(AT66&gt;0,"pet ",""),IF(AV66="true","drink ",""),IF(AW66="true","food ",""),AU66," ",E66," ",C66)</f>
        <v>drink hard med old</v>
      </c>
      <c r="BF66" t="str">
        <f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>CONCATENATE("[",BG66,",",BH66,"],")</f>
        <v>[40.586442,-105.077499],</v>
      </c>
      <c r="BK66" t="str">
        <f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>IF(H67&gt;0,H67/100,"")</f>
        <v/>
      </c>
      <c r="X67" t="str">
        <f>IF(I67&gt;0,I67/100,"")</f>
        <v/>
      </c>
      <c r="Y67" t="str">
        <f>IF(J67&gt;0,J67/100,"")</f>
        <v/>
      </c>
      <c r="Z67" t="str">
        <f>IF(K67&gt;0,K67/100,"")</f>
        <v/>
      </c>
      <c r="AA67" t="str">
        <f>IF(L67&gt;0,L67/100,"")</f>
        <v/>
      </c>
      <c r="AB67" t="str">
        <f>IF(M67&gt;0,M67/100,"")</f>
        <v/>
      </c>
      <c r="AC67" t="str">
        <f>IF(N67&gt;0,N67/100,"")</f>
        <v/>
      </c>
      <c r="AD67" t="str">
        <f>IF(O67&gt;0,O67/100,"")</f>
        <v/>
      </c>
      <c r="AE67" t="str">
        <f>IF(P67&gt;0,P67/100,"")</f>
        <v/>
      </c>
      <c r="AF67" t="str">
        <f>IF(Q67&gt;0,Q67/100,"")</f>
        <v/>
      </c>
      <c r="AG67" t="str">
        <f>IF(R67&gt;0,R67/100,"")</f>
        <v/>
      </c>
      <c r="AH67" t="str">
        <f>IF(S67&gt;0,S67/100,"")</f>
        <v/>
      </c>
      <c r="AI67" t="str">
        <f>IF(T67&gt;0,T67/100,"")</f>
        <v/>
      </c>
      <c r="AJ67" t="str">
        <f>IF(U67&gt;0,U67/100,"")</f>
        <v/>
      </c>
      <c r="AK67" t="str">
        <f>IF(H67&gt;0,CONCATENATE(IF(H67&gt;=1200,H67/100-12,H67/100),IF(H67&gt;=1200,"pm","am"),"-",IF(I67&gt;=1200,I67/100-12,I67/100),IF(I67&gt;=1200,"pm","am")),"")</f>
        <v/>
      </c>
      <c r="AL67" t="str">
        <f>IF(J67&gt;0,CONCATENATE(IF(J67&gt;=1200,J67/100-12,J67/100),IF(J67&gt;=1200,"pm","am"),"-",IF(K67&gt;=1200,K67/100-12,K67/100),IF(K67&gt;=1200,"pm","am")),"")</f>
        <v/>
      </c>
      <c r="AM67" t="str">
        <f>IF(L67&gt;0,CONCATENATE(IF(L67&gt;=1200,L67/100-12,L67/100),IF(L67&gt;=1200,"pm","am"),"-",IF(M67&gt;=1200,M67/100-12,M67/100),IF(M67&gt;=1200,"pm","am")),"")</f>
        <v/>
      </c>
      <c r="AN67" t="str">
        <f>IF(N67&gt;0,CONCATENATE(IF(N67&gt;=1200,N67/100-12,N67/100),IF(N67&gt;=1200,"pm","am"),"-",IF(O67&gt;=1200,O67/100-12,O67/100),IF(O67&gt;=1200,"pm","am")),"")</f>
        <v/>
      </c>
      <c r="AO67" t="str">
        <f>IF(P67&gt;0,CONCATENATE(IF(P67&gt;=1200,P67/100-12,P67/100),IF(P67&gt;=1200,"pm","am"),"-",IF(Q67&gt;=1200,Q67/100-12,Q67/100),IF(Q67&gt;=1200,"pm","am")),"")</f>
        <v/>
      </c>
      <c r="AP67" t="str">
        <f>IF(R67&gt;0,CONCATENATE(IF(R67&gt;=1200,R67/100-12,R67/100),IF(R67&gt;=1200,"pm","am"),"-",IF(S67&gt;=1200,S67/100-12,S67/100),IF(S67&gt;=1200,"pm","am")),"")</f>
        <v/>
      </c>
      <c r="AQ67" t="str">
        <f>IF(T67&gt;0,CONCATENATE(IF(T67&gt;=1200,T67/100-12,T67/100),IF(T67&gt;=1200,"pm","am"),"-",IF(U67&gt;=1200,U67/100-12,U67/100),IF(U67&gt;=1200,"pm","am")),"")</f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>_xlfn.CONCAT("{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>IF(AS67&gt;0,"&lt;img src=@img/outdoor.png@&gt;","")</f>
        <v>&lt;img src=@img/outdoor.png@&gt;</v>
      </c>
      <c r="AZ67" t="str">
        <f>IF(AT67&gt;0,"&lt;img src=@img/pets.png@&gt;","")</f>
        <v>&lt;img src=@img/pets.png@&gt;</v>
      </c>
      <c r="BA67" t="str">
        <f>IF(AU67="hard","&lt;img src=@img/hard.png@&gt;",IF(AU67="medium","&lt;img src=@img/medium.png@&gt;",IF(AU67="easy","&lt;img src=@img/easy.png@&gt;","")))</f>
        <v>&lt;img src=@img/easy.png@&gt;</v>
      </c>
      <c r="BB67" t="str">
        <f>IF(AV67="true","&lt;img src=@img/drinkicon.png@&gt;","")</f>
        <v/>
      </c>
      <c r="BC67" t="str">
        <f>IF(AW67="true","&lt;img src=@img/foodicon.png@&gt;","")</f>
        <v/>
      </c>
      <c r="BD67" t="str">
        <f>CONCATENATE(AY67,AZ67,BA67,BB67,BC67,BK67)</f>
        <v>&lt;img src=@img/outdoor.png@&gt;&lt;img src=@img/pets.png@&gt;&lt;img src=@img/easy.png@&gt;</v>
      </c>
      <c r="BE67" t="str">
        <f>CONCATENATE(IF(AS67&gt;0,"outdoor ",""),IF(AT67&gt;0,"pet ",""),IF(AV67="true","drink ",""),IF(AW67="true","food ",""),AU67," ",E67," ",C67)</f>
        <v>outdoor pet easy low midtown</v>
      </c>
      <c r="BF67" t="str">
        <f>IF(C67="old","Old Town",IF(C67="campus","Near Campus",IF(C67="sfoco", "South Foco",IF(C67="nfoco","North Foco",IF(C67="midtown","Midtown",IF(C67="cwest","Campus West",""))))))</f>
        <v>Midtown</v>
      </c>
      <c r="BG67">
        <v>40.550355000000003</v>
      </c>
      <c r="BH67">
        <v>-105.07907</v>
      </c>
      <c r="BI67" t="str">
        <f>CONCATENATE("[",BG67,",",BH67,"],")</f>
        <v>[40.550355,-105.07907],</v>
      </c>
      <c r="BK67" t="str">
        <f>IF(BJ67&gt;0,"&lt;img src=@img/kidicon.png@&gt;","")</f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>IF(H68&gt;0,H68/100,"")</f>
        <v/>
      </c>
      <c r="X68" t="str">
        <f>IF(I68&gt;0,I68/100,"")</f>
        <v/>
      </c>
      <c r="Y68" t="str">
        <f>IF(J68&gt;0,J68/100,"")</f>
        <v/>
      </c>
      <c r="Z68" t="str">
        <f>IF(K68&gt;0,K68/100,"")</f>
        <v/>
      </c>
      <c r="AA68" t="str">
        <f>IF(L68&gt;0,L68/100,"")</f>
        <v/>
      </c>
      <c r="AB68" t="str">
        <f>IF(M68&gt;0,M68/100,"")</f>
        <v/>
      </c>
      <c r="AC68" t="str">
        <f>IF(N68&gt;0,N68/100,"")</f>
        <v/>
      </c>
      <c r="AD68" t="str">
        <f>IF(O68&gt;0,O68/100,"")</f>
        <v/>
      </c>
      <c r="AE68" t="str">
        <f>IF(P68&gt;0,P68/100,"")</f>
        <v/>
      </c>
      <c r="AF68" t="str">
        <f>IF(Q68&gt;0,Q68/100,"")</f>
        <v/>
      </c>
      <c r="AG68" t="str">
        <f>IF(R68&gt;0,R68/100,"")</f>
        <v/>
      </c>
      <c r="AH68" t="str">
        <f>IF(S68&gt;0,S68/100,"")</f>
        <v/>
      </c>
      <c r="AI68" t="str">
        <f>IF(T68&gt;0,T68/100,"")</f>
        <v/>
      </c>
      <c r="AJ68" t="str">
        <f>IF(U68&gt;0,U68/100,"")</f>
        <v/>
      </c>
      <c r="AK68" t="str">
        <f>IF(H68&gt;0,CONCATENATE(IF(H68&gt;=1200,H68/100-12,H68/100),IF(H68&gt;=1200,"pm","am"),"-",IF(I68&gt;=1200,I68/100-12,I68/100),IF(I68&gt;=1200,"pm","am")),"")</f>
        <v/>
      </c>
      <c r="AL68" t="str">
        <f>IF(J68&gt;0,CONCATENATE(IF(J68&gt;=1200,J68/100-12,J68/100),IF(J68&gt;=1200,"pm","am"),"-",IF(K68&gt;=1200,K68/100-12,K68/100),IF(K68&gt;=1200,"pm","am")),"")</f>
        <v/>
      </c>
      <c r="AM68" t="str">
        <f>IF(L68&gt;0,CONCATENATE(IF(L68&gt;=1200,L68/100-12,L68/100),IF(L68&gt;=1200,"pm","am"),"-",IF(M68&gt;=1200,M68/100-12,M68/100),IF(M68&gt;=1200,"pm","am")),"")</f>
        <v/>
      </c>
      <c r="AN68" t="str">
        <f>IF(N68&gt;0,CONCATENATE(IF(N68&gt;=1200,N68/100-12,N68/100),IF(N68&gt;=1200,"pm","am"),"-",IF(O68&gt;=1200,O68/100-12,O68/100),IF(O68&gt;=1200,"pm","am")),"")</f>
        <v/>
      </c>
      <c r="AO68" t="str">
        <f>IF(P68&gt;0,CONCATENATE(IF(P68&gt;=1200,P68/100-12,P68/100),IF(P68&gt;=1200,"pm","am"),"-",IF(Q68&gt;=1200,Q68/100-12,Q68/100),IF(Q68&gt;=1200,"pm","am")),"")</f>
        <v/>
      </c>
      <c r="AP68" t="str">
        <f>IF(R68&gt;0,CONCATENATE(IF(R68&gt;=1200,R68/100-12,R68/100),IF(R68&gt;=1200,"pm","am"),"-",IF(S68&gt;=1200,S68/100-12,S68/100),IF(S68&gt;=1200,"pm","am")),"")</f>
        <v/>
      </c>
      <c r="AQ68" t="str">
        <f>IF(T68&gt;0,CONCATENATE(IF(T68&gt;=1200,T68/100-12,T68/100),IF(T68&gt;=1200,"pm","am"),"-",IF(U68&gt;=1200,U68/100-12,U68/100),IF(U68&gt;=1200,"pm","am")),"")</f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>_xlfn.CONCAT("{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>IF(AS68&gt;0,"&lt;img src=@img/outdoor.png@&gt;","")</f>
        <v/>
      </c>
      <c r="AZ68" t="str">
        <f>IF(AT68&gt;0,"&lt;img src=@img/pets.png@&gt;","")</f>
        <v/>
      </c>
      <c r="BA68" t="str">
        <f>IF(AU68="hard","&lt;img src=@img/hard.png@&gt;",IF(AU68="medium","&lt;img src=@img/medium.png@&gt;",IF(AU68="easy","&lt;img src=@img/easy.png@&gt;","")))</f>
        <v>&lt;img src=@img/medium.png@&gt;</v>
      </c>
      <c r="BB68" t="str">
        <f>IF(AV68="true","&lt;img src=@img/drinkicon.png@&gt;","")</f>
        <v/>
      </c>
      <c r="BC68" t="str">
        <f>IF(AW68="true","&lt;img src=@img/foodicon.png@&gt;","")</f>
        <v/>
      </c>
      <c r="BD68" t="str">
        <f>CONCATENATE(AY68,AZ68,BA68,BB68,BC68,BK68)</f>
        <v>&lt;img src=@img/medium.png@&gt;</v>
      </c>
      <c r="BE68" t="str">
        <f>CONCATENATE(IF(AS68&gt;0,"outdoor ",""),IF(AT68&gt;0,"pet ",""),IF(AV68="true","drink ",""),IF(AW68="true","food ",""),AU68," ",E68," ",C68)</f>
        <v>medium high old</v>
      </c>
      <c r="BF68" t="str">
        <f>IF(C68="old","Old Town",IF(C68="campus","Near Campus",IF(C68="sfoco", "South Foco",IF(C68="nfoco","North Foco",IF(C68="midtown","Midtown",IF(C68="cwest","Campus West",""))))))</f>
        <v>Old Town</v>
      </c>
      <c r="BG68">
        <v>40.587355000000002</v>
      </c>
      <c r="BH68">
        <v>-105.07316299999999</v>
      </c>
      <c r="BI68" t="str">
        <f>CONCATENATE("[",BG68,",",BH68,"],")</f>
        <v>[40.587355,-105.073163],</v>
      </c>
      <c r="BK68" t="str">
        <f>IF(BJ68&gt;0,"&lt;img src=@img/kidicon.png@&gt;","")</f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>IF(H69&gt;0,H69/100,"")</f>
        <v/>
      </c>
      <c r="X69" t="str">
        <f>IF(I69&gt;0,I69/100,"")</f>
        <v/>
      </c>
      <c r="Y69" t="str">
        <f>IF(J69&gt;0,J69/100,"")</f>
        <v/>
      </c>
      <c r="Z69" t="str">
        <f>IF(K69&gt;0,K69/100,"")</f>
        <v/>
      </c>
      <c r="AA69" t="str">
        <f>IF(L69&gt;0,L69/100,"")</f>
        <v/>
      </c>
      <c r="AB69" t="str">
        <f>IF(M69&gt;0,M69/100,"")</f>
        <v/>
      </c>
      <c r="AC69" t="str">
        <f>IF(N69&gt;0,N69/100,"")</f>
        <v/>
      </c>
      <c r="AD69" t="str">
        <f>IF(O69&gt;0,O69/100,"")</f>
        <v/>
      </c>
      <c r="AE69" t="str">
        <f>IF(P69&gt;0,P69/100,"")</f>
        <v/>
      </c>
      <c r="AF69" t="str">
        <f>IF(Q69&gt;0,Q69/100,"")</f>
        <v/>
      </c>
      <c r="AG69" t="str">
        <f>IF(R69&gt;0,R69/100,"")</f>
        <v/>
      </c>
      <c r="AH69" t="str">
        <f>IF(S69&gt;0,S69/100,"")</f>
        <v/>
      </c>
      <c r="AI69" t="str">
        <f>IF(T69&gt;0,T69/100,"")</f>
        <v/>
      </c>
      <c r="AJ69" t="str">
        <f>IF(U69&gt;0,U69/100,"")</f>
        <v/>
      </c>
      <c r="AK69" t="str">
        <f>IF(H69&gt;0,CONCATENATE(IF(H69&gt;=1200,H69/100-12,H69/100),IF(H69&gt;=1200,"pm","am"),"-",IF(I69&gt;=1200,I69/100-12,I69/100),IF(I69&gt;=1200,"pm","am")),"")</f>
        <v/>
      </c>
      <c r="AL69" t="str">
        <f>IF(J69&gt;0,CONCATENATE(IF(J69&gt;=1200,J69/100-12,J69/100),IF(J69&gt;=1200,"pm","am"),"-",IF(K69&gt;=1200,K69/100-12,K69/100),IF(K69&gt;=1200,"pm","am")),"")</f>
        <v/>
      </c>
      <c r="AM69" t="str">
        <f>IF(L69&gt;0,CONCATENATE(IF(L69&gt;=1200,L69/100-12,L69/100),IF(L69&gt;=1200,"pm","am"),"-",IF(M69&gt;=1200,M69/100-12,M69/100),IF(M69&gt;=1200,"pm","am")),"")</f>
        <v/>
      </c>
      <c r="AN69" t="str">
        <f>IF(N69&gt;0,CONCATENATE(IF(N69&gt;=1200,N69/100-12,N69/100),IF(N69&gt;=1200,"pm","am"),"-",IF(O69&gt;=1200,O69/100-12,O69/100),IF(O69&gt;=1200,"pm","am")),"")</f>
        <v/>
      </c>
      <c r="AO69" t="str">
        <f>IF(P69&gt;0,CONCATENATE(IF(P69&gt;=1200,P69/100-12,P69/100),IF(P69&gt;=1200,"pm","am"),"-",IF(Q69&gt;=1200,Q69/100-12,Q69/100),IF(Q69&gt;=1200,"pm","am")),"")</f>
        <v/>
      </c>
      <c r="AP69" t="str">
        <f>IF(R69&gt;0,CONCATENATE(IF(R69&gt;=1200,R69/100-12,R69/100),IF(R69&gt;=1200,"pm","am"),"-",IF(S69&gt;=1200,S69/100-12,S69/100),IF(S69&gt;=1200,"pm","am")),"")</f>
        <v/>
      </c>
      <c r="AQ69" t="str">
        <f>IF(T69&gt;0,CONCATENATE(IF(T69&gt;=1200,T69/100-12,T69/100),IF(T69&gt;=1200,"pm","am"),"-",IF(U69&gt;=1200,U69/100-12,U69/100),IF(U69&gt;=1200,"pm","am")),"")</f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>_xlfn.CONCAT("{
    'name': """,B69,""",
    'area': ","""",C69,""",",
"'hours': {
      'sunday-start':","""",H69,"""",", 'sunday-end':","""",I69,"""",", 'monday-start':","""",J69,"""",", 'monday-end':","""",K69,"""",", 'tuesday-start':","""",L69,"""",", 'tuesday-end':","""",M69,""", 'wednesday-start':","""",N69,""", 'wednesday-end':","""",O69,""", 'thursday-start':","""",P69,""", 'thursday-end':","""",Q69,""", 'friday-start':","""",R69,""", 'friday-end':","""",S69,""", 'saturday-start':","""",T69,""", 'saturday-end':","""",U69,"""","},","  'description': ","""",V69,"""",", 'link':","""",AR69,"""",", 'pricing':","""",E69,"""",",   'phone-number': ","""",F69,"""",", 'address': ","""",G69,"""",", 'other-amenities': [","'",AS69,"','",AT69,"','",AU69,"'","]",", 'has-drink':",AV69,", 'has-food':",AW69,"},")</f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>IF(AS69&gt;0,"&lt;img src=@img/outdoor.png@&gt;","")</f>
        <v/>
      </c>
      <c r="AZ69" t="str">
        <f>IF(AT69&gt;0,"&lt;img src=@img/pets.png@&gt;","")</f>
        <v/>
      </c>
      <c r="BA69" t="str">
        <f>IF(AU69="hard","&lt;img src=@img/hard.png@&gt;",IF(AU69="medium","&lt;img src=@img/medium.png@&gt;",IF(AU69="easy","&lt;img src=@img/easy.png@&gt;","")))</f>
        <v>&lt;img src=@img/medium.png@&gt;</v>
      </c>
      <c r="BB69" t="str">
        <f>IF(AV69="true","&lt;img src=@img/drinkicon.png@&gt;","")</f>
        <v/>
      </c>
      <c r="BC69" t="str">
        <f>IF(AW69="true","&lt;img src=@img/foodicon.png@&gt;","")</f>
        <v/>
      </c>
      <c r="BD69" t="str">
        <f>CONCATENATE(AY69,AZ69,BA69,BB69,BC69,BK69)</f>
        <v>&lt;img src=@img/medium.png@&gt;</v>
      </c>
      <c r="BE69" t="str">
        <f>CONCATENATE(IF(AS69&gt;0,"outdoor ",""),IF(AT69&gt;0,"pet ",""),IF(AV69="true","drink ",""),IF(AW69="true","food ",""),AU69," ",E69," ",C69)</f>
        <v>medium med old</v>
      </c>
      <c r="BF69" t="str">
        <f>IF(C69="old","Old Town",IF(C69="campus","Near Campus",IF(C69="sfoco", "South Foco",IF(C69="nfoco","North Foco",IF(C69="midtown","Midtown",IF(C69="cwest","Campus West",""))))))</f>
        <v>Old Town</v>
      </c>
      <c r="BG69">
        <v>40.590091999999999</v>
      </c>
      <c r="BH69">
        <v>-105.07255000000001</v>
      </c>
      <c r="BI69" t="str">
        <f>CONCATENATE("[",BG69,",",BH69,"],")</f>
        <v>[40.590092,-105.07255],</v>
      </c>
      <c r="BK69" t="str">
        <f>IF(BJ69&gt;0,"&lt;img src=@img/kidicon.png@&gt;","")</f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>IF(H70&gt;0,H70/100,"")</f>
        <v/>
      </c>
      <c r="X70" t="str">
        <f>IF(I70&gt;0,I70/100,"")</f>
        <v/>
      </c>
      <c r="Y70" t="str">
        <f>IF(J70&gt;0,J70/100,"")</f>
        <v/>
      </c>
      <c r="Z70" t="str">
        <f>IF(K70&gt;0,K70/100,"")</f>
        <v/>
      </c>
      <c r="AA70" t="str">
        <f>IF(L70&gt;0,L70/100,"")</f>
        <v/>
      </c>
      <c r="AB70" t="str">
        <f>IF(M70&gt;0,M70/100,"")</f>
        <v/>
      </c>
      <c r="AC70" t="str">
        <f>IF(N70&gt;0,N70/100,"")</f>
        <v/>
      </c>
      <c r="AD70" t="str">
        <f>IF(O70&gt;0,O70/100,"")</f>
        <v/>
      </c>
      <c r="AE70" t="str">
        <f>IF(P70&gt;0,P70/100,"")</f>
        <v/>
      </c>
      <c r="AF70" t="str">
        <f>IF(Q70&gt;0,Q70/100,"")</f>
        <v/>
      </c>
      <c r="AG70" t="str">
        <f>IF(R70&gt;0,R70/100,"")</f>
        <v/>
      </c>
      <c r="AH70" t="str">
        <f>IF(S70&gt;0,S70/100,"")</f>
        <v/>
      </c>
      <c r="AI70" t="str">
        <f>IF(T70&gt;0,T70/100,"")</f>
        <v/>
      </c>
      <c r="AJ70" t="str">
        <f>IF(U70&gt;0,U70/100,"")</f>
        <v/>
      </c>
      <c r="AK70" t="str">
        <f>IF(H70&gt;0,CONCATENATE(IF(H70&gt;=1200,H70/100-12,H70/100),IF(H70&gt;=1200,"pm","am"),"-",IF(I70&gt;=1200,I70/100-12,I70/100),IF(I70&gt;=1200,"pm","am")),"")</f>
        <v/>
      </c>
      <c r="AL70" t="str">
        <f>IF(J70&gt;0,CONCATENATE(IF(J70&gt;=1200,J70/100-12,J70/100),IF(J70&gt;=1200,"pm","am"),"-",IF(K70&gt;=1200,K70/100-12,K70/100),IF(K70&gt;=1200,"pm","am")),"")</f>
        <v/>
      </c>
      <c r="AM70" t="str">
        <f>IF(L70&gt;0,CONCATENATE(IF(L70&gt;=1200,L70/100-12,L70/100),IF(L70&gt;=1200,"pm","am"),"-",IF(M70&gt;=1200,M70/100-12,M70/100),IF(M70&gt;=1200,"pm","am")),"")</f>
        <v/>
      </c>
      <c r="AN70" t="str">
        <f>IF(N70&gt;0,CONCATENATE(IF(N70&gt;=1200,N70/100-12,N70/100),IF(N70&gt;=1200,"pm","am"),"-",IF(O70&gt;=1200,O70/100-12,O70/100),IF(O70&gt;=1200,"pm","am")),"")</f>
        <v/>
      </c>
      <c r="AO70" t="str">
        <f>IF(P70&gt;0,CONCATENATE(IF(P70&gt;=1200,P70/100-12,P70/100),IF(P70&gt;=1200,"pm","am"),"-",IF(Q70&gt;=1200,Q70/100-12,Q70/100),IF(Q70&gt;=1200,"pm","am")),"")</f>
        <v/>
      </c>
      <c r="AP70" t="str">
        <f>IF(R70&gt;0,CONCATENATE(IF(R70&gt;=1200,R70/100-12,R70/100),IF(R70&gt;=1200,"pm","am"),"-",IF(S70&gt;=1200,S70/100-12,S70/100),IF(S70&gt;=1200,"pm","am")),"")</f>
        <v/>
      </c>
      <c r="AQ70" t="str">
        <f>IF(T70&gt;0,CONCATENATE(IF(T70&gt;=1200,T70/100-12,T70/100),IF(T70&gt;=1200,"pm","am"),"-",IF(U70&gt;=1200,U70/100-12,U70/100),IF(U70&gt;=1200,"pm","am")),"")</f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>_xlfn.CONCAT("{
    'name': """,B70,""",
    'area': ","""",C70,""",",
"'hours': {
      'sunday-start':","""",H70,"""",", 'sunday-end':","""",I70,"""",", 'monday-start':","""",J70,"""",", 'monday-end':","""",K70,"""",", 'tuesday-start':","""",L70,"""",", 'tuesday-end':","""",M70,""", 'wednesday-start':","""",N70,""", 'wednesday-end':","""",O70,""", 'thursday-start':","""",P70,""", 'thursday-end':","""",Q70,""", 'friday-start':","""",R70,""", 'friday-end':","""",S70,""", 'saturday-start':","""",T70,""", 'saturday-end':","""",U70,"""","},","  'description': ","""",V70,"""",", 'link':","""",AR70,"""",", 'pricing':","""",E70,"""",",   'phone-number': ","""",F70,"""",", 'address': ","""",G70,"""",", 'other-amenities': [","'",AS70,"','",AT70,"','",AU70,"'","]",", 'has-drink':",AV70,", 'has-food':",AW70,"},")</f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>IF(AS70&gt;0,"&lt;img src=@img/outdoor.png@&gt;","")</f>
        <v>&lt;img src=@img/outdoor.png@&gt;</v>
      </c>
      <c r="AZ70" t="str">
        <f>IF(AT70&gt;0,"&lt;img src=@img/pets.png@&gt;","")</f>
        <v/>
      </c>
      <c r="BA70" t="str">
        <f>IF(AU70="hard","&lt;img src=@img/hard.png@&gt;",IF(AU70="medium","&lt;img src=@img/medium.png@&gt;",IF(AU70="easy","&lt;img src=@img/easy.png@&gt;","")))</f>
        <v>&lt;img src=@img/medium.png@&gt;</v>
      </c>
      <c r="BB70" t="str">
        <f>IF(AV70="true","&lt;img src=@img/drinkicon.png@&gt;","")</f>
        <v/>
      </c>
      <c r="BC70" t="str">
        <f>IF(AW70="true","&lt;img src=@img/foodicon.png@&gt;","")</f>
        <v/>
      </c>
      <c r="BD70" t="str">
        <f>CONCATENATE(AY70,AZ70,BA70,BB70,BC70,BK70)</f>
        <v>&lt;img src=@img/outdoor.png@&gt;&lt;img src=@img/medium.png@&gt;&lt;img src=@img/kidicon.png@&gt;</v>
      </c>
      <c r="BE70" t="str">
        <f>CONCATENATE(IF(AS70&gt;0,"outdoor ",""),IF(AT70&gt;0,"pet ",""),IF(AV70="true","drink ",""),IF(AW70="true","food ",""),AU70," ",E70," ",C70)</f>
        <v>outdoor medium med old</v>
      </c>
      <c r="BF70" t="str">
        <f>IF(C70="old","Old Town",IF(C70="campus","Near Campus",IF(C70="sfoco", "South Foco",IF(C70="nfoco","North Foco",IF(C70="midtown","Midtown",IF(C70="cwest","Campus West",""))))))</f>
        <v>Old Town</v>
      </c>
      <c r="BG70">
        <v>40.588638000000003</v>
      </c>
      <c r="BH70">
        <v>-105.077392</v>
      </c>
      <c r="BI70" t="str">
        <f>CONCATENATE("[",BG70,",",BH70,"],")</f>
        <v>[40.588638,-105.077392],</v>
      </c>
      <c r="BJ70" t="b">
        <v>1</v>
      </c>
      <c r="BK70" t="str">
        <f>IF(BJ70&gt;0,"&lt;img src=@img/kidicon.png@&gt;","")</f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>IF(H71&gt;0,H71/100,"")</f>
        <v>15</v>
      </c>
      <c r="X71">
        <f>IF(I71&gt;0,I71/100,"")</f>
        <v>18</v>
      </c>
      <c r="Y71">
        <f>IF(J71&gt;0,J71/100,"")</f>
        <v>15</v>
      </c>
      <c r="Z71">
        <f>IF(K71&gt;0,K71/100,"")</f>
        <v>18</v>
      </c>
      <c r="AA71">
        <f>IF(L71&gt;0,L71/100,"")</f>
        <v>15</v>
      </c>
      <c r="AB71">
        <f>IF(M71&gt;0,M71/100,"")</f>
        <v>18</v>
      </c>
      <c r="AC71">
        <f>IF(N71&gt;0,N71/100,"")</f>
        <v>15</v>
      </c>
      <c r="AD71">
        <f>IF(O71&gt;0,O71/100,"")</f>
        <v>18</v>
      </c>
      <c r="AE71">
        <f>IF(P71&gt;0,P71/100,"")</f>
        <v>15</v>
      </c>
      <c r="AF71">
        <f>IF(Q71&gt;0,Q71/100,"")</f>
        <v>18</v>
      </c>
      <c r="AG71">
        <f>IF(R71&gt;0,R71/100,"")</f>
        <v>15</v>
      </c>
      <c r="AH71">
        <f>IF(S71&gt;0,S71/100,"")</f>
        <v>18</v>
      </c>
      <c r="AI71">
        <f>IF(T71&gt;0,T71/100,"")</f>
        <v>15</v>
      </c>
      <c r="AJ71">
        <f>IF(U71&gt;0,U71/100,"")</f>
        <v>18</v>
      </c>
      <c r="AK71" t="str">
        <f>IF(H71&gt;0,CONCATENATE(IF(H71&gt;=1200,H71/100-12,H71/100),IF(H71&gt;=1200,"pm","am"),"-",IF(I71&gt;=1200,I71/100-12,I71/100),IF(I71&gt;=1200,"pm","am")),"")</f>
        <v>3pm-6pm</v>
      </c>
      <c r="AL71" t="str">
        <f>IF(J71&gt;0,CONCATENATE(IF(J71&gt;=1200,J71/100-12,J71/100),IF(J71&gt;=1200,"pm","am"),"-",IF(K71&gt;=1200,K71/100-12,K71/100),IF(K71&gt;=1200,"pm","am")),"")</f>
        <v>3pm-6pm</v>
      </c>
      <c r="AM71" t="str">
        <f>IF(L71&gt;0,CONCATENATE(IF(L71&gt;=1200,L71/100-12,L71/100),IF(L71&gt;=1200,"pm","am"),"-",IF(M71&gt;=1200,M71/100-12,M71/100),IF(M71&gt;=1200,"pm","am")),"")</f>
        <v>3pm-6pm</v>
      </c>
      <c r="AN71" t="str">
        <f>IF(N71&gt;0,CONCATENATE(IF(N71&gt;=1200,N71/100-12,N71/100),IF(N71&gt;=1200,"pm","am"),"-",IF(O71&gt;=1200,O71/100-12,O71/100),IF(O71&gt;=1200,"pm","am")),"")</f>
        <v>3pm-6pm</v>
      </c>
      <c r="AO71" t="str">
        <f>IF(P71&gt;0,CONCATENATE(IF(P71&gt;=1200,P71/100-12,P71/100),IF(P71&gt;=1200,"pm","am"),"-",IF(Q71&gt;=1200,Q71/100-12,Q71/100),IF(Q71&gt;=1200,"pm","am")),"")</f>
        <v>3pm-6pm</v>
      </c>
      <c r="AP71" t="str">
        <f>IF(R71&gt;0,CONCATENATE(IF(R71&gt;=1200,R71/100-12,R71/100),IF(R71&gt;=1200,"pm","am"),"-",IF(S71&gt;=1200,S71/100-12,S71/100),IF(S71&gt;=1200,"pm","am")),"")</f>
        <v>3pm-6pm</v>
      </c>
      <c r="AQ71" t="str">
        <f>IF(T71&gt;0,CONCATENATE(IF(T71&gt;=1200,T71/100-12,T71/100),IF(T71&gt;=1200,"pm","am"),"-",IF(U71&gt;=1200,U71/100-12,U71/100),IF(U71&gt;=1200,"pm","am")),"")</f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>_xlfn.CONCAT("{
    'name': """,B71,""",
    'area': ","""",C71,""",",
"'hours': {
      'sunday-start':","""",H71,"""",", 'sunday-end':","""",I71,"""",", 'monday-start':","""",J71,"""",", 'monday-end':","""",K71,"""",", 'tuesday-start':","""",L71,"""",", 'tuesday-end':","""",M71,""", 'wednesday-start':","""",N71,""", 'wednesday-end':","""",O71,""", 'thursday-start':","""",P71,""", 'thursday-end':","""",Q71,""", 'friday-start':","""",R71,""", 'friday-end':","""",S71,""", 'saturday-start':","""",T71,""", 'saturday-end':","""",U71,"""","},","  'description': ","""",V71,"""",", 'link':","""",AR71,"""",", 'pricing':","""",E71,"""",",   'phone-number': ","""",F71,"""",", 'address': ","""",G71,"""",", 'other-amenities': [","'",AS71,"','",AT71,"','",AU71,"'","]",", 'has-drink':",AV71,", 'has-food':",AW71,"},")</f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>IF(AS71&gt;0,"&lt;img src=@img/outdoor.png@&gt;","")</f>
        <v>&lt;img src=@img/outdoor.png@&gt;</v>
      </c>
      <c r="AZ71" t="str">
        <f>IF(AT71&gt;0,"&lt;img src=@img/pets.png@&gt;","")</f>
        <v/>
      </c>
      <c r="BA71" t="str">
        <f>IF(AU71="hard","&lt;img src=@img/hard.png@&gt;",IF(AU71="medium","&lt;img src=@img/medium.png@&gt;",IF(AU71="easy","&lt;img src=@img/easy.png@&gt;","")))</f>
        <v>&lt;img src=@img/easy.png@&gt;</v>
      </c>
      <c r="BB71" t="str">
        <f>IF(AV71="true","&lt;img src=@img/drinkicon.png@&gt;","")</f>
        <v>&lt;img src=@img/drinkicon.png@&gt;</v>
      </c>
      <c r="BC71" t="str">
        <f>IF(AW71="true","&lt;img src=@img/foodicon.png@&gt;","")</f>
        <v>&lt;img src=@img/foodicon.png@&gt;</v>
      </c>
      <c r="BD71" t="str">
        <f>CONCATENATE(AY71,AZ71,BA71,BB71,BC71,BK71)</f>
        <v>&lt;img src=@img/outdoor.png@&gt;&lt;img src=@img/easy.png@&gt;&lt;img src=@img/drinkicon.png@&gt;&lt;img src=@img/foodicon.png@&gt;</v>
      </c>
      <c r="BE71" t="str">
        <f>CONCATENATE(IF(AS71&gt;0,"outdoor ",""),IF(AT71&gt;0,"pet ",""),IF(AV71="true","drink ",""),IF(AW71="true","food ",""),AU71," ",E71," ",C71)</f>
        <v>outdoor drink food easy high midtown</v>
      </c>
      <c r="BF71" t="str">
        <f>IF(C71="old","Old Town",IF(C71="campus","Near Campus",IF(C71="sfoco", "South Foco",IF(C71="nfoco","North Foco",IF(C71="midtown","Midtown",IF(C71="cwest","Campus West",""))))))</f>
        <v>Midtown</v>
      </c>
      <c r="BG71">
        <v>40.551181</v>
      </c>
      <c r="BH71">
        <v>-105.07652</v>
      </c>
      <c r="BI71" t="str">
        <f>CONCATENATE("[",BG71,",",BH71,"],")</f>
        <v>[40.551181,-105.07652],</v>
      </c>
      <c r="BK71" t="str">
        <f>IF(BJ71&gt;0,"&lt;img src=@img/kidicon.png@&gt;","")</f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>IF(H72&gt;0,H72/100,"")</f>
        <v>15</v>
      </c>
      <c r="X72">
        <f>IF(I72&gt;0,I72/100,"")</f>
        <v>19</v>
      </c>
      <c r="Y72">
        <f>IF(J72&gt;0,J72/100,"")</f>
        <v>11</v>
      </c>
      <c r="Z72">
        <f>IF(K72&gt;0,K72/100,"")</f>
        <v>20.3</v>
      </c>
      <c r="AA72">
        <f>IF(L72&gt;0,L72/100,"")</f>
        <v>15</v>
      </c>
      <c r="AB72">
        <f>IF(M72&gt;0,M72/100,"")</f>
        <v>19</v>
      </c>
      <c r="AC72">
        <f>IF(N72&gt;0,N72/100,"")</f>
        <v>15</v>
      </c>
      <c r="AD72">
        <f>IF(O72&gt;0,O72/100,"")</f>
        <v>19</v>
      </c>
      <c r="AE72">
        <f>IF(P72&gt;0,P72/100,"")</f>
        <v>15</v>
      </c>
      <c r="AF72">
        <f>IF(Q72&gt;0,Q72/100,"")</f>
        <v>19</v>
      </c>
      <c r="AG72">
        <f>IF(R72&gt;0,R72/100,"")</f>
        <v>15</v>
      </c>
      <c r="AH72">
        <f>IF(S72&gt;0,S72/100,"")</f>
        <v>19</v>
      </c>
      <c r="AI72">
        <f>IF(T72&gt;0,T72/100,"")</f>
        <v>15</v>
      </c>
      <c r="AJ72">
        <f>IF(U72&gt;0,U72/100,"")</f>
        <v>19</v>
      </c>
      <c r="AK72" t="str">
        <f>IF(H72&gt;0,CONCATENATE(IF(H72&gt;=1200,H72/100-12,H72/100),IF(H72&gt;=1200,"pm","am"),"-",IF(I72&gt;=1200,I72/100-12,I72/100),IF(I72&gt;=1200,"pm","am")),"")</f>
        <v>3pm-7pm</v>
      </c>
      <c r="AL72" t="str">
        <f>IF(J72&gt;0,CONCATENATE(IF(J72&gt;=1200,J72/100-12,J72/100),IF(J72&gt;=1200,"pm","am"),"-",IF(K72&gt;=1200,K72/100-12,K72/100),IF(K72&gt;=1200,"pm","am")),"")</f>
        <v>11am-8.3pm</v>
      </c>
      <c r="AM72" t="str">
        <f>IF(L72&gt;0,CONCATENATE(IF(L72&gt;=1200,L72/100-12,L72/100),IF(L72&gt;=1200,"pm","am"),"-",IF(M72&gt;=1200,M72/100-12,M72/100),IF(M72&gt;=1200,"pm","am")),"")</f>
        <v>3pm-7pm</v>
      </c>
      <c r="AN72" t="str">
        <f>IF(N72&gt;0,CONCATENATE(IF(N72&gt;=1200,N72/100-12,N72/100),IF(N72&gt;=1200,"pm","am"),"-",IF(O72&gt;=1200,O72/100-12,O72/100),IF(O72&gt;=1200,"pm","am")),"")</f>
        <v>3pm-7pm</v>
      </c>
      <c r="AO72" t="str">
        <f>IF(P72&gt;0,CONCATENATE(IF(P72&gt;=1200,P72/100-12,P72/100),IF(P72&gt;=1200,"pm","am"),"-",IF(Q72&gt;=1200,Q72/100-12,Q72/100),IF(Q72&gt;=1200,"pm","am")),"")</f>
        <v>3pm-7pm</v>
      </c>
      <c r="AP72" t="str">
        <f>IF(R72&gt;0,CONCATENATE(IF(R72&gt;=1200,R72/100-12,R72/100),IF(R72&gt;=1200,"pm","am"),"-",IF(S72&gt;=1200,S72/100-12,S72/100),IF(S72&gt;=1200,"pm","am")),"")</f>
        <v>3pm-7pm</v>
      </c>
      <c r="AQ72" t="str">
        <f>IF(T72&gt;0,CONCATENATE(IF(T72&gt;=1200,T72/100-12,T72/100),IF(T72&gt;=1200,"pm","am"),"-",IF(U72&gt;=1200,U72/100-12,U72/100),IF(U72&gt;=1200,"pm","am")),"")</f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>_xlfn.CONCAT("{
    'name': """,B72,""",
    'area': ","""",C72,""",",
"'hours': {
      'sunday-start':","""",H72,"""",", 'sunday-end':","""",I72,"""",", 'monday-start':","""",J72,"""",", 'monday-end':","""",K72,"""",", 'tuesday-start':","""",L72,"""",", 'tuesday-end':","""",M72,""", 'wednesday-start':","""",N72,""", 'wednesday-end':","""",O72,""", 'thursday-start':","""",P72,""", 'thursday-end':","""",Q72,""", 'friday-start':","""",R72,""", 'friday-end':","""",S72,""", 'saturday-start':","""",T72,""", 'saturday-end':","""",U72,"""","},","  'description': ","""",V72,"""",", 'link':","""",AR72,"""",", 'pricing':","""",E72,"""",",   'phone-number': ","""",F72,"""",", 'address': ","""",G72,"""",", 'other-amenities': [","'",AS72,"','",AT72,"','",AU72,"'","]",", 'has-drink':",AV72,", 'has-food':",AW72,"},")</f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>IF(AS72&gt;0,"&lt;img src=@img/outdoor.png@&gt;","")</f>
        <v/>
      </c>
      <c r="AZ72" t="str">
        <f>IF(AT72&gt;0,"&lt;img src=@img/pets.png@&gt;","")</f>
        <v/>
      </c>
      <c r="BA72" t="str">
        <f>IF(AU72="hard","&lt;img src=@img/hard.png@&gt;",IF(AU72="medium","&lt;img src=@img/medium.png@&gt;",IF(AU72="easy","&lt;img src=@img/easy.png@&gt;","")))</f>
        <v>&lt;img src=@img/easy.png@&gt;</v>
      </c>
      <c r="BB72" t="str">
        <f>IF(AV72="true","&lt;img src=@img/drinkicon.png@&gt;","")</f>
        <v>&lt;img src=@img/drinkicon.png@&gt;</v>
      </c>
      <c r="BC72" t="str">
        <f>IF(AW72="true","&lt;img src=@img/foodicon.png@&gt;","")</f>
        <v/>
      </c>
      <c r="BD72" t="str">
        <f>CONCATENATE(AY72,AZ72,BA72,BB72,BC72,BK72)</f>
        <v>&lt;img src=@img/easy.png@&gt;&lt;img src=@img/drinkicon.png@&gt;</v>
      </c>
      <c r="BE72" t="str">
        <f>CONCATENATE(IF(AS72&gt;0,"outdoor ",""),IF(AT72&gt;0,"pet ",""),IF(AV72="true","drink ",""),IF(AW72="true","food ",""),AU72," ",E72," ",C72)</f>
        <v>drink easy low campus</v>
      </c>
      <c r="BF72" t="str">
        <f>IF(C72="old","Old Town",IF(C72="campus","Near Campus",IF(C72="sfoco", "South Foco",IF(C72="nfoco","North Foco",IF(C72="midtown","Midtown",IF(C72="cwest","Campus West",""))))))</f>
        <v>Near Campus</v>
      </c>
      <c r="BG72">
        <v>40.566623999999997</v>
      </c>
      <c r="BH72">
        <v>-105.07869100000001</v>
      </c>
      <c r="BI72" t="str">
        <f>CONCATENATE("[",BG72,",",BH72,"],")</f>
        <v>[40.566624,-105.078691],</v>
      </c>
      <c r="BK72" t="str">
        <f>IF(BJ72&gt;0,"&lt;img src=@img/kidicon.png@&gt;","")</f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>IF(H73&gt;0,H73/100,"")</f>
        <v/>
      </c>
      <c r="X73" t="str">
        <f>IF(I73&gt;0,I73/100,"")</f>
        <v/>
      </c>
      <c r="Y73" t="str">
        <f>IF(J73&gt;0,J73/100,"")</f>
        <v/>
      </c>
      <c r="Z73" t="str">
        <f>IF(K73&gt;0,K73/100,"")</f>
        <v/>
      </c>
      <c r="AA73" t="str">
        <f>IF(L73&gt;0,L73/100,"")</f>
        <v/>
      </c>
      <c r="AB73" t="str">
        <f>IF(M73&gt;0,M73/100,"")</f>
        <v/>
      </c>
      <c r="AC73" t="str">
        <f>IF(N73&gt;0,N73/100,"")</f>
        <v/>
      </c>
      <c r="AD73" t="str">
        <f>IF(O73&gt;0,O73/100,"")</f>
        <v/>
      </c>
      <c r="AE73" t="str">
        <f>IF(P73&gt;0,P73/100,"")</f>
        <v/>
      </c>
      <c r="AF73" t="str">
        <f>IF(Q73&gt;0,Q73/100,"")</f>
        <v/>
      </c>
      <c r="AG73" t="str">
        <f>IF(R73&gt;0,R73/100,"")</f>
        <v/>
      </c>
      <c r="AH73" t="str">
        <f>IF(S73&gt;0,S73/100,"")</f>
        <v/>
      </c>
      <c r="AI73" t="str">
        <f>IF(T73&gt;0,T73/100,"")</f>
        <v/>
      </c>
      <c r="AJ73" t="str">
        <f>IF(U73&gt;0,U73/100,"")</f>
        <v/>
      </c>
      <c r="AK73" t="str">
        <f>IF(H73&gt;0,CONCATENATE(IF(H73&gt;=1200,H73/100-12,H73/100),IF(H73&gt;=1200,"pm","am"),"-",IF(I73&gt;=1200,I73/100-12,I73/100),IF(I73&gt;=1200,"pm","am")),"")</f>
        <v/>
      </c>
      <c r="AL73" t="str">
        <f>IF(J73&gt;0,CONCATENATE(IF(J73&gt;=1200,J73/100-12,J73/100),IF(J73&gt;=1200,"pm","am"),"-",IF(K73&gt;=1200,K73/100-12,K73/100),IF(K73&gt;=1200,"pm","am")),"")</f>
        <v/>
      </c>
      <c r="AM73" t="str">
        <f>IF(L73&gt;0,CONCATENATE(IF(L73&gt;=1200,L73/100-12,L73/100),IF(L73&gt;=1200,"pm","am"),"-",IF(M73&gt;=1200,M73/100-12,M73/100),IF(M73&gt;=1200,"pm","am")),"")</f>
        <v/>
      </c>
      <c r="AN73" t="str">
        <f>IF(N73&gt;0,CONCATENATE(IF(N73&gt;=1200,N73/100-12,N73/100),IF(N73&gt;=1200,"pm","am"),"-",IF(O73&gt;=1200,O73/100-12,O73/100),IF(O73&gt;=1200,"pm","am")),"")</f>
        <v/>
      </c>
      <c r="AO73" t="str">
        <f>IF(P73&gt;0,CONCATENATE(IF(P73&gt;=1200,P73/100-12,P73/100),IF(P73&gt;=1200,"pm","am"),"-",IF(Q73&gt;=1200,Q73/100-12,Q73/100),IF(Q73&gt;=1200,"pm","am")),"")</f>
        <v/>
      </c>
      <c r="AP73" t="str">
        <f>IF(R73&gt;0,CONCATENATE(IF(R73&gt;=1200,R73/100-12,R73/100),IF(R73&gt;=1200,"pm","am"),"-",IF(S73&gt;=1200,S73/100-12,S73/100),IF(S73&gt;=1200,"pm","am")),"")</f>
        <v/>
      </c>
      <c r="AQ73" t="str">
        <f>IF(T73&gt;0,CONCATENATE(IF(T73&gt;=1200,T73/100-12,T73/100),IF(T73&gt;=1200,"pm","am"),"-",IF(U73&gt;=1200,U73/100-12,U73/100),IF(U73&gt;=1200,"pm","am")),"")</f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>_xlfn.CONCAT("{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>IF(AS73&gt;0,"&lt;img src=@img/outdoor.png@&gt;","")</f>
        <v>&lt;img src=@img/outdoor.png@&gt;</v>
      </c>
      <c r="AZ73" t="str">
        <f>IF(AT73&gt;0,"&lt;img src=@img/pets.png@&gt;","")</f>
        <v>&lt;img src=@img/pets.png@&gt;</v>
      </c>
      <c r="BA73" t="str">
        <f>IF(AU73="hard","&lt;img src=@img/hard.png@&gt;",IF(AU73="medium","&lt;img src=@img/medium.png@&gt;",IF(AU73="easy","&lt;img src=@img/easy.png@&gt;","")))</f>
        <v>&lt;img src=@img/medium.png@&gt;</v>
      </c>
      <c r="BB73" t="str">
        <f>IF(AV73="true","&lt;img src=@img/drinkicon.png@&gt;","")</f>
        <v/>
      </c>
      <c r="BC73" t="str">
        <f>IF(AW73="true","&lt;img src=@img/foodicon.png@&gt;","")</f>
        <v/>
      </c>
      <c r="BD73" t="str">
        <f>CONCATENATE(AY73,AZ73,BA73,BB73,BC73,BK73)</f>
        <v>&lt;img src=@img/outdoor.png@&gt;&lt;img src=@img/pets.png@&gt;&lt;img src=@img/medium.png@&gt;</v>
      </c>
      <c r="BE73" t="str">
        <f>CONCATENATE(IF(AS73&gt;0,"outdoor ",""),IF(AT73&gt;0,"pet ",""),IF(AV73="true","drink ",""),IF(AW73="true","food ",""),AU73," ",E73," ",C73)</f>
        <v>outdoor pet medium med old</v>
      </c>
      <c r="BF73" t="str">
        <f>IF(C73="old","Old Town",IF(C73="campus","Near Campus",IF(C73="sfoco", "South Foco",IF(C73="nfoco","North Foco",IF(C73="midtown","Midtown",IF(C73="cwest","Campus West",""))))))</f>
        <v>Old Town</v>
      </c>
      <c r="BG73">
        <v>40.593415</v>
      </c>
      <c r="BH73">
        <v>-105.066874</v>
      </c>
      <c r="BI73" t="str">
        <f>CONCATENATE("[",BG73,",",BH73,"],")</f>
        <v>[40.593415,-105.066874],</v>
      </c>
      <c r="BK73" t="str">
        <f>IF(BJ73&gt;0,"&lt;img src=@img/kidicon.png@&gt;","")</f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>IF(H74&gt;0,H74/100,"")</f>
        <v/>
      </c>
      <c r="X74" t="str">
        <f>IF(I74&gt;0,I74/100,"")</f>
        <v/>
      </c>
      <c r="Y74">
        <f>IF(J74&gt;0,J74/100,"")</f>
        <v>15.3</v>
      </c>
      <c r="Z74">
        <f>IF(K74&gt;0,K74/100,"")</f>
        <v>18</v>
      </c>
      <c r="AA74">
        <f>IF(L74&gt;0,L74/100,"")</f>
        <v>15.3</v>
      </c>
      <c r="AB74">
        <f>IF(M74&gt;0,M74/100,"")</f>
        <v>18</v>
      </c>
      <c r="AC74">
        <f>IF(N74&gt;0,N74/100,"")</f>
        <v>15.3</v>
      </c>
      <c r="AD74">
        <f>IF(O74&gt;0,O74/100,"")</f>
        <v>18</v>
      </c>
      <c r="AE74">
        <f>IF(P74&gt;0,P74/100,"")</f>
        <v>15.3</v>
      </c>
      <c r="AF74">
        <f>IF(Q74&gt;0,Q74/100,"")</f>
        <v>18</v>
      </c>
      <c r="AG74" t="str">
        <f>IF(R74&gt;0,R74/100,"")</f>
        <v/>
      </c>
      <c r="AH74" t="str">
        <f>IF(S74&gt;0,S74/100,"")</f>
        <v/>
      </c>
      <c r="AI74" t="str">
        <f>IF(T74&gt;0,T74/100,"")</f>
        <v/>
      </c>
      <c r="AJ74" t="str">
        <f>IF(U74&gt;0,U74/100,"")</f>
        <v/>
      </c>
      <c r="AK74" t="str">
        <f>IF(H74&gt;0,CONCATENATE(IF(H74&gt;=1200,H74/100-12,H74/100),IF(H74&gt;=1200,"pm","am"),"-",IF(I74&gt;=1200,I74/100-12,I74/100),IF(I74&gt;=1200,"pm","am")),"")</f>
        <v/>
      </c>
      <c r="AL74" t="str">
        <f>IF(J74&gt;0,CONCATENATE(IF(J74&gt;=1200,J74/100-12,J74/100),IF(J74&gt;=1200,"pm","am"),"-",IF(K74&gt;=1200,K74/100-12,K74/100),IF(K74&gt;=1200,"pm","am")),"")</f>
        <v>3.3pm-6pm</v>
      </c>
      <c r="AM74" t="str">
        <f>IF(L74&gt;0,CONCATENATE(IF(L74&gt;=1200,L74/100-12,L74/100),IF(L74&gt;=1200,"pm","am"),"-",IF(M74&gt;=1200,M74/100-12,M74/100),IF(M74&gt;=1200,"pm","am")),"")</f>
        <v>3.3pm-6pm</v>
      </c>
      <c r="AN74" t="str">
        <f>IF(N74&gt;0,CONCATENATE(IF(N74&gt;=1200,N74/100-12,N74/100),IF(N74&gt;=1200,"pm","am"),"-",IF(O74&gt;=1200,O74/100-12,O74/100),IF(O74&gt;=1200,"pm","am")),"")</f>
        <v>3.3pm-6pm</v>
      </c>
      <c r="AO74" t="str">
        <f>IF(P74&gt;0,CONCATENATE(IF(P74&gt;=1200,P74/100-12,P74/100),IF(P74&gt;=1200,"pm","am"),"-",IF(Q74&gt;=1200,Q74/100-12,Q74/100),IF(Q74&gt;=1200,"pm","am")),"")</f>
        <v>3.3pm-6pm</v>
      </c>
      <c r="AP74" t="str">
        <f>IF(R74&gt;0,CONCATENATE(IF(R74&gt;=1200,R74/100-12,R74/100),IF(R74&gt;=1200,"pm","am"),"-",IF(S74&gt;=1200,S74/100-12,S74/100),IF(S74&gt;=1200,"pm","am")),"")</f>
        <v/>
      </c>
      <c r="AQ74" t="str">
        <f>IF(T74&gt;0,CONCATENATE(IF(T74&gt;=1200,T74/100-12,T74/100),IF(T74&gt;=1200,"pm","am"),"-",IF(U74&gt;=1200,U74/100-12,U74/100),IF(U74&gt;=1200,"pm","am")),"")</f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>_xlfn.CONCAT("{
    'name': """,B74,""",
    'area': ","""",C74,""",",
"'hours': {
      'sunday-start':","""",H74,"""",", 'sunday-end':","""",I74,"""",", 'monday-start':","""",J74,"""",", 'monday-end':","""",K74,"""",", 'tuesday-start':","""",L74,"""",", 'tuesday-end':","""",M74,""", 'wednesday-start':","""",N74,""", 'wednesday-end':","""",O74,""", 'thursday-start':","""",P74,""", 'thursday-end':","""",Q74,""", 'friday-start':","""",R74,""", 'friday-end':","""",S74,""", 'saturday-start':","""",T74,""", 'saturday-end':","""",U74,"""","},","  'description': ","""",V74,"""",", 'link':","""",AR74,"""",", 'pricing':","""",E74,"""",",   'phone-number': ","""",F74,"""",", 'address': ","""",G74,"""",", 'other-amenities': [","'",AS74,"','",AT74,"','",AU74,"'","]",", 'has-drink':",AV74,", 'has-food':",AW74,"},")</f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>IF(AS74&gt;0,"&lt;img src=@img/outdoor.png@&gt;","")</f>
        <v>&lt;img src=@img/outdoor.png@&gt;</v>
      </c>
      <c r="AZ74" t="str">
        <f>IF(AT74&gt;0,"&lt;img src=@img/pets.png@&gt;","")</f>
        <v/>
      </c>
      <c r="BA74" t="str">
        <f>IF(AU74="hard","&lt;img src=@img/hard.png@&gt;",IF(AU74="medium","&lt;img src=@img/medium.png@&gt;",IF(AU74="easy","&lt;img src=@img/easy.png@&gt;","")))</f>
        <v>&lt;img src=@img/easy.png@&gt;</v>
      </c>
      <c r="BB74" t="str">
        <f>IF(AV74="true","&lt;img src=@img/drinkicon.png@&gt;","")</f>
        <v>&lt;img src=@img/drinkicon.png@&gt;</v>
      </c>
      <c r="BC74" t="str">
        <f>IF(AW74="true","&lt;img src=@img/foodicon.png@&gt;","")</f>
        <v>&lt;img src=@img/foodicon.png@&gt;</v>
      </c>
      <c r="BD74" t="str">
        <f>CONCATENATE(AY74,AZ74,BA74,BB74,BC74,BK74)</f>
        <v>&lt;img src=@img/outdoor.png@&gt;&lt;img src=@img/easy.png@&gt;&lt;img src=@img/drinkicon.png@&gt;&lt;img src=@img/foodicon.png@&gt;&lt;img src=@img/kidicon.png@&gt;</v>
      </c>
      <c r="BE74" t="str">
        <f>CONCATENATE(IF(AS74&gt;0,"outdoor ",""),IF(AT74&gt;0,"pet ",""),IF(AV74="true","drink ",""),IF(AW74="true","food ",""),AU74," ",E74," ",C74)</f>
        <v>outdoor drink food easy med campus</v>
      </c>
      <c r="BF74" t="str">
        <f>IF(C74="old","Old Town",IF(C74="campus","Near Campus",IF(C74="sfoco", "South Foco",IF(C74="nfoco","North Foco",IF(C74="midtown","Midtown",IF(C74="cwest","Campus West",""))))))</f>
        <v>Near Campus</v>
      </c>
      <c r="BG74">
        <v>40.572982000000003</v>
      </c>
      <c r="BH74">
        <v>-105.076702</v>
      </c>
      <c r="BI74" t="str">
        <f>CONCATENATE("[",BG74,",",BH74,"],")</f>
        <v>[40.572982,-105.076702],</v>
      </c>
      <c r="BJ74" t="b">
        <v>1</v>
      </c>
      <c r="BK74" t="str">
        <f>IF(BJ74&gt;0,"&lt;img src=@img/kidicon.png@&gt;","")</f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>IF(H75&gt;0,H75/100,"")</f>
        <v/>
      </c>
      <c r="X75" t="str">
        <f>IF(I75&gt;0,I75/100,"")</f>
        <v/>
      </c>
      <c r="Y75" t="str">
        <f>IF(J75&gt;0,J75/100,"")</f>
        <v/>
      </c>
      <c r="Z75" t="str">
        <f>IF(K75&gt;0,K75/100,"")</f>
        <v/>
      </c>
      <c r="AA75" t="str">
        <f>IF(L75&gt;0,L75/100,"")</f>
        <v/>
      </c>
      <c r="AB75" t="str">
        <f>IF(M75&gt;0,M75/100,"")</f>
        <v/>
      </c>
      <c r="AC75" t="str">
        <f>IF(N75&gt;0,N75/100,"")</f>
        <v/>
      </c>
      <c r="AD75" t="str">
        <f>IF(O75&gt;0,O75/100,"")</f>
        <v/>
      </c>
      <c r="AE75" t="str">
        <f>IF(P75&gt;0,P75/100,"")</f>
        <v/>
      </c>
      <c r="AF75" t="str">
        <f>IF(Q75&gt;0,Q75/100,"")</f>
        <v/>
      </c>
      <c r="AG75" t="str">
        <f>IF(R75&gt;0,R75/100,"")</f>
        <v/>
      </c>
      <c r="AH75" t="str">
        <f>IF(S75&gt;0,S75/100,"")</f>
        <v/>
      </c>
      <c r="AI75" t="str">
        <f>IF(T75&gt;0,T75/100,"")</f>
        <v/>
      </c>
      <c r="AJ75" t="str">
        <f>IF(U75&gt;0,U75/100,"")</f>
        <v/>
      </c>
      <c r="AK75" t="str">
        <f>IF(H75&gt;0,CONCATENATE(IF(H75&gt;=1200,H75/100-12,H75/100),IF(H75&gt;=1200,"pm","am"),"-",IF(I75&gt;=1200,I75/100-12,I75/100),IF(I75&gt;=1200,"pm","am")),"")</f>
        <v/>
      </c>
      <c r="AL75" t="str">
        <f>IF(J75&gt;0,CONCATENATE(IF(J75&gt;=1200,J75/100-12,J75/100),IF(J75&gt;=1200,"pm","am"),"-",IF(K75&gt;=1200,K75/100-12,K75/100),IF(K75&gt;=1200,"pm","am")),"")</f>
        <v/>
      </c>
      <c r="AM75" t="str">
        <f>IF(L75&gt;0,CONCATENATE(IF(L75&gt;=1200,L75/100-12,L75/100),IF(L75&gt;=1200,"pm","am"),"-",IF(M75&gt;=1200,M75/100-12,M75/100),IF(M75&gt;=1200,"pm","am")),"")</f>
        <v/>
      </c>
      <c r="AN75" t="str">
        <f>IF(N75&gt;0,CONCATENATE(IF(N75&gt;=1200,N75/100-12,N75/100),IF(N75&gt;=1200,"pm","am"),"-",IF(O75&gt;=1200,O75/100-12,O75/100),IF(O75&gt;=1200,"pm","am")),"")</f>
        <v/>
      </c>
      <c r="AO75" t="str">
        <f>IF(P75&gt;0,CONCATENATE(IF(P75&gt;=1200,P75/100-12,P75/100),IF(P75&gt;=1200,"pm","am"),"-",IF(Q75&gt;=1200,Q75/100-12,Q75/100),IF(Q75&gt;=1200,"pm","am")),"")</f>
        <v/>
      </c>
      <c r="AP75" t="str">
        <f>IF(R75&gt;0,CONCATENATE(IF(R75&gt;=1200,R75/100-12,R75/100),IF(R75&gt;=1200,"pm","am"),"-",IF(S75&gt;=1200,S75/100-12,S75/100),IF(S75&gt;=1200,"pm","am")),"")</f>
        <v/>
      </c>
      <c r="AQ75" t="str">
        <f>IF(T75&gt;0,CONCATENATE(IF(T75&gt;=1200,T75/100-12,T75/100),IF(T75&gt;=1200,"pm","am"),"-",IF(U75&gt;=1200,U75/100-12,U75/100),IF(U75&gt;=1200,"pm","am")),"")</f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>IF(AS75&gt;0,"&lt;img src=@img/outdoor.png@&gt;","")</f>
        <v/>
      </c>
      <c r="AZ75" t="str">
        <f>IF(AT75&gt;0,"&lt;img src=@img/pets.png@&gt;","")</f>
        <v/>
      </c>
      <c r="BA75" t="str">
        <f>IF(AU75="hard","&lt;img src=@img/hard.png@&gt;",IF(AU75="medium","&lt;img src=@img/medium.png@&gt;",IF(AU75="easy","&lt;img src=@img/easy.png@&gt;","")))</f>
        <v>&lt;img src=@img/easy.png@&gt;</v>
      </c>
      <c r="BB75" t="str">
        <f>IF(AV75="true","&lt;img src=@img/drinkicon.png@&gt;","")</f>
        <v/>
      </c>
      <c r="BC75" t="str">
        <f>IF(AW75="true","&lt;img src=@img/foodicon.png@&gt;","")</f>
        <v/>
      </c>
      <c r="BD75" t="str">
        <f>CONCATENATE(AY75,AZ75,BA75,BB75,BC75,BK75)</f>
        <v>&lt;img src=@img/easy.png@&gt;</v>
      </c>
      <c r="BE75" t="str">
        <f>CONCATENATE(IF(AS75&gt;0,"outdoor ",""),IF(AT75&gt;0,"pet ",""),IF(AV75="true","drink ",""),IF(AW75="true","food ",""),AU75," ",E75," ",C75)</f>
        <v>easy med midtown</v>
      </c>
      <c r="BF75" t="str">
        <f>IF(C75="old","Old Town",IF(C75="campus","Near Campus",IF(C75="sfoco", "South Foco",IF(C75="nfoco","North Foco",IF(C75="midtown","Midtown",IF(C75="cwest","Campus West",""))))))</f>
        <v>Midtown</v>
      </c>
      <c r="BG75">
        <v>40.549143999999998</v>
      </c>
      <c r="BH75">
        <v>-105.076063</v>
      </c>
      <c r="BI75" t="str">
        <f>CONCATENATE("[",BG75,",",BH75,"],")</f>
        <v>[40.549144,-105.076063],</v>
      </c>
      <c r="BK75" t="str">
        <f>IF(BJ75&gt;0,"&lt;img src=@img/kidicon.png@&gt;","")</f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>IF(H76&gt;0,H76/100,"")</f>
        <v/>
      </c>
      <c r="X76" t="str">
        <f>IF(I76&gt;0,I76/100,"")</f>
        <v/>
      </c>
      <c r="Y76" t="str">
        <f>IF(J76&gt;0,J76/100,"")</f>
        <v/>
      </c>
      <c r="Z76" t="str">
        <f>IF(K76&gt;0,K76/100,"")</f>
        <v/>
      </c>
      <c r="AA76" t="str">
        <f>IF(L76&gt;0,L76/100,"")</f>
        <v/>
      </c>
      <c r="AB76" t="str">
        <f>IF(M76&gt;0,M76/100,"")</f>
        <v/>
      </c>
      <c r="AC76" t="str">
        <f>IF(N76&gt;0,N76/100,"")</f>
        <v/>
      </c>
      <c r="AD76" t="str">
        <f>IF(O76&gt;0,O76/100,"")</f>
        <v/>
      </c>
      <c r="AE76" t="str">
        <f>IF(P76&gt;0,P76/100,"")</f>
        <v/>
      </c>
      <c r="AF76" t="str">
        <f>IF(Q76&gt;0,Q76/100,"")</f>
        <v/>
      </c>
      <c r="AG76" t="str">
        <f>IF(R76&gt;0,R76/100,"")</f>
        <v/>
      </c>
      <c r="AH76" t="str">
        <f>IF(S76&gt;0,S76/100,"")</f>
        <v/>
      </c>
      <c r="AI76" t="str">
        <f>IF(T76&gt;0,T76/100,"")</f>
        <v/>
      </c>
      <c r="AJ76" t="str">
        <f>IF(U76&gt;0,U76/100,"")</f>
        <v/>
      </c>
      <c r="AK76" t="str">
        <f>IF(H76&gt;0,CONCATENATE(IF(H76&gt;=1200,H76/100-12,H76/100),IF(H76&gt;=1200,"pm","am"),"-",IF(I76&gt;=1200,I76/100-12,I76/100),IF(I76&gt;=1200,"pm","am")),"")</f>
        <v/>
      </c>
      <c r="AL76" t="str">
        <f>IF(J76&gt;0,CONCATENATE(IF(J76&gt;=1200,J76/100-12,J76/100),IF(J76&gt;=1200,"pm","am"),"-",IF(K76&gt;=1200,K76/100-12,K76/100),IF(K76&gt;=1200,"pm","am")),"")</f>
        <v/>
      </c>
      <c r="AM76" t="str">
        <f>IF(L76&gt;0,CONCATENATE(IF(L76&gt;=1200,L76/100-12,L76/100),IF(L76&gt;=1200,"pm","am"),"-",IF(M76&gt;=1200,M76/100-12,M76/100),IF(M76&gt;=1200,"pm","am")),"")</f>
        <v/>
      </c>
      <c r="AN76" t="str">
        <f>IF(N76&gt;0,CONCATENATE(IF(N76&gt;=1200,N76/100-12,N76/100),IF(N76&gt;=1200,"pm","am"),"-",IF(O76&gt;=1200,O76/100-12,O76/100),IF(O76&gt;=1200,"pm","am")),"")</f>
        <v/>
      </c>
      <c r="AO76" t="str">
        <f>IF(P76&gt;0,CONCATENATE(IF(P76&gt;=1200,P76/100-12,P76/100),IF(P76&gt;=1200,"pm","am"),"-",IF(Q76&gt;=1200,Q76/100-12,Q76/100),IF(Q76&gt;=1200,"pm","am")),"")</f>
        <v/>
      </c>
      <c r="AP76" t="str">
        <f>IF(R76&gt;0,CONCATENATE(IF(R76&gt;=1200,R76/100-12,R76/100),IF(R76&gt;=1200,"pm","am"),"-",IF(S76&gt;=1200,S76/100-12,S76/100),IF(S76&gt;=1200,"pm","am")),"")</f>
        <v/>
      </c>
      <c r="AQ76" t="str">
        <f>IF(T76&gt;0,CONCATENATE(IF(T76&gt;=1200,T76/100-12,T76/100),IF(T76&gt;=1200,"pm","am"),"-",IF(U76&gt;=1200,U76/100-12,U76/100),IF(U76&gt;=1200,"pm","am")),"")</f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>_xlfn.CONCAT("{
    'name': """,B76,""",
    'area': ","""",C76,""",",
"'hours': {
      'sunday-start':","""",H76,"""",", 'sunday-end':","""",I76,"""",", 'monday-start':","""",J76,"""",", 'monday-end':","""",K76,"""",", 'tuesday-start':","""",L76,"""",", 'tuesday-end':","""",M76,""", 'wednesday-start':","""",N76,""", 'wednesday-end':","""",O76,""", 'thursday-start':","""",P76,""", 'thursday-end':","""",Q76,""", 'friday-start':","""",R76,""", 'friday-end':","""",S76,""", 'saturday-start':","""",T76,""", 'saturday-end':","""",U76,"""","},","  'description': ","""",V76,"""",", 'link':","""",AR76,"""",", 'pricing':","""",E76,"""",",   'phone-number': ","""",F76,"""",", 'address': ","""",G76,"""",", 'other-amenities': [","'",AS76,"','",AT76,"','",AU76,"'","]",", 'has-drink':",AV76,", 'has-food':",AW76,"},")</f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>IF(AS76&gt;0,"&lt;img src=@img/outdoor.png@&gt;","")</f>
        <v>&lt;img src=@img/outdoor.png@&gt;</v>
      </c>
      <c r="AZ76" t="str">
        <f>IF(AT76&gt;0,"&lt;img src=@img/pets.png@&gt;","")</f>
        <v>&lt;img src=@img/pets.png@&gt;</v>
      </c>
      <c r="BA76" t="str">
        <f>IF(AU76="hard","&lt;img src=@img/hard.png@&gt;",IF(AU76="medium","&lt;img src=@img/medium.png@&gt;",IF(AU76="easy","&lt;img src=@img/easy.png@&gt;","")))</f>
        <v>&lt;img src=@img/medium.png@&gt;</v>
      </c>
      <c r="BB76" t="str">
        <f>IF(AV76="true","&lt;img src=@img/drinkicon.png@&gt;","")</f>
        <v/>
      </c>
      <c r="BC76" t="str">
        <f>IF(AW76="true","&lt;img src=@img/foodicon.png@&gt;","")</f>
        <v/>
      </c>
      <c r="BD76" t="str">
        <f>CONCATENATE(AY76,AZ76,BA76,BB76,BC76,BK76)</f>
        <v>&lt;img src=@img/outdoor.png@&gt;&lt;img src=@img/pets.png@&gt;&lt;img src=@img/medium.png@&gt;</v>
      </c>
      <c r="BE76" t="str">
        <f>CONCATENATE(IF(AS76&gt;0,"outdoor ",""),IF(AT76&gt;0,"pet ",""),IF(AV76="true","drink ",""),IF(AW76="true","food ",""),AU76," ",E76," ",C76)</f>
        <v>outdoor pet medium med old</v>
      </c>
      <c r="BF76" t="str">
        <f>IF(C76="old","Old Town",IF(C76="campus","Near Campus",IF(C76="sfoco", "South Foco",IF(C76="nfoco","North Foco",IF(C76="midtown","Midtown",IF(C76="cwest","Campus West",""))))))</f>
        <v>Old Town</v>
      </c>
      <c r="BG76">
        <v>40.589475</v>
      </c>
      <c r="BH76">
        <v>-105.063322</v>
      </c>
      <c r="BI76" t="str">
        <f>CONCATENATE("[",BG76,",",BH76,"],")</f>
        <v>[40.589475,-105.063322],</v>
      </c>
      <c r="BK76" t="str">
        <f>IF(BJ76&gt;0,"&lt;img src=@img/kidicon.png@&gt;","")</f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>IF(H77&gt;0,H77/100,"")</f>
        <v/>
      </c>
      <c r="X77" t="str">
        <f>IF(I77&gt;0,I77/100,"")</f>
        <v/>
      </c>
      <c r="Y77" t="str">
        <f>IF(J77&gt;0,J77/100,"")</f>
        <v/>
      </c>
      <c r="Z77" t="str">
        <f>IF(K77&gt;0,K77/100,"")</f>
        <v/>
      </c>
      <c r="AA77" t="str">
        <f>IF(L77&gt;0,L77/100,"")</f>
        <v/>
      </c>
      <c r="AB77" t="str">
        <f>IF(M77&gt;0,M77/100,"")</f>
        <v/>
      </c>
      <c r="AC77" t="str">
        <f>IF(N77&gt;0,N77/100,"")</f>
        <v/>
      </c>
      <c r="AD77" t="str">
        <f>IF(O77&gt;0,O77/100,"")</f>
        <v/>
      </c>
      <c r="AE77" t="str">
        <f>IF(P77&gt;0,P77/100,"")</f>
        <v/>
      </c>
      <c r="AF77" t="str">
        <f>IF(Q77&gt;0,Q77/100,"")</f>
        <v/>
      </c>
      <c r="AG77" t="str">
        <f>IF(R77&gt;0,R77/100,"")</f>
        <v/>
      </c>
      <c r="AH77" t="str">
        <f>IF(S77&gt;0,S77/100,"")</f>
        <v/>
      </c>
      <c r="AI77" t="str">
        <f>IF(T77&gt;0,T77/100,"")</f>
        <v/>
      </c>
      <c r="AJ77" t="str">
        <f>IF(U77&gt;0,U77/100,"")</f>
        <v/>
      </c>
      <c r="AK77" t="str">
        <f>IF(H77&gt;0,CONCATENATE(IF(H77&gt;=1200,H77/100-12,H77/100),IF(H77&gt;=1200,"pm","am"),"-",IF(I77&gt;=1200,I77/100-12,I77/100),IF(I77&gt;=1200,"pm","am")),"")</f>
        <v/>
      </c>
      <c r="AL77" t="str">
        <f>IF(J77&gt;0,CONCATENATE(IF(J77&gt;=1200,J77/100-12,J77/100),IF(J77&gt;=1200,"pm","am"),"-",IF(K77&gt;=1200,K77/100-12,K77/100),IF(K77&gt;=1200,"pm","am")),"")</f>
        <v/>
      </c>
      <c r="AM77" t="str">
        <f>IF(L77&gt;0,CONCATENATE(IF(L77&gt;=1200,L77/100-12,L77/100),IF(L77&gt;=1200,"pm","am"),"-",IF(M77&gt;=1200,M77/100-12,M77/100),IF(M77&gt;=1200,"pm","am")),"")</f>
        <v/>
      </c>
      <c r="AN77" t="str">
        <f>IF(N77&gt;0,CONCATENATE(IF(N77&gt;=1200,N77/100-12,N77/100),IF(N77&gt;=1200,"pm","am"),"-",IF(O77&gt;=1200,O77/100-12,O77/100),IF(O77&gt;=1200,"pm","am")),"")</f>
        <v/>
      </c>
      <c r="AO77" t="str">
        <f>IF(P77&gt;0,CONCATENATE(IF(P77&gt;=1200,P77/100-12,P77/100),IF(P77&gt;=1200,"pm","am"),"-",IF(Q77&gt;=1200,Q77/100-12,Q77/100),IF(Q77&gt;=1200,"pm","am")),"")</f>
        <v/>
      </c>
      <c r="AP77" t="str">
        <f>IF(R77&gt;0,CONCATENATE(IF(R77&gt;=1200,R77/100-12,R77/100),IF(R77&gt;=1200,"pm","am"),"-",IF(S77&gt;=1200,S77/100-12,S77/100),IF(S77&gt;=1200,"pm","am")),"")</f>
        <v/>
      </c>
      <c r="AQ77" t="str">
        <f>IF(T77&gt;0,CONCATENATE(IF(T77&gt;=1200,T77/100-12,T77/100),IF(T77&gt;=1200,"pm","am"),"-",IF(U77&gt;=1200,U77/100-12,U77/100),IF(U77&gt;=1200,"pm","am")),"")</f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>_xlfn.CONCAT("{
    'name': """,B77,""",
    'area': ","""",C77,""",",
"'hours': {
      'sunday-start':","""",H77,"""",", 'sunday-end':","""",I77,"""",", 'monday-start':","""",J77,"""",", 'monday-end':","""",K77,"""",", 'tuesday-start':","""",L77,"""",", 'tuesday-end':","""",M77,""", 'wednesday-start':","""",N77,""", 'wednesday-end':","""",O77,""", 'thursday-start':","""",P77,""", 'thursday-end':","""",Q77,""", 'friday-start':","""",R77,""", 'friday-end':","""",S77,""", 'saturday-start':","""",T77,""", 'saturday-end':","""",U77,"""","},","  'description': ","""",V77,"""",", 'link':","""",AR77,"""",", 'pricing':","""",E77,"""",",   'phone-number': ","""",F77,"""",", 'address': ","""",G77,"""",", 'other-amenities': [","'",AS77,"','",AT77,"','",AU77,"'","]",", 'has-drink':",AV77,", 'has-food':",AW77,"},")</f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>IF(AS77&gt;0,"&lt;img src=@img/outdoor.png@&gt;","")</f>
        <v/>
      </c>
      <c r="AZ77" t="str">
        <f>IF(AT77&gt;0,"&lt;img src=@img/pets.png@&gt;","")</f>
        <v/>
      </c>
      <c r="BA77" t="str">
        <f>IF(AU77="hard","&lt;img src=@img/hard.png@&gt;",IF(AU77="medium","&lt;img src=@img/medium.png@&gt;",IF(AU77="easy","&lt;img src=@img/easy.png@&gt;","")))</f>
        <v>&lt;img src=@img/hard.png@&gt;</v>
      </c>
      <c r="BB77" t="str">
        <f>IF(AV77="true","&lt;img src=@img/drinkicon.png@&gt;","")</f>
        <v/>
      </c>
      <c r="BC77" t="str">
        <f>IF(AW77="true","&lt;img src=@img/foodicon.png@&gt;","")</f>
        <v/>
      </c>
      <c r="BD77" t="str">
        <f>CONCATENATE(AY77,AZ77,BA77,BB77,BC77,BK77)</f>
        <v>&lt;img src=@img/hard.png@&gt;</v>
      </c>
      <c r="BE77" t="str">
        <f>CONCATENATE(IF(AS77&gt;0,"outdoor ",""),IF(AT77&gt;0,"pet ",""),IF(AV77="true","drink ",""),IF(AW77="true","food ",""),AU77," ",E77," ",C77)</f>
        <v>hard med old</v>
      </c>
      <c r="BF77" t="str">
        <f>IF(C77="old","Old Town",IF(C77="campus","Near Campus",IF(C77="sfoco", "South Foco",IF(C77="nfoco","North Foco",IF(C77="midtown","Midtown",IF(C77="cwest","Campus West",""))))))</f>
        <v>Old Town</v>
      </c>
      <c r="BG77">
        <v>40.586066000000002</v>
      </c>
      <c r="BH77">
        <v>-105.077451</v>
      </c>
      <c r="BI77" t="str">
        <f>CONCATENATE("[",BG77,",",BH77,"],")</f>
        <v>[40.586066,-105.077451],</v>
      </c>
      <c r="BK77" t="str">
        <f>IF(BJ77&gt;0,"&lt;img src=@img/kidicon.png@&gt;","")</f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523</v>
      </c>
      <c r="AU78" t="s">
        <v>342</v>
      </c>
      <c r="AV78" t="b">
        <v>0</v>
      </c>
      <c r="AW78" t="b">
        <v>0</v>
      </c>
      <c r="AX78" s="4" t="str">
        <f>_xlfn.CONCAT("{
    'name': """,B78,""",
    'area': ","""",C78,""",",
"'hours': {
      'sunday-start':","""",H78,"""",", 'sunday-end':","""",I78,"""",", 'monday-start':","""",J78,"""",", 'monday-end':","""",K78,"""",", 'tuesday-start':","""",L78,"""",", 'tuesday-end':","""",M78,""", 'wednesday-start':","""",N78,""", 'wednesday-end':","""",O78,""", 'thursday-start':","""",P78,""", 'thursday-end':","""",Q78,""", 'friday-start':","""",R78,""", 'friday-end':","""",S78,""", 'saturday-start':","""",T78,""", 'saturday-end':","""",U78,"""","},","  'description': ","""",V78,"""",", 'link':","""",AR78,"""",", 'pricing':","""",E78,"""",",   'phone-number': ","""",F78,"""",", 'address': ","""",G78,"""",", 'other-amenities': [","'",AS78,"','",AT78,"','",AU78,"'","]",", 'has-drink':",AV78,", 'has-food':",AW78,"},")</f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>IF(AS78&gt;0,"&lt;img src=@img/outdoor.png@&gt;","")</f>
        <v/>
      </c>
      <c r="AZ78" t="str">
        <f>IF(AT78&gt;0,"&lt;img src=@img/pets.png@&gt;","")</f>
        <v/>
      </c>
      <c r="BA78" t="str">
        <f>IF(AU78="hard","&lt;img src=@img/hard.png@&gt;",IF(AU78="medium","&lt;img src=@img/medium.png@&gt;",IF(AU78="easy","&lt;img src=@img/easy.png@&gt;","")))</f>
        <v>&lt;img src=@img/easy.png@&gt;</v>
      </c>
      <c r="BB78" t="str">
        <f>IF(AV78="true","&lt;img src=@img/drinkicon.png@&gt;","")</f>
        <v/>
      </c>
      <c r="BC78" t="str">
        <f>IF(AW78="true","&lt;img src=@img/foodicon.png@&gt;","")</f>
        <v/>
      </c>
      <c r="BD78" t="str">
        <f>CONCATENATE(AY78,AZ78,BA78,BB78,BC78,BK78)</f>
        <v>&lt;img src=@img/easy.png@&gt;&lt;img src=@img/kidicon.png@&gt;</v>
      </c>
      <c r="BE78" t="str">
        <f>CONCATENATE(IF(AS78&gt;0,"outdoor ",""),IF(AT78&gt;0,"pet ",""),IF(AV78="true","drink ",""),IF(AW78="true","food ",""),AU78," ",E78," ",C78)</f>
        <v>easy med sfoco</v>
      </c>
      <c r="BF78" t="str">
        <f>IF(C78="old","Old Town",IF(C78="campus","Near Campus",IF(C78="sfoco", "South Foco",IF(C78="nfoco","North Foco",IF(C78="midtown","Midtown",IF(C78="cwest","Campus West",""))))))</f>
        <v>South Foco</v>
      </c>
      <c r="BG78">
        <v>40.521680000000003</v>
      </c>
      <c r="BH78">
        <v>-105.040327</v>
      </c>
      <c r="BI78" t="str">
        <f>CONCATENATE("[",BG78,",",BH78,"],")</f>
        <v>[40.52168,-105.040327],</v>
      </c>
      <c r="BJ78" t="b">
        <v>1</v>
      </c>
      <c r="BK78" t="str">
        <f>IF(BJ78&gt;0,"&lt;img src=@img/kidicon.png@&gt;","")</f>
        <v>&lt;img src=@img/kidicon.png@&gt;</v>
      </c>
      <c r="BL78" t="s">
        <v>524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>IF(H79&gt;0,H79/100,"")</f>
        <v>16</v>
      </c>
      <c r="X79">
        <f>IF(I79&gt;0,I79/100,"")</f>
        <v>18</v>
      </c>
      <c r="Y79">
        <f>IF(J79&gt;0,J79/100,"")</f>
        <v>16</v>
      </c>
      <c r="Z79">
        <f>IF(K79&gt;0,K79/100,"")</f>
        <v>18</v>
      </c>
      <c r="AA79">
        <f>IF(L79&gt;0,L79/100,"")</f>
        <v>16</v>
      </c>
      <c r="AB79">
        <f>IF(M79&gt;0,M79/100,"")</f>
        <v>18</v>
      </c>
      <c r="AC79">
        <f>IF(N79&gt;0,N79/100,"")</f>
        <v>16</v>
      </c>
      <c r="AD79">
        <f>IF(O79&gt;0,O79/100,"")</f>
        <v>18</v>
      </c>
      <c r="AE79">
        <f>IF(P79&gt;0,P79/100,"")</f>
        <v>16</v>
      </c>
      <c r="AF79">
        <f>IF(Q79&gt;0,Q79/100,"")</f>
        <v>18</v>
      </c>
      <c r="AG79">
        <f>IF(R79&gt;0,R79/100,"")</f>
        <v>16</v>
      </c>
      <c r="AH79">
        <f>IF(S79&gt;0,S79/100,"")</f>
        <v>18</v>
      </c>
      <c r="AI79">
        <f>IF(T79&gt;0,T79/100,"")</f>
        <v>16</v>
      </c>
      <c r="AJ79">
        <f>IF(U79&gt;0,U79/100,"")</f>
        <v>18</v>
      </c>
      <c r="AK79" t="str">
        <f>IF(H79&gt;0,CONCATENATE(IF(H79&gt;=1200,H79/100-12,H79/100),IF(H79&gt;=1200,"pm","am"),"-",IF(I79&gt;=1200,I79/100-12,I79/100),IF(I79&gt;=1200,"pm","am")),"")</f>
        <v>4pm-6pm</v>
      </c>
      <c r="AL79" t="str">
        <f>IF(J79&gt;0,CONCATENATE(IF(J79&gt;=1200,J79/100-12,J79/100),IF(J79&gt;=1200,"pm","am"),"-",IF(K79&gt;=1200,K79/100-12,K79/100),IF(K79&gt;=1200,"pm","am")),"")</f>
        <v>4pm-6pm</v>
      </c>
      <c r="AM79" t="str">
        <f>IF(L79&gt;0,CONCATENATE(IF(L79&gt;=1200,L79/100-12,L79/100),IF(L79&gt;=1200,"pm","am"),"-",IF(M79&gt;=1200,M79/100-12,M79/100),IF(M79&gt;=1200,"pm","am")),"")</f>
        <v>4pm-6pm</v>
      </c>
      <c r="AN79" t="str">
        <f>IF(N79&gt;0,CONCATENATE(IF(N79&gt;=1200,N79/100-12,N79/100),IF(N79&gt;=1200,"pm","am"),"-",IF(O79&gt;=1200,O79/100-12,O79/100),IF(O79&gt;=1200,"pm","am")),"")</f>
        <v>4pm-6pm</v>
      </c>
      <c r="AO79" t="str">
        <f>IF(P79&gt;0,CONCATENATE(IF(P79&gt;=1200,P79/100-12,P79/100),IF(P79&gt;=1200,"pm","am"),"-",IF(Q79&gt;=1200,Q79/100-12,Q79/100),IF(Q79&gt;=1200,"pm","am")),"")</f>
        <v>4pm-6pm</v>
      </c>
      <c r="AP79" t="str">
        <f>IF(R79&gt;0,CONCATENATE(IF(R79&gt;=1200,R79/100-12,R79/100),IF(R79&gt;=1200,"pm","am"),"-",IF(S79&gt;=1200,S79/100-12,S79/100),IF(S79&gt;=1200,"pm","am")),"")</f>
        <v>4pm-6pm</v>
      </c>
      <c r="AQ79" t="str">
        <f>IF(T79&gt;0,CONCATENATE(IF(T79&gt;=1200,T79/100-12,T79/100),IF(T79&gt;=1200,"pm","am"),"-",IF(U79&gt;=1200,U79/100-12,U79/100),IF(U79&gt;=1200,"pm","am")),"")</f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>_xlfn.CONCAT("{
    'name': """,B79,""",
    'area': ","""",C79,""",",
"'hours': {
      'sunday-start':","""",H79,"""",", 'sunday-end':","""",I79,"""",", 'monday-start':","""",J79,"""",", 'monday-end':","""",K79,"""",", 'tuesday-start':","""",L79,"""",", 'tuesday-end':","""",M79,""", 'wednesday-start':","""",N79,""", 'wednesday-end':","""",O79,""", 'thursday-start':","""",P79,""", 'thursday-end':","""",Q79,""", 'friday-start':","""",R79,""", 'friday-end':","""",S79,""", 'saturday-start':","""",T79,""", 'saturday-end':","""",U79,"""","},","  'description': ","""",V79,"""",", 'link':","""",AR79,"""",", 'pricing':","""",E79,"""",",   'phone-number': ","""",F79,"""",", 'address': ","""",G79,"""",", 'other-amenities': [","'",AS79,"','",AT79,"','",AU79,"'","]",", 'has-drink':",AV79,", 'has-food':",AW79,"},")</f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>IF(AS79&gt;0,"&lt;img src=@img/outdoor.png@&gt;","")</f>
        <v>&lt;img src=@img/outdoor.png@&gt;</v>
      </c>
      <c r="AZ79" t="str">
        <f>IF(AT79&gt;0,"&lt;img src=@img/pets.png@&gt;","")</f>
        <v/>
      </c>
      <c r="BA79" t="str">
        <f>IF(AU79="hard","&lt;img src=@img/hard.png@&gt;",IF(AU79="medium","&lt;img src=@img/medium.png@&gt;",IF(AU79="easy","&lt;img src=@img/easy.png@&gt;","")))</f>
        <v>&lt;img src=@img/hard.png@&gt;</v>
      </c>
      <c r="BB79" t="str">
        <f>IF(AV79="true","&lt;img src=@img/drinkicon.png@&gt;","")</f>
        <v>&lt;img src=@img/drinkicon.png@&gt;</v>
      </c>
      <c r="BC79" t="str">
        <f>IF(AW79="true","&lt;img src=@img/foodicon.png@&gt;","")</f>
        <v/>
      </c>
      <c r="BD79" t="str">
        <f>CONCATENATE(AY79,AZ79,BA79,BB79,BC79,BK79)</f>
        <v>&lt;img src=@img/outdoor.png@&gt;&lt;img src=@img/hard.png@&gt;&lt;img src=@img/drinkicon.png@&gt;</v>
      </c>
      <c r="BE79" t="str">
        <f>CONCATENATE(IF(AS79&gt;0,"outdoor ",""),IF(AT79&gt;0,"pet ",""),IF(AV79="true","drink ",""),IF(AW79="true","food ",""),AU79," ",E79," ",C79)</f>
        <v>outdoor drink hard low campus</v>
      </c>
      <c r="BF79" t="str">
        <f>IF(C79="old","Old Town",IF(C79="campus","Near Campus",IF(C79="sfoco", "South Foco",IF(C79="nfoco","North Foco",IF(C79="midtown","Midtown",IF(C79="cwest","Campus West",""))))))</f>
        <v>Near Campus</v>
      </c>
      <c r="BG79">
        <v>40.578336999999998</v>
      </c>
      <c r="BH79">
        <v>-105.07832399999999</v>
      </c>
      <c r="BI79" t="str">
        <f>CONCATENATE("[",BG79,",",BH79,"],")</f>
        <v>[40.578337,-105.078324],</v>
      </c>
      <c r="BK79" t="str">
        <f>IF(BJ79&gt;0,"&lt;img src=@img/kidicon.png@&gt;","")</f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>IF(H80&gt;0,H80/100,"")</f>
        <v>10</v>
      </c>
      <c r="X80">
        <f>IF(I80&gt;0,I80/100,"")</f>
        <v>18</v>
      </c>
      <c r="Y80">
        <f>IF(J80&gt;0,J80/100,"")</f>
        <v>16</v>
      </c>
      <c r="Z80">
        <f>IF(K80&gt;0,K80/100,"")</f>
        <v>18</v>
      </c>
      <c r="AA80">
        <f>IF(L80&gt;0,L80/100,"")</f>
        <v>16</v>
      </c>
      <c r="AB80">
        <f>IF(M80&gt;0,M80/100,"")</f>
        <v>18</v>
      </c>
      <c r="AC80">
        <f>IF(N80&gt;0,N80/100,"")</f>
        <v>16</v>
      </c>
      <c r="AD80">
        <f>IF(O80&gt;0,O80/100,"")</f>
        <v>18</v>
      </c>
      <c r="AE80">
        <f>IF(P80&gt;0,P80/100,"")</f>
        <v>16</v>
      </c>
      <c r="AF80">
        <f>IF(Q80&gt;0,Q80/100,"")</f>
        <v>18</v>
      </c>
      <c r="AG80">
        <f>IF(R80&gt;0,R80/100,"")</f>
        <v>14</v>
      </c>
      <c r="AH80">
        <f>IF(S80&gt;0,S80/100,"")</f>
        <v>18</v>
      </c>
      <c r="AI80">
        <f>IF(T80&gt;0,T80/100,"")</f>
        <v>10</v>
      </c>
      <c r="AJ80">
        <f>IF(U80&gt;0,U80/100,"")</f>
        <v>18</v>
      </c>
      <c r="AK80" t="str">
        <f>IF(H80&gt;0,CONCATENATE(IF(H80&gt;=1200,H80/100-12,H80/100),IF(H80&gt;=1200,"pm","am"),"-",IF(I80&gt;=1200,I80/100-12,I80/100),IF(I80&gt;=1200,"pm","am")),"")</f>
        <v>10am-6pm</v>
      </c>
      <c r="AL80" t="str">
        <f>IF(J80&gt;0,CONCATENATE(IF(J80&gt;=1200,J80/100-12,J80/100),IF(J80&gt;=1200,"pm","am"),"-",IF(K80&gt;=1200,K80/100-12,K80/100),IF(K80&gt;=1200,"pm","am")),"")</f>
        <v>4pm-6pm</v>
      </c>
      <c r="AM80" t="str">
        <f>IF(L80&gt;0,CONCATENATE(IF(L80&gt;=1200,L80/100-12,L80/100),IF(L80&gt;=1200,"pm","am"),"-",IF(M80&gt;=1200,M80/100-12,M80/100),IF(M80&gt;=1200,"pm","am")),"")</f>
        <v>4pm-6pm</v>
      </c>
      <c r="AN80" t="str">
        <f>IF(N80&gt;0,CONCATENATE(IF(N80&gt;=1200,N80/100-12,N80/100),IF(N80&gt;=1200,"pm","am"),"-",IF(O80&gt;=1200,O80/100-12,O80/100),IF(O80&gt;=1200,"pm","am")),"")</f>
        <v>4pm-6pm</v>
      </c>
      <c r="AO80" t="str">
        <f>IF(P80&gt;0,CONCATENATE(IF(P80&gt;=1200,P80/100-12,P80/100),IF(P80&gt;=1200,"pm","am"),"-",IF(Q80&gt;=1200,Q80/100-12,Q80/100),IF(Q80&gt;=1200,"pm","am")),"")</f>
        <v>4pm-6pm</v>
      </c>
      <c r="AP80" t="str">
        <f>IF(R80&gt;0,CONCATENATE(IF(R80&gt;=1200,R80/100-12,R80/100),IF(R80&gt;=1200,"pm","am"),"-",IF(S80&gt;=1200,S80/100-12,S80/100),IF(S80&gt;=1200,"pm","am")),"")</f>
        <v>2pm-6pm</v>
      </c>
      <c r="AQ80" t="str">
        <f>IF(T80&gt;0,CONCATENATE(IF(T80&gt;=1200,T80/100-12,T80/100),IF(T80&gt;=1200,"pm","am"),"-",IF(U80&gt;=1200,U80/100-12,U80/100),IF(U80&gt;=1200,"pm","am")),"")</f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>_xlfn.CONCAT("{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>IF(AS80&gt;0,"&lt;img src=@img/outdoor.png@&gt;","")</f>
        <v/>
      </c>
      <c r="AZ80" t="str">
        <f>IF(AT80&gt;0,"&lt;img src=@img/pets.png@&gt;","")</f>
        <v/>
      </c>
      <c r="BA80" t="str">
        <f>IF(AU80="hard","&lt;img src=@img/hard.png@&gt;",IF(AU80="medium","&lt;img src=@img/medium.png@&gt;",IF(AU80="easy","&lt;img src=@img/easy.png@&gt;","")))</f>
        <v>&lt;img src=@img/hard.png@&gt;</v>
      </c>
      <c r="BB80" t="str">
        <f>IF(AV80="true","&lt;img src=@img/drinkicon.png@&gt;","")</f>
        <v>&lt;img src=@img/drinkicon.png@&gt;</v>
      </c>
      <c r="BC80" t="str">
        <f>IF(AW80="true","&lt;img src=@img/foodicon.png@&gt;","")</f>
        <v>&lt;img src=@img/foodicon.png@&gt;</v>
      </c>
      <c r="BD80" t="str">
        <f>CONCATENATE(AY80,AZ80,BA80,BB80,BC80,BK80)</f>
        <v>&lt;img src=@img/hard.png@&gt;&lt;img src=@img/drinkicon.png@&gt;&lt;img src=@img/foodicon.png@&gt;</v>
      </c>
      <c r="BE80" t="str">
        <f>CONCATENATE(IF(AS80&gt;0,"outdoor ",""),IF(AT80&gt;0,"pet ",""),IF(AV80="true","drink ",""),IF(AW80="true","food ",""),AU80," ",E80," ",C80)</f>
        <v>drink food hard med old</v>
      </c>
      <c r="BF80" t="str">
        <f>IF(C80="old","Old Town",IF(C80="campus","Near Campus",IF(C80="sfoco", "South Foco",IF(C80="nfoco","North Foco",IF(C80="midtown","Midtown",IF(C80="cwest","Campus West",""))))))</f>
        <v>Old Town</v>
      </c>
      <c r="BG80">
        <v>40.588324</v>
      </c>
      <c r="BH80">
        <v>-105.074746</v>
      </c>
      <c r="BI80" t="str">
        <f>CONCATENATE("[",BG80,",",BH80,"],")</f>
        <v>[40.588324,-105.074746],</v>
      </c>
      <c r="BK80" t="str">
        <f>IF(BJ80&gt;0,"&lt;img src=@img/kidicon.png@&gt;","")</f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>IF(H81&gt;0,H81/100,"")</f>
        <v/>
      </c>
      <c r="X81" t="str">
        <f>IF(I81&gt;0,I81/100,"")</f>
        <v/>
      </c>
      <c r="Y81" t="str">
        <f>IF(J81&gt;0,J81/100,"")</f>
        <v/>
      </c>
      <c r="Z81" t="str">
        <f>IF(K81&gt;0,K81/100,"")</f>
        <v/>
      </c>
      <c r="AA81" t="str">
        <f>IF(L81&gt;0,L81/100,"")</f>
        <v/>
      </c>
      <c r="AB81" t="str">
        <f>IF(M81&gt;0,M81/100,"")</f>
        <v/>
      </c>
      <c r="AC81" t="str">
        <f>IF(N81&gt;0,N81/100,"")</f>
        <v/>
      </c>
      <c r="AD81" t="str">
        <f>IF(O81&gt;0,O81/100,"")</f>
        <v/>
      </c>
      <c r="AE81" t="str">
        <f>IF(P81&gt;0,P81/100,"")</f>
        <v/>
      </c>
      <c r="AF81" t="str">
        <f>IF(Q81&gt;0,Q81/100,"")</f>
        <v/>
      </c>
      <c r="AG81" t="str">
        <f>IF(R81&gt;0,R81/100,"")</f>
        <v/>
      </c>
      <c r="AH81" t="str">
        <f>IF(S81&gt;0,S81/100,"")</f>
        <v/>
      </c>
      <c r="AI81" t="str">
        <f>IF(T81&gt;0,T81/100,"")</f>
        <v/>
      </c>
      <c r="AJ81" t="str">
        <f>IF(U81&gt;0,U81/100,"")</f>
        <v/>
      </c>
      <c r="AK81" t="str">
        <f>IF(H81&gt;0,CONCATENATE(IF(H81&gt;=1200,H81/100-12,H81/100),IF(H81&gt;=1200,"pm","am"),"-",IF(I81&gt;=1200,I81/100-12,I81/100),IF(I81&gt;=1200,"pm","am")),"")</f>
        <v/>
      </c>
      <c r="AL81" t="str">
        <f>IF(J81&gt;0,CONCATENATE(IF(J81&gt;=1200,J81/100-12,J81/100),IF(J81&gt;=1200,"pm","am"),"-",IF(K81&gt;=1200,K81/100-12,K81/100),IF(K81&gt;=1200,"pm","am")),"")</f>
        <v/>
      </c>
      <c r="AM81" t="str">
        <f>IF(L81&gt;0,CONCATENATE(IF(L81&gt;=1200,L81/100-12,L81/100),IF(L81&gt;=1200,"pm","am"),"-",IF(M81&gt;=1200,M81/100-12,M81/100),IF(M81&gt;=1200,"pm","am")),"")</f>
        <v/>
      </c>
      <c r="AN81" t="str">
        <f>IF(N81&gt;0,CONCATENATE(IF(N81&gt;=1200,N81/100-12,N81/100),IF(N81&gt;=1200,"pm","am"),"-",IF(O81&gt;=1200,O81/100-12,O81/100),IF(O81&gt;=1200,"pm","am")),"")</f>
        <v/>
      </c>
      <c r="AO81" t="str">
        <f>IF(P81&gt;0,CONCATENATE(IF(P81&gt;=1200,P81/100-12,P81/100),IF(P81&gt;=1200,"pm","am"),"-",IF(Q81&gt;=1200,Q81/100-12,Q81/100),IF(Q81&gt;=1200,"pm","am")),"")</f>
        <v/>
      </c>
      <c r="AP81" t="str">
        <f>IF(R81&gt;0,CONCATENATE(IF(R81&gt;=1200,R81/100-12,R81/100),IF(R81&gt;=1200,"pm","am"),"-",IF(S81&gt;=1200,S81/100-12,S81/100),IF(S81&gt;=1200,"pm","am")),"")</f>
        <v/>
      </c>
      <c r="AQ81" t="str">
        <f>IF(T81&gt;0,CONCATENATE(IF(T81&gt;=1200,T81/100-12,T81/100),IF(T81&gt;=1200,"pm","am"),"-",IF(U81&gt;=1200,U81/100-12,U81/100),IF(U81&gt;=1200,"pm","am")),"")</f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>_xlfn.CONCAT("{
    'name': """,B81,""",
    'area': ","""",C81,""",",
"'hours': {
      'sunday-start':","""",H81,"""",", 'sunday-end':","""",I81,"""",", 'monday-start':","""",J81,"""",", 'monday-end':","""",K81,"""",", 'tuesday-start':","""",L81,"""",", 'tuesday-end':","""",M81,""", 'wednesday-start':","""",N81,""", 'wednesday-end':","""",O81,""", 'thursday-start':","""",P81,""", 'thursday-end':","""",Q81,""", 'friday-start':","""",R81,""", 'friday-end':","""",S81,""", 'saturday-start':","""",T81,""", 'saturday-end':","""",U81,"""","},","  'description': ","""",V81,"""",", 'link':","""",AR81,"""",", 'pricing':","""",E81,"""",",   'phone-number': ","""",F81,"""",", 'address': ","""",G81,"""",", 'other-amenities': [","'",AS81,"','",AT81,"','",AU81,"'","]",", 'has-drink':",AV81,", 'has-food':",AW81,"},")</f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>IF(AS81&gt;0,"&lt;img src=@img/outdoor.png@&gt;","")</f>
        <v>&lt;img src=@img/outdoor.png@&gt;</v>
      </c>
      <c r="AZ81" t="str">
        <f>IF(AT81&gt;0,"&lt;img src=@img/pets.png@&gt;","")</f>
        <v/>
      </c>
      <c r="BA81" t="str">
        <f>IF(AU81="hard","&lt;img src=@img/hard.png@&gt;",IF(AU81="medium","&lt;img src=@img/medium.png@&gt;",IF(AU81="easy","&lt;img src=@img/easy.png@&gt;","")))</f>
        <v>&lt;img src=@img/hard.png@&gt;</v>
      </c>
      <c r="BB81" t="str">
        <f>IF(AV81="true","&lt;img src=@img/drinkicon.png@&gt;","")</f>
        <v/>
      </c>
      <c r="BC81" t="str">
        <f>IF(AW81="true","&lt;img src=@img/foodicon.png@&gt;","")</f>
        <v/>
      </c>
      <c r="BD81" t="str">
        <f>CONCATENATE(AY81,AZ81,BA81,BB81,BC81,BK81)</f>
        <v>&lt;img src=@img/outdoor.png@&gt;&lt;img src=@img/hard.png@&gt;</v>
      </c>
      <c r="BE81" t="str">
        <f>CONCATENATE(IF(AS81&gt;0,"outdoor ",""),IF(AT81&gt;0,"pet ",""),IF(AV81="true","drink ",""),IF(AW81="true","food ",""),AU81," ",E81," ",C81)</f>
        <v>outdoor hard med old</v>
      </c>
      <c r="BF81" t="str">
        <f>IF(C81="old","Old Town",IF(C81="campus","Near Campus",IF(C81="sfoco", "South Foco",IF(C81="nfoco","North Foco",IF(C81="midtown","Midtown",IF(C81="cwest","Campus West",""))))))</f>
        <v>Old Town</v>
      </c>
      <c r="BG81">
        <v>40.588152000000001</v>
      </c>
      <c r="BH81">
        <v>-105.074395</v>
      </c>
      <c r="BI81" t="str">
        <f>CONCATENATE("[",BG81,",",BH81,"],")</f>
        <v>[40.588152,-105.074395],</v>
      </c>
      <c r="BK81" t="str">
        <f>IF(BJ81&gt;0,"&lt;img src=@img/kidicon.png@&gt;","")</f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525</v>
      </c>
      <c r="J82">
        <v>1500</v>
      </c>
      <c r="AU82" t="s">
        <v>341</v>
      </c>
      <c r="AV82" t="b">
        <v>1</v>
      </c>
      <c r="AW82" t="b">
        <v>1</v>
      </c>
      <c r="AX82" s="4" t="str">
        <f>_xlfn.CONCAT("{
    'name': """,B82,""",
    'area': ","""",C82,""",",
"'hours': {
      'sunday-start':","""",H82,"""",", 'sunday-end':","""",I82,"""",", 'monday-start':","""",J82,"""",", 'monday-end':","""",K82,"""",", 'tuesday-start':","""",L82,"""",", 'tuesday-end':","""",M82,""", 'wednesday-start':","""",N82,""", 'wednesday-end':","""",O82,""", 'thursday-start':","""",P82,""", 'thursday-end':","""",Q82,""", 'friday-start':","""",R82,""", 'friday-end':","""",S82,""", 'saturday-start':","""",T82,""", 'saturday-end':","""",U82,"""","},","  'description': ","""",V82,"""",", 'link':","""",AR82,"""",", 'pricing':","""",E82,"""",",   'phone-number': ","""",F82,"""",", 'address': ","""",G82,"""",", 'other-amenities': [","'",AS82,"','",AT82,"','",AU82,"'","]",", 'has-drink':",AV82,", 'has-food':",AW82,"},")</f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>IF(AS82&gt;0,"&lt;img src=@img/outdoor.png@&gt;","")</f>
        <v/>
      </c>
      <c r="AZ82" t="str">
        <f>IF(AT82&gt;0,"&lt;img src=@img/pets.png@&gt;","")</f>
        <v/>
      </c>
      <c r="BA82" t="str">
        <f>IF(AU82="hard","&lt;img src=@img/hard.png@&gt;",IF(AU82="medium","&lt;img src=@img/medium.png@&gt;",IF(AU82="easy","&lt;img src=@img/easy.png@&gt;","")))</f>
        <v>&lt;img src=@img/hard.png@&gt;</v>
      </c>
      <c r="BB82" t="str">
        <f>IF(AV82="true","&lt;img src=@img/drinkicon.png@&gt;","")</f>
        <v/>
      </c>
      <c r="BC82" t="str">
        <f>IF(AW82="true","&lt;img src=@img/foodicon.png@&gt;","")</f>
        <v/>
      </c>
      <c r="BD82" t="str">
        <f>CONCATENATE(AY82,AZ82,BA82,BB82,BC82,BK82)</f>
        <v>&lt;img src=@img/hard.png@&gt;&lt;img src=@img/kidicon.png@&gt;</v>
      </c>
      <c r="BE82" t="str">
        <f>CONCATENATE(IF(AS82&gt;0,"outdoor ",""),IF(AT82&gt;0,"pet ",""),IF(AV82="true","drink ",""),IF(AW82="true","food ",""),AU82," ",E82," ",C82)</f>
        <v>hard med old</v>
      </c>
      <c r="BF82" t="str">
        <f>IF(C82="old","Old Town",IF(C82="campus","Near Campus",IF(C82="sfoco", "South Foco",IF(C82="nfoco","North Foco",IF(C82="midtown","Midtown",IF(C82="cwest","Campus West",""))))))</f>
        <v>Old Town</v>
      </c>
      <c r="BG82">
        <v>40.588735999999997</v>
      </c>
      <c r="BH82">
        <v>-105.0774</v>
      </c>
      <c r="BI82" t="str">
        <f>CONCATENATE("[",BG82,",",BH82,"],")</f>
        <v>[40.588736,-105.0774],</v>
      </c>
      <c r="BJ82" t="b">
        <v>1</v>
      </c>
      <c r="BK82" t="str">
        <f>IF(BJ82&gt;0,"&lt;img src=@img/kidicon.png@&gt;","")</f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>IF(H83&gt;0,H83/100,"")</f>
        <v/>
      </c>
      <c r="X83" t="str">
        <f>IF(I83&gt;0,I83/100,"")</f>
        <v/>
      </c>
      <c r="Y83" t="str">
        <f>IF(J83&gt;0,J83/100,"")</f>
        <v/>
      </c>
      <c r="Z83" t="str">
        <f>IF(K83&gt;0,K83/100,"")</f>
        <v/>
      </c>
      <c r="AA83" t="str">
        <f>IF(L83&gt;0,L83/100,"")</f>
        <v/>
      </c>
      <c r="AB83" t="str">
        <f>IF(M83&gt;0,M83/100,"")</f>
        <v/>
      </c>
      <c r="AC83" t="str">
        <f>IF(N83&gt;0,N83/100,"")</f>
        <v/>
      </c>
      <c r="AD83" t="str">
        <f>IF(O83&gt;0,O83/100,"")</f>
        <v/>
      </c>
      <c r="AE83" t="str">
        <f>IF(P83&gt;0,P83/100,"")</f>
        <v/>
      </c>
      <c r="AF83" t="str">
        <f>IF(Q83&gt;0,Q83/100,"")</f>
        <v/>
      </c>
      <c r="AG83" t="str">
        <f>IF(R83&gt;0,R83/100,"")</f>
        <v/>
      </c>
      <c r="AH83" t="str">
        <f>IF(S83&gt;0,S83/100,"")</f>
        <v/>
      </c>
      <c r="AI83" t="str">
        <f>IF(T83&gt;0,T83/100,"")</f>
        <v/>
      </c>
      <c r="AJ83" t="str">
        <f>IF(U83&gt;0,U83/100,"")</f>
        <v/>
      </c>
      <c r="AK83" t="str">
        <f>IF(H83&gt;0,CONCATENATE(IF(H83&gt;=1200,H83/100-12,H83/100),IF(H83&gt;=1200,"pm","am"),"-",IF(I83&gt;=1200,I83/100-12,I83/100),IF(I83&gt;=1200,"pm","am")),"")</f>
        <v/>
      </c>
      <c r="AL83" t="str">
        <f>IF(J83&gt;0,CONCATENATE(IF(J83&gt;=1200,J83/100-12,J83/100),IF(J83&gt;=1200,"pm","am"),"-",IF(K83&gt;=1200,K83/100-12,K83/100),IF(K83&gt;=1200,"pm","am")),"")</f>
        <v/>
      </c>
      <c r="AM83" t="str">
        <f>IF(L83&gt;0,CONCATENATE(IF(L83&gt;=1200,L83/100-12,L83/100),IF(L83&gt;=1200,"pm","am"),"-",IF(M83&gt;=1200,M83/100-12,M83/100),IF(M83&gt;=1200,"pm","am")),"")</f>
        <v/>
      </c>
      <c r="AN83" t="str">
        <f>IF(N83&gt;0,CONCATENATE(IF(N83&gt;=1200,N83/100-12,N83/100),IF(N83&gt;=1200,"pm","am"),"-",IF(O83&gt;=1200,O83/100-12,O83/100),IF(O83&gt;=1200,"pm","am")),"")</f>
        <v/>
      </c>
      <c r="AO83" t="str">
        <f>IF(P83&gt;0,CONCATENATE(IF(P83&gt;=1200,P83/100-12,P83/100),IF(P83&gt;=1200,"pm","am"),"-",IF(Q83&gt;=1200,Q83/100-12,Q83/100),IF(Q83&gt;=1200,"pm","am")),"")</f>
        <v/>
      </c>
      <c r="AP83" t="str">
        <f>IF(R83&gt;0,CONCATENATE(IF(R83&gt;=1200,R83/100-12,R83/100),IF(R83&gt;=1200,"pm","am"),"-",IF(S83&gt;=1200,S83/100-12,S83/100),IF(S83&gt;=1200,"pm","am")),"")</f>
        <v/>
      </c>
      <c r="AQ83" t="str">
        <f>IF(T83&gt;0,CONCATENATE(IF(T83&gt;=1200,T83/100-12,T83/100),IF(T83&gt;=1200,"pm","am"),"-",IF(U83&gt;=1200,U83/100-12,U83/100),IF(U83&gt;=1200,"pm","am")),"")</f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>_xlfn.CONCAT("{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>IF(AS83&gt;0,"&lt;img src=@img/outdoor.png@&gt;","")</f>
        <v>&lt;img src=@img/outdoor.png@&gt;</v>
      </c>
      <c r="AZ83" t="str">
        <f>IF(AT83&gt;0,"&lt;img src=@img/pets.png@&gt;","")</f>
        <v>&lt;img src=@img/pets.png@&gt;</v>
      </c>
      <c r="BA83" t="str">
        <f>IF(AU83="hard","&lt;img src=@img/hard.png@&gt;",IF(AU83="medium","&lt;img src=@img/medium.png@&gt;",IF(AU83="easy","&lt;img src=@img/easy.png@&gt;","")))</f>
        <v>&lt;img src=@img/easy.png@&gt;</v>
      </c>
      <c r="BB83" t="str">
        <f>IF(AV83="true","&lt;img src=@img/drinkicon.png@&gt;","")</f>
        <v/>
      </c>
      <c r="BC83" t="str">
        <f>IF(AW83="true","&lt;img src=@img/foodicon.png@&gt;","")</f>
        <v/>
      </c>
      <c r="BD83" t="str">
        <f>CONCATENATE(AY83,AZ83,BA83,BB83,BC83,BK83)</f>
        <v>&lt;img src=@img/outdoor.png@&gt;&lt;img src=@img/pets.png@&gt;&lt;img src=@img/easy.png@&gt;</v>
      </c>
      <c r="BE83" t="str">
        <f>CONCATENATE(IF(AS83&gt;0,"outdoor ",""),IF(AT83&gt;0,"pet ",""),IF(AV83="true","drink ",""),IF(AW83="true","food ",""),AU83," ",E83," ",C83)</f>
        <v>outdoor pet easy med midtown</v>
      </c>
      <c r="BF83" t="str">
        <f>IF(C83="old","Old Town",IF(C83="campus","Near Campus",IF(C83="sfoco", "South Foco",IF(C83="nfoco","North Foco",IF(C83="midtown","Midtown",IF(C83="cwest","Campus West",""))))))</f>
        <v>Midtown</v>
      </c>
      <c r="BG83">
        <v>40.566077</v>
      </c>
      <c r="BH83">
        <v>-105.056792</v>
      </c>
      <c r="BI83" t="str">
        <f>CONCATENATE("[",BG83,",",BH83,"],")</f>
        <v>[40.566077,-105.056792],</v>
      </c>
      <c r="BK83" t="str">
        <f>IF(BJ83&gt;0,"&lt;img src=@img/kidicon.png@&gt;","")</f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>IF(H84&gt;0,H84/100,"")</f>
        <v/>
      </c>
      <c r="X84" t="str">
        <f>IF(I84&gt;0,I84/100,"")</f>
        <v/>
      </c>
      <c r="Y84">
        <f>IF(J84&gt;0,J84/100,"")</f>
        <v>16</v>
      </c>
      <c r="Z84">
        <f>IF(K84&gt;0,K84/100,"")</f>
        <v>18</v>
      </c>
      <c r="AA84">
        <f>IF(L84&gt;0,L84/100,"")</f>
        <v>16</v>
      </c>
      <c r="AB84">
        <f>IF(M84&gt;0,M84/100,"")</f>
        <v>18</v>
      </c>
      <c r="AC84">
        <f>IF(N84&gt;0,N84/100,"")</f>
        <v>16</v>
      </c>
      <c r="AD84">
        <f>IF(O84&gt;0,O84/100,"")</f>
        <v>18</v>
      </c>
      <c r="AE84">
        <f>IF(P84&gt;0,P84/100,"")</f>
        <v>16</v>
      </c>
      <c r="AF84">
        <f>IF(Q84&gt;0,Q84/100,"")</f>
        <v>18</v>
      </c>
      <c r="AG84">
        <f>IF(R84&gt;0,R84/100,"")</f>
        <v>16</v>
      </c>
      <c r="AH84">
        <f>IF(S84&gt;0,S84/100,"")</f>
        <v>18</v>
      </c>
      <c r="AI84">
        <f>IF(T84&gt;0,T84/100,"")</f>
        <v>16</v>
      </c>
      <c r="AJ84">
        <f>IF(U84&gt;0,U84/100,"")</f>
        <v>18</v>
      </c>
      <c r="AK84" t="str">
        <f>IF(H84&gt;0,CONCATENATE(IF(H84&gt;=1200,H84/100-12,H84/100),IF(H84&gt;=1200,"pm","am"),"-",IF(I84&gt;=1200,I84/100-12,I84/100),IF(I84&gt;=1200,"pm","am")),"")</f>
        <v/>
      </c>
      <c r="AL84" t="str">
        <f>IF(J84&gt;0,CONCATENATE(IF(J84&gt;=1200,J84/100-12,J84/100),IF(J84&gt;=1200,"pm","am"),"-",IF(K84&gt;=1200,K84/100-12,K84/100),IF(K84&gt;=1200,"pm","am")),"")</f>
        <v>4pm-6pm</v>
      </c>
      <c r="AM84" t="str">
        <f>IF(L84&gt;0,CONCATENATE(IF(L84&gt;=1200,L84/100-12,L84/100),IF(L84&gt;=1200,"pm","am"),"-",IF(M84&gt;=1200,M84/100-12,M84/100),IF(M84&gt;=1200,"pm","am")),"")</f>
        <v>4pm-6pm</v>
      </c>
      <c r="AN84" t="str">
        <f>IF(N84&gt;0,CONCATENATE(IF(N84&gt;=1200,N84/100-12,N84/100),IF(N84&gt;=1200,"pm","am"),"-",IF(O84&gt;=1200,O84/100-12,O84/100),IF(O84&gt;=1200,"pm","am")),"")</f>
        <v>4pm-6pm</v>
      </c>
      <c r="AO84" t="str">
        <f>IF(P84&gt;0,CONCATENATE(IF(P84&gt;=1200,P84/100-12,P84/100),IF(P84&gt;=1200,"pm","am"),"-",IF(Q84&gt;=1200,Q84/100-12,Q84/100),IF(Q84&gt;=1200,"pm","am")),"")</f>
        <v>4pm-6pm</v>
      </c>
      <c r="AP84" t="str">
        <f>IF(R84&gt;0,CONCATENATE(IF(R84&gt;=1200,R84/100-12,R84/100),IF(R84&gt;=1200,"pm","am"),"-",IF(S84&gt;=1200,S84/100-12,S84/100),IF(S84&gt;=1200,"pm","am")),"")</f>
        <v>4pm-6pm</v>
      </c>
      <c r="AQ84" t="str">
        <f>IF(T84&gt;0,CONCATENATE(IF(T84&gt;=1200,T84/100-12,T84/100),IF(T84&gt;=1200,"pm","am"),"-",IF(U84&gt;=1200,U84/100-12,U84/100),IF(U84&gt;=1200,"pm","am")),"")</f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>_xlfn.CONCAT("{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>IF(AS84&gt;0,"&lt;img src=@img/outdoor.png@&gt;","")</f>
        <v/>
      </c>
      <c r="AZ84" t="str">
        <f>IF(AT84&gt;0,"&lt;img src=@img/pets.png@&gt;","")</f>
        <v/>
      </c>
      <c r="BA84" t="str">
        <f>IF(AU84="hard","&lt;img src=@img/hard.png@&gt;",IF(AU84="medium","&lt;img src=@img/medium.png@&gt;",IF(AU84="easy","&lt;img src=@img/easy.png@&gt;","")))</f>
        <v>&lt;img src=@img/hard.png@&gt;</v>
      </c>
      <c r="BB84" t="str">
        <f>IF(AV84="true","&lt;img src=@img/drinkicon.png@&gt;","")</f>
        <v>&lt;img src=@img/drinkicon.png@&gt;</v>
      </c>
      <c r="BC84" t="str">
        <f>IF(AW84="true","&lt;img src=@img/foodicon.png@&gt;","")</f>
        <v>&lt;img src=@img/foodicon.png@&gt;</v>
      </c>
      <c r="BD84" t="str">
        <f>CONCATENATE(AY84,AZ84,BA84,BB84,BC84,BK84)</f>
        <v>&lt;img src=@img/hard.png@&gt;&lt;img src=@img/drinkicon.png@&gt;&lt;img src=@img/foodicon.png@&gt;</v>
      </c>
      <c r="BE84" t="str">
        <f>CONCATENATE(IF(AS84&gt;0,"outdoor ",""),IF(AT84&gt;0,"pet ",""),IF(AV84="true","drink ",""),IF(AW84="true","food ",""),AU84," ",E84," ",C84)</f>
        <v>drink food hard high old</v>
      </c>
      <c r="BF84" t="str">
        <f>IF(C84="old","Old Town",IF(C84="campus","Near Campus",IF(C84="sfoco", "South Foco",IF(C84="nfoco","North Foco",IF(C84="midtown","Midtown",IF(C84="cwest","Campus West",""))))))</f>
        <v>Old Town</v>
      </c>
      <c r="BG84">
        <v>40.586821999999998</v>
      </c>
      <c r="BH84">
        <v>-105.07723799999999</v>
      </c>
      <c r="BI84" t="str">
        <f>CONCATENATE("[",BG84,",",BH84,"],")</f>
        <v>[40.586822,-105.077238],</v>
      </c>
      <c r="BK84" t="str">
        <f>IF(BJ84&gt;0,"&lt;img src=@img/kidicon.png@&gt;","")</f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>IF(H85&gt;0,H85/100,"")</f>
        <v/>
      </c>
      <c r="X85" t="str">
        <f>IF(I85&gt;0,I85/100,"")</f>
        <v/>
      </c>
      <c r="Y85">
        <f>IF(J85&gt;0,J85/100,"")</f>
        <v>15</v>
      </c>
      <c r="Z85">
        <f>IF(K85&gt;0,K85/100,"")</f>
        <v>18</v>
      </c>
      <c r="AA85">
        <f>IF(L85&gt;0,L85/100,"")</f>
        <v>15</v>
      </c>
      <c r="AB85">
        <f>IF(M85&gt;0,M85/100,"")</f>
        <v>18</v>
      </c>
      <c r="AC85">
        <f>IF(N85&gt;0,N85/100,"")</f>
        <v>15</v>
      </c>
      <c r="AD85">
        <f>IF(O85&gt;0,O85/100,"")</f>
        <v>18</v>
      </c>
      <c r="AE85">
        <f>IF(P85&gt;0,P85/100,"")</f>
        <v>15</v>
      </c>
      <c r="AF85">
        <f>IF(Q85&gt;0,Q85/100,"")</f>
        <v>18</v>
      </c>
      <c r="AG85">
        <f>IF(R85&gt;0,R85/100,"")</f>
        <v>15</v>
      </c>
      <c r="AH85">
        <f>IF(S85&gt;0,S85/100,"")</f>
        <v>18</v>
      </c>
      <c r="AI85" t="str">
        <f>IF(T85&gt;0,T85/100,"")</f>
        <v/>
      </c>
      <c r="AJ85" t="str">
        <f>IF(U85&gt;0,U85/100,"")</f>
        <v/>
      </c>
      <c r="AK85" t="str">
        <f>IF(H85&gt;0,CONCATENATE(IF(H85&gt;=1200,H85/100-12,H85/100),IF(H85&gt;=1200,"pm","am"),"-",IF(I85&gt;=1200,I85/100-12,I85/100),IF(I85&gt;=1200,"pm","am")),"")</f>
        <v/>
      </c>
      <c r="AL85" t="str">
        <f>IF(J85&gt;0,CONCATENATE(IF(J85&gt;=1200,J85/100-12,J85/100),IF(J85&gt;=1200,"pm","am"),"-",IF(K85&gt;=1200,K85/100-12,K85/100),IF(K85&gt;=1200,"pm","am")),"")</f>
        <v>3pm-6pm</v>
      </c>
      <c r="AM85" t="str">
        <f>IF(L85&gt;0,CONCATENATE(IF(L85&gt;=1200,L85/100-12,L85/100),IF(L85&gt;=1200,"pm","am"),"-",IF(M85&gt;=1200,M85/100-12,M85/100),IF(M85&gt;=1200,"pm","am")),"")</f>
        <v>3pm-6pm</v>
      </c>
      <c r="AN85" t="str">
        <f>IF(N85&gt;0,CONCATENATE(IF(N85&gt;=1200,N85/100-12,N85/100),IF(N85&gt;=1200,"pm","am"),"-",IF(O85&gt;=1200,O85/100-12,O85/100),IF(O85&gt;=1200,"pm","am")),"")</f>
        <v>3pm-6pm</v>
      </c>
      <c r="AO85" t="str">
        <f>IF(P85&gt;0,CONCATENATE(IF(P85&gt;=1200,P85/100-12,P85/100),IF(P85&gt;=1200,"pm","am"),"-",IF(Q85&gt;=1200,Q85/100-12,Q85/100),IF(Q85&gt;=1200,"pm","am")),"")</f>
        <v>3pm-6pm</v>
      </c>
      <c r="AP85" t="str">
        <f>IF(R85&gt;0,CONCATENATE(IF(R85&gt;=1200,R85/100-12,R85/100),IF(R85&gt;=1200,"pm","am"),"-",IF(S85&gt;=1200,S85/100-12,S85/100),IF(S85&gt;=1200,"pm","am")),"")</f>
        <v>3pm-6pm</v>
      </c>
      <c r="AQ85" t="str">
        <f>IF(T85&gt;0,CONCATENATE(IF(T85&gt;=1200,T85/100-12,T85/100),IF(T85&gt;=1200,"pm","am"),"-",IF(U85&gt;=1200,U85/100-12,U85/100),IF(U85&gt;=1200,"pm","am")),"")</f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>_xlfn.CONCAT("{
    'name': """,B85,""",
    'area': ","""",C85,""",",
"'hours': {
      'sunday-start':","""",H85,"""",", 'sunday-end':","""",I85,"""",", 'monday-start':","""",J85,"""",", 'monday-end':","""",K85,"""",", 'tuesday-start':","""",L85,"""",", 'tuesday-end':","""",M85,""", 'wednesday-start':","""",N85,""", 'wednesday-end':","""",O85,""", 'thursday-start':","""",P85,""", 'thursday-end':","""",Q85,""", 'friday-start':","""",R85,""", 'friday-end':","""",S85,""", 'saturday-start':","""",T85,""", 'saturday-end':","""",U85,"""","},","  'description': ","""",V85,"""",", 'link':","""",AR85,"""",", 'pricing':","""",E85,"""",",   'phone-number': ","""",F85,"""",", 'address': ","""",G85,"""",", 'other-amenities': [","'",AS85,"','",AT85,"','",AU85,"'","]",", 'has-drink':",AV85,", 'has-food':",AW85,"},")</f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>IF(AS85&gt;0,"&lt;img src=@img/outdoor.png@&gt;","")</f>
        <v>&lt;img src=@img/outdoor.png@&gt;</v>
      </c>
      <c r="AZ85" t="str">
        <f>IF(AT85&gt;0,"&lt;img src=@img/pets.png@&gt;","")</f>
        <v/>
      </c>
      <c r="BA85" t="str">
        <f>IF(AU85="hard","&lt;img src=@img/hard.png@&gt;",IF(AU85="medium","&lt;img src=@img/medium.png@&gt;",IF(AU85="easy","&lt;img src=@img/easy.png@&gt;","")))</f>
        <v>&lt;img src=@img/hard.png@&gt;</v>
      </c>
      <c r="BB85" t="str">
        <f>IF(AV85="true","&lt;img src=@img/drinkicon.png@&gt;","")</f>
        <v/>
      </c>
      <c r="BC85" t="str">
        <f>IF(AW85="true","&lt;img src=@img/foodicon.png@&gt;","")</f>
        <v/>
      </c>
      <c r="BD85" t="str">
        <f>CONCATENATE(AY85,AZ85,BA85,BB85,BC85,BK85)</f>
        <v>&lt;img src=@img/outdoor.png@&gt;&lt;img src=@img/hard.png@&gt;</v>
      </c>
      <c r="BE85" t="str">
        <f>CONCATENATE(IF(AS85&gt;0,"outdoor ",""),IF(AT85&gt;0,"pet ",""),IF(AV85="true","drink ",""),IF(AW85="true","food ",""),AU85," ",E85," ",C85)</f>
        <v>outdoor hard med old</v>
      </c>
      <c r="BF85" t="str">
        <f>IF(C85="old","Old Town",IF(C85="campus","Near Campus",IF(C85="sfoco", "South Foco",IF(C85="nfoco","North Foco",IF(C85="midtown","Midtown",IF(C85="cwest","Campus West",""))))))</f>
        <v>Old Town</v>
      </c>
      <c r="BG85">
        <v>40.586728999999998</v>
      </c>
      <c r="BH85">
        <v>-105.07814500000001</v>
      </c>
      <c r="BI85" t="str">
        <f>CONCATENATE("[",BG85,",",BH85,"],")</f>
        <v>[40.586729,-105.078145],</v>
      </c>
      <c r="BK85" t="str">
        <f>IF(BJ85&gt;0,"&lt;img src=@img/kidicon.png@&gt;","")</f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>IF(H86&gt;0,H86/100,"")</f>
        <v/>
      </c>
      <c r="X86" t="str">
        <f>IF(I86&gt;0,I86/100,"")</f>
        <v/>
      </c>
      <c r="Y86" t="str">
        <f>IF(J86&gt;0,J86/100,"")</f>
        <v/>
      </c>
      <c r="Z86" t="str">
        <f>IF(K86&gt;0,K86/100,"")</f>
        <v/>
      </c>
      <c r="AA86" t="str">
        <f>IF(L86&gt;0,L86/100,"")</f>
        <v/>
      </c>
      <c r="AB86" t="str">
        <f>IF(M86&gt;0,M86/100,"")</f>
        <v/>
      </c>
      <c r="AC86" t="str">
        <f>IF(N86&gt;0,N86/100,"")</f>
        <v/>
      </c>
      <c r="AD86" t="str">
        <f>IF(O86&gt;0,O86/100,"")</f>
        <v/>
      </c>
      <c r="AE86" t="str">
        <f>IF(P86&gt;0,P86/100,"")</f>
        <v/>
      </c>
      <c r="AF86" t="str">
        <f>IF(Q86&gt;0,Q86/100,"")</f>
        <v/>
      </c>
      <c r="AG86" t="str">
        <f>IF(R86&gt;0,R86/100,"")</f>
        <v/>
      </c>
      <c r="AH86" t="str">
        <f>IF(S86&gt;0,S86/100,"")</f>
        <v/>
      </c>
      <c r="AI86" t="str">
        <f>IF(T86&gt;0,T86/100,"")</f>
        <v/>
      </c>
      <c r="AJ86" t="str">
        <f>IF(U86&gt;0,U86/100,"")</f>
        <v/>
      </c>
      <c r="AK86" t="str">
        <f>IF(H86&gt;0,CONCATENATE(IF(H86&gt;=1200,H86/100-12,H86/100),IF(H86&gt;=1200,"pm","am"),"-",IF(I86&gt;=1200,I86/100-12,I86/100),IF(I86&gt;=1200,"pm","am")),"")</f>
        <v/>
      </c>
      <c r="AL86" t="str">
        <f>IF(J86&gt;0,CONCATENATE(IF(J86&gt;=1200,J86/100-12,J86/100),IF(J86&gt;=1200,"pm","am"),"-",IF(K86&gt;=1200,K86/100-12,K86/100),IF(K86&gt;=1200,"pm","am")),"")</f>
        <v/>
      </c>
      <c r="AM86" t="str">
        <f>IF(L86&gt;0,CONCATENATE(IF(L86&gt;=1200,L86/100-12,L86/100),IF(L86&gt;=1200,"pm","am"),"-",IF(M86&gt;=1200,M86/100-12,M86/100),IF(M86&gt;=1200,"pm","am")),"")</f>
        <v/>
      </c>
      <c r="AN86" t="str">
        <f>IF(N86&gt;0,CONCATENATE(IF(N86&gt;=1200,N86/100-12,N86/100),IF(N86&gt;=1200,"pm","am"),"-",IF(O86&gt;=1200,O86/100-12,O86/100),IF(O86&gt;=1200,"pm","am")),"")</f>
        <v/>
      </c>
      <c r="AO86" t="str">
        <f>IF(P86&gt;0,CONCATENATE(IF(P86&gt;=1200,P86/100-12,P86/100),IF(P86&gt;=1200,"pm","am"),"-",IF(Q86&gt;=1200,Q86/100-12,Q86/100),IF(Q86&gt;=1200,"pm","am")),"")</f>
        <v/>
      </c>
      <c r="AP86" t="str">
        <f>IF(R86&gt;0,CONCATENATE(IF(R86&gt;=1200,R86/100-12,R86/100),IF(R86&gt;=1200,"pm","am"),"-",IF(S86&gt;=1200,S86/100-12,S86/100),IF(S86&gt;=1200,"pm","am")),"")</f>
        <v/>
      </c>
      <c r="AQ86" t="str">
        <f>IF(T86&gt;0,CONCATENATE(IF(T86&gt;=1200,T86/100-12,T86/100),IF(T86&gt;=1200,"pm","am"),"-",IF(U86&gt;=1200,U86/100-12,U86/100),IF(U86&gt;=1200,"pm","am")),"")</f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>_xlfn.CONCAT("{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>IF(AS86&gt;0,"&lt;img src=@img/outdoor.png@&gt;","")</f>
        <v>&lt;img src=@img/outdoor.png@&gt;</v>
      </c>
      <c r="AZ86" t="str">
        <f>IF(AT86&gt;0,"&lt;img src=@img/pets.png@&gt;","")</f>
        <v/>
      </c>
      <c r="BA86" t="str">
        <f>IF(AU86="hard","&lt;img src=@img/hard.png@&gt;",IF(AU86="medium","&lt;img src=@img/medium.png@&gt;",IF(AU86="easy","&lt;img src=@img/easy.png@&gt;","")))</f>
        <v>&lt;img src=@img/medium.png@&gt;</v>
      </c>
      <c r="BB86" t="str">
        <f>IF(AV86="true","&lt;img src=@img/drinkicon.png@&gt;","")</f>
        <v/>
      </c>
      <c r="BC86" t="str">
        <f>IF(AW86="true","&lt;img src=@img/foodicon.png@&gt;","")</f>
        <v/>
      </c>
      <c r="BD86" t="str">
        <f>CONCATENATE(AY86,AZ86,BA86,BB86,BC86,BK86)</f>
        <v>&lt;img src=@img/outdoor.png@&gt;&lt;img src=@img/medium.png@&gt;</v>
      </c>
      <c r="BE86" t="str">
        <f>CONCATENATE(IF(AS86&gt;0,"outdoor ",""),IF(AT86&gt;0,"pet ",""),IF(AV86="true","drink ",""),IF(AW86="true","food ",""),AU86," ",E86," ",C86)</f>
        <v>outdoor medium med cwest</v>
      </c>
      <c r="BF86" t="str">
        <f>IF(C86="old","Old Town",IF(C86="campus","Near Campus",IF(C86="sfoco", "South Foco",IF(C86="nfoco","North Foco",IF(C86="midtown","Midtown",IF(C86="cwest","Campus West",""))))))</f>
        <v>Campus West</v>
      </c>
      <c r="BG86">
        <v>40.574368999999997</v>
      </c>
      <c r="BH86">
        <v>-105.09835099999999</v>
      </c>
      <c r="BI86" t="str">
        <f>CONCATENATE("[",BG86,",",BH86,"],")</f>
        <v>[40.574369,-105.098351],</v>
      </c>
      <c r="BK86" t="str">
        <f>IF(BJ86&gt;0,"&lt;img src=@img/kidicon.png@&gt;","")</f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>IF(H87&gt;0,H87/100,"")</f>
        <v/>
      </c>
      <c r="X87" t="str">
        <f>IF(I87&gt;0,I87/100,"")</f>
        <v/>
      </c>
      <c r="Y87" t="str">
        <f>IF(J87&gt;0,J87/100,"")</f>
        <v/>
      </c>
      <c r="Z87" t="str">
        <f>IF(K87&gt;0,K87/100,"")</f>
        <v/>
      </c>
      <c r="AA87" t="str">
        <f>IF(L87&gt;0,L87/100,"")</f>
        <v/>
      </c>
      <c r="AB87" t="str">
        <f>IF(M87&gt;0,M87/100,"")</f>
        <v/>
      </c>
      <c r="AC87" t="str">
        <f>IF(N87&gt;0,N87/100,"")</f>
        <v/>
      </c>
      <c r="AD87" t="str">
        <f>IF(O87&gt;0,O87/100,"")</f>
        <v/>
      </c>
      <c r="AE87" t="str">
        <f>IF(P87&gt;0,P87/100,"")</f>
        <v/>
      </c>
      <c r="AF87" t="str">
        <f>IF(Q87&gt;0,Q87/100,"")</f>
        <v/>
      </c>
      <c r="AG87" t="str">
        <f>IF(R87&gt;0,R87/100,"")</f>
        <v/>
      </c>
      <c r="AH87" t="str">
        <f>IF(S87&gt;0,S87/100,"")</f>
        <v/>
      </c>
      <c r="AI87" t="str">
        <f>IF(T87&gt;0,T87/100,"")</f>
        <v/>
      </c>
      <c r="AJ87" t="str">
        <f>IF(U87&gt;0,U87/100,"")</f>
        <v/>
      </c>
      <c r="AK87" t="str">
        <f>IF(H87&gt;0,CONCATENATE(IF(H87&gt;=1200,H87/100-12,H87/100),IF(H87&gt;=1200,"pm","am"),"-",IF(I87&gt;=1200,I87/100-12,I87/100),IF(I87&gt;=1200,"pm","am")),"")</f>
        <v/>
      </c>
      <c r="AL87" t="str">
        <f>IF(J87&gt;0,CONCATENATE(IF(J87&gt;=1200,J87/100-12,J87/100),IF(J87&gt;=1200,"pm","am"),"-",IF(K87&gt;=1200,K87/100-12,K87/100),IF(K87&gt;=1200,"pm","am")),"")</f>
        <v/>
      </c>
      <c r="AM87" t="str">
        <f>IF(L87&gt;0,CONCATENATE(IF(L87&gt;=1200,L87/100-12,L87/100),IF(L87&gt;=1200,"pm","am"),"-",IF(M87&gt;=1200,M87/100-12,M87/100),IF(M87&gt;=1200,"pm","am")),"")</f>
        <v/>
      </c>
      <c r="AN87" t="str">
        <f>IF(N87&gt;0,CONCATENATE(IF(N87&gt;=1200,N87/100-12,N87/100),IF(N87&gt;=1200,"pm","am"),"-",IF(O87&gt;=1200,O87/100-12,O87/100),IF(O87&gt;=1200,"pm","am")),"")</f>
        <v/>
      </c>
      <c r="AO87" t="str">
        <f>IF(P87&gt;0,CONCATENATE(IF(P87&gt;=1200,P87/100-12,P87/100),IF(P87&gt;=1200,"pm","am"),"-",IF(Q87&gt;=1200,Q87/100-12,Q87/100),IF(Q87&gt;=1200,"pm","am")),"")</f>
        <v/>
      </c>
      <c r="AP87" t="str">
        <f>IF(R87&gt;0,CONCATENATE(IF(R87&gt;=1200,R87/100-12,R87/100),IF(R87&gt;=1200,"pm","am"),"-",IF(S87&gt;=1200,S87/100-12,S87/100),IF(S87&gt;=1200,"pm","am")),"")</f>
        <v/>
      </c>
      <c r="AQ87" t="str">
        <f>IF(T87&gt;0,CONCATENATE(IF(T87&gt;=1200,T87/100-12,T87/100),IF(T87&gt;=1200,"pm","am"),"-",IF(U87&gt;=1200,U87/100-12,U87/100),IF(U87&gt;=1200,"pm","am")),"")</f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>_xlfn.CONCAT("{
    'name': """,B87,""",
    'area': ","""",C87,""",",
"'hours': {
      'sunday-start':","""",H87,"""",", 'sunday-end':","""",I87,"""",", 'monday-start':","""",J87,"""",", 'monday-end':","""",K87,"""",", 'tuesday-start':","""",L87,"""",", 'tuesday-end':","""",M87,""", 'wednesday-start':","""",N87,""", 'wednesday-end':","""",O87,""", 'thursday-start':","""",P87,""", 'thursday-end':","""",Q87,""", 'friday-start':","""",R87,""", 'friday-end':","""",S87,""", 'saturday-start':","""",T87,""", 'saturday-end':","""",U87,"""","},","  'description': ","""",V87,"""",", 'link':","""",AR87,"""",", 'pricing':","""",E87,"""",",   'phone-number': ","""",F87,"""",", 'address': ","""",G87,"""",", 'other-amenities': [","'",AS87,"','",AT87,"','",AU87,"'","]",", 'has-drink':",AV87,", 'has-food':",AW87,"},")</f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>IF(AS87&gt;0,"&lt;img src=@img/outdoor.png@&gt;","")</f>
        <v/>
      </c>
      <c r="AZ87" t="str">
        <f>IF(AT87&gt;0,"&lt;img src=@img/pets.png@&gt;","")</f>
        <v/>
      </c>
      <c r="BA87" t="str">
        <f>IF(AU87="hard","&lt;img src=@img/hard.png@&gt;",IF(AU87="medium","&lt;img src=@img/medium.png@&gt;",IF(AU87="easy","&lt;img src=@img/easy.png@&gt;","")))</f>
        <v>&lt;img src=@img/hard.png@&gt;</v>
      </c>
      <c r="BB87" t="str">
        <f>IF(AV87="true","&lt;img src=@img/drinkicon.png@&gt;","")</f>
        <v/>
      </c>
      <c r="BC87" t="str">
        <f>IF(AW87="true","&lt;img src=@img/foodicon.png@&gt;","")</f>
        <v/>
      </c>
      <c r="BD87" t="str">
        <f>CONCATENATE(AY87,AZ87,BA87,BB87,BC87,BK87)</f>
        <v>&lt;img src=@img/hard.png@&gt;</v>
      </c>
      <c r="BE87" t="str">
        <f>CONCATENATE(IF(AS87&gt;0,"outdoor ",""),IF(AT87&gt;0,"pet ",""),IF(AV87="true","drink ",""),IF(AW87="true","food ",""),AU87," ",E87," ",C87)</f>
        <v>hard high old</v>
      </c>
      <c r="BF87" t="str">
        <f>IF(C87="old","Old Town",IF(C87="campus","Near Campus",IF(C87="sfoco", "South Foco",IF(C87="nfoco","North Foco",IF(C87="midtown","Midtown",IF(C87="cwest","Campus West",""))))))</f>
        <v>Old Town</v>
      </c>
      <c r="BG87">
        <v>40.590139000000001</v>
      </c>
      <c r="BH87">
        <v>-105.075401</v>
      </c>
      <c r="BI87" t="str">
        <f>CONCATENATE("[",BG87,",",BH87,"],")</f>
        <v>[40.590139,-105.075401],</v>
      </c>
      <c r="BK87" t="str">
        <f>IF(BJ87&gt;0,"&lt;img src=@img/kidicon.png@&gt;","")</f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526</v>
      </c>
      <c r="AU88" t="s">
        <v>342</v>
      </c>
      <c r="AV88" t="b">
        <v>1</v>
      </c>
      <c r="AW88" t="b">
        <v>1</v>
      </c>
      <c r="AX88" s="4" t="str">
        <f>_xlfn.CONCAT("{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>IF(AS88&gt;0,"&lt;img src=@img/outdoor.png@&gt;","")</f>
        <v/>
      </c>
      <c r="AZ88" t="str">
        <f>IF(AT88&gt;0,"&lt;img src=@img/pets.png@&gt;","")</f>
        <v/>
      </c>
      <c r="BA88" t="str">
        <f>IF(AU88="hard","&lt;img src=@img/hard.png@&gt;",IF(AU88="medium","&lt;img src=@img/medium.png@&gt;",IF(AU88="easy","&lt;img src=@img/easy.png@&gt;","")))</f>
        <v>&lt;img src=@img/easy.png@&gt;</v>
      </c>
      <c r="BB88" t="str">
        <f>IF(AV88="true","&lt;img src=@img/drinkicon.png@&gt;","")</f>
        <v/>
      </c>
      <c r="BC88" t="str">
        <f>IF(AW88="true","&lt;img src=@img/foodicon.png@&gt;","")</f>
        <v/>
      </c>
      <c r="BD88" t="str">
        <f>CONCATENATE(AY88,AZ88,BA88,BB88,BC88,BK88)</f>
        <v>&lt;img src=@img/easy.png@&gt;&lt;img src=@img/kidicon.png@&gt;</v>
      </c>
      <c r="BE88" t="str">
        <f>CONCATENATE(IF(AS88&gt;0,"outdoor ",""),IF(AT88&gt;0,"pet ",""),IF(AV88="true","drink ",""),IF(AW88="true","food ",""),AU88," ",E88," ",C88)</f>
        <v>easy med sfoco</v>
      </c>
      <c r="BF88" t="str">
        <f>IF(C88="old","Old Town",IF(C88="campus","Near Campus",IF(C88="sfoco", "South Foco",IF(C88="nfoco","North Foco",IF(C88="midtown","Midtown",IF(C88="cwest","Campus West",""))))))</f>
        <v>South Foco</v>
      </c>
      <c r="BG88">
        <v>40.521709000000001</v>
      </c>
      <c r="BH88">
        <v>-105.060034</v>
      </c>
      <c r="BI88" t="str">
        <f>CONCATENATE("[",BG88,",",BH88,"],")</f>
        <v>[40.521709,-105.060034],</v>
      </c>
      <c r="BJ88" t="b">
        <v>1</v>
      </c>
      <c r="BK88" t="str">
        <f>IF(BJ88&gt;0,"&lt;img src=@img/kidicon.png@&gt;","")</f>
        <v>&lt;img src=@img/kidicon.png@&gt;</v>
      </c>
      <c r="BL88" t="s">
        <v>527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>IF(H89&gt;0,H89/100,"")</f>
        <v/>
      </c>
      <c r="X89" t="str">
        <f>IF(I89&gt;0,I89/100,"")</f>
        <v/>
      </c>
      <c r="Y89" t="str">
        <f>IF(J89&gt;0,J89/100,"")</f>
        <v/>
      </c>
      <c r="Z89" t="str">
        <f>IF(K89&gt;0,K89/100,"")</f>
        <v/>
      </c>
      <c r="AA89" t="str">
        <f>IF(L89&gt;0,L89/100,"")</f>
        <v/>
      </c>
      <c r="AB89" t="str">
        <f>IF(M89&gt;0,M89/100,"")</f>
        <v/>
      </c>
      <c r="AC89" t="str">
        <f>IF(N89&gt;0,N89/100,"")</f>
        <v/>
      </c>
      <c r="AD89" t="str">
        <f>IF(O89&gt;0,O89/100,"")</f>
        <v/>
      </c>
      <c r="AE89" t="str">
        <f>IF(P89&gt;0,P89/100,"")</f>
        <v/>
      </c>
      <c r="AF89" t="str">
        <f>IF(Q89&gt;0,Q89/100,"")</f>
        <v/>
      </c>
      <c r="AG89" t="str">
        <f>IF(R89&gt;0,R89/100,"")</f>
        <v/>
      </c>
      <c r="AH89" t="str">
        <f>IF(S89&gt;0,S89/100,"")</f>
        <v/>
      </c>
      <c r="AI89" t="str">
        <f>IF(T89&gt;0,T89/100,"")</f>
        <v/>
      </c>
      <c r="AJ89" t="str">
        <f>IF(U89&gt;0,U89/100,"")</f>
        <v/>
      </c>
      <c r="AK89" t="str">
        <f>IF(H89&gt;0,CONCATENATE(IF(H89&gt;=1200,H89/100-12,H89/100),IF(H89&gt;=1200,"pm","am"),"-",IF(I89&gt;=1200,I89/100-12,I89/100),IF(I89&gt;=1200,"pm","am")),"")</f>
        <v/>
      </c>
      <c r="AL89" t="str">
        <f>IF(J89&gt;0,CONCATENATE(IF(J89&gt;=1200,J89/100-12,J89/100),IF(J89&gt;=1200,"pm","am"),"-",IF(K89&gt;=1200,K89/100-12,K89/100),IF(K89&gt;=1200,"pm","am")),"")</f>
        <v/>
      </c>
      <c r="AM89" t="str">
        <f>IF(L89&gt;0,CONCATENATE(IF(L89&gt;=1200,L89/100-12,L89/100),IF(L89&gt;=1200,"pm","am"),"-",IF(M89&gt;=1200,M89/100-12,M89/100),IF(M89&gt;=1200,"pm","am")),"")</f>
        <v/>
      </c>
      <c r="AN89" t="str">
        <f>IF(N89&gt;0,CONCATENATE(IF(N89&gt;=1200,N89/100-12,N89/100),IF(N89&gt;=1200,"pm","am"),"-",IF(O89&gt;=1200,O89/100-12,O89/100),IF(O89&gt;=1200,"pm","am")),"")</f>
        <v/>
      </c>
      <c r="AO89" t="str">
        <f>IF(P89&gt;0,CONCATENATE(IF(P89&gt;=1200,P89/100-12,P89/100),IF(P89&gt;=1200,"pm","am"),"-",IF(Q89&gt;=1200,Q89/100-12,Q89/100),IF(Q89&gt;=1200,"pm","am")),"")</f>
        <v/>
      </c>
      <c r="AP89" t="str">
        <f>IF(R89&gt;0,CONCATENATE(IF(R89&gt;=1200,R89/100-12,R89/100),IF(R89&gt;=1200,"pm","am"),"-",IF(S89&gt;=1200,S89/100-12,S89/100),IF(S89&gt;=1200,"pm","am")),"")</f>
        <v/>
      </c>
      <c r="AQ89" t="str">
        <f>IF(T89&gt;0,CONCATENATE(IF(T89&gt;=1200,T89/100-12,T89/100),IF(T89&gt;=1200,"pm","am"),"-",IF(U89&gt;=1200,U89/100-12,U89/100),IF(U89&gt;=1200,"pm","am")),"")</f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>_xlfn.CONCAT("{
    'name': """,B89,""",
    'area': ","""",C89,""",",
"'hours': {
      'sunday-start':","""",H89,"""",", 'sunday-end':","""",I89,"""",", 'monday-start':","""",J89,"""",", 'monday-end':","""",K89,"""",", 'tuesday-start':","""",L89,"""",", 'tuesday-end':","""",M89,""", 'wednesday-start':","""",N89,""", 'wednesday-end':","""",O89,""", 'thursday-start':","""",P89,""", 'thursday-end':","""",Q89,""", 'friday-start':","""",R89,""", 'friday-end':","""",S89,""", 'saturday-start':","""",T89,""", 'saturday-end':","""",U89,"""","},","  'description': ","""",V89,"""",", 'link':","""",AR89,"""",", 'pricing':","""",E89,"""",",   'phone-number': ","""",F89,"""",", 'address': ","""",G89,"""",", 'other-amenities': [","'",AS89,"','",AT89,"','",AU89,"'","]",", 'has-drink':",AV89,", 'has-food':",AW89,"},")</f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>IF(AS89&gt;0,"&lt;img src=@img/outdoor.png@&gt;","")</f>
        <v/>
      </c>
      <c r="AZ89" t="str">
        <f>IF(AT89&gt;0,"&lt;img src=@img/pets.png@&gt;","")</f>
        <v/>
      </c>
      <c r="BA89" t="str">
        <f>IF(AU89="hard","&lt;img src=@img/hard.png@&gt;",IF(AU89="medium","&lt;img src=@img/medium.png@&gt;",IF(AU89="easy","&lt;img src=@img/easy.png@&gt;","")))</f>
        <v>&lt;img src=@img/hard.png@&gt;</v>
      </c>
      <c r="BB89" t="str">
        <f>IF(AV89="true","&lt;img src=@img/drinkicon.png@&gt;","")</f>
        <v/>
      </c>
      <c r="BC89" t="str">
        <f>IF(AW89="true","&lt;img src=@img/foodicon.png@&gt;","")</f>
        <v/>
      </c>
      <c r="BD89" t="str">
        <f>CONCATENATE(AY89,AZ89,BA89,BB89,BC89,BK89)</f>
        <v>&lt;img src=@img/hard.png@&gt;</v>
      </c>
      <c r="BE89" t="str">
        <f>CONCATENATE(IF(AS89&gt;0,"outdoor ",""),IF(AT89&gt;0,"pet ",""),IF(AV89="true","drink ",""),IF(AW89="true","food ",""),AU89," ",E89," ",C89)</f>
        <v>hard med old</v>
      </c>
      <c r="BF89" t="str">
        <f>IF(C89="old","Old Town",IF(C89="campus","Near Campus",IF(C89="sfoco", "South Foco",IF(C89="nfoco","North Foco",IF(C89="midtown","Midtown",IF(C89="cwest","Campus West",""))))))</f>
        <v>Old Town</v>
      </c>
      <c r="BG89">
        <v>40.589492999999997</v>
      </c>
      <c r="BH89">
        <v>-105.077513</v>
      </c>
      <c r="BI89" t="str">
        <f>CONCATENATE("[",BG89,",",BH89,"],")</f>
        <v>[40.589493,-105.077513],</v>
      </c>
      <c r="BK89" t="str">
        <f>IF(BJ89&gt;0,"&lt;img src=@img/kidicon.png@&gt;","")</f>
        <v/>
      </c>
    </row>
    <row r="90" spans="2:64" ht="116" x14ac:dyDescent="0.35">
      <c r="B90" t="s">
        <v>534</v>
      </c>
      <c r="C90" t="s">
        <v>480</v>
      </c>
      <c r="E90" t="s">
        <v>54</v>
      </c>
      <c r="G90" t="s">
        <v>529</v>
      </c>
      <c r="AU90" t="s">
        <v>342</v>
      </c>
      <c r="AV90" t="b">
        <v>0</v>
      </c>
      <c r="AW90" t="b">
        <v>0</v>
      </c>
      <c r="AX90" s="4" t="str">
        <f>_xlfn.CONCAT("{
    'name': """,B90,""",
    'area': ","""",C90,""",",
"'hours': {
      'sunday-start':","""",H90,"""",", 'sunday-end':","""",I90,"""",", 'monday-start':","""",J90,"""",", 'monday-end':","""",K90,"""",", 'tuesday-start':","""",L90,"""",", 'tuesday-end':","""",M90,""", 'wednesday-start':","""",N90,""", 'wednesday-end':","""",O90,""", 'thursday-start':","""",P90,""", 'thursday-end':","""",Q90,""", 'friday-start':","""",R90,""", 'friday-end':","""",S90,""", 'saturday-start':","""",T90,""", 'saturday-end':","""",U90,"""","},","  'description': ","""",V90,"""",", 'link':","""",AR90,"""",", 'pricing':","""",E90,"""",",   'phone-number': ","""",F90,"""",", 'address': ","""",G90,"""",", 'other-amenities': [","'",AS90,"','",AT90,"','",AU90,"'","]",", 'has-drink':",AV90,", 'has-food':",AW90,"},")</f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>IF(AS90&gt;0,"&lt;img src=@img/outdoor.png@&gt;","")</f>
        <v/>
      </c>
      <c r="AZ90" t="str">
        <f>IF(AT90&gt;0,"&lt;img src=@img/pets.png@&gt;","")</f>
        <v/>
      </c>
      <c r="BA90" t="str">
        <f>IF(AU90="hard","&lt;img src=@img/hard.png@&gt;",IF(AU90="medium","&lt;img src=@img/medium.png@&gt;",IF(AU90="easy","&lt;img src=@img/easy.png@&gt;","")))</f>
        <v>&lt;img src=@img/easy.png@&gt;</v>
      </c>
      <c r="BB90" t="str">
        <f>IF(AV90="true","&lt;img src=@img/drinkicon.png@&gt;","")</f>
        <v/>
      </c>
      <c r="BC90" t="str">
        <f>IF(AW90="true","&lt;img src=@img/foodicon.png@&gt;","")</f>
        <v/>
      </c>
      <c r="BD90" t="str">
        <f>CONCATENATE(AY90,AZ90,BA90,BB90,BC90,BK90)</f>
        <v>&lt;img src=@img/easy.png@&gt;&lt;img src=@img/kidicon.png@&gt;</v>
      </c>
      <c r="BE90" t="str">
        <f>CONCATENATE(IF(AS90&gt;0,"outdoor ",""),IF(AT90&gt;0,"pet ",""),IF(AV90="true","drink ",""),IF(AW90="true","food ",""),AU90," ",E90," ",C90)</f>
        <v>easy low sfoco</v>
      </c>
      <c r="BF90" t="str">
        <f>IF(C90="old","Old Town",IF(C90="campus","Near Campus",IF(C90="sfoco", "South Foco",IF(C90="nfoco","North Foco",IF(C90="midtown","Midtown",IF(C90="cwest","Campus West",""))))))</f>
        <v>South Foco</v>
      </c>
      <c r="BG90">
        <v>40.561498</v>
      </c>
      <c r="BH90">
        <v>-105.039806</v>
      </c>
      <c r="BI90" t="str">
        <f>CONCATENATE("[",BG90,",",BH90,"],")</f>
        <v>[40.561498,-105.039806],</v>
      </c>
      <c r="BJ90" t="b">
        <v>1</v>
      </c>
      <c r="BK90" t="str">
        <f>IF(BJ90&gt;0,"&lt;img src=@img/kidicon.png@&gt;","")</f>
        <v>&lt;img src=@img/kidicon.png@&gt;</v>
      </c>
      <c r="BL90" t="s">
        <v>528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>IF(H91&gt;0,H91/100,"")</f>
        <v/>
      </c>
      <c r="X91" t="str">
        <f>IF(I91&gt;0,I91/100,"")</f>
        <v/>
      </c>
      <c r="Y91" t="str">
        <f>IF(J91&gt;0,J91/100,"")</f>
        <v/>
      </c>
      <c r="Z91" t="str">
        <f>IF(K91&gt;0,K91/100,"")</f>
        <v/>
      </c>
      <c r="AA91" t="str">
        <f>IF(L91&gt;0,L91/100,"")</f>
        <v/>
      </c>
      <c r="AB91" t="str">
        <f>IF(M91&gt;0,M91/100,"")</f>
        <v/>
      </c>
      <c r="AC91" t="str">
        <f>IF(N91&gt;0,N91/100,"")</f>
        <v/>
      </c>
      <c r="AD91" t="str">
        <f>IF(O91&gt;0,O91/100,"")</f>
        <v/>
      </c>
      <c r="AE91" t="str">
        <f>IF(P91&gt;0,P91/100,"")</f>
        <v/>
      </c>
      <c r="AF91" t="str">
        <f>IF(Q91&gt;0,Q91/100,"")</f>
        <v/>
      </c>
      <c r="AG91" t="str">
        <f>IF(R91&gt;0,R91/100,"")</f>
        <v/>
      </c>
      <c r="AH91" t="str">
        <f>IF(S91&gt;0,S91/100,"")</f>
        <v/>
      </c>
      <c r="AI91" t="str">
        <f>IF(T91&gt;0,T91/100,"")</f>
        <v/>
      </c>
      <c r="AJ91" t="str">
        <f>IF(U91&gt;0,U91/100,"")</f>
        <v/>
      </c>
      <c r="AK91" t="str">
        <f>IF(H91&gt;0,CONCATENATE(IF(H91&gt;=1200,H91/100-12,H91/100),IF(H91&gt;=1200,"pm","am"),"-",IF(I91&gt;=1200,I91/100-12,I91/100),IF(I91&gt;=1200,"pm","am")),"")</f>
        <v/>
      </c>
      <c r="AL91" t="str">
        <f>IF(J91&gt;0,CONCATENATE(IF(J91&gt;=1200,J91/100-12,J91/100),IF(J91&gt;=1200,"pm","am"),"-",IF(K91&gt;=1200,K91/100-12,K91/100),IF(K91&gt;=1200,"pm","am")),"")</f>
        <v/>
      </c>
      <c r="AM91" t="str">
        <f>IF(L91&gt;0,CONCATENATE(IF(L91&gt;=1200,L91/100-12,L91/100),IF(L91&gt;=1200,"pm","am"),"-",IF(M91&gt;=1200,M91/100-12,M91/100),IF(M91&gt;=1200,"pm","am")),"")</f>
        <v/>
      </c>
      <c r="AN91" t="str">
        <f>IF(N91&gt;0,CONCATENATE(IF(N91&gt;=1200,N91/100-12,N91/100),IF(N91&gt;=1200,"pm","am"),"-",IF(O91&gt;=1200,O91/100-12,O91/100),IF(O91&gt;=1200,"pm","am")),"")</f>
        <v/>
      </c>
      <c r="AO91" t="str">
        <f>IF(P91&gt;0,CONCATENATE(IF(P91&gt;=1200,P91/100-12,P91/100),IF(P91&gt;=1200,"pm","am"),"-",IF(Q91&gt;=1200,Q91/100-12,Q91/100),IF(Q91&gt;=1200,"pm","am")),"")</f>
        <v/>
      </c>
      <c r="AP91" t="str">
        <f>IF(R91&gt;0,CONCATENATE(IF(R91&gt;=1200,R91/100-12,R91/100),IF(R91&gt;=1200,"pm","am"),"-",IF(S91&gt;=1200,S91/100-12,S91/100),IF(S91&gt;=1200,"pm","am")),"")</f>
        <v/>
      </c>
      <c r="AQ91" t="str">
        <f>IF(T91&gt;0,CONCATENATE(IF(T91&gt;=1200,T91/100-12,T91/100),IF(T91&gt;=1200,"pm","am"),"-",IF(U91&gt;=1200,U91/100-12,U91/100),IF(U91&gt;=1200,"pm","am")),"")</f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>_xlfn.CONCAT("{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'link':","""",AR91,"""",", 'pricing':","""",E91,"""",",   'phone-number': ","""",F91,"""",", 'address': ","""",G91,"""",", 'other-amenities': [","'",AS91,"','",AT91,"','",AU91,"'","]",", 'has-drink':",AV91,", 'has-food':",AW91,"},")</f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>IF(AS91&gt;0,"&lt;img src=@img/outdoor.png@&gt;","")</f>
        <v/>
      </c>
      <c r="AZ91" t="str">
        <f>IF(AT91&gt;0,"&lt;img src=@img/pets.png@&gt;","")</f>
        <v/>
      </c>
      <c r="BA91" t="str">
        <f>IF(AU91="hard","&lt;img src=@img/hard.png@&gt;",IF(AU91="medium","&lt;img src=@img/medium.png@&gt;",IF(AU91="easy","&lt;img src=@img/easy.png@&gt;","")))</f>
        <v>&lt;img src=@img/medium.png@&gt;</v>
      </c>
      <c r="BB91" t="str">
        <f>IF(AV91="true","&lt;img src=@img/drinkicon.png@&gt;","")</f>
        <v/>
      </c>
      <c r="BC91" t="str">
        <f>IF(AW91="true","&lt;img src=@img/foodicon.png@&gt;","")</f>
        <v/>
      </c>
      <c r="BD91" t="str">
        <f>CONCATENATE(AY91,AZ91,BA91,BB91,BC91,BK91)</f>
        <v>&lt;img src=@img/medium.png@&gt;</v>
      </c>
      <c r="BE91" t="str">
        <f>CONCATENATE(IF(AS91&gt;0,"outdoor ",""),IF(AT91&gt;0,"pet ",""),IF(AV91="true","drink ",""),IF(AW91="true","food ",""),AU91," ",E91," ",C91)</f>
        <v>medium low old</v>
      </c>
      <c r="BF91" t="str">
        <f>IF(C91="old","Old Town",IF(C91="campus","Near Campus",IF(C91="sfoco", "South Foco",IF(C91="nfoco","North Foco",IF(C91="midtown","Midtown",IF(C91="cwest","Campus West",""))))))</f>
        <v>Old Town</v>
      </c>
      <c r="BG91">
        <v>40.586820000000003</v>
      </c>
      <c r="BH91">
        <v>-105.07865</v>
      </c>
      <c r="BI91" t="str">
        <f>CONCATENATE("[",BG91,",",BH91,"],")</f>
        <v>[40.58682,-105.07865],</v>
      </c>
      <c r="BK91" t="str">
        <f>IF(BJ91&gt;0,"&lt;img src=@img/kidicon.png@&gt;","")</f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>IF(H92&gt;0,H92/100,"")</f>
        <v>11</v>
      </c>
      <c r="X92">
        <f>IF(I92&gt;0,I92/100,"")</f>
        <v>21</v>
      </c>
      <c r="Y92">
        <f>IF(J92&gt;0,J92/100,"")</f>
        <v>15</v>
      </c>
      <c r="Z92">
        <f>IF(K92&gt;0,K92/100,"")</f>
        <v>18</v>
      </c>
      <c r="AA92">
        <f>IF(L92&gt;0,L92/100,"")</f>
        <v>15</v>
      </c>
      <c r="AB92">
        <f>IF(M92&gt;0,M92/100,"")</f>
        <v>18</v>
      </c>
      <c r="AC92">
        <f>IF(N92&gt;0,N92/100,"")</f>
        <v>15</v>
      </c>
      <c r="AD92">
        <f>IF(O92&gt;0,O92/100,"")</f>
        <v>18</v>
      </c>
      <c r="AE92">
        <f>IF(P92&gt;0,P92/100,"")</f>
        <v>15</v>
      </c>
      <c r="AF92">
        <f>IF(Q92&gt;0,Q92/100,"")</f>
        <v>18</v>
      </c>
      <c r="AG92">
        <f>IF(R92&gt;0,R92/100,"")</f>
        <v>15</v>
      </c>
      <c r="AH92">
        <f>IF(S92&gt;0,S92/100,"")</f>
        <v>18</v>
      </c>
      <c r="AI92" t="str">
        <f>IF(T92&gt;0,T92/100,"")</f>
        <v/>
      </c>
      <c r="AJ92" t="str">
        <f>IF(U92&gt;0,U92/100,"")</f>
        <v/>
      </c>
      <c r="AK92" t="str">
        <f>IF(H92&gt;0,CONCATENATE(IF(H92&gt;=1200,H92/100-12,H92/100),IF(H92&gt;=1200,"pm","am"),"-",IF(I92&gt;=1200,I92/100-12,I92/100),IF(I92&gt;=1200,"pm","am")),"")</f>
        <v>11am-9pm</v>
      </c>
      <c r="AL92" t="str">
        <f>IF(J92&gt;0,CONCATENATE(IF(J92&gt;=1200,J92/100-12,J92/100),IF(J92&gt;=1200,"pm","am"),"-",IF(K92&gt;=1200,K92/100-12,K92/100),IF(K92&gt;=1200,"pm","am")),"")</f>
        <v>3pm-6pm</v>
      </c>
      <c r="AM92" t="str">
        <f>IF(L92&gt;0,CONCATENATE(IF(L92&gt;=1200,L92/100-12,L92/100),IF(L92&gt;=1200,"pm","am"),"-",IF(M92&gt;=1200,M92/100-12,M92/100),IF(M92&gt;=1200,"pm","am")),"")</f>
        <v>3pm-6pm</v>
      </c>
      <c r="AN92" t="str">
        <f>IF(N92&gt;0,CONCATENATE(IF(N92&gt;=1200,N92/100-12,N92/100),IF(N92&gt;=1200,"pm","am"),"-",IF(O92&gt;=1200,O92/100-12,O92/100),IF(O92&gt;=1200,"pm","am")),"")</f>
        <v>3pm-6pm</v>
      </c>
      <c r="AO92" t="str">
        <f>IF(P92&gt;0,CONCATENATE(IF(P92&gt;=1200,P92/100-12,P92/100),IF(P92&gt;=1200,"pm","am"),"-",IF(Q92&gt;=1200,Q92/100-12,Q92/100),IF(Q92&gt;=1200,"pm","am")),"")</f>
        <v>3pm-6pm</v>
      </c>
      <c r="AP92" t="str">
        <f>IF(R92&gt;0,CONCATENATE(IF(R92&gt;=1200,R92/100-12,R92/100),IF(R92&gt;=1200,"pm","am"),"-",IF(S92&gt;=1200,S92/100-12,S92/100),IF(S92&gt;=1200,"pm","am")),"")</f>
        <v>3pm-6pm</v>
      </c>
      <c r="AQ92" t="str">
        <f>IF(T92&gt;0,CONCATENATE(IF(T92&gt;=1200,T92/100-12,T92/100),IF(T92&gt;=1200,"pm","am"),"-",IF(U92&gt;=1200,U92/100-12,U92/100),IF(U92&gt;=1200,"pm","am")),"")</f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>_xlfn.CONCAT("{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>IF(AS92&gt;0,"&lt;img src=@img/outdoor.png@&gt;","")</f>
        <v>&lt;img src=@img/outdoor.png@&gt;</v>
      </c>
      <c r="AZ92" t="str">
        <f>IF(AT92&gt;0,"&lt;img src=@img/pets.png@&gt;","")</f>
        <v/>
      </c>
      <c r="BA92" t="str">
        <f>IF(AU92="hard","&lt;img src=@img/hard.png@&gt;",IF(AU92="medium","&lt;img src=@img/medium.png@&gt;",IF(AU92="easy","&lt;img src=@img/easy.png@&gt;","")))</f>
        <v>&lt;img src=@img/easy.png@&gt;</v>
      </c>
      <c r="BB92" t="str">
        <f>IF(AV92="true","&lt;img src=@img/drinkicon.png@&gt;","")</f>
        <v>&lt;img src=@img/drinkicon.png@&gt;</v>
      </c>
      <c r="BC92" t="str">
        <f>IF(AW92="true","&lt;img src=@img/foodicon.png@&gt;","")</f>
        <v>&lt;img src=@img/foodicon.png@&gt;</v>
      </c>
      <c r="BD92" t="str">
        <f>CONCATENATE(AY92,AZ92,BA92,BB92,BC92,BK92)</f>
        <v>&lt;img src=@img/outdoor.png@&gt;&lt;img src=@img/easy.png@&gt;&lt;img src=@img/drinkicon.png@&gt;&lt;img src=@img/foodicon.png@&gt;</v>
      </c>
      <c r="BE92" t="str">
        <f>CONCATENATE(IF(AS92&gt;0,"outdoor ",""),IF(AT92&gt;0,"pet ",""),IF(AV92="true","drink ",""),IF(AW92="true","food ",""),AU92," ",E92," ",C92)</f>
        <v>outdoor drink food easy med midtown</v>
      </c>
      <c r="BF92" t="str">
        <f>IF(C92="old","Old Town",IF(C92="campus","Near Campus",IF(C92="sfoco", "South Foco",IF(C92="nfoco","North Foco",IF(C92="midtown","Midtown",IF(C92="cwest","Campus West",""))))))</f>
        <v>Midtown</v>
      </c>
      <c r="BG92">
        <v>40.543309000000001</v>
      </c>
      <c r="BH92">
        <v>-105.073813</v>
      </c>
      <c r="BI92" t="str">
        <f>CONCATENATE("[",BG92,",",BH92,"],")</f>
        <v>[40.543309,-105.073813],</v>
      </c>
      <c r="BK92" t="str">
        <f>IF(BJ92&gt;0,"&lt;img src=@img/kidicon.png@&gt;","")</f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>IF(H93&gt;0,H93/100,"")</f>
        <v/>
      </c>
      <c r="X93" t="str">
        <f>IF(I93&gt;0,I93/100,"")</f>
        <v/>
      </c>
      <c r="Y93" t="str">
        <f>IF(J93&gt;0,J93/100,"")</f>
        <v/>
      </c>
      <c r="Z93" t="str">
        <f>IF(K93&gt;0,K93/100,"")</f>
        <v/>
      </c>
      <c r="AA93" t="str">
        <f>IF(L93&gt;0,L93/100,"")</f>
        <v/>
      </c>
      <c r="AB93" t="str">
        <f>IF(M93&gt;0,M93/100,"")</f>
        <v/>
      </c>
      <c r="AC93" t="str">
        <f>IF(N93&gt;0,N93/100,"")</f>
        <v/>
      </c>
      <c r="AD93" t="str">
        <f>IF(O93&gt;0,O93/100,"")</f>
        <v/>
      </c>
      <c r="AE93" t="str">
        <f>IF(P93&gt;0,P93/100,"")</f>
        <v/>
      </c>
      <c r="AF93" t="str">
        <f>IF(Q93&gt;0,Q93/100,"")</f>
        <v/>
      </c>
      <c r="AG93" t="str">
        <f>IF(R93&gt;0,R93/100,"")</f>
        <v/>
      </c>
      <c r="AH93" t="str">
        <f>IF(S93&gt;0,S93/100,"")</f>
        <v/>
      </c>
      <c r="AI93" t="str">
        <f>IF(T93&gt;0,T93/100,"")</f>
        <v/>
      </c>
      <c r="AJ93" t="str">
        <f>IF(U93&gt;0,U93/100,"")</f>
        <v/>
      </c>
      <c r="AK93" t="str">
        <f>IF(H93&gt;0,CONCATENATE(IF(H93&gt;=1200,H93/100-12,H93/100),IF(H93&gt;=1200,"pm","am"),"-",IF(I93&gt;=1200,I93/100-12,I93/100),IF(I93&gt;=1200,"pm","am")),"")</f>
        <v/>
      </c>
      <c r="AL93" t="str">
        <f>IF(J93&gt;0,CONCATENATE(IF(J93&gt;=1200,J93/100-12,J93/100),IF(J93&gt;=1200,"pm","am"),"-",IF(K93&gt;=1200,K93/100-12,K93/100),IF(K93&gt;=1200,"pm","am")),"")</f>
        <v/>
      </c>
      <c r="AM93" t="str">
        <f>IF(L93&gt;0,CONCATENATE(IF(L93&gt;=1200,L93/100-12,L93/100),IF(L93&gt;=1200,"pm","am"),"-",IF(M93&gt;=1200,M93/100-12,M93/100),IF(M93&gt;=1200,"pm","am")),"")</f>
        <v/>
      </c>
      <c r="AN93" t="str">
        <f>IF(N93&gt;0,CONCATENATE(IF(N93&gt;=1200,N93/100-12,N93/100),IF(N93&gt;=1200,"pm","am"),"-",IF(O93&gt;=1200,O93/100-12,O93/100),IF(O93&gt;=1200,"pm","am")),"")</f>
        <v/>
      </c>
      <c r="AO93" t="str">
        <f>IF(P93&gt;0,CONCATENATE(IF(P93&gt;=1200,P93/100-12,P93/100),IF(P93&gt;=1200,"pm","am"),"-",IF(Q93&gt;=1200,Q93/100-12,Q93/100),IF(Q93&gt;=1200,"pm","am")),"")</f>
        <v/>
      </c>
      <c r="AP93" t="str">
        <f>IF(R93&gt;0,CONCATENATE(IF(R93&gt;=1200,R93/100-12,R93/100),IF(R93&gt;=1200,"pm","am"),"-",IF(S93&gt;=1200,S93/100-12,S93/100),IF(S93&gt;=1200,"pm","am")),"")</f>
        <v/>
      </c>
      <c r="AQ93" t="str">
        <f>IF(T93&gt;0,CONCATENATE(IF(T93&gt;=1200,T93/100-12,T93/100),IF(T93&gt;=1200,"pm","am"),"-",IF(U93&gt;=1200,U93/100-12,U93/100),IF(U93&gt;=1200,"pm","am")),"")</f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>_xlfn.CONCAT("{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>IF(AS93&gt;0,"&lt;img src=@img/outdoor.png@&gt;","")</f>
        <v>&lt;img src=@img/outdoor.png@&gt;</v>
      </c>
      <c r="AZ93" t="str">
        <f>IF(AT93&gt;0,"&lt;img src=@img/pets.png@&gt;","")</f>
        <v>&lt;img src=@img/pets.png@&gt;</v>
      </c>
      <c r="BA93" t="str">
        <f>IF(AU93="hard","&lt;img src=@img/hard.png@&gt;",IF(AU93="medium","&lt;img src=@img/medium.png@&gt;",IF(AU93="easy","&lt;img src=@img/easy.png@&gt;","")))</f>
        <v>&lt;img src=@img/easy.png@&gt;</v>
      </c>
      <c r="BB93" t="str">
        <f>IF(AV93="true","&lt;img src=@img/drinkicon.png@&gt;","")</f>
        <v/>
      </c>
      <c r="BC93" t="str">
        <f>IF(AW93="true","&lt;img src=@img/foodicon.png@&gt;","")</f>
        <v/>
      </c>
      <c r="BD93" t="str">
        <f>CONCATENATE(AY93,AZ93,BA93,BB93,BC93,BK93)</f>
        <v>&lt;img src=@img/outdoor.png@&gt;&lt;img src=@img/pets.png@&gt;&lt;img src=@img/easy.png@&gt;</v>
      </c>
      <c r="BE93" t="str">
        <f>CONCATENATE(IF(AS93&gt;0,"outdoor ",""),IF(AT93&gt;0,"pet ",""),IF(AV93="true","drink ",""),IF(AW93="true","food ",""),AU93," ",E93," ",C93)</f>
        <v>outdoor pet easy med old</v>
      </c>
      <c r="BF93" t="str">
        <f>IF(C93="old","Old Town",IF(C93="campus","Near Campus",IF(C93="sfoco", "South Foco",IF(C93="nfoco","North Foco",IF(C93="midtown","Midtown",IF(C93="cwest","Campus West",""))))))</f>
        <v>Old Town</v>
      </c>
      <c r="BG93">
        <v>40.589928999999998</v>
      </c>
      <c r="BH93">
        <v>-105.058724</v>
      </c>
      <c r="BI93" t="str">
        <f>CONCATENATE("[",BG93,",",BH93,"],")</f>
        <v>[40.589929,-105.058724],</v>
      </c>
      <c r="BK93" t="str">
        <f>IF(BJ93&gt;0,"&lt;img src=@img/kidicon.png@&gt;","")</f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>IF(H94&gt;0,H94/100,"")</f>
        <v>16</v>
      </c>
      <c r="X94">
        <f>IF(I94&gt;0,I94/100,"")</f>
        <v>18</v>
      </c>
      <c r="Y94">
        <f>IF(J94&gt;0,J94/100,"")</f>
        <v>16</v>
      </c>
      <c r="Z94">
        <f>IF(K94&gt;0,K94/100,"")</f>
        <v>18</v>
      </c>
      <c r="AA94">
        <f>IF(L94&gt;0,L94/100,"")</f>
        <v>16</v>
      </c>
      <c r="AB94">
        <f>IF(M94&gt;0,M94/100,"")</f>
        <v>24</v>
      </c>
      <c r="AC94">
        <f>IF(N94&gt;0,N94/100,"")</f>
        <v>16</v>
      </c>
      <c r="AD94">
        <f>IF(O94&gt;0,O94/100,"")</f>
        <v>18</v>
      </c>
      <c r="AE94">
        <f>IF(P94&gt;0,P94/100,"")</f>
        <v>16</v>
      </c>
      <c r="AF94">
        <f>IF(Q94&gt;0,Q94/100,"")</f>
        <v>18</v>
      </c>
      <c r="AG94">
        <f>IF(R94&gt;0,R94/100,"")</f>
        <v>16</v>
      </c>
      <c r="AH94">
        <f>IF(S94&gt;0,S94/100,"")</f>
        <v>18</v>
      </c>
      <c r="AI94">
        <f>IF(T94&gt;0,T94/100,"")</f>
        <v>16</v>
      </c>
      <c r="AJ94">
        <f>IF(U94&gt;0,U94/100,"")</f>
        <v>18</v>
      </c>
      <c r="AK94" t="str">
        <f>IF(H94&gt;0,CONCATENATE(IF(H94&gt;=1200,H94/100-12,H94/100),IF(H94&gt;=1200,"pm","am"),"-",IF(I94&gt;=1200,I94/100-12,I94/100),IF(I94&gt;=1200,"pm","am")),"")</f>
        <v>4pm-6pm</v>
      </c>
      <c r="AL94" t="str">
        <f>IF(J94&gt;0,CONCATENATE(IF(J94&gt;=1200,J94/100-12,J94/100),IF(J94&gt;=1200,"pm","am"),"-",IF(K94&gt;=1200,K94/100-12,K94/100),IF(K94&gt;=1200,"pm","am")),"")</f>
        <v>4pm-6pm</v>
      </c>
      <c r="AM94" t="str">
        <f>IF(L94&gt;0,CONCATENATE(IF(L94&gt;=1200,L94/100-12,L94/100),IF(L94&gt;=1200,"pm","am"),"-",IF(M94&gt;=1200,M94/100-12,M94/100),IF(M94&gt;=1200,"pm","am")),"")</f>
        <v>4pm-12pm</v>
      </c>
      <c r="AN94" t="str">
        <f>IF(N94&gt;0,CONCATENATE(IF(N94&gt;=1200,N94/100-12,N94/100),IF(N94&gt;=1200,"pm","am"),"-",IF(O94&gt;=1200,O94/100-12,O94/100),IF(O94&gt;=1200,"pm","am")),"")</f>
        <v>4pm-6pm</v>
      </c>
      <c r="AO94" t="str">
        <f>IF(P94&gt;0,CONCATENATE(IF(P94&gt;=1200,P94/100-12,P94/100),IF(P94&gt;=1200,"pm","am"),"-",IF(Q94&gt;=1200,Q94/100-12,Q94/100),IF(Q94&gt;=1200,"pm","am")),"")</f>
        <v>4pm-6pm</v>
      </c>
      <c r="AP94" t="str">
        <f>IF(R94&gt;0,CONCATENATE(IF(R94&gt;=1200,R94/100-12,R94/100),IF(R94&gt;=1200,"pm","am"),"-",IF(S94&gt;=1200,S94/100-12,S94/100),IF(S94&gt;=1200,"pm","am")),"")</f>
        <v>4pm-6pm</v>
      </c>
      <c r="AQ94" t="str">
        <f>IF(T94&gt;0,CONCATENATE(IF(T94&gt;=1200,T94/100-12,T94/100),IF(T94&gt;=1200,"pm","am"),"-",IF(U94&gt;=1200,U94/100-12,U94/100),IF(U94&gt;=1200,"pm","am")),"")</f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>_xlfn.CONCAT("{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>IF(AS94&gt;0,"&lt;img src=@img/outdoor.png@&gt;","")</f>
        <v/>
      </c>
      <c r="AZ94" t="str">
        <f>IF(AT94&gt;0,"&lt;img src=@img/pets.png@&gt;","")</f>
        <v/>
      </c>
      <c r="BA94" t="str">
        <f>IF(AU94="hard","&lt;img src=@img/hard.png@&gt;",IF(AU94="medium","&lt;img src=@img/medium.png@&gt;",IF(AU94="easy","&lt;img src=@img/easy.png@&gt;","")))</f>
        <v>&lt;img src=@img/hard.png@&gt;</v>
      </c>
      <c r="BB94" t="str">
        <f>IF(AV94="true","&lt;img src=@img/drinkicon.png@&gt;","")</f>
        <v>&lt;img src=@img/drinkicon.png@&gt;</v>
      </c>
      <c r="BC94" t="str">
        <f>IF(AW94="true","&lt;img src=@img/foodicon.png@&gt;","")</f>
        <v>&lt;img src=@img/foodicon.png@&gt;</v>
      </c>
      <c r="BD94" t="str">
        <f>CONCATENATE(AY94,AZ94,BA94,BB94,BC94,BK94)</f>
        <v>&lt;img src=@img/hard.png@&gt;&lt;img src=@img/drinkicon.png@&gt;&lt;img src=@img/foodicon.png@&gt;</v>
      </c>
      <c r="BE94" t="str">
        <f>CONCATENATE(IF(AS94&gt;0,"outdoor ",""),IF(AT94&gt;0,"pet ",""),IF(AV94="true","drink ",""),IF(AW94="true","food ",""),AU94," ",E94," ",C94)</f>
        <v>drink food hard high old</v>
      </c>
      <c r="BF94" t="str">
        <f>IF(C94="old","Old Town",IF(C94="campus","Near Campus",IF(C94="sfoco", "South Foco",IF(C94="nfoco","North Foco",IF(C94="midtown","Midtown",IF(C94="cwest","Campus West",""))))))</f>
        <v>Old Town</v>
      </c>
      <c r="BG94">
        <v>40.587333000000001</v>
      </c>
      <c r="BH94">
        <v>-105.075926</v>
      </c>
      <c r="BI94" t="str">
        <f>CONCATENATE("[",BG94,",",BH94,"],")</f>
        <v>[40.587333,-105.075926],</v>
      </c>
      <c r="BK94" t="str">
        <f>IF(BJ94&gt;0,"&lt;img src=@img/kidicon.png@&gt;","")</f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>IF(H95&gt;0,H95/100,"")</f>
        <v/>
      </c>
      <c r="X95" t="str">
        <f>IF(I95&gt;0,I95/100,"")</f>
        <v/>
      </c>
      <c r="Y95" t="str">
        <f>IF(J95&gt;0,J95/100,"")</f>
        <v/>
      </c>
      <c r="Z95" t="str">
        <f>IF(K95&gt;0,K95/100,"")</f>
        <v/>
      </c>
      <c r="AA95" t="str">
        <f>IF(L95&gt;0,L95/100,"")</f>
        <v/>
      </c>
      <c r="AB95" t="str">
        <f>IF(M95&gt;0,M95/100,"")</f>
        <v/>
      </c>
      <c r="AC95" t="str">
        <f>IF(N95&gt;0,N95/100,"")</f>
        <v/>
      </c>
      <c r="AD95" t="str">
        <f>IF(O95&gt;0,O95/100,"")</f>
        <v/>
      </c>
      <c r="AE95" t="str">
        <f>IF(P95&gt;0,P95/100,"")</f>
        <v/>
      </c>
      <c r="AF95" t="str">
        <f>IF(Q95&gt;0,Q95/100,"")</f>
        <v/>
      </c>
      <c r="AG95" t="str">
        <f>IF(R95&gt;0,R95/100,"")</f>
        <v/>
      </c>
      <c r="AH95" t="str">
        <f>IF(S95&gt;0,S95/100,"")</f>
        <v/>
      </c>
      <c r="AI95" t="str">
        <f>IF(T95&gt;0,T95/100,"")</f>
        <v/>
      </c>
      <c r="AJ95" t="str">
        <f>IF(U95&gt;0,U95/100,"")</f>
        <v/>
      </c>
      <c r="AK95" t="str">
        <f>IF(H95&gt;0,CONCATENATE(IF(H95&gt;=1200,H95/100-12,H95/100),IF(H95&gt;=1200,"pm","am"),"-",IF(I95&gt;=1200,I95/100-12,I95/100),IF(I95&gt;=1200,"pm","am")),"")</f>
        <v/>
      </c>
      <c r="AL95" t="str">
        <f>IF(J95&gt;0,CONCATENATE(IF(J95&gt;=1200,J95/100-12,J95/100),IF(J95&gt;=1200,"pm","am"),"-",IF(K95&gt;=1200,K95/100-12,K95/100),IF(K95&gt;=1200,"pm","am")),"")</f>
        <v/>
      </c>
      <c r="AM95" t="str">
        <f>IF(L95&gt;0,CONCATENATE(IF(L95&gt;=1200,L95/100-12,L95/100),IF(L95&gt;=1200,"pm","am"),"-",IF(M95&gt;=1200,M95/100-12,M95/100),IF(M95&gt;=1200,"pm","am")),"")</f>
        <v/>
      </c>
      <c r="AN95" t="str">
        <f>IF(N95&gt;0,CONCATENATE(IF(N95&gt;=1200,N95/100-12,N95/100),IF(N95&gt;=1200,"pm","am"),"-",IF(O95&gt;=1200,O95/100-12,O95/100),IF(O95&gt;=1200,"pm","am")),"")</f>
        <v/>
      </c>
      <c r="AO95" t="str">
        <f>IF(P95&gt;0,CONCATENATE(IF(P95&gt;=1200,P95/100-12,P95/100),IF(P95&gt;=1200,"pm","am"),"-",IF(Q95&gt;=1200,Q95/100-12,Q95/100),IF(Q95&gt;=1200,"pm","am")),"")</f>
        <v/>
      </c>
      <c r="AP95" t="str">
        <f>IF(R95&gt;0,CONCATENATE(IF(R95&gt;=1200,R95/100-12,R95/100),IF(R95&gt;=1200,"pm","am"),"-",IF(S95&gt;=1200,S95/100-12,S95/100),IF(S95&gt;=1200,"pm","am")),"")</f>
        <v/>
      </c>
      <c r="AQ95" t="str">
        <f>IF(T95&gt;0,CONCATENATE(IF(T95&gt;=1200,T95/100-12,T95/100),IF(T95&gt;=1200,"pm","am"),"-",IF(U95&gt;=1200,U95/100-12,U95/100),IF(U95&gt;=1200,"pm","am")),"")</f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>_xlfn.CONCAT("{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>IF(AS95&gt;0,"&lt;img src=@img/outdoor.png@&gt;","")</f>
        <v/>
      </c>
      <c r="AZ95" t="str">
        <f>IF(AT95&gt;0,"&lt;img src=@img/pets.png@&gt;","")</f>
        <v/>
      </c>
      <c r="BA95" t="str">
        <f>IF(AU95="hard","&lt;img src=@img/hard.png@&gt;",IF(AU95="medium","&lt;img src=@img/medium.png@&gt;",IF(AU95="easy","&lt;img src=@img/easy.png@&gt;","")))</f>
        <v>&lt;img src=@img/hard.png@&gt;</v>
      </c>
      <c r="BB95" t="str">
        <f>IF(AV95="true","&lt;img src=@img/drinkicon.png@&gt;","")</f>
        <v/>
      </c>
      <c r="BC95" t="str">
        <f>IF(AW95="true","&lt;img src=@img/foodicon.png@&gt;","")</f>
        <v/>
      </c>
      <c r="BD95" t="str">
        <f>CONCATENATE(AY95,AZ95,BA95,BB95,BC95,BK95)</f>
        <v>&lt;img src=@img/hard.png@&gt;</v>
      </c>
      <c r="BE95" t="str">
        <f>CONCATENATE(IF(AS95&gt;0,"outdoor ",""),IF(AT95&gt;0,"pet ",""),IF(AV95="true","drink ",""),IF(AW95="true","food ",""),AU95," ",E95," ",C95)</f>
        <v>hard high old</v>
      </c>
      <c r="BF95" t="str">
        <f>IF(C95="old","Old Town",IF(C95="campus","Near Campus",IF(C95="sfoco", "South Foco",IF(C95="nfoco","North Foco",IF(C95="midtown","Midtown",IF(C95="cwest","Campus West",""))))))</f>
        <v>Old Town</v>
      </c>
      <c r="BG95">
        <v>40.586602999999997</v>
      </c>
      <c r="BH95">
        <v>-105.077275</v>
      </c>
      <c r="BI95" t="str">
        <f>CONCATENATE("[",BG95,",",BH95,"],")</f>
        <v>[40.586603,-105.077275],</v>
      </c>
      <c r="BK95" t="str">
        <f>IF(BJ95&gt;0,"&lt;img src=@img/kidicon.png@&gt;","")</f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>IF(H96&gt;0,H96/100,"")</f>
        <v/>
      </c>
      <c r="X96" t="str">
        <f>IF(I96&gt;0,I96/100,"")</f>
        <v/>
      </c>
      <c r="Y96" t="str">
        <f>IF(J96&gt;0,J96/100,"")</f>
        <v/>
      </c>
      <c r="Z96" t="str">
        <f>IF(K96&gt;0,K96/100,"")</f>
        <v/>
      </c>
      <c r="AA96" t="str">
        <f>IF(L96&gt;0,L96/100,"")</f>
        <v/>
      </c>
      <c r="AB96" t="str">
        <f>IF(M96&gt;0,M96/100,"")</f>
        <v/>
      </c>
      <c r="AC96" t="str">
        <f>IF(N96&gt;0,N96/100,"")</f>
        <v/>
      </c>
      <c r="AD96" t="str">
        <f>IF(O96&gt;0,O96/100,"")</f>
        <v/>
      </c>
      <c r="AE96" t="str">
        <f>IF(P96&gt;0,P96/100,"")</f>
        <v/>
      </c>
      <c r="AF96" t="str">
        <f>IF(Q96&gt;0,Q96/100,"")</f>
        <v/>
      </c>
      <c r="AG96" t="str">
        <f>IF(R96&gt;0,R96/100,"")</f>
        <v/>
      </c>
      <c r="AH96" t="str">
        <f>IF(S96&gt;0,S96/100,"")</f>
        <v/>
      </c>
      <c r="AI96" t="str">
        <f>IF(T96&gt;0,T96/100,"")</f>
        <v/>
      </c>
      <c r="AJ96" t="str">
        <f>IF(U96&gt;0,U96/100,"")</f>
        <v/>
      </c>
      <c r="AK96" t="str">
        <f>IF(H96&gt;0,CONCATENATE(IF(H96&gt;=1200,H96/100-12,H96/100),IF(H96&gt;=1200,"pm","am"),"-",IF(I96&gt;=1200,I96/100-12,I96/100),IF(I96&gt;=1200,"pm","am")),"")</f>
        <v/>
      </c>
      <c r="AL96" t="str">
        <f>IF(J96&gt;0,CONCATENATE(IF(J96&gt;=1200,J96/100-12,J96/100),IF(J96&gt;=1200,"pm","am"),"-",IF(K96&gt;=1200,K96/100-12,K96/100),IF(K96&gt;=1200,"pm","am")),"")</f>
        <v/>
      </c>
      <c r="AM96" t="str">
        <f>IF(L96&gt;0,CONCATENATE(IF(L96&gt;=1200,L96/100-12,L96/100),IF(L96&gt;=1200,"pm","am"),"-",IF(M96&gt;=1200,M96/100-12,M96/100),IF(M96&gt;=1200,"pm","am")),"")</f>
        <v/>
      </c>
      <c r="AN96" t="str">
        <f>IF(N96&gt;0,CONCATENATE(IF(N96&gt;=1200,N96/100-12,N96/100),IF(N96&gt;=1200,"pm","am"),"-",IF(O96&gt;=1200,O96/100-12,O96/100),IF(O96&gt;=1200,"pm","am")),"")</f>
        <v/>
      </c>
      <c r="AO96" t="str">
        <f>IF(P96&gt;0,CONCATENATE(IF(P96&gt;=1200,P96/100-12,P96/100),IF(P96&gt;=1200,"pm","am"),"-",IF(Q96&gt;=1200,Q96/100-12,Q96/100),IF(Q96&gt;=1200,"pm","am")),"")</f>
        <v/>
      </c>
      <c r="AP96" t="str">
        <f>IF(R96&gt;0,CONCATENATE(IF(R96&gt;=1200,R96/100-12,R96/100),IF(R96&gt;=1200,"pm","am"),"-",IF(S96&gt;=1200,S96/100-12,S96/100),IF(S96&gt;=1200,"pm","am")),"")</f>
        <v/>
      </c>
      <c r="AQ96" t="str">
        <f>IF(T96&gt;0,CONCATENATE(IF(T96&gt;=1200,T96/100-12,T96/100),IF(T96&gt;=1200,"pm","am"),"-",IF(U96&gt;=1200,U96/100-12,U96/100),IF(U96&gt;=1200,"pm","am")),"")</f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>_xlfn.CONCAT("{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>IF(AS96&gt;0,"&lt;img src=@img/outdoor.png@&gt;","")</f>
        <v/>
      </c>
      <c r="AZ96" t="str">
        <f>IF(AT96&gt;0,"&lt;img src=@img/pets.png@&gt;","")</f>
        <v/>
      </c>
      <c r="BA96" t="str">
        <f>IF(AU96="hard","&lt;img src=@img/hard.png@&gt;",IF(AU96="medium","&lt;img src=@img/medium.png@&gt;",IF(AU96="easy","&lt;img src=@img/easy.png@&gt;","")))</f>
        <v>&lt;img src=@img/hard.png@&gt;</v>
      </c>
      <c r="BB96" t="str">
        <f>IF(AV96="true","&lt;img src=@img/drinkicon.png@&gt;","")</f>
        <v/>
      </c>
      <c r="BC96" t="str">
        <f>IF(AW96="true","&lt;img src=@img/foodicon.png@&gt;","")</f>
        <v/>
      </c>
      <c r="BD96" t="str">
        <f>CONCATENATE(AY96,AZ96,BA96,BB96,BC96,BK96)</f>
        <v>&lt;img src=@img/hard.png@&gt;&lt;img src=@img/kidicon.png@&gt;</v>
      </c>
      <c r="BE96" t="str">
        <f>CONCATENATE(IF(AS96&gt;0,"outdoor ",""),IF(AT96&gt;0,"pet ",""),IF(AV96="true","drink ",""),IF(AW96="true","food ",""),AU96," ",E96," ",C96)</f>
        <v>hard low old</v>
      </c>
      <c r="BF96" t="str">
        <f>IF(C96="old","Old Town",IF(C96="campus","Near Campus",IF(C96="sfoco", "South Foco",IF(C96="nfoco","North Foco",IF(C96="midtown","Midtown",IF(C96="cwest","Campus West",""))))))</f>
        <v>Old Town</v>
      </c>
      <c r="BG96">
        <v>40.588476999999997</v>
      </c>
      <c r="BH96">
        <v>-105.076657</v>
      </c>
      <c r="BI96" t="str">
        <f>CONCATENATE("[",BG96,",",BH96,"],")</f>
        <v>[40.588477,-105.076657],</v>
      </c>
      <c r="BJ96" t="b">
        <v>1</v>
      </c>
      <c r="BK96" t="str">
        <f>IF(BJ96&gt;0,"&lt;img src=@img/kidicon.png@&gt;","")</f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>IF(H97&gt;0,H97/100,"")</f>
        <v/>
      </c>
      <c r="X97" t="str">
        <f>IF(I97&gt;0,I97/100,"")</f>
        <v/>
      </c>
      <c r="Y97" t="str">
        <f>IF(J97&gt;0,J97/100,"")</f>
        <v/>
      </c>
      <c r="Z97" t="str">
        <f>IF(K97&gt;0,K97/100,"")</f>
        <v/>
      </c>
      <c r="AA97" t="str">
        <f>IF(L97&gt;0,L97/100,"")</f>
        <v/>
      </c>
      <c r="AB97" t="str">
        <f>IF(M97&gt;0,M97/100,"")</f>
        <v/>
      </c>
      <c r="AC97" t="str">
        <f>IF(N97&gt;0,N97/100,"")</f>
        <v/>
      </c>
      <c r="AD97" t="str">
        <f>IF(O97&gt;0,O97/100,"")</f>
        <v/>
      </c>
      <c r="AE97" t="str">
        <f>IF(P97&gt;0,P97/100,"")</f>
        <v/>
      </c>
      <c r="AF97" t="str">
        <f>IF(Q97&gt;0,Q97/100,"")</f>
        <v/>
      </c>
      <c r="AG97" t="str">
        <f>IF(R97&gt;0,R97/100,"")</f>
        <v/>
      </c>
      <c r="AH97" t="str">
        <f>IF(S97&gt;0,S97/100,"")</f>
        <v/>
      </c>
      <c r="AI97" t="str">
        <f>IF(T97&gt;0,T97/100,"")</f>
        <v/>
      </c>
      <c r="AJ97" t="str">
        <f>IF(U97&gt;0,U97/100,"")</f>
        <v/>
      </c>
      <c r="AK97" t="str">
        <f>IF(H97&gt;0,CONCATENATE(IF(H97&gt;=1200,H97/100-12,H97/100),IF(H97&gt;=1200,"pm","am"),"-",IF(I97&gt;=1200,I97/100-12,I97/100),IF(I97&gt;=1200,"pm","am")),"")</f>
        <v/>
      </c>
      <c r="AL97" t="str">
        <f>IF(J97&gt;0,CONCATENATE(IF(J97&gt;=1200,J97/100-12,J97/100),IF(J97&gt;=1200,"pm","am"),"-",IF(K97&gt;=1200,K97/100-12,K97/100),IF(K97&gt;=1200,"pm","am")),"")</f>
        <v/>
      </c>
      <c r="AM97" t="str">
        <f>IF(L97&gt;0,CONCATENATE(IF(L97&gt;=1200,L97/100-12,L97/100),IF(L97&gt;=1200,"pm","am"),"-",IF(M97&gt;=1200,M97/100-12,M97/100),IF(M97&gt;=1200,"pm","am")),"")</f>
        <v/>
      </c>
      <c r="AN97" t="str">
        <f>IF(N97&gt;0,CONCATENATE(IF(N97&gt;=1200,N97/100-12,N97/100),IF(N97&gt;=1200,"pm","am"),"-",IF(O97&gt;=1200,O97/100-12,O97/100),IF(O97&gt;=1200,"pm","am")),"")</f>
        <v/>
      </c>
      <c r="AO97" t="str">
        <f>IF(P97&gt;0,CONCATENATE(IF(P97&gt;=1200,P97/100-12,P97/100),IF(P97&gt;=1200,"pm","am"),"-",IF(Q97&gt;=1200,Q97/100-12,Q97/100),IF(Q97&gt;=1200,"pm","am")),"")</f>
        <v/>
      </c>
      <c r="AP97" t="str">
        <f>IF(R97&gt;0,CONCATENATE(IF(R97&gt;=1200,R97/100-12,R97/100),IF(R97&gt;=1200,"pm","am"),"-",IF(S97&gt;=1200,S97/100-12,S97/100),IF(S97&gt;=1200,"pm","am")),"")</f>
        <v/>
      </c>
      <c r="AQ97" t="str">
        <f>IF(T97&gt;0,CONCATENATE(IF(T97&gt;=1200,T97/100-12,T97/100),IF(T97&gt;=1200,"pm","am"),"-",IF(U97&gt;=1200,U97/100-12,U97/100),IF(U97&gt;=1200,"pm","am")),"")</f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>_xlfn.CONCAT("{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>IF(AS97&gt;0,"&lt;img src=@img/outdoor.png@&gt;","")</f>
        <v/>
      </c>
      <c r="AZ97" t="str">
        <f>IF(AT97&gt;0,"&lt;img src=@img/pets.png@&gt;","")</f>
        <v/>
      </c>
      <c r="BA97" t="str">
        <f>IF(AU97="hard","&lt;img src=@img/hard.png@&gt;",IF(AU97="medium","&lt;img src=@img/medium.png@&gt;",IF(AU97="easy","&lt;img src=@img/easy.png@&gt;","")))</f>
        <v>&lt;img src=@img/easy.png@&gt;</v>
      </c>
      <c r="BB97" t="str">
        <f>IF(AV97="true","&lt;img src=@img/drinkicon.png@&gt;","")</f>
        <v/>
      </c>
      <c r="BC97" t="str">
        <f>IF(AW97="true","&lt;img src=@img/foodicon.png@&gt;","")</f>
        <v/>
      </c>
      <c r="BD97" t="str">
        <f>CONCATENATE(AY97,AZ97,BA97,BB97,BC97,BK97)</f>
        <v>&lt;img src=@img/easy.png@&gt;</v>
      </c>
      <c r="BE97" t="str">
        <f>CONCATENATE(IF(AS97&gt;0,"outdoor ",""),IF(AT97&gt;0,"pet ",""),IF(AV97="true","drink ",""),IF(AW97="true","food ",""),AU97," ",E97," ",C97)</f>
        <v>easy low cwest</v>
      </c>
      <c r="BF97" t="str">
        <f>IF(C97="old","Old Town",IF(C97="campus","Near Campus",IF(C97="sfoco", "South Foco",IF(C97="nfoco","North Foco",IF(C97="midtown","Midtown",IF(C97="cwest","Campus West",""))))))</f>
        <v>Campus West</v>
      </c>
      <c r="BG97">
        <v>40.574905999999999</v>
      </c>
      <c r="BH97">
        <v>-105.114704</v>
      </c>
      <c r="BI97" t="str">
        <f>CONCATENATE("[",BG97,",",BH97,"],")</f>
        <v>[40.574906,-105.114704],</v>
      </c>
      <c r="BK97" t="str">
        <f>IF(BJ97&gt;0,"&lt;img src=@img/kidicon.png@&gt;","")</f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>IF(H98&gt;0,H98/100,"")</f>
        <v/>
      </c>
      <c r="X98" t="str">
        <f>IF(I98&gt;0,I98/100,"")</f>
        <v/>
      </c>
      <c r="Y98" t="str">
        <f>IF(J98&gt;0,J98/100,"")</f>
        <v/>
      </c>
      <c r="Z98" t="str">
        <f>IF(K98&gt;0,K98/100,"")</f>
        <v/>
      </c>
      <c r="AA98" t="str">
        <f>IF(L98&gt;0,L98/100,"")</f>
        <v/>
      </c>
      <c r="AB98" t="str">
        <f>IF(M98&gt;0,M98/100,"")</f>
        <v/>
      </c>
      <c r="AC98" t="str">
        <f>IF(N98&gt;0,N98/100,"")</f>
        <v/>
      </c>
      <c r="AD98" t="str">
        <f>IF(O98&gt;0,O98/100,"")</f>
        <v/>
      </c>
      <c r="AE98" t="str">
        <f>IF(P98&gt;0,P98/100,"")</f>
        <v/>
      </c>
      <c r="AF98" t="str">
        <f>IF(Q98&gt;0,Q98/100,"")</f>
        <v/>
      </c>
      <c r="AG98" t="str">
        <f>IF(R98&gt;0,R98/100,"")</f>
        <v/>
      </c>
      <c r="AH98" t="str">
        <f>IF(S98&gt;0,S98/100,"")</f>
        <v/>
      </c>
      <c r="AI98" t="str">
        <f>IF(T98&gt;0,T98/100,"")</f>
        <v/>
      </c>
      <c r="AJ98" t="str">
        <f>IF(U98&gt;0,U98/100,"")</f>
        <v/>
      </c>
      <c r="AK98" t="str">
        <f>IF(H98&gt;0,CONCATENATE(IF(H98&gt;=1200,H98/100-12,H98/100),IF(H98&gt;=1200,"pm","am"),"-",IF(I98&gt;=1200,I98/100-12,I98/100),IF(I98&gt;=1200,"pm","am")),"")</f>
        <v/>
      </c>
      <c r="AL98" t="str">
        <f>IF(J98&gt;0,CONCATENATE(IF(J98&gt;=1200,J98/100-12,J98/100),IF(J98&gt;=1200,"pm","am"),"-",IF(K98&gt;=1200,K98/100-12,K98/100),IF(K98&gt;=1200,"pm","am")),"")</f>
        <v/>
      </c>
      <c r="AM98" t="str">
        <f>IF(L98&gt;0,CONCATENATE(IF(L98&gt;=1200,L98/100-12,L98/100),IF(L98&gt;=1200,"pm","am"),"-",IF(M98&gt;=1200,M98/100-12,M98/100),IF(M98&gt;=1200,"pm","am")),"")</f>
        <v/>
      </c>
      <c r="AN98" t="str">
        <f>IF(N98&gt;0,CONCATENATE(IF(N98&gt;=1200,N98/100-12,N98/100),IF(N98&gt;=1200,"pm","am"),"-",IF(O98&gt;=1200,O98/100-12,O98/100),IF(O98&gt;=1200,"pm","am")),"")</f>
        <v/>
      </c>
      <c r="AO98" t="str">
        <f>IF(P98&gt;0,CONCATENATE(IF(P98&gt;=1200,P98/100-12,P98/100),IF(P98&gt;=1200,"pm","am"),"-",IF(Q98&gt;=1200,Q98/100-12,Q98/100),IF(Q98&gt;=1200,"pm","am")),"")</f>
        <v/>
      </c>
      <c r="AP98" t="str">
        <f>IF(R98&gt;0,CONCATENATE(IF(R98&gt;=1200,R98/100-12,R98/100),IF(R98&gt;=1200,"pm","am"),"-",IF(S98&gt;=1200,S98/100-12,S98/100),IF(S98&gt;=1200,"pm","am")),"")</f>
        <v/>
      </c>
      <c r="AQ98" t="str">
        <f>IF(T98&gt;0,CONCATENATE(IF(T98&gt;=1200,T98/100-12,T98/100),IF(T98&gt;=1200,"pm","am"),"-",IF(U98&gt;=1200,U98/100-12,U98/100),IF(U98&gt;=1200,"pm","am")),"")</f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>IF(AS98&gt;0,"&lt;img src=@img/outdoor.png@&gt;","")</f>
        <v>&lt;img src=@img/outdoor.png@&gt;</v>
      </c>
      <c r="AZ98" t="str">
        <f>IF(AT98&gt;0,"&lt;img src=@img/pets.png@&gt;","")</f>
        <v/>
      </c>
      <c r="BA98" t="str">
        <f>IF(AU98="hard","&lt;img src=@img/hard.png@&gt;",IF(AU98="medium","&lt;img src=@img/medium.png@&gt;",IF(AU98="easy","&lt;img src=@img/easy.png@&gt;","")))</f>
        <v>&lt;img src=@img/medium.png@&gt;</v>
      </c>
      <c r="BB98" t="str">
        <f>IF(AV98="true","&lt;img src=@img/drinkicon.png@&gt;","")</f>
        <v/>
      </c>
      <c r="BC98" t="str">
        <f>IF(AW98="true","&lt;img src=@img/foodicon.png@&gt;","")</f>
        <v/>
      </c>
      <c r="BD98" t="str">
        <f>CONCATENATE(AY98,AZ98,BA98,BB98,BC98,BK98)</f>
        <v>&lt;img src=@img/outdoor.png@&gt;&lt;img src=@img/medium.png@&gt;&lt;img src=@img/kidicon.png@&gt;</v>
      </c>
      <c r="BE98" t="str">
        <f>CONCATENATE(IF(AS98&gt;0,"outdoor ",""),IF(AT98&gt;0,"pet ",""),IF(AV98="true","drink ",""),IF(AW98="true","food ",""),AU98," ",E98," ",C98)</f>
        <v>outdoor medium med old</v>
      </c>
      <c r="BF98" t="str">
        <f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>CONCATENATE("[",BG98,",",BH98,"],")</f>
        <v>[40.585057,-105.076543],</v>
      </c>
      <c r="BJ98" t="b">
        <v>1</v>
      </c>
      <c r="BK98" t="str">
        <f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>IF(H99&gt;0,H99/100,"")</f>
        <v>11.3</v>
      </c>
      <c r="X99">
        <f>IF(I99&gt;0,I99/100,"")</f>
        <v>14</v>
      </c>
      <c r="Y99">
        <f>IF(J99&gt;0,J99/100,"")</f>
        <v>11</v>
      </c>
      <c r="Z99">
        <f>IF(K99&gt;0,K99/100,"")</f>
        <v>14</v>
      </c>
      <c r="AA99">
        <f>IF(L99&gt;0,L99/100,"")</f>
        <v>11</v>
      </c>
      <c r="AB99">
        <f>IF(M99&gt;0,M99/100,"")</f>
        <v>14</v>
      </c>
      <c r="AC99">
        <f>IF(N99&gt;0,N99/100,"")</f>
        <v>11</v>
      </c>
      <c r="AD99">
        <f>IF(O99&gt;0,O99/100,"")</f>
        <v>14</v>
      </c>
      <c r="AE99">
        <f>IF(P99&gt;0,P99/100,"")</f>
        <v>11</v>
      </c>
      <c r="AF99">
        <f>IF(Q99&gt;0,Q99/100,"")</f>
        <v>14</v>
      </c>
      <c r="AG99">
        <f>IF(R99&gt;0,R99/100,"")</f>
        <v>11</v>
      </c>
      <c r="AH99">
        <f>IF(S99&gt;0,S99/100,"")</f>
        <v>14</v>
      </c>
      <c r="AI99">
        <f>IF(T99&gt;0,T99/100,"")</f>
        <v>11.3</v>
      </c>
      <c r="AJ99">
        <f>IF(U99&gt;0,U99/100,"")</f>
        <v>14</v>
      </c>
      <c r="AK99" t="str">
        <f>IF(H99&gt;0,CONCATENATE(IF(H99&gt;=1200,H99/100-12,H99/100),IF(H99&gt;=1200,"pm","am"),"-",IF(I99&gt;=1200,I99/100-12,I99/100),IF(I99&gt;=1200,"pm","am")),"")</f>
        <v>11.3am-2pm</v>
      </c>
      <c r="AL99" t="str">
        <f>IF(J99&gt;0,CONCATENATE(IF(J99&gt;=1200,J99/100-12,J99/100),IF(J99&gt;=1200,"pm","am"),"-",IF(K99&gt;=1200,K99/100-12,K99/100),IF(K99&gt;=1200,"pm","am")),"")</f>
        <v>11am-2pm</v>
      </c>
      <c r="AM99" t="str">
        <f>IF(L99&gt;0,CONCATENATE(IF(L99&gt;=1200,L99/100-12,L99/100),IF(L99&gt;=1200,"pm","am"),"-",IF(M99&gt;=1200,M99/100-12,M99/100),IF(M99&gt;=1200,"pm","am")),"")</f>
        <v>11am-2pm</v>
      </c>
      <c r="AN99" t="str">
        <f>IF(N99&gt;0,CONCATENATE(IF(N99&gt;=1200,N99/100-12,N99/100),IF(N99&gt;=1200,"pm","am"),"-",IF(O99&gt;=1200,O99/100-12,O99/100),IF(O99&gt;=1200,"pm","am")),"")</f>
        <v>11am-2pm</v>
      </c>
      <c r="AO99" t="str">
        <f>IF(P99&gt;0,CONCATENATE(IF(P99&gt;=1200,P99/100-12,P99/100),IF(P99&gt;=1200,"pm","am"),"-",IF(Q99&gt;=1200,Q99/100-12,Q99/100),IF(Q99&gt;=1200,"pm","am")),"")</f>
        <v>11am-2pm</v>
      </c>
      <c r="AP99" t="str">
        <f>IF(R99&gt;0,CONCATENATE(IF(R99&gt;=1200,R99/100-12,R99/100),IF(R99&gt;=1200,"pm","am"),"-",IF(S99&gt;=1200,S99/100-12,S99/100),IF(S99&gt;=1200,"pm","am")),"")</f>
        <v>11am-2pm</v>
      </c>
      <c r="AQ99" t="str">
        <f>IF(T99&gt;0,CONCATENATE(IF(T99&gt;=1200,T99/100-12,T99/100),IF(T99&gt;=1200,"pm","am"),"-",IF(U99&gt;=1200,U99/100-12,U99/100),IF(U99&gt;=1200,"pm","am")),"")</f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>_xlfn.CONCAT("{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>IF(AS99&gt;0,"&lt;img src=@img/outdoor.png@&gt;","")</f>
        <v/>
      </c>
      <c r="AZ99" t="str">
        <f>IF(AT99&gt;0,"&lt;img src=@img/pets.png@&gt;","")</f>
        <v/>
      </c>
      <c r="BA99" t="str">
        <f>IF(AU99="hard","&lt;img src=@img/hard.png@&gt;",IF(AU99="medium","&lt;img src=@img/medium.png@&gt;",IF(AU99="easy","&lt;img src=@img/easy.png@&gt;","")))</f>
        <v>&lt;img src=@img/medium.png@&gt;</v>
      </c>
      <c r="BB99" t="str">
        <f>IF(AV99="true","&lt;img src=@img/drinkicon.png@&gt;","")</f>
        <v>&lt;img src=@img/drinkicon.png@&gt;</v>
      </c>
      <c r="BC99" t="str">
        <f>IF(AW99="true","&lt;img src=@img/foodicon.png@&gt;","")</f>
        <v>&lt;img src=@img/foodicon.png@&gt;</v>
      </c>
      <c r="BD99" t="str">
        <f>CONCATENATE(AY99,AZ99,BA99,BB99,BC99,BK99)</f>
        <v>&lt;img src=@img/medium.png@&gt;&lt;img src=@img/drinkicon.png@&gt;&lt;img src=@img/foodicon.png@&gt;</v>
      </c>
      <c r="BE99" t="str">
        <f>CONCATENATE(IF(AS99&gt;0,"outdoor ",""),IF(AT99&gt;0,"pet ",""),IF(AV99="true","drink ",""),IF(AW99="true","food ",""),AU99," ",E99," ",C99)</f>
        <v>drink food medium med campus</v>
      </c>
      <c r="BF99" t="str">
        <f>IF(C99="old","Old Town",IF(C99="campus","Near Campus",IF(C99="sfoco", "South Foco",IF(C99="nfoco","North Foco",IF(C99="midtown","Midtown",IF(C99="cwest","Campus West",""))))))</f>
        <v>Near Campus</v>
      </c>
      <c r="BG99">
        <v>40.567421000000003</v>
      </c>
      <c r="BH99">
        <v>-105.079369</v>
      </c>
      <c r="BI99" t="str">
        <f>CONCATENATE("[",BG99,",",BH99,"],")</f>
        <v>[40.567421,-105.079369],</v>
      </c>
      <c r="BK99" t="str">
        <f>IF(BJ99&gt;0,"&lt;img src=@img/kidicon.png@&gt;","")</f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>IF(H100&gt;0,H100/100,"")</f>
        <v/>
      </c>
      <c r="X100" t="str">
        <f>IF(I100&gt;0,I100/100,"")</f>
        <v/>
      </c>
      <c r="Y100" t="str">
        <f>IF(J100&gt;0,J100/100,"")</f>
        <v/>
      </c>
      <c r="Z100" t="str">
        <f>IF(K100&gt;0,K100/100,"")</f>
        <v/>
      </c>
      <c r="AA100" t="str">
        <f>IF(L100&gt;0,L100/100,"")</f>
        <v/>
      </c>
      <c r="AB100" t="str">
        <f>IF(M100&gt;0,M100/100,"")</f>
        <v/>
      </c>
      <c r="AC100" t="str">
        <f>IF(N100&gt;0,N100/100,"")</f>
        <v/>
      </c>
      <c r="AD100" t="str">
        <f>IF(O100&gt;0,O100/100,"")</f>
        <v/>
      </c>
      <c r="AE100" t="str">
        <f>IF(P100&gt;0,P100/100,"")</f>
        <v/>
      </c>
      <c r="AF100" t="str">
        <f>IF(Q100&gt;0,Q100/100,"")</f>
        <v/>
      </c>
      <c r="AG100" t="str">
        <f>IF(R100&gt;0,R100/100,"")</f>
        <v/>
      </c>
      <c r="AH100" t="str">
        <f>IF(S100&gt;0,S100/100,"")</f>
        <v/>
      </c>
      <c r="AI100" t="str">
        <f>IF(T100&gt;0,T100/100,"")</f>
        <v/>
      </c>
      <c r="AJ100" t="str">
        <f>IF(U100&gt;0,U100/100,"")</f>
        <v/>
      </c>
      <c r="AK100" t="str">
        <f>IF(H100&gt;0,CONCATENATE(IF(H100&gt;=1200,H100/100-12,H100/100),IF(H100&gt;=1200,"pm","am"),"-",IF(I100&gt;=1200,I100/100-12,I100/100),IF(I100&gt;=1200,"pm","am")),"")</f>
        <v/>
      </c>
      <c r="AL100" t="str">
        <f>IF(J100&gt;0,CONCATENATE(IF(J100&gt;=1200,J100/100-12,J100/100),IF(J100&gt;=1200,"pm","am"),"-",IF(K100&gt;=1200,K100/100-12,K100/100),IF(K100&gt;=1200,"pm","am")),"")</f>
        <v/>
      </c>
      <c r="AM100" t="str">
        <f>IF(L100&gt;0,CONCATENATE(IF(L100&gt;=1200,L100/100-12,L100/100),IF(L100&gt;=1200,"pm","am"),"-",IF(M100&gt;=1200,M100/100-12,M100/100),IF(M100&gt;=1200,"pm","am")),"")</f>
        <v/>
      </c>
      <c r="AN100" t="str">
        <f>IF(N100&gt;0,CONCATENATE(IF(N100&gt;=1200,N100/100-12,N100/100),IF(N100&gt;=1200,"pm","am"),"-",IF(O100&gt;=1200,O100/100-12,O100/100),IF(O100&gt;=1200,"pm","am")),"")</f>
        <v/>
      </c>
      <c r="AO100" t="str">
        <f>IF(P100&gt;0,CONCATENATE(IF(P100&gt;=1200,P100/100-12,P100/100),IF(P100&gt;=1200,"pm","am"),"-",IF(Q100&gt;=1200,Q100/100-12,Q100/100),IF(Q100&gt;=1200,"pm","am")),"")</f>
        <v/>
      </c>
      <c r="AP100" t="str">
        <f>IF(R100&gt;0,CONCATENATE(IF(R100&gt;=1200,R100/100-12,R100/100),IF(R100&gt;=1200,"pm","am"),"-",IF(S100&gt;=1200,S100/100-12,S100/100),IF(S100&gt;=1200,"pm","am")),"")</f>
        <v/>
      </c>
      <c r="AQ100" t="str">
        <f>IF(T100&gt;0,CONCATENATE(IF(T100&gt;=1200,T100/100-12,T100/100),IF(T100&gt;=1200,"pm","am"),"-",IF(U100&gt;=1200,U100/100-12,U100/100),IF(U100&gt;=1200,"pm","am")),"")</f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>_xlfn.CONCAT("{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>IF(AS100&gt;0,"&lt;img src=@img/outdoor.png@&gt;","")</f>
        <v/>
      </c>
      <c r="AZ100" t="str">
        <f>IF(AT100&gt;0,"&lt;img src=@img/pets.png@&gt;","")</f>
        <v/>
      </c>
      <c r="BA100" t="str">
        <f>IF(AU100="hard","&lt;img src=@img/hard.png@&gt;",IF(AU100="medium","&lt;img src=@img/medium.png@&gt;",IF(AU100="easy","&lt;img src=@img/easy.png@&gt;","")))</f>
        <v>&lt;img src=@img/hard.png@&gt;</v>
      </c>
      <c r="BB100" t="str">
        <f>IF(AV100="true","&lt;img src=@img/drinkicon.png@&gt;","")</f>
        <v/>
      </c>
      <c r="BC100" t="str">
        <f>IF(AW100="true","&lt;img src=@img/foodicon.png@&gt;","")</f>
        <v/>
      </c>
      <c r="BD100" t="str">
        <f>CONCATENATE(AY100,AZ100,BA100,BB100,BC100,BK100)</f>
        <v>&lt;img src=@img/hard.png@&gt;</v>
      </c>
      <c r="BE100" t="str">
        <f>CONCATENATE(IF(AS100&gt;0,"outdoor ",""),IF(AT100&gt;0,"pet ",""),IF(AV100="true","drink ",""),IF(AW100="true","food ",""),AU100," ",E100," ",C100)</f>
        <v>hard med old</v>
      </c>
      <c r="BF100" t="str">
        <f>IF(C100="old","Old Town",IF(C100="campus","Near Campus",IF(C100="sfoco", "South Foco",IF(C100="nfoco","North Foco",IF(C100="midtown","Midtown",IF(C100="cwest","Campus West",""))))))</f>
        <v>Old Town</v>
      </c>
      <c r="BG100">
        <v>40.587229000000001</v>
      </c>
      <c r="BH100">
        <v>-105.07409699999999</v>
      </c>
      <c r="BI100" t="str">
        <f>CONCATENATE("[",BG100,",",BH100,"],")</f>
        <v>[40.587229,-105.074097],</v>
      </c>
      <c r="BK100" t="str">
        <f>IF(BJ100&gt;0,"&lt;img src=@img/kidicon.png@&gt;","")</f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>IF(H101&gt;0,H101/100,"")</f>
        <v/>
      </c>
      <c r="X101" t="str">
        <f>IF(I101&gt;0,I101/100,"")</f>
        <v/>
      </c>
      <c r="Y101">
        <f>IF(J101&gt;0,J101/100,"")</f>
        <v>17</v>
      </c>
      <c r="Z101">
        <f>IF(K101&gt;0,K101/100,"")</f>
        <v>18</v>
      </c>
      <c r="AA101">
        <f>IF(L101&gt;0,L101/100,"")</f>
        <v>17</v>
      </c>
      <c r="AB101">
        <f>IF(M101&gt;0,M101/100,"")</f>
        <v>18</v>
      </c>
      <c r="AC101">
        <f>IF(N101&gt;0,N101/100,"")</f>
        <v>17</v>
      </c>
      <c r="AD101">
        <f>IF(O101&gt;0,O101/100,"")</f>
        <v>18</v>
      </c>
      <c r="AE101">
        <f>IF(P101&gt;0,P101/100,"")</f>
        <v>17</v>
      </c>
      <c r="AF101">
        <f>IF(Q101&gt;0,Q101/100,"")</f>
        <v>18</v>
      </c>
      <c r="AG101">
        <f>IF(R101&gt;0,R101/100,"")</f>
        <v>17</v>
      </c>
      <c r="AH101">
        <f>IF(S101&gt;0,S101/100,"")</f>
        <v>18</v>
      </c>
      <c r="AI101" t="str">
        <f>IF(T101&gt;0,T101/100,"")</f>
        <v/>
      </c>
      <c r="AJ101" t="str">
        <f>IF(U101&gt;0,U101/100,"")</f>
        <v/>
      </c>
      <c r="AK101" t="str">
        <f>IF(H101&gt;0,CONCATENATE(IF(H101&gt;=1200,H101/100-12,H101/100),IF(H101&gt;=1200,"pm","am"),"-",IF(I101&gt;=1200,I101/100-12,I101/100),IF(I101&gt;=1200,"pm","am")),"")</f>
        <v/>
      </c>
      <c r="AL101" t="str">
        <f>IF(J101&gt;0,CONCATENATE(IF(J101&gt;=1200,J101/100-12,J101/100),IF(J101&gt;=1200,"pm","am"),"-",IF(K101&gt;=1200,K101/100-12,K101/100),IF(K101&gt;=1200,"pm","am")),"")</f>
        <v>5pm-6pm</v>
      </c>
      <c r="AM101" t="str">
        <f>IF(L101&gt;0,CONCATENATE(IF(L101&gt;=1200,L101/100-12,L101/100),IF(L101&gt;=1200,"pm","am"),"-",IF(M101&gt;=1200,M101/100-12,M101/100),IF(M101&gt;=1200,"pm","am")),"")</f>
        <v>5pm-6pm</v>
      </c>
      <c r="AN101" t="str">
        <f>IF(N101&gt;0,CONCATENATE(IF(N101&gt;=1200,N101/100-12,N101/100),IF(N101&gt;=1200,"pm","am"),"-",IF(O101&gt;=1200,O101/100-12,O101/100),IF(O101&gt;=1200,"pm","am")),"")</f>
        <v>5pm-6pm</v>
      </c>
      <c r="AO101" t="str">
        <f>IF(P101&gt;0,CONCATENATE(IF(P101&gt;=1200,P101/100-12,P101/100),IF(P101&gt;=1200,"pm","am"),"-",IF(Q101&gt;=1200,Q101/100-12,Q101/100),IF(Q101&gt;=1200,"pm","am")),"")</f>
        <v>5pm-6pm</v>
      </c>
      <c r="AP101" t="str">
        <f>IF(R101&gt;0,CONCATENATE(IF(R101&gt;=1200,R101/100-12,R101/100),IF(R101&gt;=1200,"pm","am"),"-",IF(S101&gt;=1200,S101/100-12,S101/100),IF(S101&gt;=1200,"pm","am")),"")</f>
        <v>5pm-6pm</v>
      </c>
      <c r="AQ101" t="str">
        <f>IF(T101&gt;0,CONCATENATE(IF(T101&gt;=1200,T101/100-12,T101/100),IF(T101&gt;=1200,"pm","am"),"-",IF(U101&gt;=1200,U101/100-12,U101/100),IF(U101&gt;=1200,"pm","am")),"")</f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>_xlfn.CONCAT("{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>IF(AS101&gt;0,"&lt;img src=@img/outdoor.png@&gt;","")</f>
        <v/>
      </c>
      <c r="AZ101" t="str">
        <f>IF(AT101&gt;0,"&lt;img src=@img/pets.png@&gt;","")</f>
        <v/>
      </c>
      <c r="BA101" t="str">
        <f>IF(AU101="hard","&lt;img src=@img/hard.png@&gt;",IF(AU101="medium","&lt;img src=@img/medium.png@&gt;",IF(AU101="easy","&lt;img src=@img/easy.png@&gt;","")))</f>
        <v>&lt;img src=@img/medium.png@&gt;</v>
      </c>
      <c r="BB101" t="str">
        <f>IF(AV101="true","&lt;img src=@img/drinkicon.png@&gt;","")</f>
        <v/>
      </c>
      <c r="BC101" t="str">
        <f>IF(AW101="true","&lt;img src=@img/foodicon.png@&gt;","")</f>
        <v/>
      </c>
      <c r="BD101" t="str">
        <f>CONCATENATE(AY101,AZ101,BA101,BB101,BC101,BK101)</f>
        <v>&lt;img src=@img/medium.png@&gt;</v>
      </c>
      <c r="BE101" t="str">
        <f>CONCATENATE(IF(AS101&gt;0,"outdoor ",""),IF(AT101&gt;0,"pet ",""),IF(AV101="true","drink ",""),IF(AW101="true","food ",""),AU101," ",E101," ",C101)</f>
        <v>medium med old</v>
      </c>
      <c r="BF101" t="str">
        <f>IF(C101="old","Old Town",IF(C101="campus","Near Campus",IF(C101="sfoco", "South Foco",IF(C101="nfoco","North Foco",IF(C101="midtown","Midtown",IF(C101="cwest","Campus West",""))))))</f>
        <v>Old Town</v>
      </c>
      <c r="BG101">
        <v>40.585957000000001</v>
      </c>
      <c r="BH101">
        <v>-105.07832999999999</v>
      </c>
      <c r="BI101" t="str">
        <f>CONCATENATE("[",BG101,",",BH101,"],")</f>
        <v>[40.585957,-105.07833],</v>
      </c>
      <c r="BK101" t="str">
        <f>IF(BJ101&gt;0,"&lt;img src=@img/kidicon.png@&gt;","")</f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>IF(H102&gt;0,H102/100,"")</f>
        <v/>
      </c>
      <c r="X102" t="str">
        <f>IF(I102&gt;0,I102/100,"")</f>
        <v/>
      </c>
      <c r="Y102" t="str">
        <f>IF(J102&gt;0,J102/100,"")</f>
        <v/>
      </c>
      <c r="Z102" t="str">
        <f>IF(K102&gt;0,K102/100,"")</f>
        <v/>
      </c>
      <c r="AA102" t="str">
        <f>IF(L102&gt;0,L102/100,"")</f>
        <v/>
      </c>
      <c r="AB102" t="str">
        <f>IF(M102&gt;0,M102/100,"")</f>
        <v/>
      </c>
      <c r="AC102" t="str">
        <f>IF(N102&gt;0,N102/100,"")</f>
        <v/>
      </c>
      <c r="AD102" t="str">
        <f>IF(O102&gt;0,O102/100,"")</f>
        <v/>
      </c>
      <c r="AE102" t="str">
        <f>IF(P102&gt;0,P102/100,"")</f>
        <v/>
      </c>
      <c r="AF102" t="str">
        <f>IF(Q102&gt;0,Q102/100,"")</f>
        <v/>
      </c>
      <c r="AG102" t="str">
        <f>IF(R102&gt;0,R102/100,"")</f>
        <v/>
      </c>
      <c r="AH102" t="str">
        <f>IF(S102&gt;0,S102/100,"")</f>
        <v/>
      </c>
      <c r="AI102" t="str">
        <f>IF(T102&gt;0,T102/100,"")</f>
        <v/>
      </c>
      <c r="AJ102" t="str">
        <f>IF(U102&gt;0,U102/100,"")</f>
        <v/>
      </c>
      <c r="AK102" t="str">
        <f>IF(H102&gt;0,CONCATENATE(IF(H102&gt;=1200,H102/100-12,H102/100),IF(H102&gt;=1200,"pm","am"),"-",IF(I102&gt;=1200,I102/100-12,I102/100),IF(I102&gt;=1200,"pm","am")),"")</f>
        <v/>
      </c>
      <c r="AL102" t="str">
        <f>IF(J102&gt;0,CONCATENATE(IF(J102&gt;=1200,J102/100-12,J102/100),IF(J102&gt;=1200,"pm","am"),"-",IF(K102&gt;=1200,K102/100-12,K102/100),IF(K102&gt;=1200,"pm","am")),"")</f>
        <v/>
      </c>
      <c r="AM102" t="str">
        <f>IF(L102&gt;0,CONCATENATE(IF(L102&gt;=1200,L102/100-12,L102/100),IF(L102&gt;=1200,"pm","am"),"-",IF(M102&gt;=1200,M102/100-12,M102/100),IF(M102&gt;=1200,"pm","am")),"")</f>
        <v/>
      </c>
      <c r="AN102" t="str">
        <f>IF(N102&gt;0,CONCATENATE(IF(N102&gt;=1200,N102/100-12,N102/100),IF(N102&gt;=1200,"pm","am"),"-",IF(O102&gt;=1200,O102/100-12,O102/100),IF(O102&gt;=1200,"pm","am")),"")</f>
        <v/>
      </c>
      <c r="AO102" t="str">
        <f>IF(P102&gt;0,CONCATENATE(IF(P102&gt;=1200,P102/100-12,P102/100),IF(P102&gt;=1200,"pm","am"),"-",IF(Q102&gt;=1200,Q102/100-12,Q102/100),IF(Q102&gt;=1200,"pm","am")),"")</f>
        <v/>
      </c>
      <c r="AP102" t="str">
        <f>IF(R102&gt;0,CONCATENATE(IF(R102&gt;=1200,R102/100-12,R102/100),IF(R102&gt;=1200,"pm","am"),"-",IF(S102&gt;=1200,S102/100-12,S102/100),IF(S102&gt;=1200,"pm","am")),"")</f>
        <v/>
      </c>
      <c r="AQ102" t="str">
        <f>IF(T102&gt;0,CONCATENATE(IF(T102&gt;=1200,T102/100-12,T102/100),IF(T102&gt;=1200,"pm","am"),"-",IF(U102&gt;=1200,U102/100-12,U102/100),IF(U102&gt;=1200,"pm","am")),"")</f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>_xlfn.CONCAT("{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>IF(AS102&gt;0,"&lt;img src=@img/outdoor.png@&gt;","")</f>
        <v>&lt;img src=@img/outdoor.png@&gt;</v>
      </c>
      <c r="AZ102" t="str">
        <f>IF(AT102&gt;0,"&lt;img src=@img/pets.png@&gt;","")</f>
        <v/>
      </c>
      <c r="BA102" t="str">
        <f>IF(AU102="hard","&lt;img src=@img/hard.png@&gt;",IF(AU102="medium","&lt;img src=@img/medium.png@&gt;",IF(AU102="easy","&lt;img src=@img/easy.png@&gt;","")))</f>
        <v>&lt;img src=@img/hard.png@&gt;</v>
      </c>
      <c r="BB102" t="str">
        <f>IF(AV102="true","&lt;img src=@img/drinkicon.png@&gt;","")</f>
        <v/>
      </c>
      <c r="BC102" t="str">
        <f>IF(AW102="true","&lt;img src=@img/foodicon.png@&gt;","")</f>
        <v/>
      </c>
      <c r="BD102" t="str">
        <f>CONCATENATE(AY102,AZ102,BA102,BB102,BC102,BK102)</f>
        <v>&lt;img src=@img/outdoor.png@&gt;&lt;img src=@img/hard.png@&gt;</v>
      </c>
      <c r="BE102" t="str">
        <f>CONCATENATE(IF(AS102&gt;0,"outdoor ",""),IF(AT102&gt;0,"pet ",""),IF(AV102="true","drink ",""),IF(AW102="true","food ",""),AU102," ",E102," ",C102)</f>
        <v>outdoor hard med old</v>
      </c>
      <c r="BF102" t="str">
        <f>IF(C102="old","Old Town",IF(C102="campus","Near Campus",IF(C102="sfoco", "South Foco",IF(C102="nfoco","North Foco",IF(C102="midtown","Midtown",IF(C102="cwest","Campus West",""))))))</f>
        <v>Old Town</v>
      </c>
      <c r="BG102">
        <v>40.586450999999997</v>
      </c>
      <c r="BH102">
        <v>-105.078568</v>
      </c>
      <c r="BI102" t="str">
        <f>CONCATENATE("[",BG102,",",BH102,"],")</f>
        <v>[40.586451,-105.078568],</v>
      </c>
      <c r="BK102" t="str">
        <f>IF(BJ102&gt;0,"&lt;img src=@img/kidicon.png@&gt;","")</f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530</v>
      </c>
      <c r="AU103" t="s">
        <v>342</v>
      </c>
      <c r="AV103" t="b">
        <v>0</v>
      </c>
      <c r="AW103" t="b">
        <v>0</v>
      </c>
      <c r="AX103" s="4" t="str">
        <f>_xlfn.CONCAT("{
    'name': """,B103,""",
    'area': ","""",C103,""",",
"'hours': {
      'sunday-start':","""",H103,"""",", 'sunday-end':","""",I103,"""",", 'monday-start':","""",J103,"""",", 'monday-end':","""",K103,"""",", 'tuesday-start':","""",L103,"""",", 'tuesday-end':","""",M103,""", 'wednesday-start':","""",N103,""", 'wednesday-end':","""",O103,""", 'thursday-start':","""",P103,""", 'thursday-end':","""",Q103,""", 'friday-start':","""",R103,""", 'friday-end':","""",S103,""", 'saturday-start':","""",T103,""", 'saturday-end':","""",U103,"""","},","  'description': ","""",V103,"""",", 'link':","""",AR103,"""",", 'pricing':","""",E103,"""",",   'phone-number': ","""",F103,"""",", 'address': ","""",G103,"""",", 'other-amenities': [","'",AS103,"','",AT103,"','",AU103,"'","]",", 'has-drink':",AV103,", 'has-food':",AW103,"},")</f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>IF(AS103&gt;0,"&lt;img src=@img/outdoor.png@&gt;","")</f>
        <v/>
      </c>
      <c r="AZ103" t="str">
        <f>IF(AT103&gt;0,"&lt;img src=@img/pets.png@&gt;","")</f>
        <v/>
      </c>
      <c r="BA103" t="str">
        <f>IF(AU103="hard","&lt;img src=@img/hard.png@&gt;",IF(AU103="medium","&lt;img src=@img/medium.png@&gt;",IF(AU103="easy","&lt;img src=@img/easy.png@&gt;","")))</f>
        <v>&lt;img src=@img/easy.png@&gt;</v>
      </c>
      <c r="BB103" t="str">
        <f>IF(AV103="true","&lt;img src=@img/drinkicon.png@&gt;","")</f>
        <v/>
      </c>
      <c r="BC103" t="str">
        <f>IF(AW103="true","&lt;img src=@img/foodicon.png@&gt;","")</f>
        <v/>
      </c>
      <c r="BD103" t="str">
        <f>CONCATENATE(AY103,AZ103,BA103,BB103,BC103,BK103)</f>
        <v>&lt;img src=@img/easy.png@&gt;&lt;img src=@img/kidicon.png@&gt;</v>
      </c>
      <c r="BE103" t="str">
        <f>CONCATENATE(IF(AS103&gt;0,"outdoor ",""),IF(AT103&gt;0,"pet ",""),IF(AV103="true","drink ",""),IF(AW103="true","food ",""),AU103," ",E103," ",C103)</f>
        <v>easy med sfoco</v>
      </c>
      <c r="BF103" t="str">
        <f>IF(C103="old","Old Town",IF(C103="campus","Near Campus",IF(C103="sfoco", "South Foco",IF(C103="nfoco","North Foco",IF(C103="midtown","Midtown",IF(C103="cwest","Campus West",""))))))</f>
        <v>South Foco</v>
      </c>
      <c r="BG103">
        <v>40.521909999999998</v>
      </c>
      <c r="BH103">
        <v>-105.042134</v>
      </c>
      <c r="BI103" t="str">
        <f>CONCATENATE("[",BG103,",",BH103,"],")</f>
        <v>[40.52191,-105.042134],</v>
      </c>
      <c r="BJ103" t="b">
        <v>1</v>
      </c>
      <c r="BK103" t="str">
        <f>IF(BJ103&gt;0,"&lt;img src=@img/kidicon.png@&gt;","")</f>
        <v>&lt;img src=@img/kidicon.png@&gt;</v>
      </c>
      <c r="BL103" t="s">
        <v>531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>IF(H104&gt;0,H104/100,"")</f>
        <v/>
      </c>
      <c r="X104" t="str">
        <f>IF(I104&gt;0,I104/100,"")</f>
        <v/>
      </c>
      <c r="Y104" t="str">
        <f>IF(J104&gt;0,J104/100,"")</f>
        <v/>
      </c>
      <c r="Z104" t="str">
        <f>IF(K104&gt;0,K104/100,"")</f>
        <v/>
      </c>
      <c r="AA104" t="str">
        <f>IF(L104&gt;0,L104/100,"")</f>
        <v/>
      </c>
      <c r="AB104" t="str">
        <f>IF(M104&gt;0,M104/100,"")</f>
        <v/>
      </c>
      <c r="AC104" t="str">
        <f>IF(N104&gt;0,N104/100,"")</f>
        <v/>
      </c>
      <c r="AD104" t="str">
        <f>IF(O104&gt;0,O104/100,"")</f>
        <v/>
      </c>
      <c r="AE104" t="str">
        <f>IF(P104&gt;0,P104/100,"")</f>
        <v/>
      </c>
      <c r="AF104" t="str">
        <f>IF(Q104&gt;0,Q104/100,"")</f>
        <v/>
      </c>
      <c r="AG104" t="str">
        <f>IF(R104&gt;0,R104/100,"")</f>
        <v/>
      </c>
      <c r="AH104" t="str">
        <f>IF(S104&gt;0,S104/100,"")</f>
        <v/>
      </c>
      <c r="AI104" t="str">
        <f>IF(T104&gt;0,T104/100,"")</f>
        <v/>
      </c>
      <c r="AJ104" t="str">
        <f>IF(U104&gt;0,U104/100,"")</f>
        <v/>
      </c>
      <c r="AK104" t="str">
        <f>IF(H104&gt;0,CONCATENATE(IF(H104&gt;=1200,H104/100-12,H104/100),IF(H104&gt;=1200,"pm","am"),"-",IF(I104&gt;=1200,I104/100-12,I104/100),IF(I104&gt;=1200,"pm","am")),"")</f>
        <v/>
      </c>
      <c r="AL104" t="str">
        <f>IF(J104&gt;0,CONCATENATE(IF(J104&gt;=1200,J104/100-12,J104/100),IF(J104&gt;=1200,"pm","am"),"-",IF(K104&gt;=1200,K104/100-12,K104/100),IF(K104&gt;=1200,"pm","am")),"")</f>
        <v/>
      </c>
      <c r="AM104" t="str">
        <f>IF(L104&gt;0,CONCATENATE(IF(L104&gt;=1200,L104/100-12,L104/100),IF(L104&gt;=1200,"pm","am"),"-",IF(M104&gt;=1200,M104/100-12,M104/100),IF(M104&gt;=1200,"pm","am")),"")</f>
        <v/>
      </c>
      <c r="AN104" t="str">
        <f>IF(N104&gt;0,CONCATENATE(IF(N104&gt;=1200,N104/100-12,N104/100),IF(N104&gt;=1200,"pm","am"),"-",IF(O104&gt;=1200,O104/100-12,O104/100),IF(O104&gt;=1200,"pm","am")),"")</f>
        <v/>
      </c>
      <c r="AO104" t="str">
        <f>IF(P104&gt;0,CONCATENATE(IF(P104&gt;=1200,P104/100-12,P104/100),IF(P104&gt;=1200,"pm","am"),"-",IF(Q104&gt;=1200,Q104/100-12,Q104/100),IF(Q104&gt;=1200,"pm","am")),"")</f>
        <v/>
      </c>
      <c r="AP104" t="str">
        <f>IF(R104&gt;0,CONCATENATE(IF(R104&gt;=1200,R104/100-12,R104/100),IF(R104&gt;=1200,"pm","am"),"-",IF(S104&gt;=1200,S104/100-12,S104/100),IF(S104&gt;=1200,"pm","am")),"")</f>
        <v/>
      </c>
      <c r="AQ104" t="str">
        <f>IF(T104&gt;0,CONCATENATE(IF(T104&gt;=1200,T104/100-12,T104/100),IF(T104&gt;=1200,"pm","am"),"-",IF(U104&gt;=1200,U104/100-12,U104/100),IF(U104&gt;=1200,"pm","am")),"")</f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>_xlfn.CONCAT("{
    'name': """,B104,""",
    'area': ","""",C104,""",",
"'hours': {
      'sunday-start':","""",H104,"""",", 'sunday-end':","""",I104,"""",", 'monday-start':","""",J104,"""",", 'monday-end':","""",K104,"""",", 'tuesday-start':","""",L104,"""",", 'tuesday-end':","""",M104,""", 'wednesday-start':","""",N104,""", 'wednesday-end':","""",O104,""", 'thursday-start':","""",P104,""", 'thursday-end':","""",Q104,""", 'friday-start':","""",R104,""", 'friday-end':","""",S104,""", 'saturday-start':","""",T104,""", 'saturday-end':","""",U104,"""","},","  'description': ","""",V104,"""",", 'link':","""",AR104,"""",", 'pricing':","""",E104,"""",",   'phone-number': ","""",F104,"""",", 'address': ","""",G104,"""",", 'other-amenities': [","'",AS104,"','",AT104,"','",AU104,"'","]",", 'has-drink':",AV104,", 'has-food':",AW104,"},")</f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>IF(AS104&gt;0,"&lt;img src=@img/outdoor.png@&gt;","")</f>
        <v/>
      </c>
      <c r="AZ104" t="str">
        <f>IF(AT104&gt;0,"&lt;img src=@img/pets.png@&gt;","")</f>
        <v/>
      </c>
      <c r="BA104" t="str">
        <f>IF(AU104="hard","&lt;img src=@img/hard.png@&gt;",IF(AU104="medium","&lt;img src=@img/medium.png@&gt;",IF(AU104="easy","&lt;img src=@img/easy.png@&gt;","")))</f>
        <v>&lt;img src=@img/easy.png@&gt;</v>
      </c>
      <c r="BB104" t="str">
        <f>IF(AV104="true","&lt;img src=@img/drinkicon.png@&gt;","")</f>
        <v/>
      </c>
      <c r="BC104" t="str">
        <f>IF(AW104="true","&lt;img src=@img/foodicon.png@&gt;","")</f>
        <v/>
      </c>
      <c r="BD104" t="str">
        <f>CONCATENATE(AY104,AZ104,BA104,BB104,BC104,BK104)</f>
        <v>&lt;img src=@img/easy.png@&gt;</v>
      </c>
      <c r="BE104" t="str">
        <f>CONCATENATE(IF(AS104&gt;0,"outdoor ",""),IF(AT104&gt;0,"pet ",""),IF(AV104="true","drink ",""),IF(AW104="true","food ",""),AU104," ",E104," ",C104)</f>
        <v>easy low campus</v>
      </c>
      <c r="BF104" t="str">
        <f>IF(C104="old","Old Town",IF(C104="campus","Near Campus",IF(C104="sfoco", "South Foco",IF(C104="nfoco","North Foco",IF(C104="midtown","Midtown",IF(C104="cwest","Campus West",""))))))</f>
        <v>Near Campus</v>
      </c>
      <c r="BG104">
        <v>40.577893000000003</v>
      </c>
      <c r="BH104">
        <v>-105.07640600000001</v>
      </c>
      <c r="BI104" t="str">
        <f>CONCATENATE("[",BG104,",",BH104,"],")</f>
        <v>[40.577893,-105.076406],</v>
      </c>
      <c r="BK104" t="str">
        <f>IF(BJ104&gt;0,"&lt;img src=@img/kidicon.png@&gt;","")</f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>IF(H105&gt;0,H105/100,"")</f>
        <v/>
      </c>
      <c r="X105" t="str">
        <f>IF(I105&gt;0,I105/100,"")</f>
        <v/>
      </c>
      <c r="Y105" t="str">
        <f>IF(J105&gt;0,J105/100,"")</f>
        <v/>
      </c>
      <c r="Z105" t="str">
        <f>IF(K105&gt;0,K105/100,"")</f>
        <v/>
      </c>
      <c r="AA105" t="str">
        <f>IF(L105&gt;0,L105/100,"")</f>
        <v/>
      </c>
      <c r="AB105" t="str">
        <f>IF(M105&gt;0,M105/100,"")</f>
        <v/>
      </c>
      <c r="AC105" t="str">
        <f>IF(N105&gt;0,N105/100,"")</f>
        <v/>
      </c>
      <c r="AD105" t="str">
        <f>IF(O105&gt;0,O105/100,"")</f>
        <v/>
      </c>
      <c r="AE105" t="str">
        <f>IF(P105&gt;0,P105/100,"")</f>
        <v/>
      </c>
      <c r="AF105" t="str">
        <f>IF(Q105&gt;0,Q105/100,"")</f>
        <v/>
      </c>
      <c r="AG105" t="str">
        <f>IF(R105&gt;0,R105/100,"")</f>
        <v/>
      </c>
      <c r="AH105" t="str">
        <f>IF(S105&gt;0,S105/100,"")</f>
        <v/>
      </c>
      <c r="AI105" t="str">
        <f>IF(T105&gt;0,T105/100,"")</f>
        <v/>
      </c>
      <c r="AJ105" t="str">
        <f>IF(U105&gt;0,U105/100,"")</f>
        <v/>
      </c>
      <c r="AK105" t="str">
        <f>IF(H105&gt;0,CONCATENATE(IF(H105&gt;=1200,H105/100-12,H105/100),IF(H105&gt;=1200,"pm","am"),"-",IF(I105&gt;=1200,I105/100-12,I105/100),IF(I105&gt;=1200,"pm","am")),"")</f>
        <v/>
      </c>
      <c r="AL105" t="str">
        <f>IF(J105&gt;0,CONCATENATE(IF(J105&gt;=1200,J105/100-12,J105/100),IF(J105&gt;=1200,"pm","am"),"-",IF(K105&gt;=1200,K105/100-12,K105/100),IF(K105&gt;=1200,"pm","am")),"")</f>
        <v/>
      </c>
      <c r="AM105" t="str">
        <f>IF(L105&gt;0,CONCATENATE(IF(L105&gt;=1200,L105/100-12,L105/100),IF(L105&gt;=1200,"pm","am"),"-",IF(M105&gt;=1200,M105/100-12,M105/100),IF(M105&gt;=1200,"pm","am")),"")</f>
        <v/>
      </c>
      <c r="AN105" t="str">
        <f>IF(N105&gt;0,CONCATENATE(IF(N105&gt;=1200,N105/100-12,N105/100),IF(N105&gt;=1200,"pm","am"),"-",IF(O105&gt;=1200,O105/100-12,O105/100),IF(O105&gt;=1200,"pm","am")),"")</f>
        <v/>
      </c>
      <c r="AO105" t="str">
        <f>IF(P105&gt;0,CONCATENATE(IF(P105&gt;=1200,P105/100-12,P105/100),IF(P105&gt;=1200,"pm","am"),"-",IF(Q105&gt;=1200,Q105/100-12,Q105/100),IF(Q105&gt;=1200,"pm","am")),"")</f>
        <v/>
      </c>
      <c r="AP105" t="str">
        <f>IF(R105&gt;0,CONCATENATE(IF(R105&gt;=1200,R105/100-12,R105/100),IF(R105&gt;=1200,"pm","am"),"-",IF(S105&gt;=1200,S105/100-12,S105/100),IF(S105&gt;=1200,"pm","am")),"")</f>
        <v/>
      </c>
      <c r="AQ105" t="str">
        <f>IF(T105&gt;0,CONCATENATE(IF(T105&gt;=1200,T105/100-12,T105/100),IF(T105&gt;=1200,"pm","am"),"-",IF(U105&gt;=1200,U105/100-12,U105/100),IF(U105&gt;=1200,"pm","am")),"")</f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>_xlfn.CONCAT("{
    'name': """,B105,""",
    'area': ","""",C105,""",",
"'hours': {
      'sunday-start':","""",H105,"""",", 'sunday-end':","""",I105,"""",", 'monday-start':","""",J105,"""",", 'monday-end':","""",K105,"""",", 'tuesday-start':","""",L105,"""",", 'tuesday-end':","""",M105,""", 'wednesday-start':","""",N105,""", 'wednesday-end':","""",O105,""", 'thursday-start':","""",P105,""", 'thursday-end':","""",Q105,""", 'friday-start':","""",R105,""", 'friday-end':","""",S105,""", 'saturday-start':","""",T105,""", 'saturday-end':","""",U105,"""","},","  'description': ","""",V105,"""",", 'link':","""",AR105,"""",", 'pricing':","""",E105,"""",",   'phone-number': ","""",F105,"""",", 'address': ","""",G105,"""",", 'other-amenities': [","'",AS105,"','",AT105,"','",AU105,"'","]",", 'has-drink':",AV105,", 'has-food':",AW105,"},")</f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>IF(AS105&gt;0,"&lt;img src=@img/outdoor.png@&gt;","")</f>
        <v>&lt;img src=@img/outdoor.png@&gt;</v>
      </c>
      <c r="AZ105" t="str">
        <f>IF(AT105&gt;0,"&lt;img src=@img/pets.png@&gt;","")</f>
        <v/>
      </c>
      <c r="BA105" t="str">
        <f>IF(AU105="hard","&lt;img src=@img/hard.png@&gt;",IF(AU105="medium","&lt;img src=@img/medium.png@&gt;",IF(AU105="easy","&lt;img src=@img/easy.png@&gt;","")))</f>
        <v>&lt;img src=@img/medium.png@&gt;</v>
      </c>
      <c r="BB105" t="str">
        <f>IF(AV105="true","&lt;img src=@img/drinkicon.png@&gt;","")</f>
        <v/>
      </c>
      <c r="BC105" t="str">
        <f>IF(AW105="true","&lt;img src=@img/foodicon.png@&gt;","")</f>
        <v/>
      </c>
      <c r="BD105" t="str">
        <f>CONCATENATE(AY105,AZ105,BA105,BB105,BC105,BK105)</f>
        <v>&lt;img src=@img/outdoor.png@&gt;&lt;img src=@img/medium.png@&gt;</v>
      </c>
      <c r="BE105" t="str">
        <f>CONCATENATE(IF(AS105&gt;0,"outdoor ",""),IF(AT105&gt;0,"pet ",""),IF(AV105="true","drink ",""),IF(AW105="true","food ",""),AU105," ",E105," ",C105)</f>
        <v>outdoor medium high old</v>
      </c>
      <c r="BF105" t="str">
        <f>IF(C105="old","Old Town",IF(C105="campus","Near Campus",IF(C105="sfoco", "South Foco",IF(C105="nfoco","North Foco",IF(C105="midtown","Midtown",IF(C105="cwest","Campus West",""))))))</f>
        <v>Old Town</v>
      </c>
      <c r="BG105">
        <v>40.582315000000001</v>
      </c>
      <c r="BH105">
        <v>-105.079252</v>
      </c>
      <c r="BI105" t="str">
        <f>CONCATENATE("[",BG105,",",BH105,"],")</f>
        <v>[40.582315,-105.079252],</v>
      </c>
      <c r="BK105" t="str">
        <f>IF(BJ105&gt;0,"&lt;img src=@img/kidicon.png@&gt;","")</f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>IF(H106&gt;0,H106/100,"")</f>
        <v/>
      </c>
      <c r="X106" t="str">
        <f>IF(I106&gt;0,I106/100,"")</f>
        <v/>
      </c>
      <c r="Y106">
        <f>IF(J106&gt;0,J106/100,"")</f>
        <v>15</v>
      </c>
      <c r="Z106">
        <f>IF(K106&gt;0,K106/100,"")</f>
        <v>18</v>
      </c>
      <c r="AA106">
        <f>IF(L106&gt;0,L106/100,"")</f>
        <v>15</v>
      </c>
      <c r="AB106">
        <f>IF(M106&gt;0,M106/100,"")</f>
        <v>18</v>
      </c>
      <c r="AC106">
        <f>IF(N106&gt;0,N106/100,"")</f>
        <v>15</v>
      </c>
      <c r="AD106">
        <f>IF(O106&gt;0,O106/100,"")</f>
        <v>18</v>
      </c>
      <c r="AE106">
        <f>IF(P106&gt;0,P106/100,"")</f>
        <v>15</v>
      </c>
      <c r="AF106">
        <f>IF(Q106&gt;0,Q106/100,"")</f>
        <v>18</v>
      </c>
      <c r="AG106">
        <f>IF(R106&gt;0,R106/100,"")</f>
        <v>15</v>
      </c>
      <c r="AH106">
        <f>IF(S106&gt;0,S106/100,"")</f>
        <v>18</v>
      </c>
      <c r="AI106" t="str">
        <f>IF(T106&gt;0,T106/100,"")</f>
        <v/>
      </c>
      <c r="AJ106" t="str">
        <f>IF(U106&gt;0,U106/100,"")</f>
        <v/>
      </c>
      <c r="AK106" t="str">
        <f>IF(H106&gt;0,CONCATENATE(IF(H106&gt;=1200,H106/100-12,H106/100),IF(H106&gt;=1200,"pm","am"),"-",IF(I106&gt;=1200,I106/100-12,I106/100),IF(I106&gt;=1200,"pm","am")),"")</f>
        <v/>
      </c>
      <c r="AL106" t="str">
        <f>IF(J106&gt;0,CONCATENATE(IF(J106&gt;=1200,J106/100-12,J106/100),IF(J106&gt;=1200,"pm","am"),"-",IF(K106&gt;=1200,K106/100-12,K106/100),IF(K106&gt;=1200,"pm","am")),"")</f>
        <v>3pm-6pm</v>
      </c>
      <c r="AM106" t="str">
        <f>IF(L106&gt;0,CONCATENATE(IF(L106&gt;=1200,L106/100-12,L106/100),IF(L106&gt;=1200,"pm","am"),"-",IF(M106&gt;=1200,M106/100-12,M106/100),IF(M106&gt;=1200,"pm","am")),"")</f>
        <v>3pm-6pm</v>
      </c>
      <c r="AN106" t="str">
        <f>IF(N106&gt;0,CONCATENATE(IF(N106&gt;=1200,N106/100-12,N106/100),IF(N106&gt;=1200,"pm","am"),"-",IF(O106&gt;=1200,O106/100-12,O106/100),IF(O106&gt;=1200,"pm","am")),"")</f>
        <v>3pm-6pm</v>
      </c>
      <c r="AO106" t="str">
        <f>IF(P106&gt;0,CONCATENATE(IF(P106&gt;=1200,P106/100-12,P106/100),IF(P106&gt;=1200,"pm","am"),"-",IF(Q106&gt;=1200,Q106/100-12,Q106/100),IF(Q106&gt;=1200,"pm","am")),"")</f>
        <v>3pm-6pm</v>
      </c>
      <c r="AP106" t="str">
        <f>IF(R106&gt;0,CONCATENATE(IF(R106&gt;=1200,R106/100-12,R106/100),IF(R106&gt;=1200,"pm","am"),"-",IF(S106&gt;=1200,S106/100-12,S106/100),IF(S106&gt;=1200,"pm","am")),"")</f>
        <v>3pm-6pm</v>
      </c>
      <c r="AQ106" t="str">
        <f>IF(T106&gt;0,CONCATENATE(IF(T106&gt;=1200,T106/100-12,T106/100),IF(T106&gt;=1200,"pm","am"),"-",IF(U106&gt;=1200,U106/100-12,U106/100),IF(U106&gt;=1200,"pm","am")),"")</f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>_xlfn.CONCAT("{
    'name': """,B106,""",
    'area': ","""",C106,""",",
"'hours': {
      'sunday-start':","""",H106,"""",", 'sunday-end':","""",I106,"""",", 'monday-start':","""",J106,"""",", 'monday-end':","""",K106,"""",", 'tuesday-start':","""",L106,"""",", 'tuesday-end':","""",M106,""", 'wednesday-start':","""",N106,""", 'wednesday-end':","""",O106,""", 'thursday-start':","""",P106,""", 'thursday-end':","""",Q106,""", 'friday-start':","""",R106,""", 'friday-end':","""",S106,""", 'saturday-start':","""",T106,""", 'saturday-end':","""",U106,"""","},","  'description': ","""",V106,"""",", 'link':","""",AR106,"""",", 'pricing':","""",E106,"""",",   'phone-number': ","""",F106,"""",", 'address': ","""",G106,"""",", 'other-amenities': [","'",AS106,"','",AT106,"','",AU106,"'","]",", 'has-drink':",AV106,", 'has-food':",AW106,"},")</f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>IF(AS106&gt;0,"&lt;img src=@img/outdoor.png@&gt;","")</f>
        <v/>
      </c>
      <c r="AZ106" t="str">
        <f>IF(AT106&gt;0,"&lt;img src=@img/pets.png@&gt;","")</f>
        <v/>
      </c>
      <c r="BA106" t="str">
        <f>IF(AU106="hard","&lt;img src=@img/hard.png@&gt;",IF(AU106="medium","&lt;img src=@img/medium.png@&gt;",IF(AU106="easy","&lt;img src=@img/easy.png@&gt;","")))</f>
        <v>&lt;img src=@img/medium.png@&gt;</v>
      </c>
      <c r="BB106" t="str">
        <f>IF(AV106="true","&lt;img src=@img/drinkicon.png@&gt;","")</f>
        <v>&lt;img src=@img/drinkicon.png@&gt;</v>
      </c>
      <c r="BC106" t="str">
        <f>IF(AW106="true","&lt;img src=@img/foodicon.png@&gt;","")</f>
        <v>&lt;img src=@img/foodicon.png@&gt;</v>
      </c>
      <c r="BD106" t="str">
        <f>CONCATENATE(AY106,AZ106,BA106,BB106,BC106,BK106)</f>
        <v>&lt;img src=@img/medium.png@&gt;&lt;img src=@img/drinkicon.png@&gt;&lt;img src=@img/foodicon.png@&gt;</v>
      </c>
      <c r="BE106" t="str">
        <f>CONCATENATE(IF(AS106&gt;0,"outdoor ",""),IF(AT106&gt;0,"pet ",""),IF(AV106="true","drink ",""),IF(AW106="true","food ",""),AU106," ",E106," ",C106)</f>
        <v>drink food medium med campus</v>
      </c>
      <c r="BF106" t="str">
        <f>IF(C106="old","Old Town",IF(C106="campus","Near Campus",IF(C106="sfoco", "South Foco",IF(C106="nfoco","North Foco",IF(C106="midtown","Midtown",IF(C106="cwest","Campus West",""))))))</f>
        <v>Near Campus</v>
      </c>
      <c r="BG106">
        <v>40.578552000000002</v>
      </c>
      <c r="BH106">
        <v>-105.076792</v>
      </c>
      <c r="BI106" t="str">
        <f>CONCATENATE("[",BG106,",",BH106,"],")</f>
        <v>[40.578552,-105.076792],</v>
      </c>
      <c r="BK106" t="str">
        <f>IF(BJ106&gt;0,"&lt;img src=@img/kidicon.png@&gt;","")</f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>IF(H107&gt;0,H107/100,"")</f>
        <v/>
      </c>
      <c r="X107" t="str">
        <f>IF(I107&gt;0,I107/100,"")</f>
        <v/>
      </c>
      <c r="Y107">
        <f>IF(J107&gt;0,J107/100,"")</f>
        <v>15</v>
      </c>
      <c r="Z107">
        <f>IF(K107&gt;0,K107/100,"")</f>
        <v>18</v>
      </c>
      <c r="AA107">
        <f>IF(L107&gt;0,L107/100,"")</f>
        <v>15</v>
      </c>
      <c r="AB107">
        <f>IF(M107&gt;0,M107/100,"")</f>
        <v>18</v>
      </c>
      <c r="AC107">
        <f>IF(N107&gt;0,N107/100,"")</f>
        <v>15</v>
      </c>
      <c r="AD107">
        <f>IF(O107&gt;0,O107/100,"")</f>
        <v>18</v>
      </c>
      <c r="AE107">
        <f>IF(P107&gt;0,P107/100,"")</f>
        <v>15</v>
      </c>
      <c r="AF107">
        <f>IF(Q107&gt;0,Q107/100,"")</f>
        <v>18</v>
      </c>
      <c r="AG107">
        <f>IF(R107&gt;0,R107/100,"")</f>
        <v>15</v>
      </c>
      <c r="AH107">
        <f>IF(S107&gt;0,S107/100,"")</f>
        <v>18</v>
      </c>
      <c r="AI107" t="str">
        <f>IF(T107&gt;0,T107/100,"")</f>
        <v/>
      </c>
      <c r="AJ107" t="str">
        <f>IF(U107&gt;0,U107/100,"")</f>
        <v/>
      </c>
      <c r="AK107" t="str">
        <f>IF(H107&gt;0,CONCATENATE(IF(H107&gt;=1200,H107/100-12,H107/100),IF(H107&gt;=1200,"pm","am"),"-",IF(I107&gt;=1200,I107/100-12,I107/100),IF(I107&gt;=1200,"pm","am")),"")</f>
        <v/>
      </c>
      <c r="AL107" t="str">
        <f>IF(J107&gt;0,CONCATENATE(IF(J107&gt;=1200,J107/100-12,J107/100),IF(J107&gt;=1200,"pm","am"),"-",IF(K107&gt;=1200,K107/100-12,K107/100),IF(K107&gt;=1200,"pm","am")),"")</f>
        <v>3pm-6pm</v>
      </c>
      <c r="AM107" t="str">
        <f>IF(L107&gt;0,CONCATENATE(IF(L107&gt;=1200,L107/100-12,L107/100),IF(L107&gt;=1200,"pm","am"),"-",IF(M107&gt;=1200,M107/100-12,M107/100),IF(M107&gt;=1200,"pm","am")),"")</f>
        <v>3pm-6pm</v>
      </c>
      <c r="AN107" t="str">
        <f>IF(N107&gt;0,CONCATENATE(IF(N107&gt;=1200,N107/100-12,N107/100),IF(N107&gt;=1200,"pm","am"),"-",IF(O107&gt;=1200,O107/100-12,O107/100),IF(O107&gt;=1200,"pm","am")),"")</f>
        <v>3pm-6pm</v>
      </c>
      <c r="AO107" t="str">
        <f>IF(P107&gt;0,CONCATENATE(IF(P107&gt;=1200,P107/100-12,P107/100),IF(P107&gt;=1200,"pm","am"),"-",IF(Q107&gt;=1200,Q107/100-12,Q107/100),IF(Q107&gt;=1200,"pm","am")),"")</f>
        <v>3pm-6pm</v>
      </c>
      <c r="AP107" t="str">
        <f>IF(R107&gt;0,CONCATENATE(IF(R107&gt;=1200,R107/100-12,R107/100),IF(R107&gt;=1200,"pm","am"),"-",IF(S107&gt;=1200,S107/100-12,S107/100),IF(S107&gt;=1200,"pm","am")),"")</f>
        <v>3pm-6pm</v>
      </c>
      <c r="AQ107" t="str">
        <f>IF(T107&gt;0,CONCATENATE(IF(T107&gt;=1200,T107/100-12,T107/100),IF(T107&gt;=1200,"pm","am"),"-",IF(U107&gt;=1200,U107/100-12,U107/100),IF(U107&gt;=1200,"pm","am")),"")</f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>IF(AS107&gt;0,"&lt;img src=@img/outdoor.png@&gt;","")</f>
        <v/>
      </c>
      <c r="AZ107" t="str">
        <f>IF(AT107&gt;0,"&lt;img src=@img/pets.png@&gt;","")</f>
        <v/>
      </c>
      <c r="BA107" t="str">
        <f>IF(AU107="hard","&lt;img src=@img/hard.png@&gt;",IF(AU107="medium","&lt;img src=@img/medium.png@&gt;",IF(AU107="easy","&lt;img src=@img/easy.png@&gt;","")))</f>
        <v>&lt;img src=@img/hard.png@&gt;</v>
      </c>
      <c r="BB107" t="str">
        <f>IF(AV107="true","&lt;img src=@img/drinkicon.png@&gt;","")</f>
        <v>&lt;img src=@img/drinkicon.png@&gt;</v>
      </c>
      <c r="BC107" t="str">
        <f>IF(AW107="true","&lt;img src=@img/foodicon.png@&gt;","")</f>
        <v>&lt;img src=@img/foodicon.png@&gt;</v>
      </c>
      <c r="BD107" t="str">
        <f>CONCATENATE(AY107,AZ107,BA107,BB107,BC107,BK107)</f>
        <v>&lt;img src=@img/hard.png@&gt;&lt;img src=@img/drinkicon.png@&gt;&lt;img src=@img/foodicon.png@&gt;</v>
      </c>
      <c r="BE107" t="str">
        <f>CONCATENATE(IF(AS107&gt;0,"outdoor ",""),IF(AT107&gt;0,"pet ",""),IF(AV107="true","drink ",""),IF(AW107="true","food ",""),AU107," ",E107," ",C107)</f>
        <v>drink food hard high old</v>
      </c>
      <c r="BF107" t="str">
        <f>IF(C107="old","Old Town",IF(C107="campus","Near Campus",IF(C107="sfoco", "South Foco",IF(C107="nfoco","North Foco",IF(C107="midtown","Midtown",IF(C107="cwest","Campus West",""))))))</f>
        <v>Old Town</v>
      </c>
      <c r="BG107">
        <v>40.587240999999999</v>
      </c>
      <c r="BH107">
        <v>-105.076707</v>
      </c>
      <c r="BI107" t="str">
        <f>CONCATENATE("[",BG107,",",BH107,"],")</f>
        <v>[40.587241,-105.076707],</v>
      </c>
      <c r="BK107" t="str">
        <f>IF(BJ107&gt;0,"&lt;img src=@img/kidicon.png@&gt;","")</f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>IF(H108&gt;0,H108/100,"")</f>
        <v>18</v>
      </c>
      <c r="X108">
        <f>IF(I108&gt;0,I108/100,"")</f>
        <v>24</v>
      </c>
      <c r="Y108" t="str">
        <f>IF(J108&gt;0,J108/100,"")</f>
        <v/>
      </c>
      <c r="Z108" t="str">
        <f>IF(K108&gt;0,K108/100,"")</f>
        <v/>
      </c>
      <c r="AA108">
        <f>IF(L108&gt;0,L108/100,"")</f>
        <v>15</v>
      </c>
      <c r="AB108">
        <f>IF(M108&gt;0,M108/100,"")</f>
        <v>18</v>
      </c>
      <c r="AC108">
        <f>IF(N108&gt;0,N108/100,"")</f>
        <v>15</v>
      </c>
      <c r="AD108">
        <f>IF(O108&gt;0,O108/100,"")</f>
        <v>18</v>
      </c>
      <c r="AE108">
        <f>IF(P108&gt;0,P108/100,"")</f>
        <v>15</v>
      </c>
      <c r="AF108">
        <f>IF(Q108&gt;0,Q108/100,"")</f>
        <v>18</v>
      </c>
      <c r="AG108" t="str">
        <f>IF(R108&gt;0,R108/100,"")</f>
        <v/>
      </c>
      <c r="AH108" t="str">
        <f>IF(S108&gt;0,S108/100,"")</f>
        <v/>
      </c>
      <c r="AI108" t="str">
        <f>IF(T108&gt;0,T108/100,"")</f>
        <v/>
      </c>
      <c r="AJ108" t="str">
        <f>IF(U108&gt;0,U108/100,"")</f>
        <v/>
      </c>
      <c r="AK108" t="str">
        <f>IF(H108&gt;0,CONCATENATE(IF(H108&gt;=1200,H108/100-12,H108/100),IF(H108&gt;=1200,"pm","am"),"-",IF(I108&gt;=1200,I108/100-12,I108/100),IF(I108&gt;=1200,"pm","am")),"")</f>
        <v>6pm-12pm</v>
      </c>
      <c r="AL108" t="str">
        <f>IF(J108&gt;0,CONCATENATE(IF(J108&gt;=1200,J108/100-12,J108/100),IF(J108&gt;=1200,"pm","am"),"-",IF(K108&gt;=1200,K108/100-12,K108/100),IF(K108&gt;=1200,"pm","am")),"")</f>
        <v/>
      </c>
      <c r="AM108" t="str">
        <f>IF(L108&gt;0,CONCATENATE(IF(L108&gt;=1200,L108/100-12,L108/100),IF(L108&gt;=1200,"pm","am"),"-",IF(M108&gt;=1200,M108/100-12,M108/100),IF(M108&gt;=1200,"pm","am")),"")</f>
        <v>3pm-6pm</v>
      </c>
      <c r="AN108" t="str">
        <f>IF(N108&gt;0,CONCATENATE(IF(N108&gt;=1200,N108/100-12,N108/100),IF(N108&gt;=1200,"pm","am"),"-",IF(O108&gt;=1200,O108/100-12,O108/100),IF(O108&gt;=1200,"pm","am")),"")</f>
        <v>3pm-6pm</v>
      </c>
      <c r="AO108" t="str">
        <f>IF(P108&gt;0,CONCATENATE(IF(P108&gt;=1200,P108/100-12,P108/100),IF(P108&gt;=1200,"pm","am"),"-",IF(Q108&gt;=1200,Q108/100-12,Q108/100),IF(Q108&gt;=1200,"pm","am")),"")</f>
        <v>3pm-6pm</v>
      </c>
      <c r="AP108" t="str">
        <f>IF(R108&gt;0,CONCATENATE(IF(R108&gt;=1200,R108/100-12,R108/100),IF(R108&gt;=1200,"pm","am"),"-",IF(S108&gt;=1200,S108/100-12,S108/100),IF(S108&gt;=1200,"pm","am")),"")</f>
        <v/>
      </c>
      <c r="AQ108" t="str">
        <f>IF(T108&gt;0,CONCATENATE(IF(T108&gt;=1200,T108/100-12,T108/100),IF(T108&gt;=1200,"pm","am"),"-",IF(U108&gt;=1200,U108/100-12,U108/100),IF(U108&gt;=1200,"pm","am")),"")</f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>_xlfn.CONCAT("{
    'name': """,B108,""",
    'area': ","""",C108,""",",
"'hours': {
      'sunday-start':","""",H108,"""",", 'sunday-end':","""",I108,"""",", 'monday-start':","""",J108,"""",", 'monday-end':","""",K108,"""",", 'tuesday-start':","""",L108,"""",", 'tuesday-end':","""",M108,""", 'wednesday-start':","""",N108,""", 'wednesday-end':","""",O108,""", 'thursday-start':","""",P108,""", 'thursday-end':","""",Q108,""", 'friday-start':","""",R108,""", 'friday-end':","""",S108,""", 'saturday-start':","""",T108,""", 'saturday-end':","""",U108,"""","},","  'description': ","""",V108,"""",", 'link':","""",AR108,"""",", 'pricing':","""",E108,"""",",   'phone-number': ","""",F108,"""",", 'address': ","""",G108,"""",", 'other-amenities': [","'",AS108,"','",AT108,"','",AU108,"'","]",", 'has-drink':",AV108,", 'has-food':",AW108,"},")</f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>IF(AS108&gt;0,"&lt;img src=@img/outdoor.png@&gt;","")</f>
        <v/>
      </c>
      <c r="AZ108" t="str">
        <f>IF(AT108&gt;0,"&lt;img src=@img/pets.png@&gt;","")</f>
        <v/>
      </c>
      <c r="BA108" t="str">
        <f>IF(AU108="hard","&lt;img src=@img/hard.png@&gt;",IF(AU108="medium","&lt;img src=@img/medium.png@&gt;",IF(AU108="easy","&lt;img src=@img/easy.png@&gt;","")))</f>
        <v>&lt;img src=@img/medium.png@&gt;</v>
      </c>
      <c r="BB108" t="str">
        <f>IF(AV108="true","&lt;img src=@img/drinkicon.png@&gt;","")</f>
        <v>&lt;img src=@img/drinkicon.png@&gt;</v>
      </c>
      <c r="BC108" t="str">
        <f>IF(AW108="true","&lt;img src=@img/foodicon.png@&gt;","")</f>
        <v/>
      </c>
      <c r="BD108" t="str">
        <f>CONCATENATE(AY108,AZ108,BA108,BB108,BC108,BK108)</f>
        <v>&lt;img src=@img/medium.png@&gt;&lt;img src=@img/drinkicon.png@&gt;</v>
      </c>
      <c r="BE108" t="str">
        <f>CONCATENATE(IF(AS108&gt;0,"outdoor ",""),IF(AT108&gt;0,"pet ",""),IF(AV108="true","drink ",""),IF(AW108="true","food ",""),AU108," ",E108," ",C108)</f>
        <v>drink medium med campus</v>
      </c>
      <c r="BF108" t="str">
        <f>IF(C108="old","Old Town",IF(C108="campus","Near Campus",IF(C108="sfoco", "South Foco",IF(C108="nfoco","North Foco",IF(C108="midtown","Midtown",IF(C108="cwest","Campus West",""))))))</f>
        <v>Near Campus</v>
      </c>
      <c r="BG108">
        <v>40.575132000000004</v>
      </c>
      <c r="BH108">
        <v>-105.09670699999999</v>
      </c>
      <c r="BI108" t="str">
        <f>CONCATENATE("[",BG108,",",BH108,"],")</f>
        <v>[40.575132,-105.096707],</v>
      </c>
      <c r="BK108" t="str">
        <f>IF(BJ108&gt;0,"&lt;img src=@img/kidicon.png@&gt;","")</f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532</v>
      </c>
      <c r="AU109" t="s">
        <v>342</v>
      </c>
      <c r="AV109" t="b">
        <v>0</v>
      </c>
      <c r="AW109" t="b">
        <v>0</v>
      </c>
      <c r="AX109" s="4" t="str">
        <f>_xlfn.CONCAT("{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>IF(AS109&gt;0,"&lt;img src=@img/outdoor.png@&gt;","")</f>
        <v/>
      </c>
      <c r="AZ109" t="str">
        <f>IF(AT109&gt;0,"&lt;img src=@img/pets.png@&gt;","")</f>
        <v/>
      </c>
      <c r="BA109" t="str">
        <f>IF(AU109="hard","&lt;img src=@img/hard.png@&gt;",IF(AU109="medium","&lt;img src=@img/medium.png@&gt;",IF(AU109="easy","&lt;img src=@img/easy.png@&gt;","")))</f>
        <v>&lt;img src=@img/easy.png@&gt;</v>
      </c>
      <c r="BB109" t="str">
        <f>IF(AV109="true","&lt;img src=@img/drinkicon.png@&gt;","")</f>
        <v/>
      </c>
      <c r="BC109" t="str">
        <f>IF(AW109="true","&lt;img src=@img/foodicon.png@&gt;","")</f>
        <v/>
      </c>
      <c r="BD109" t="str">
        <f>CONCATENATE(AY109,AZ109,BA109,BB109,BC109,BK109)</f>
        <v>&lt;img src=@img/easy.png@&gt;&lt;img src=@img/kidicon.png@&gt;</v>
      </c>
      <c r="BE109" t="str">
        <f>CONCATENATE(IF(AS109&gt;0,"outdoor ",""),IF(AT109&gt;0,"pet ",""),IF(AV109="true","drink ",""),IF(AW109="true","food ",""),AU109," ",E109," ",C109)</f>
        <v>easy low sfoco</v>
      </c>
      <c r="BF109" t="str">
        <f>IF(C109="old","Old Town",IF(C109="campus","Near Campus",IF(C109="sfoco", "South Foco",IF(C109="nfoco","North Foco",IF(C109="midtown","Midtown",IF(C109="cwest","Campus West",""))))))</f>
        <v>South Foco</v>
      </c>
      <c r="BG109">
        <v>40.522661999999997</v>
      </c>
      <c r="BH109">
        <v>-105.023278</v>
      </c>
      <c r="BI109" t="str">
        <f>CONCATENATE("[",BG109,",",BH109,"],")</f>
        <v>[40.522662,-105.023278],</v>
      </c>
      <c r="BJ109" t="b">
        <v>1</v>
      </c>
      <c r="BK109" t="str">
        <f>IF(BJ109&gt;0,"&lt;img src=@img/kidicon.png@&gt;","")</f>
        <v>&lt;img src=@img/kidicon.png@&gt;</v>
      </c>
      <c r="BL109" t="s">
        <v>533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>IF(H110&gt;0,H110/100,"")</f>
        <v>9.3000000000000007</v>
      </c>
      <c r="X110">
        <f>IF(I110&gt;0,I110/100,"")</f>
        <v>24</v>
      </c>
      <c r="Y110">
        <f>IF(J110&gt;0,J110/100,"")</f>
        <v>10.3</v>
      </c>
      <c r="Z110">
        <f>IF(K110&gt;0,K110/100,"")</f>
        <v>19</v>
      </c>
      <c r="AA110">
        <f>IF(L110&gt;0,L110/100,"")</f>
        <v>10.3</v>
      </c>
      <c r="AB110">
        <f>IF(M110&gt;0,M110/100,"")</f>
        <v>19</v>
      </c>
      <c r="AC110">
        <f>IF(N110&gt;0,N110/100,"")</f>
        <v>10.3</v>
      </c>
      <c r="AD110">
        <f>IF(O110&gt;0,O110/100,"")</f>
        <v>19</v>
      </c>
      <c r="AE110">
        <f>IF(P110&gt;0,P110/100,"")</f>
        <v>10.3</v>
      </c>
      <c r="AF110">
        <f>IF(Q110&gt;0,Q110/100,"")</f>
        <v>19</v>
      </c>
      <c r="AG110">
        <f>IF(R110&gt;0,R110/100,"")</f>
        <v>10.3</v>
      </c>
      <c r="AH110">
        <f>IF(S110&gt;0,S110/100,"")</f>
        <v>19</v>
      </c>
      <c r="AI110">
        <f>IF(T110&gt;0,T110/100,"")</f>
        <v>9.3000000000000007</v>
      </c>
      <c r="AJ110">
        <f>IF(U110&gt;0,U110/100,"")</f>
        <v>19</v>
      </c>
      <c r="AK110" t="str">
        <f>IF(H110&gt;0,CONCATENATE(IF(H110&gt;=1200,H110/100-12,H110/100),IF(H110&gt;=1200,"pm","am"),"-",IF(I110&gt;=1200,I110/100-12,I110/100),IF(I110&gt;=1200,"pm","am")),"")</f>
        <v>9.3am-12pm</v>
      </c>
      <c r="AL110" t="str">
        <f>IF(J110&gt;0,CONCATENATE(IF(J110&gt;=1200,J110/100-12,J110/100),IF(J110&gt;=1200,"pm","am"),"-",IF(K110&gt;=1200,K110/100-12,K110/100),IF(K110&gt;=1200,"pm","am")),"")</f>
        <v>10.3am-7pm</v>
      </c>
      <c r="AM110" t="str">
        <f>IF(L110&gt;0,CONCATENATE(IF(L110&gt;=1200,L110/100-12,L110/100),IF(L110&gt;=1200,"pm","am"),"-",IF(M110&gt;=1200,M110/100-12,M110/100),IF(M110&gt;=1200,"pm","am")),"")</f>
        <v>10.3am-7pm</v>
      </c>
      <c r="AN110" t="str">
        <f>IF(N110&gt;0,CONCATENATE(IF(N110&gt;=1200,N110/100-12,N110/100),IF(N110&gt;=1200,"pm","am"),"-",IF(O110&gt;=1200,O110/100-12,O110/100),IF(O110&gt;=1200,"pm","am")),"")</f>
        <v>10.3am-7pm</v>
      </c>
      <c r="AO110" t="str">
        <f>IF(P110&gt;0,CONCATENATE(IF(P110&gt;=1200,P110/100-12,P110/100),IF(P110&gt;=1200,"pm","am"),"-",IF(Q110&gt;=1200,Q110/100-12,Q110/100),IF(Q110&gt;=1200,"pm","am")),"")</f>
        <v>10.3am-7pm</v>
      </c>
      <c r="AP110" t="str">
        <f>IF(R110&gt;0,CONCATENATE(IF(R110&gt;=1200,R110/100-12,R110/100),IF(R110&gt;=1200,"pm","am"),"-",IF(S110&gt;=1200,S110/100-12,S110/100),IF(S110&gt;=1200,"pm","am")),"")</f>
        <v>10.3am-7pm</v>
      </c>
      <c r="AQ110" t="str">
        <f>IF(T110&gt;0,CONCATENATE(IF(T110&gt;=1200,T110/100-12,T110/100),IF(T110&gt;=1200,"pm","am"),"-",IF(U110&gt;=1200,U110/100-12,U110/100),IF(U110&gt;=1200,"pm","am")),"")</f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>_xlfn.CONCAT("{
    'name': """,B110,""",
    'area': ","""",C110,""",",
"'hours': {
      'sunday-start':","""",H110,"""",", 'sunday-end':","""",I110,"""",", 'monday-start':","""",J110,"""",", 'monday-end':","""",K110,"""",", 'tuesday-start':","""",L110,"""",", 'tuesday-end':","""",M110,""", 'wednesday-start':","""",N110,""", 'wednesday-end':","""",O110,""", 'thursday-start':","""",P110,""", 'thursday-end':","""",Q110,""", 'friday-start':","""",R110,""", 'friday-end':","""",S110,""", 'saturday-start':","""",T110,""", 'saturday-end':","""",U110,"""","},","  'description': ","""",V110,"""",", 'link':","""",AR110,"""",", 'pricing':","""",E110,"""",",   'phone-number': ","""",F110,"""",", 'address': ","""",G110,"""",", 'other-amenities': [","'",AS110,"','",AT110,"','",AU110,"'","]",", 'has-drink':",AV110,", 'has-food':",AW110,"},")</f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>IF(AS110&gt;0,"&lt;img src=@img/outdoor.png@&gt;","")</f>
        <v>&lt;img src=@img/outdoor.png@&gt;</v>
      </c>
      <c r="AZ110" t="str">
        <f>IF(AT110&gt;0,"&lt;img src=@img/pets.png@&gt;","")</f>
        <v/>
      </c>
      <c r="BA110" t="str">
        <f>IF(AU110="hard","&lt;img src=@img/hard.png@&gt;",IF(AU110="medium","&lt;img src=@img/medium.png@&gt;",IF(AU110="easy","&lt;img src=@img/easy.png@&gt;","")))</f>
        <v>&lt;img src=@img/hard.png@&gt;</v>
      </c>
      <c r="BB110" t="str">
        <f>IF(AV110="true","&lt;img src=@img/drinkicon.png@&gt;","")</f>
        <v>&lt;img src=@img/drinkicon.png@&gt;</v>
      </c>
      <c r="BC110" t="str">
        <f>IF(AW110="true","&lt;img src=@img/foodicon.png@&gt;","")</f>
        <v>&lt;img src=@img/foodicon.png@&gt;</v>
      </c>
      <c r="BD110" t="str">
        <f>CONCATENATE(AY110,AZ110,BA110,BB110,BC110,BK110)</f>
        <v>&lt;img src=@img/outdoor.png@&gt;&lt;img src=@img/hard.png@&gt;&lt;img src=@img/drinkicon.png@&gt;&lt;img src=@img/foodicon.png@&gt;</v>
      </c>
      <c r="BE110" t="str">
        <f>CONCATENATE(IF(AS110&gt;0,"outdoor ",""),IF(AT110&gt;0,"pet ",""),IF(AV110="true","drink ",""),IF(AW110="true","food ",""),AU110," ",E110," ",C110)</f>
        <v>outdoor drink food hard med old</v>
      </c>
      <c r="BF110" t="str">
        <f>IF(C110="old","Old Town",IF(C110="campus","Near Campus",IF(C110="sfoco", "South Foco",IF(C110="nfoco","North Foco",IF(C110="midtown","Midtown",IF(C110="cwest","Campus West",""))))))</f>
        <v>Old Town</v>
      </c>
      <c r="BG110">
        <v>40.584795999999997</v>
      </c>
      <c r="BH110">
        <v>-105.076611</v>
      </c>
      <c r="BI110" t="str">
        <f>CONCATENATE("[",BG110,",",BH110,"],")</f>
        <v>[40.584796,-105.076611],</v>
      </c>
      <c r="BK110" t="str">
        <f>IF(BJ110&gt;0,"&lt;img src=@img/kidicon.png@&gt;","")</f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>IF(H111&gt;0,H111/100,"")</f>
        <v/>
      </c>
      <c r="X111" t="str">
        <f>IF(I111&gt;0,I111/100,"")</f>
        <v/>
      </c>
      <c r="Y111">
        <f>IF(J111&gt;0,J111/100,"")</f>
        <v>15</v>
      </c>
      <c r="Z111">
        <f>IF(K111&gt;0,K111/100,"")</f>
        <v>19</v>
      </c>
      <c r="AA111">
        <f>IF(L111&gt;0,L111/100,"")</f>
        <v>15</v>
      </c>
      <c r="AB111">
        <f>IF(M111&gt;0,M111/100,"")</f>
        <v>19</v>
      </c>
      <c r="AC111">
        <f>IF(N111&gt;0,N111/100,"")</f>
        <v>15</v>
      </c>
      <c r="AD111">
        <f>IF(O111&gt;0,O111/100,"")</f>
        <v>19</v>
      </c>
      <c r="AE111">
        <f>IF(P111&gt;0,P111/100,"")</f>
        <v>15</v>
      </c>
      <c r="AF111">
        <f>IF(Q111&gt;0,Q111/100,"")</f>
        <v>19</v>
      </c>
      <c r="AG111">
        <f>IF(R111&gt;0,R111/100,"")</f>
        <v>15</v>
      </c>
      <c r="AH111">
        <f>IF(S111&gt;0,S111/100,"")</f>
        <v>19</v>
      </c>
      <c r="AI111" t="str">
        <f>IF(T111&gt;0,T111/100,"")</f>
        <v/>
      </c>
      <c r="AJ111" t="str">
        <f>IF(U111&gt;0,U111/100,"")</f>
        <v/>
      </c>
      <c r="AK111" t="str">
        <f>IF(H111&gt;0,CONCATENATE(IF(H111&gt;=1200,H111/100-12,H111/100),IF(H111&gt;=1200,"pm","am"),"-",IF(I111&gt;=1200,I111/100-12,I111/100),IF(I111&gt;=1200,"pm","am")),"")</f>
        <v/>
      </c>
      <c r="AL111" t="str">
        <f>IF(J111&gt;0,CONCATENATE(IF(J111&gt;=1200,J111/100-12,J111/100),IF(J111&gt;=1200,"pm","am"),"-",IF(K111&gt;=1200,K111/100-12,K111/100),IF(K111&gt;=1200,"pm","am")),"")</f>
        <v>3pm-7pm</v>
      </c>
      <c r="AM111" t="str">
        <f>IF(L111&gt;0,CONCATENATE(IF(L111&gt;=1200,L111/100-12,L111/100),IF(L111&gt;=1200,"pm","am"),"-",IF(M111&gt;=1200,M111/100-12,M111/100),IF(M111&gt;=1200,"pm","am")),"")</f>
        <v>3pm-7pm</v>
      </c>
      <c r="AN111" t="str">
        <f>IF(N111&gt;0,CONCATENATE(IF(N111&gt;=1200,N111/100-12,N111/100),IF(N111&gt;=1200,"pm","am"),"-",IF(O111&gt;=1200,O111/100-12,O111/100),IF(O111&gt;=1200,"pm","am")),"")</f>
        <v>3pm-7pm</v>
      </c>
      <c r="AO111" t="str">
        <f>IF(P111&gt;0,CONCATENATE(IF(P111&gt;=1200,P111/100-12,P111/100),IF(P111&gt;=1200,"pm","am"),"-",IF(Q111&gt;=1200,Q111/100-12,Q111/100),IF(Q111&gt;=1200,"pm","am")),"")</f>
        <v>3pm-7pm</v>
      </c>
      <c r="AP111" t="str">
        <f>IF(R111&gt;0,CONCATENATE(IF(R111&gt;=1200,R111/100-12,R111/100),IF(R111&gt;=1200,"pm","am"),"-",IF(S111&gt;=1200,S111/100-12,S111/100),IF(S111&gt;=1200,"pm","am")),"")</f>
        <v>3pm-7pm</v>
      </c>
      <c r="AQ111" t="str">
        <f>IF(T111&gt;0,CONCATENATE(IF(T111&gt;=1200,T111/100-12,T111/100),IF(T111&gt;=1200,"pm","am"),"-",IF(U111&gt;=1200,U111/100-12,U111/100),IF(U111&gt;=1200,"pm","am")),"")</f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>_xlfn.CONCAT("{
    'name': """,B111,""",
    'area': ","""",C111,""",",
"'hours': {
      'sunday-start':","""",H111,"""",", 'sunday-end':","""",I111,"""",", 'monday-start':","""",J111,"""",", 'monday-end':","""",K111,"""",", 'tuesday-start':","""",L111,"""",", 'tuesday-end':","""",M111,""", 'wednesday-start':","""",N111,""", 'wednesday-end':","""",O111,""", 'thursday-start':","""",P111,""", 'thursday-end':","""",Q111,""", 'friday-start':","""",R111,""", 'friday-end':","""",S111,""", 'saturday-start':","""",T111,""", 'saturday-end':","""",U111,"""","},","  'description': ","""",V111,"""",", 'link':","""",AR111,"""",", 'pricing':","""",E111,"""",",   'phone-number': ","""",F111,"""",", 'address': ","""",G111,"""",", 'other-amenities': [","'",AS111,"','",AT111,"','",AU111,"'","]",", 'has-drink':",AV111,", 'has-food':",AW111,"},")</f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>IF(AS111&gt;0,"&lt;img src=@img/outdoor.png@&gt;","")</f>
        <v>&lt;img src=@img/outdoor.png@&gt;</v>
      </c>
      <c r="AZ111" t="str">
        <f>IF(AT111&gt;0,"&lt;img src=@img/pets.png@&gt;","")</f>
        <v/>
      </c>
      <c r="BA111" t="str">
        <f>IF(AU111="hard","&lt;img src=@img/hard.png@&gt;",IF(AU111="medium","&lt;img src=@img/medium.png@&gt;",IF(AU111="easy","&lt;img src=@img/easy.png@&gt;","")))</f>
        <v>&lt;img src=@img/easy.png@&gt;</v>
      </c>
      <c r="BB111" t="str">
        <f>IF(AV111="true","&lt;img src=@img/drinkicon.png@&gt;","")</f>
        <v>&lt;img src=@img/drinkicon.png@&gt;</v>
      </c>
      <c r="BC111" t="str">
        <f>IF(AW111="true","&lt;img src=@img/foodicon.png@&gt;","")</f>
        <v>&lt;img src=@img/foodicon.png@&gt;</v>
      </c>
      <c r="BD111" t="str">
        <f>CONCATENATE(AY111,AZ111,BA111,BB111,BC111,BK111)</f>
        <v>&lt;img src=@img/outdoor.png@&gt;&lt;img src=@img/easy.png@&gt;&lt;img src=@img/drinkicon.png@&gt;&lt;img src=@img/foodicon.png@&gt;</v>
      </c>
      <c r="BE111" t="str">
        <f>CONCATENATE(IF(AS111&gt;0,"outdoor ",""),IF(AT111&gt;0,"pet ",""),IF(AV111="true","drink ",""),IF(AW111="true","food ",""),AU111," ",E111," ",C111)</f>
        <v>outdoor drink food easy med midtown</v>
      </c>
      <c r="BF111" t="str">
        <f>IF(C111="old","Old Town",IF(C111="campus","Near Campus",IF(C111="sfoco", "South Foco",IF(C111="nfoco","North Foco",IF(C111="midtown","Midtown",IF(C111="cwest","Campus West",""))))))</f>
        <v>Midtown</v>
      </c>
      <c r="BG111">
        <v>40.542402000000003</v>
      </c>
      <c r="BH111">
        <v>-105.07652</v>
      </c>
      <c r="BI111" t="str">
        <f>CONCATENATE("[",BG111,",",BH111,"],")</f>
        <v>[40.542402,-105.07652],</v>
      </c>
      <c r="BK111" t="str">
        <f>IF(BJ111&gt;0,"&lt;img src=@img/kidicon.png@&gt;","")</f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>IF(H112&gt;0,H112/100,"")</f>
        <v/>
      </c>
      <c r="X112" t="str">
        <f>IF(I112&gt;0,I112/100,"")</f>
        <v/>
      </c>
      <c r="Y112" t="str">
        <f>IF(J112&gt;0,J112/100,"")</f>
        <v/>
      </c>
      <c r="Z112" t="str">
        <f>IF(K112&gt;0,K112/100,"")</f>
        <v/>
      </c>
      <c r="AA112" t="str">
        <f>IF(L112&gt;0,L112/100,"")</f>
        <v/>
      </c>
      <c r="AB112" t="str">
        <f>IF(M112&gt;0,M112/100,"")</f>
        <v/>
      </c>
      <c r="AC112" t="str">
        <f>IF(N112&gt;0,N112/100,"")</f>
        <v/>
      </c>
      <c r="AD112" t="str">
        <f>IF(O112&gt;0,O112/100,"")</f>
        <v/>
      </c>
      <c r="AE112" t="str">
        <f>IF(P112&gt;0,P112/100,"")</f>
        <v/>
      </c>
      <c r="AF112" t="str">
        <f>IF(Q112&gt;0,Q112/100,"")</f>
        <v/>
      </c>
      <c r="AG112" t="str">
        <f>IF(R112&gt;0,R112/100,"")</f>
        <v/>
      </c>
      <c r="AH112" t="str">
        <f>IF(S112&gt;0,S112/100,"")</f>
        <v/>
      </c>
      <c r="AI112" t="str">
        <f>IF(T112&gt;0,T112/100,"")</f>
        <v/>
      </c>
      <c r="AJ112" t="str">
        <f>IF(U112&gt;0,U112/100,"")</f>
        <v/>
      </c>
      <c r="AK112" t="str">
        <f>IF(H112&gt;0,CONCATENATE(IF(H112&gt;=1200,H112/100-12,H112/100),IF(H112&gt;=1200,"pm","am"),"-",IF(I112&gt;=1200,I112/100-12,I112/100),IF(I112&gt;=1200,"pm","am")),"")</f>
        <v/>
      </c>
      <c r="AL112" t="str">
        <f>IF(J112&gt;0,CONCATENATE(IF(J112&gt;=1200,J112/100-12,J112/100),IF(J112&gt;=1200,"pm","am"),"-",IF(K112&gt;=1200,K112/100-12,K112/100),IF(K112&gt;=1200,"pm","am")),"")</f>
        <v/>
      </c>
      <c r="AM112" t="str">
        <f>IF(L112&gt;0,CONCATENATE(IF(L112&gt;=1200,L112/100-12,L112/100),IF(L112&gt;=1200,"pm","am"),"-",IF(M112&gt;=1200,M112/100-12,M112/100),IF(M112&gt;=1200,"pm","am")),"")</f>
        <v/>
      </c>
      <c r="AN112" t="str">
        <f>IF(N112&gt;0,CONCATENATE(IF(N112&gt;=1200,N112/100-12,N112/100),IF(N112&gt;=1200,"pm","am"),"-",IF(O112&gt;=1200,O112/100-12,O112/100),IF(O112&gt;=1200,"pm","am")),"")</f>
        <v/>
      </c>
      <c r="AO112" t="str">
        <f>IF(P112&gt;0,CONCATENATE(IF(P112&gt;=1200,P112/100-12,P112/100),IF(P112&gt;=1200,"pm","am"),"-",IF(Q112&gt;=1200,Q112/100-12,Q112/100),IF(Q112&gt;=1200,"pm","am")),"")</f>
        <v/>
      </c>
      <c r="AP112" t="str">
        <f>IF(R112&gt;0,CONCATENATE(IF(R112&gt;=1200,R112/100-12,R112/100),IF(R112&gt;=1200,"pm","am"),"-",IF(S112&gt;=1200,S112/100-12,S112/100),IF(S112&gt;=1200,"pm","am")),"")</f>
        <v/>
      </c>
      <c r="AQ112" t="str">
        <f>IF(T112&gt;0,CONCATENATE(IF(T112&gt;=1200,T112/100-12,T112/100),IF(T112&gt;=1200,"pm","am"),"-",IF(U112&gt;=1200,U112/100-12,U112/100),IF(U112&gt;=1200,"pm","am")),"")</f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>_xlfn.CONCAT("{
    'name': """,B112,""",
    'area': ","""",C112,""",",
"'hours': {
      'sunday-start':","""",H112,"""",", 'sunday-end':","""",I112,"""",", 'monday-start':","""",J112,"""",", 'monday-end':","""",K112,"""",", 'tuesday-start':","""",L112,"""",", 'tuesday-end':","""",M112,""", 'wednesday-start':","""",N112,""", 'wednesday-end':","""",O112,""", 'thursday-start':","""",P112,""", 'thursday-end':","""",Q112,""", 'friday-start':","""",R112,""", 'friday-end':","""",S112,""", 'saturday-start':","""",T112,""", 'saturday-end':","""",U112,"""","},","  'description': ","""",V112,"""",", 'link':","""",AR112,"""",", 'pricing':","""",E112,"""",",   'phone-number': ","""",F112,"""",", 'address': ","""",G112,"""",", 'other-amenities': [","'",AS112,"','",AT112,"','",AU112,"'","]",", 'has-drink':",AV112,", 'has-food':",AW112,"},")</f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>IF(AS112&gt;0,"&lt;img src=@img/outdoor.png@&gt;","")</f>
        <v/>
      </c>
      <c r="AZ112" t="str">
        <f>IF(AT112&gt;0,"&lt;img src=@img/pets.png@&gt;","")</f>
        <v/>
      </c>
      <c r="BA112" t="str">
        <f>IF(AU112="hard","&lt;img src=@img/hard.png@&gt;",IF(AU112="medium","&lt;img src=@img/medium.png@&gt;",IF(AU112="easy","&lt;img src=@img/easy.png@&gt;","")))</f>
        <v>&lt;img src=@img/easy.png@&gt;</v>
      </c>
      <c r="BB112" t="str">
        <f>IF(AV112="true","&lt;img src=@img/drinkicon.png@&gt;","")</f>
        <v/>
      </c>
      <c r="BC112" t="str">
        <f>IF(AW112="true","&lt;img src=@img/foodicon.png@&gt;","")</f>
        <v/>
      </c>
      <c r="BD112" t="str">
        <f>CONCATENATE(AY112,AZ112,BA112,BB112,BC112,BK112)</f>
        <v>&lt;img src=@img/easy.png@&gt;</v>
      </c>
      <c r="BE112" t="str">
        <f>CONCATENATE(IF(AS112&gt;0,"outdoor ",""),IF(AT112&gt;0,"pet ",""),IF(AV112="true","drink ",""),IF(AW112="true","food ",""),AU112," ",E112," ",C112)</f>
        <v>easy med midtown</v>
      </c>
      <c r="BF112" t="str">
        <f>IF(C112="old","Old Town",IF(C112="campus","Near Campus",IF(C112="sfoco", "South Foco",IF(C112="nfoco","North Foco",IF(C112="midtown","Midtown",IF(C112="cwest","Campus West",""))))))</f>
        <v>Midtown</v>
      </c>
      <c r="BG112">
        <v>40.551113000000001</v>
      </c>
      <c r="BH112">
        <v>-105.07761600000001</v>
      </c>
      <c r="BI112" t="str">
        <f>CONCATENATE("[",BG112,",",BH112,"],")</f>
        <v>[40.551113,-105.077616],</v>
      </c>
      <c r="BK112" t="str">
        <f>IF(BJ112&gt;0,"&lt;img src=@img/kidicon.png@&gt;","")</f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>IF(H113&gt;0,H113/100,"")</f>
        <v>11</v>
      </c>
      <c r="X113">
        <f>IF(I113&gt;0,I113/100,"")</f>
        <v>19</v>
      </c>
      <c r="Y113">
        <f>IF(J113&gt;0,J113/100,"")</f>
        <v>11</v>
      </c>
      <c r="Z113">
        <f>IF(K113&gt;0,K113/100,"")</f>
        <v>24</v>
      </c>
      <c r="AA113">
        <f>IF(L113&gt;0,L113/100,"")</f>
        <v>11</v>
      </c>
      <c r="AB113">
        <f>IF(M113&gt;0,M113/100,"")</f>
        <v>23</v>
      </c>
      <c r="AC113">
        <f>IF(N113&gt;0,N113/100,"")</f>
        <v>11</v>
      </c>
      <c r="AD113">
        <f>IF(O113&gt;0,O113/100,"")</f>
        <v>24</v>
      </c>
      <c r="AE113">
        <f>IF(P113&gt;0,P113/100,"")</f>
        <v>11</v>
      </c>
      <c r="AF113">
        <f>IF(Q113&gt;0,Q113/100,"")</f>
        <v>24</v>
      </c>
      <c r="AG113">
        <f>IF(R113&gt;0,R113/100,"")</f>
        <v>11</v>
      </c>
      <c r="AH113">
        <f>IF(S113&gt;0,S113/100,"")</f>
        <v>19</v>
      </c>
      <c r="AI113">
        <f>IF(T113&gt;0,T113/100,"")</f>
        <v>11</v>
      </c>
      <c r="AJ113">
        <f>IF(U113&gt;0,U113/100,"")</f>
        <v>19</v>
      </c>
      <c r="AK113" t="str">
        <f>IF(H113&gt;0,CONCATENATE(IF(H113&gt;=1200,H113/100-12,H113/100),IF(H113&gt;=1200,"pm","am"),"-",IF(I113&gt;=1200,I113/100-12,I113/100),IF(I113&gt;=1200,"pm","am")),"")</f>
        <v>11am-7pm</v>
      </c>
      <c r="AL113" t="str">
        <f>IF(J113&gt;0,CONCATENATE(IF(J113&gt;=1200,J113/100-12,J113/100),IF(J113&gt;=1200,"pm","am"),"-",IF(K113&gt;=1200,K113/100-12,K113/100),IF(K113&gt;=1200,"pm","am")),"")</f>
        <v>11am-12pm</v>
      </c>
      <c r="AM113" t="str">
        <f>IF(L113&gt;0,CONCATENATE(IF(L113&gt;=1200,L113/100-12,L113/100),IF(L113&gt;=1200,"pm","am"),"-",IF(M113&gt;=1200,M113/100-12,M113/100),IF(M113&gt;=1200,"pm","am")),"")</f>
        <v>11am-11pm</v>
      </c>
      <c r="AN113" t="str">
        <f>IF(N113&gt;0,CONCATENATE(IF(N113&gt;=1200,N113/100-12,N113/100),IF(N113&gt;=1200,"pm","am"),"-",IF(O113&gt;=1200,O113/100-12,O113/100),IF(O113&gt;=1200,"pm","am")),"")</f>
        <v>11am-12pm</v>
      </c>
      <c r="AO113" t="str">
        <f>IF(P113&gt;0,CONCATENATE(IF(P113&gt;=1200,P113/100-12,P113/100),IF(P113&gt;=1200,"pm","am"),"-",IF(Q113&gt;=1200,Q113/100-12,Q113/100),IF(Q113&gt;=1200,"pm","am")),"")</f>
        <v>11am-12pm</v>
      </c>
      <c r="AP113" t="str">
        <f>IF(R113&gt;0,CONCATENATE(IF(R113&gt;=1200,R113/100-12,R113/100),IF(R113&gt;=1200,"pm","am"),"-",IF(S113&gt;=1200,S113/100-12,S113/100),IF(S113&gt;=1200,"pm","am")),"")</f>
        <v>11am-7pm</v>
      </c>
      <c r="AQ113" t="str">
        <f>IF(T113&gt;0,CONCATENATE(IF(T113&gt;=1200,T113/100-12,T113/100),IF(T113&gt;=1200,"pm","am"),"-",IF(U113&gt;=1200,U113/100-12,U113/100),IF(U113&gt;=1200,"pm","am")),"")</f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>_xlfn.CONCAT("{
    'name': """,B113,""",
    'area': ","""",C113,""",",
"'hours': {
      'sunday-start':","""",H113,"""",", 'sunday-end':","""",I113,"""",", 'monday-start':","""",J113,"""",", 'monday-end':","""",K113,"""",", 'tuesday-start':","""",L113,"""",", 'tuesday-end':","""",M113,""", 'wednesday-start':","""",N113,""", 'wednesday-end':","""",O113,""", 'thursday-start':","""",P113,""", 'thursday-end':","""",Q113,""", 'friday-start':","""",R113,""", 'friday-end':","""",S113,""", 'saturday-start':","""",T113,""", 'saturday-end':","""",U113,"""","},","  'description': ","""",V113,"""",", 'link':","""",AR113,"""",", 'pricing':","""",E113,"""",",   'phone-number': ","""",F113,"""",", 'address': ","""",G113,"""",", 'other-amenities': [","'",AS113,"','",AT113,"','",AU113,"'","]",", 'has-drink':",AV113,", 'has-food':",AW113,"},")</f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>IF(AS113&gt;0,"&lt;img src=@img/outdoor.png@&gt;","")</f>
        <v/>
      </c>
      <c r="AZ113" t="str">
        <f>IF(AT113&gt;0,"&lt;img src=@img/pets.png@&gt;","")</f>
        <v/>
      </c>
      <c r="BA113" t="str">
        <f>IF(AU113="hard","&lt;img src=@img/hard.png@&gt;",IF(AU113="medium","&lt;img src=@img/medium.png@&gt;",IF(AU113="easy","&lt;img src=@img/easy.png@&gt;","")))</f>
        <v>&lt;img src=@img/hard.png@&gt;</v>
      </c>
      <c r="BB113" t="str">
        <f>IF(AV113="true","&lt;img src=@img/drinkicon.png@&gt;","")</f>
        <v/>
      </c>
      <c r="BC113" t="str">
        <f>IF(AW113="true","&lt;img src=@img/foodicon.png@&gt;","")</f>
        <v/>
      </c>
      <c r="BD113" t="str">
        <f>CONCATENATE(AY113,AZ113,BA113,BB113,BC113,BK113)</f>
        <v>&lt;img src=@img/hard.png@&gt;</v>
      </c>
      <c r="BE113" t="str">
        <f>CONCATENATE(IF(AS113&gt;0,"outdoor ",""),IF(AT113&gt;0,"pet ",""),IF(AV113="true","drink ",""),IF(AW113="true","food ",""),AU113," ",E113," ",C113)</f>
        <v>hard low old</v>
      </c>
      <c r="BF113" t="str">
        <f>IF(C113="old","Old Town",IF(C113="campus","Near Campus",IF(C113="sfoco", "South Foco",IF(C113="nfoco","North Foco",IF(C113="midtown","Midtown",IF(C113="cwest","Campus West",""))))))</f>
        <v>Old Town</v>
      </c>
      <c r="BG113">
        <v>40.587395000000001</v>
      </c>
      <c r="BH113">
        <v>-105.078292</v>
      </c>
      <c r="BI113" t="str">
        <f>CONCATENATE("[",BG113,",",BH113,"],")</f>
        <v>[40.587395,-105.078292],</v>
      </c>
      <c r="BK113" t="str">
        <f>IF(BJ113&gt;0,"&lt;img src=@img/kidicon.png@&gt;","")</f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>IF(H114&gt;0,H114/100,"")</f>
        <v/>
      </c>
      <c r="X114" t="str">
        <f>IF(I114&gt;0,I114/100,"")</f>
        <v/>
      </c>
      <c r="Y114" t="str">
        <f>IF(J114&gt;0,J114/100,"")</f>
        <v/>
      </c>
      <c r="Z114" t="str">
        <f>IF(K114&gt;0,K114/100,"")</f>
        <v/>
      </c>
      <c r="AA114" t="str">
        <f>IF(L114&gt;0,L114/100,"")</f>
        <v/>
      </c>
      <c r="AB114" t="str">
        <f>IF(M114&gt;0,M114/100,"")</f>
        <v/>
      </c>
      <c r="AC114" t="str">
        <f>IF(N114&gt;0,N114/100,"")</f>
        <v/>
      </c>
      <c r="AD114" t="str">
        <f>IF(O114&gt;0,O114/100,"")</f>
        <v/>
      </c>
      <c r="AE114" t="str">
        <f>IF(P114&gt;0,P114/100,"")</f>
        <v/>
      </c>
      <c r="AF114" t="str">
        <f>IF(Q114&gt;0,Q114/100,"")</f>
        <v/>
      </c>
      <c r="AG114" t="str">
        <f>IF(R114&gt;0,R114/100,"")</f>
        <v/>
      </c>
      <c r="AH114" t="str">
        <f>IF(S114&gt;0,S114/100,"")</f>
        <v/>
      </c>
      <c r="AI114" t="str">
        <f>IF(T114&gt;0,T114/100,"")</f>
        <v/>
      </c>
      <c r="AJ114" t="str">
        <f>IF(U114&gt;0,U114/100,"")</f>
        <v/>
      </c>
      <c r="AK114" t="str">
        <f>IF(H114&gt;0,CONCATENATE(IF(H114&gt;=1200,H114/100-12,H114/100),IF(H114&gt;=1200,"pm","am"),"-",IF(I114&gt;=1200,I114/100-12,I114/100),IF(I114&gt;=1200,"pm","am")),"")</f>
        <v/>
      </c>
      <c r="AL114" t="str">
        <f>IF(J114&gt;0,CONCATENATE(IF(J114&gt;=1200,J114/100-12,J114/100),IF(J114&gt;=1200,"pm","am"),"-",IF(K114&gt;=1200,K114/100-12,K114/100),IF(K114&gt;=1200,"pm","am")),"")</f>
        <v/>
      </c>
      <c r="AM114" t="str">
        <f>IF(L114&gt;0,CONCATENATE(IF(L114&gt;=1200,L114/100-12,L114/100),IF(L114&gt;=1200,"pm","am"),"-",IF(M114&gt;=1200,M114/100-12,M114/100),IF(M114&gt;=1200,"pm","am")),"")</f>
        <v/>
      </c>
      <c r="AN114" t="str">
        <f>IF(N114&gt;0,CONCATENATE(IF(N114&gt;=1200,N114/100-12,N114/100),IF(N114&gt;=1200,"pm","am"),"-",IF(O114&gt;=1200,O114/100-12,O114/100),IF(O114&gt;=1200,"pm","am")),"")</f>
        <v/>
      </c>
      <c r="AO114" t="str">
        <f>IF(P114&gt;0,CONCATENATE(IF(P114&gt;=1200,P114/100-12,P114/100),IF(P114&gt;=1200,"pm","am"),"-",IF(Q114&gt;=1200,Q114/100-12,Q114/100),IF(Q114&gt;=1200,"pm","am")),"")</f>
        <v/>
      </c>
      <c r="AP114" t="str">
        <f>IF(R114&gt;0,CONCATENATE(IF(R114&gt;=1200,R114/100-12,R114/100),IF(R114&gt;=1200,"pm","am"),"-",IF(S114&gt;=1200,S114/100-12,S114/100),IF(S114&gt;=1200,"pm","am")),"")</f>
        <v/>
      </c>
      <c r="AQ114" t="str">
        <f>IF(T114&gt;0,CONCATENATE(IF(T114&gt;=1200,T114/100-12,T114/100),IF(T114&gt;=1200,"pm","am"),"-",IF(U114&gt;=1200,U114/100-12,U114/100),IF(U114&gt;=1200,"pm","am")),"")</f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>_xlfn.CONCAT("{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>IF(AS114&gt;0,"&lt;img src=@img/outdoor.png@&gt;","")</f>
        <v>&lt;img src=@img/outdoor.png@&gt;</v>
      </c>
      <c r="AZ114" t="str">
        <f>IF(AT114&gt;0,"&lt;img src=@img/pets.png@&gt;","")</f>
        <v/>
      </c>
      <c r="BA114" t="str">
        <f>IF(AU114="hard","&lt;img src=@img/hard.png@&gt;",IF(AU114="medium","&lt;img src=@img/medium.png@&gt;",IF(AU114="easy","&lt;img src=@img/easy.png@&gt;","")))</f>
        <v>&lt;img src=@img/medium.png@&gt;</v>
      </c>
      <c r="BB114" t="str">
        <f>IF(AV114="true","&lt;img src=@img/drinkicon.png@&gt;","")</f>
        <v/>
      </c>
      <c r="BC114" t="str">
        <f>IF(AW114="true","&lt;img src=@img/foodicon.png@&gt;","")</f>
        <v/>
      </c>
      <c r="BD114" t="str">
        <f>CONCATENATE(AY114,AZ114,BA114,BB114,BC114,BK114)</f>
        <v>&lt;img src=@img/outdoor.png@&gt;&lt;img src=@img/medium.png@&gt;</v>
      </c>
      <c r="BE114" t="str">
        <f>CONCATENATE(IF(AS114&gt;0,"outdoor ",""),IF(AT114&gt;0,"pet ",""),IF(AV114="true","drink ",""),IF(AW114="true","food ",""),AU114," ",E114," ",C114)</f>
        <v>outdoor medium med old</v>
      </c>
      <c r="BF114" t="str">
        <f>IF(C114="old","Old Town",IF(C114="campus","Near Campus",IF(C114="sfoco", "South Foco",IF(C114="nfoco","North Foco",IF(C114="midtown","Midtown",IF(C114="cwest","Campus West",""))))))</f>
        <v>Old Town</v>
      </c>
      <c r="BG114">
        <v>40.589368999999998</v>
      </c>
      <c r="BH114">
        <v>-105.07445800000001</v>
      </c>
      <c r="BI114" t="str">
        <f>CONCATENATE("[",BG114,",",BH114,"],")</f>
        <v>[40.589369,-105.074458],</v>
      </c>
      <c r="BK114" t="str">
        <f>IF(BJ114&gt;0,"&lt;img src=@img/kidicon.png@&gt;","")</f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>IF(H115&gt;0,H115/100,"")</f>
        <v/>
      </c>
      <c r="X115" t="str">
        <f>IF(I115&gt;0,I115/100,"")</f>
        <v/>
      </c>
      <c r="Y115" t="str">
        <f>IF(J115&gt;0,J115/100,"")</f>
        <v/>
      </c>
      <c r="Z115" t="str">
        <f>IF(K115&gt;0,K115/100,"")</f>
        <v/>
      </c>
      <c r="AA115" t="str">
        <f>IF(L115&gt;0,L115/100,"")</f>
        <v/>
      </c>
      <c r="AB115" t="str">
        <f>IF(M115&gt;0,M115/100,"")</f>
        <v/>
      </c>
      <c r="AC115" t="str">
        <f>IF(N115&gt;0,N115/100,"")</f>
        <v/>
      </c>
      <c r="AD115" t="str">
        <f>IF(O115&gt;0,O115/100,"")</f>
        <v/>
      </c>
      <c r="AE115" t="str">
        <f>IF(P115&gt;0,P115/100,"")</f>
        <v/>
      </c>
      <c r="AF115" t="str">
        <f>IF(Q115&gt;0,Q115/100,"")</f>
        <v/>
      </c>
      <c r="AG115" t="str">
        <f>IF(R115&gt;0,R115/100,"")</f>
        <v/>
      </c>
      <c r="AH115" t="str">
        <f>IF(S115&gt;0,S115/100,"")</f>
        <v/>
      </c>
      <c r="AI115" t="str">
        <f>IF(T115&gt;0,T115/100,"")</f>
        <v/>
      </c>
      <c r="AJ115" t="str">
        <f>IF(U115&gt;0,U115/100,"")</f>
        <v/>
      </c>
      <c r="AK115" t="str">
        <f>IF(H115&gt;0,CONCATENATE(IF(H115&gt;=1200,H115/100-12,H115/100),IF(H115&gt;=1200,"pm","am"),"-",IF(I115&gt;=1200,I115/100-12,I115/100),IF(I115&gt;=1200,"pm","am")),"")</f>
        <v/>
      </c>
      <c r="AL115" t="str">
        <f>IF(J115&gt;0,CONCATENATE(IF(J115&gt;=1200,J115/100-12,J115/100),IF(J115&gt;=1200,"pm","am"),"-",IF(K115&gt;=1200,K115/100-12,K115/100),IF(K115&gt;=1200,"pm","am")),"")</f>
        <v/>
      </c>
      <c r="AM115" t="str">
        <f>IF(L115&gt;0,CONCATENATE(IF(L115&gt;=1200,L115/100-12,L115/100),IF(L115&gt;=1200,"pm","am"),"-",IF(M115&gt;=1200,M115/100-12,M115/100),IF(M115&gt;=1200,"pm","am")),"")</f>
        <v/>
      </c>
      <c r="AN115" t="str">
        <f>IF(N115&gt;0,CONCATENATE(IF(N115&gt;=1200,N115/100-12,N115/100),IF(N115&gt;=1200,"pm","am"),"-",IF(O115&gt;=1200,O115/100-12,O115/100),IF(O115&gt;=1200,"pm","am")),"")</f>
        <v/>
      </c>
      <c r="AO115" t="str">
        <f>IF(P115&gt;0,CONCATENATE(IF(P115&gt;=1200,P115/100-12,P115/100),IF(P115&gt;=1200,"pm","am"),"-",IF(Q115&gt;=1200,Q115/100-12,Q115/100),IF(Q115&gt;=1200,"pm","am")),"")</f>
        <v/>
      </c>
      <c r="AP115" t="str">
        <f>IF(R115&gt;0,CONCATENATE(IF(R115&gt;=1200,R115/100-12,R115/100),IF(R115&gt;=1200,"pm","am"),"-",IF(S115&gt;=1200,S115/100-12,S115/100),IF(S115&gt;=1200,"pm","am")),"")</f>
        <v/>
      </c>
      <c r="AQ115" t="str">
        <f>IF(T115&gt;0,CONCATENATE(IF(T115&gt;=1200,T115/100-12,T115/100),IF(T115&gt;=1200,"pm","am"),"-",IF(U115&gt;=1200,U115/100-12,U115/100),IF(U115&gt;=1200,"pm","am")),"")</f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>_xlfn.CONCAT("{
    'name': """,B115,""",
    'area': ","""",C115,""",",
"'hours': {
      'sunday-start':","""",H115,"""",", 'sunday-end':","""",I115,"""",", 'monday-start':","""",J115,"""",", 'monday-end':","""",K115,"""",", 'tuesday-start':","""",L115,"""",", 'tuesday-end':","""",M115,""", 'wednesday-start':","""",N115,""", 'wednesday-end':","""",O115,""", 'thursday-start':","""",P115,""", 'thursday-end':","""",Q115,""", 'friday-start':","""",R115,""", 'friday-end':","""",S115,""", 'saturday-start':","""",T115,""", 'saturday-end':","""",U115,"""","},","  'description': ","""",V115,"""",", 'link':","""",AR115,"""",", 'pricing':","""",E115,"""",",   'phone-number': ","""",F115,"""",", 'address': ","""",G115,"""",", 'other-amenities': [","'",AS115,"','",AT115,"','",AU115,"'","]",", 'has-drink':",AV115,", 'has-food':",AW115,"},")</f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>IF(AS115&gt;0,"&lt;img src=@img/outdoor.png@&gt;","")</f>
        <v>&lt;img src=@img/outdoor.png@&gt;</v>
      </c>
      <c r="AZ115" t="str">
        <f>IF(AT115&gt;0,"&lt;img src=@img/pets.png@&gt;","")</f>
        <v>&lt;img src=@img/pets.png@&gt;</v>
      </c>
      <c r="BA115" t="str">
        <f>IF(AU115="hard","&lt;img src=@img/hard.png@&gt;",IF(AU115="medium","&lt;img src=@img/medium.png@&gt;",IF(AU115="easy","&lt;img src=@img/easy.png@&gt;","")))</f>
        <v>&lt;img src=@img/medium.png@&gt;</v>
      </c>
      <c r="BB115" t="str">
        <f>IF(AV115="true","&lt;img src=@img/drinkicon.png@&gt;","")</f>
        <v/>
      </c>
      <c r="BC115" t="str">
        <f>IF(AW115="true","&lt;img src=@img/foodicon.png@&gt;","")</f>
        <v/>
      </c>
      <c r="BD115" t="str">
        <f>CONCATENATE(AY115,AZ115,BA115,BB115,BC115,BK115)</f>
        <v>&lt;img src=@img/outdoor.png@&gt;&lt;img src=@img/pets.png@&gt;&lt;img src=@img/medium.png@&gt;</v>
      </c>
      <c r="BE115" t="str">
        <f>CONCATENATE(IF(AS115&gt;0,"outdoor ",""),IF(AT115&gt;0,"pet ",""),IF(AV115="true","drink ",""),IF(AW115="true","food ",""),AU115," ",E115," ",C115)</f>
        <v>outdoor pet medium low campus</v>
      </c>
      <c r="BF115" t="str">
        <f>IF(C115="old","Old Town",IF(C115="campus","Near Campus",IF(C115="sfoco", "South Foco",IF(C115="nfoco","North Foco",IF(C115="midtown","Midtown",IF(C115="cwest","Campus West",""))))))</f>
        <v>Near Campus</v>
      </c>
      <c r="BG115">
        <v>40.568157999999997</v>
      </c>
      <c r="BH115">
        <v>-105.076488</v>
      </c>
      <c r="BI115" t="str">
        <f>CONCATENATE("[",BG115,",",BH115,"],")</f>
        <v>[40.568158,-105.076488],</v>
      </c>
      <c r="BK115" t="str">
        <f>IF(BJ115&gt;0,"&lt;img src=@img/kidicon.png@&gt;","")</f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>IF(H116&gt;0,H116/100,"")</f>
        <v/>
      </c>
      <c r="X116" t="str">
        <f>IF(I116&gt;0,I116/100,"")</f>
        <v/>
      </c>
      <c r="Y116" t="str">
        <f>IF(J116&gt;0,J116/100,"")</f>
        <v/>
      </c>
      <c r="Z116" t="str">
        <f>IF(K116&gt;0,K116/100,"")</f>
        <v/>
      </c>
      <c r="AA116" t="str">
        <f>IF(L116&gt;0,L116/100,"")</f>
        <v/>
      </c>
      <c r="AB116" t="str">
        <f>IF(M116&gt;0,M116/100,"")</f>
        <v/>
      </c>
      <c r="AC116" t="str">
        <f>IF(N116&gt;0,N116/100,"")</f>
        <v/>
      </c>
      <c r="AD116" t="str">
        <f>IF(O116&gt;0,O116/100,"")</f>
        <v/>
      </c>
      <c r="AE116" t="str">
        <f>IF(P116&gt;0,P116/100,"")</f>
        <v/>
      </c>
      <c r="AF116" t="str">
        <f>IF(Q116&gt;0,Q116/100,"")</f>
        <v/>
      </c>
      <c r="AG116" t="str">
        <f>IF(R116&gt;0,R116/100,"")</f>
        <v/>
      </c>
      <c r="AH116" t="str">
        <f>IF(S116&gt;0,S116/100,"")</f>
        <v/>
      </c>
      <c r="AI116" t="str">
        <f>IF(T116&gt;0,T116/100,"")</f>
        <v/>
      </c>
      <c r="AJ116" t="str">
        <f>IF(U116&gt;0,U116/100,"")</f>
        <v/>
      </c>
      <c r="AK116" t="str">
        <f>IF(H116&gt;0,CONCATENATE(IF(H116&gt;=1200,H116/100-12,H116/100),IF(H116&gt;=1200,"pm","am"),"-",IF(I116&gt;=1200,I116/100-12,I116/100),IF(I116&gt;=1200,"pm","am")),"")</f>
        <v/>
      </c>
      <c r="AL116" t="str">
        <f>IF(J116&gt;0,CONCATENATE(IF(J116&gt;=1200,J116/100-12,J116/100),IF(J116&gt;=1200,"pm","am"),"-",IF(K116&gt;=1200,K116/100-12,K116/100),IF(K116&gt;=1200,"pm","am")),"")</f>
        <v/>
      </c>
      <c r="AM116" t="str">
        <f>IF(L116&gt;0,CONCATENATE(IF(L116&gt;=1200,L116/100-12,L116/100),IF(L116&gt;=1200,"pm","am"),"-",IF(M116&gt;=1200,M116/100-12,M116/100),IF(M116&gt;=1200,"pm","am")),"")</f>
        <v/>
      </c>
      <c r="AN116" t="str">
        <f>IF(N116&gt;0,CONCATENATE(IF(N116&gt;=1200,N116/100-12,N116/100),IF(N116&gt;=1200,"pm","am"),"-",IF(O116&gt;=1200,O116/100-12,O116/100),IF(O116&gt;=1200,"pm","am")),"")</f>
        <v/>
      </c>
      <c r="AO116" t="str">
        <f>IF(P116&gt;0,CONCATENATE(IF(P116&gt;=1200,P116/100-12,P116/100),IF(P116&gt;=1200,"pm","am"),"-",IF(Q116&gt;=1200,Q116/100-12,Q116/100),IF(Q116&gt;=1200,"pm","am")),"")</f>
        <v/>
      </c>
      <c r="AP116" t="str">
        <f>IF(R116&gt;0,CONCATENATE(IF(R116&gt;=1200,R116/100-12,R116/100),IF(R116&gt;=1200,"pm","am"),"-",IF(S116&gt;=1200,S116/100-12,S116/100),IF(S116&gt;=1200,"pm","am")),"")</f>
        <v/>
      </c>
      <c r="AQ116" t="str">
        <f>IF(T116&gt;0,CONCATENATE(IF(T116&gt;=1200,T116/100-12,T116/100),IF(T116&gt;=1200,"pm","am"),"-",IF(U116&gt;=1200,U116/100-12,U116/100),IF(U116&gt;=1200,"pm","am")),"")</f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>_xlfn.CONCAT("{
    'name': """,B116,""",
    'area': ","""",C116,""",",
"'hours': {
      'sunday-start':","""",H116,"""",", 'sunday-end':","""",I116,"""",", 'monday-start':","""",J116,"""",", 'monday-end':","""",K116,"""",", 'tuesday-start':","""",L116,"""",", 'tuesday-end':","""",M116,""", 'wednesday-start':","""",N116,""", 'wednesday-end':","""",O116,""", 'thursday-start':","""",P116,""", 'thursday-end':","""",Q116,""", 'friday-start':","""",R116,""", 'friday-end':","""",S116,""", 'saturday-start':","""",T116,""", 'saturday-end':","""",U116,"""","},","  'description': ","""",V116,"""",", 'link':","""",AR116,"""",", 'pricing':","""",E116,"""",",   'phone-number': ","""",F116,"""",", 'address': ","""",G116,"""",", 'other-amenities': [","'",AS116,"','",AT116,"','",AU116,"'","]",", 'has-drink':",AV116,", 'has-food':",AW116,"},")</f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>IF(AS116&gt;0,"&lt;img src=@img/outdoor.png@&gt;","")</f>
        <v/>
      </c>
      <c r="AZ116" t="str">
        <f>IF(AT116&gt;0,"&lt;img src=@img/pets.png@&gt;","")</f>
        <v/>
      </c>
      <c r="BA116" t="str">
        <f>IF(AU116="hard","&lt;img src=@img/hard.png@&gt;",IF(AU116="medium","&lt;img src=@img/medium.png@&gt;",IF(AU116="easy","&lt;img src=@img/easy.png@&gt;","")))</f>
        <v>&lt;img src=@img/medium.png@&gt;</v>
      </c>
      <c r="BB116" t="str">
        <f>IF(AV116="true","&lt;img src=@img/drinkicon.png@&gt;","")</f>
        <v/>
      </c>
      <c r="BC116" t="str">
        <f>IF(AW116="true","&lt;img src=@img/foodicon.png@&gt;","")</f>
        <v/>
      </c>
      <c r="BD116" t="str">
        <f>CONCATENATE(AY116,AZ116,BA116,BB116,BC116,BK116)</f>
        <v>&lt;img src=@img/medium.png@&gt;</v>
      </c>
      <c r="BE116" t="str">
        <f>CONCATENATE(IF(AS116&gt;0,"outdoor ",""),IF(AT116&gt;0,"pet ",""),IF(AV116="true","drink ",""),IF(AW116="true","food ",""),AU116," ",E116," ",C116)</f>
        <v>medium med old</v>
      </c>
      <c r="BF116" t="str">
        <f>IF(C116="old","Old Town",IF(C116="campus","Near Campus",IF(C116="sfoco", "South Foco",IF(C116="nfoco","North Foco",IF(C116="midtown","Midtown",IF(C116="cwest","Campus West",""))))))</f>
        <v>Old Town</v>
      </c>
      <c r="BG116">
        <v>40.590724000000002</v>
      </c>
      <c r="BH116">
        <v>-105.073266</v>
      </c>
      <c r="BI116" t="str">
        <f>CONCATENATE("[",BG116,",",BH116,"],")</f>
        <v>[40.590724,-105.073266],</v>
      </c>
      <c r="BK116" t="str">
        <f>IF(BJ116&gt;0,"&lt;img src=@img/kidicon.png@&gt;","")</f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>IF(H117&gt;0,H117/100,"")</f>
        <v/>
      </c>
      <c r="X117" t="str">
        <f>IF(I117&gt;0,I117/100,"")</f>
        <v/>
      </c>
      <c r="Y117" t="str">
        <f>IF(J117&gt;0,J117/100,"")</f>
        <v/>
      </c>
      <c r="Z117" t="str">
        <f>IF(K117&gt;0,K117/100,"")</f>
        <v/>
      </c>
      <c r="AA117" t="str">
        <f>IF(L117&gt;0,L117/100,"")</f>
        <v/>
      </c>
      <c r="AB117" t="str">
        <f>IF(M117&gt;0,M117/100,"")</f>
        <v/>
      </c>
      <c r="AC117" t="str">
        <f>IF(N117&gt;0,N117/100,"")</f>
        <v/>
      </c>
      <c r="AD117" t="str">
        <f>IF(O117&gt;0,O117/100,"")</f>
        <v/>
      </c>
      <c r="AE117" t="str">
        <f>IF(P117&gt;0,P117/100,"")</f>
        <v/>
      </c>
      <c r="AF117" t="str">
        <f>IF(Q117&gt;0,Q117/100,"")</f>
        <v/>
      </c>
      <c r="AG117" t="str">
        <f>IF(R117&gt;0,R117/100,"")</f>
        <v/>
      </c>
      <c r="AH117" t="str">
        <f>IF(S117&gt;0,S117/100,"")</f>
        <v/>
      </c>
      <c r="AI117" t="str">
        <f>IF(T117&gt;0,T117/100,"")</f>
        <v/>
      </c>
      <c r="AJ117" t="str">
        <f>IF(U117&gt;0,U117/100,"")</f>
        <v/>
      </c>
      <c r="AK117" t="str">
        <f>IF(H117&gt;0,CONCATENATE(IF(H117&gt;=1200,H117/100-12,H117/100),IF(H117&gt;=1200,"pm","am"),"-",IF(I117&gt;=1200,I117/100-12,I117/100),IF(I117&gt;=1200,"pm","am")),"")</f>
        <v/>
      </c>
      <c r="AL117" t="str">
        <f>IF(J117&gt;0,CONCATENATE(IF(J117&gt;=1200,J117/100-12,J117/100),IF(J117&gt;=1200,"pm","am"),"-",IF(K117&gt;=1200,K117/100-12,K117/100),IF(K117&gt;=1200,"pm","am")),"")</f>
        <v/>
      </c>
      <c r="AM117" t="str">
        <f>IF(L117&gt;0,CONCATENATE(IF(L117&gt;=1200,L117/100-12,L117/100),IF(L117&gt;=1200,"pm","am"),"-",IF(M117&gt;=1200,M117/100-12,M117/100),IF(M117&gt;=1200,"pm","am")),"")</f>
        <v/>
      </c>
      <c r="AN117" t="str">
        <f>IF(N117&gt;0,CONCATENATE(IF(N117&gt;=1200,N117/100-12,N117/100),IF(N117&gt;=1200,"pm","am"),"-",IF(O117&gt;=1200,O117/100-12,O117/100),IF(O117&gt;=1200,"pm","am")),"")</f>
        <v/>
      </c>
      <c r="AO117" t="str">
        <f>IF(P117&gt;0,CONCATENATE(IF(P117&gt;=1200,P117/100-12,P117/100),IF(P117&gt;=1200,"pm","am"),"-",IF(Q117&gt;=1200,Q117/100-12,Q117/100),IF(Q117&gt;=1200,"pm","am")),"")</f>
        <v/>
      </c>
      <c r="AP117" t="str">
        <f>IF(R117&gt;0,CONCATENATE(IF(R117&gt;=1200,R117/100-12,R117/100),IF(R117&gt;=1200,"pm","am"),"-",IF(S117&gt;=1200,S117/100-12,S117/100),IF(S117&gt;=1200,"pm","am")),"")</f>
        <v/>
      </c>
      <c r="AQ117" t="str">
        <f>IF(T117&gt;0,CONCATENATE(IF(T117&gt;=1200,T117/100-12,T117/100),IF(T117&gt;=1200,"pm","am"),"-",IF(U117&gt;=1200,U117/100-12,U117/100),IF(U117&gt;=1200,"pm","am")),"")</f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>_xlfn.CONCAT("{
    'name': """,B117,""",
    'area': ","""",C117,""",",
"'hours': {
      'sunday-start':","""",H117,"""",", 'sunday-end':","""",I117,"""",", 'monday-start':","""",J117,"""",", 'monday-end':","""",K117,"""",", 'tuesday-start':","""",L117,"""",", 'tuesday-end':","""",M117,""", 'wednesday-start':","""",N117,""", 'wednesday-end':","""",O117,""", 'thursday-start':","""",P117,""", 'thursday-end':","""",Q117,""", 'friday-start':","""",R117,""", 'friday-end':","""",S117,""", 'saturday-start':","""",T117,""", 'saturday-end':","""",U117,"""","},","  'description': ","""",V117,"""",", 'link':","""",AR117,"""",", 'pricing':","""",E117,"""",",   'phone-number': ","""",F117,"""",", 'address': ","""",G117,"""",", 'other-amenities': [","'",AS117,"','",AT117,"','",AU117,"'","]",", 'has-drink':",AV117,", 'has-food':",AW117,"},")</f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>IF(AS117&gt;0,"&lt;img src=@img/outdoor.png@&gt;","")</f>
        <v/>
      </c>
      <c r="AZ117" t="str">
        <f>IF(AT117&gt;0,"&lt;img src=@img/pets.png@&gt;","")</f>
        <v/>
      </c>
      <c r="BA117" t="str">
        <f>IF(AU117="hard","&lt;img src=@img/hard.png@&gt;",IF(AU117="medium","&lt;img src=@img/medium.png@&gt;",IF(AU117="easy","&lt;img src=@img/easy.png@&gt;","")))</f>
        <v>&lt;img src=@img/easy.png@&gt;</v>
      </c>
      <c r="BB117" t="str">
        <f>IF(AV117="true","&lt;img src=@img/drinkicon.png@&gt;","")</f>
        <v/>
      </c>
      <c r="BC117" t="str">
        <f>IF(AW117="true","&lt;img src=@img/foodicon.png@&gt;","")</f>
        <v/>
      </c>
      <c r="BD117" t="str">
        <f>CONCATENATE(AY117,AZ117,BA117,BB117,BC117,BK117)</f>
        <v>&lt;img src=@img/easy.png@&gt;</v>
      </c>
      <c r="BE117" t="str">
        <f>CONCATENATE(IF(AS117&gt;0,"outdoor ",""),IF(AT117&gt;0,"pet ",""),IF(AV117="true","drink ",""),IF(AW117="true","food ",""),AU117," ",E117," ",C117)</f>
        <v>easy med midtown</v>
      </c>
      <c r="BF117" t="str">
        <f>IF(C117="old","Old Town",IF(C117="campus","Near Campus",IF(C117="sfoco", "South Foco",IF(C117="nfoco","North Foco",IF(C117="midtown","Midtown",IF(C117="cwest","Campus West",""))))))</f>
        <v>Midtown</v>
      </c>
      <c r="BG117">
        <v>40.541967999999997</v>
      </c>
      <c r="BH117">
        <v>-105.079037</v>
      </c>
      <c r="BI117" t="str">
        <f>CONCATENATE("[",BG117,",",BH117,"],")</f>
        <v>[40.541968,-105.079037],</v>
      </c>
      <c r="BK117" t="str">
        <f>IF(BJ117&gt;0,"&lt;img src=@img/kidicon.png@&gt;","")</f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>IF(H118&gt;0,H118/100,"")</f>
        <v/>
      </c>
      <c r="X118" t="str">
        <f>IF(I118&gt;0,I118/100,"")</f>
        <v/>
      </c>
      <c r="Y118" t="str">
        <f>IF(J118&gt;0,J118/100,"")</f>
        <v/>
      </c>
      <c r="Z118" t="str">
        <f>IF(K118&gt;0,K118/100,"")</f>
        <v/>
      </c>
      <c r="AA118" t="str">
        <f>IF(L118&gt;0,L118/100,"")</f>
        <v/>
      </c>
      <c r="AB118" t="str">
        <f>IF(M118&gt;0,M118/100,"")</f>
        <v/>
      </c>
      <c r="AC118" t="str">
        <f>IF(N118&gt;0,N118/100,"")</f>
        <v/>
      </c>
      <c r="AD118" t="str">
        <f>IF(O118&gt;0,O118/100,"")</f>
        <v/>
      </c>
      <c r="AE118" t="str">
        <f>IF(P118&gt;0,P118/100,"")</f>
        <v/>
      </c>
      <c r="AF118" t="str">
        <f>IF(Q118&gt;0,Q118/100,"")</f>
        <v/>
      </c>
      <c r="AG118" t="str">
        <f>IF(R118&gt;0,R118/100,"")</f>
        <v/>
      </c>
      <c r="AH118" t="str">
        <f>IF(S118&gt;0,S118/100,"")</f>
        <v/>
      </c>
      <c r="AI118" t="str">
        <f>IF(T118&gt;0,T118/100,"")</f>
        <v/>
      </c>
      <c r="AJ118" t="str">
        <f>IF(U118&gt;0,U118/100,"")</f>
        <v/>
      </c>
      <c r="AK118" t="str">
        <f>IF(H118&gt;0,CONCATENATE(IF(H118&gt;=1200,H118/100-12,H118/100),IF(H118&gt;=1200,"pm","am"),"-",IF(I118&gt;=1200,I118/100-12,I118/100),IF(I118&gt;=1200,"pm","am")),"")</f>
        <v/>
      </c>
      <c r="AL118" t="str">
        <f>IF(J118&gt;0,CONCATENATE(IF(J118&gt;=1200,J118/100-12,J118/100),IF(J118&gt;=1200,"pm","am"),"-",IF(K118&gt;=1200,K118/100-12,K118/100),IF(K118&gt;=1200,"pm","am")),"")</f>
        <v/>
      </c>
      <c r="AM118" t="str">
        <f>IF(L118&gt;0,CONCATENATE(IF(L118&gt;=1200,L118/100-12,L118/100),IF(L118&gt;=1200,"pm","am"),"-",IF(M118&gt;=1200,M118/100-12,M118/100),IF(M118&gt;=1200,"pm","am")),"")</f>
        <v/>
      </c>
      <c r="AN118" t="str">
        <f>IF(N118&gt;0,CONCATENATE(IF(N118&gt;=1200,N118/100-12,N118/100),IF(N118&gt;=1200,"pm","am"),"-",IF(O118&gt;=1200,O118/100-12,O118/100),IF(O118&gt;=1200,"pm","am")),"")</f>
        <v/>
      </c>
      <c r="AO118" t="str">
        <f>IF(P118&gt;0,CONCATENATE(IF(P118&gt;=1200,P118/100-12,P118/100),IF(P118&gt;=1200,"pm","am"),"-",IF(Q118&gt;=1200,Q118/100-12,Q118/100),IF(Q118&gt;=1200,"pm","am")),"")</f>
        <v/>
      </c>
      <c r="AP118" t="str">
        <f>IF(R118&gt;0,CONCATENATE(IF(R118&gt;=1200,R118/100-12,R118/100),IF(R118&gt;=1200,"pm","am"),"-",IF(S118&gt;=1200,S118/100-12,S118/100),IF(S118&gt;=1200,"pm","am")),"")</f>
        <v/>
      </c>
      <c r="AQ118" t="str">
        <f>IF(T118&gt;0,CONCATENATE(IF(T118&gt;=1200,T118/100-12,T118/100),IF(T118&gt;=1200,"pm","am"),"-",IF(U118&gt;=1200,U118/100-12,U118/100),IF(U118&gt;=1200,"pm","am")),"")</f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>_xlfn.CONCAT("{
    'name': """,B118,""",
    'area': ","""",C118,""",",
"'hours': {
      'sunday-start':","""",H118,"""",", 'sunday-end':","""",I118,"""",", 'monday-start':","""",J118,"""",", 'monday-end':","""",K118,"""",", 'tuesday-start':","""",L118,"""",", 'tuesday-end':","""",M118,""", 'wednesday-start':","""",N118,""", 'wednesday-end':","""",O118,""", 'thursday-start':","""",P118,""", 'thursday-end':","""",Q118,""", 'friday-start':","""",R118,""", 'friday-end':","""",S118,""", 'saturday-start':","""",T118,""", 'saturday-end':","""",U118,"""","},","  'description': ","""",V118,"""",", 'link':","""",AR118,"""",", 'pricing':","""",E118,"""",",   'phone-number': ","""",F118,"""",", 'address': ","""",G118,"""",", 'other-amenities': [","'",AS118,"','",AT118,"','",AU118,"'","]",", 'has-drink':",AV118,", 'has-food':",AW118,"},")</f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>IF(AS118&gt;0,"&lt;img src=@img/outdoor.png@&gt;","")</f>
        <v>&lt;img src=@img/outdoor.png@&gt;</v>
      </c>
      <c r="AZ118" t="str">
        <f>IF(AT118&gt;0,"&lt;img src=@img/pets.png@&gt;","")</f>
        <v>&lt;img src=@img/pets.png@&gt;</v>
      </c>
      <c r="BA118" t="str">
        <f>IF(AU118="hard","&lt;img src=@img/hard.png@&gt;",IF(AU118="medium","&lt;img src=@img/medium.png@&gt;",IF(AU118="easy","&lt;img src=@img/easy.png@&gt;","")))</f>
        <v>&lt;img src=@img/medium.png@&gt;</v>
      </c>
      <c r="BB118" t="str">
        <f>IF(AV118="true","&lt;img src=@img/drinkicon.png@&gt;","")</f>
        <v/>
      </c>
      <c r="BC118" t="str">
        <f>IF(AW118="true","&lt;img src=@img/foodicon.png@&gt;","")</f>
        <v/>
      </c>
      <c r="BD118" t="str">
        <f>CONCATENATE(AY118,AZ118,BA118,BB118,BC118,BK118)</f>
        <v>&lt;img src=@img/outdoor.png@&gt;&lt;img src=@img/pets.png@&gt;&lt;img src=@img/medium.png@&gt;</v>
      </c>
      <c r="BE118" t="str">
        <f>CONCATENATE(IF(AS118&gt;0,"outdoor ",""),IF(AT118&gt;0,"pet ",""),IF(AV118="true","drink ",""),IF(AW118="true","food ",""),AU118," ",E118," ",C118)</f>
        <v>outdoor pet medium med sfoco</v>
      </c>
      <c r="BF118" t="str">
        <f>IF(C118="old","Old Town",IF(C118="campus","Near Campus",IF(C118="sfoco", "South Foco",IF(C118="nfoco","North Foco",IF(C118="midtown","Midtown",IF(C118="cwest","Campus West",""))))))</f>
        <v>South Foco</v>
      </c>
      <c r="BG118">
        <v>40.522742000000001</v>
      </c>
      <c r="BH118">
        <v>-105.078374</v>
      </c>
      <c r="BI118" t="str">
        <f>CONCATENATE("[",BG118,",",BH118,"],")</f>
        <v>[40.522742,-105.078374],</v>
      </c>
      <c r="BK118" t="str">
        <f>IF(BJ118&gt;0,"&lt;img src=@img/kidicon.png@&gt;","")</f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2018-07-08T20:14:28Z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