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colo_spring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105" i="1" l="1"/>
  <c r="BF60" i="1"/>
  <c r="BF93" i="1"/>
  <c r="BF4" i="1"/>
  <c r="BF89" i="1"/>
  <c r="BF48" i="1"/>
  <c r="BF64" i="1"/>
  <c r="BF111" i="1"/>
  <c r="BF29" i="1"/>
  <c r="BF79" i="1"/>
  <c r="BF5" i="1"/>
  <c r="BF91" i="1"/>
  <c r="BF114" i="1"/>
  <c r="BF103" i="1"/>
  <c r="BF57" i="1"/>
  <c r="BF49" i="1"/>
  <c r="BF77" i="1"/>
  <c r="BF68" i="1"/>
  <c r="BF43" i="1"/>
  <c r="BF83" i="1"/>
  <c r="BF117" i="1"/>
  <c r="BF73" i="1"/>
  <c r="BF23" i="1"/>
  <c r="BF80" i="1"/>
  <c r="BF63" i="1"/>
  <c r="BF110" i="1"/>
  <c r="BF10" i="1"/>
  <c r="BF38" i="1"/>
  <c r="BF72" i="1"/>
  <c r="BF22" i="1"/>
  <c r="BF27" i="1"/>
  <c r="BF109" i="1"/>
  <c r="BF119" i="1"/>
  <c r="BF99" i="1"/>
  <c r="BF116" i="1"/>
  <c r="BF98" i="1"/>
  <c r="BF9" i="1"/>
  <c r="BF40" i="1"/>
  <c r="BF24" i="1"/>
  <c r="BF108" i="1"/>
  <c r="BF85" i="1"/>
  <c r="BF90" i="1"/>
  <c r="BF113" i="1"/>
  <c r="BF37" i="1"/>
  <c r="BF18" i="1"/>
  <c r="BF66" i="1"/>
  <c r="BF100" i="1"/>
  <c r="BF8" i="1"/>
  <c r="BF31" i="1"/>
  <c r="BF94" i="1"/>
  <c r="BF52" i="1"/>
  <c r="BF101" i="1"/>
  <c r="BF15" i="1"/>
  <c r="BF19" i="1"/>
  <c r="BF107" i="1"/>
  <c r="BF30" i="1"/>
  <c r="BF106" i="1"/>
  <c r="BF32" i="1"/>
  <c r="BF65" i="1"/>
  <c r="BF61" i="1"/>
  <c r="BF34" i="1"/>
  <c r="BF74" i="1"/>
  <c r="BF41" i="1"/>
  <c r="BF35" i="1"/>
  <c r="BF7" i="1"/>
  <c r="BF17" i="1"/>
  <c r="BF81" i="1"/>
  <c r="BF6" i="1"/>
  <c r="BF67" i="1"/>
  <c r="BF104" i="1"/>
  <c r="BF56" i="1"/>
  <c r="BF36" i="1"/>
  <c r="BF50" i="1"/>
  <c r="BF53" i="1"/>
  <c r="BF51" i="1"/>
  <c r="BF47" i="1"/>
  <c r="BF59" i="1"/>
  <c r="BF14" i="1"/>
  <c r="BF16" i="1"/>
  <c r="BF55" i="1"/>
  <c r="BF115" i="1"/>
  <c r="BF2" i="1"/>
  <c r="BF13" i="1"/>
  <c r="BF86" i="1"/>
  <c r="BF12" i="1"/>
  <c r="BF84" i="1"/>
  <c r="BF33" i="1"/>
  <c r="BF46" i="1"/>
  <c r="BF54" i="1"/>
  <c r="BF82" i="1"/>
  <c r="BF87" i="1"/>
  <c r="BF112" i="1"/>
  <c r="BF75" i="1"/>
  <c r="BF11" i="1"/>
  <c r="BF70" i="1"/>
  <c r="BF78" i="1"/>
  <c r="BF76" i="1"/>
  <c r="BF102" i="1"/>
  <c r="BF58" i="1"/>
  <c r="BF88" i="1"/>
  <c r="BF97" i="1"/>
  <c r="BF44" i="1"/>
  <c r="BF92" i="1"/>
  <c r="BF26" i="1"/>
  <c r="BF62" i="1"/>
  <c r="BF39" i="1"/>
  <c r="BF3" i="1"/>
  <c r="BF25" i="1"/>
  <c r="BF42" i="1"/>
  <c r="BF69" i="1"/>
  <c r="BF28" i="1"/>
  <c r="BF71" i="1"/>
  <c r="BF118" i="1"/>
  <c r="BF21" i="1"/>
  <c r="BF20" i="1"/>
  <c r="BF96" i="1"/>
  <c r="BF95" i="1"/>
  <c r="BF45" i="1"/>
  <c r="BI105" i="1"/>
  <c r="BI60" i="1"/>
  <c r="BI93" i="1"/>
  <c r="BI4" i="1"/>
  <c r="BI89" i="1"/>
  <c r="BI48" i="1"/>
  <c r="BI64" i="1"/>
  <c r="BI111" i="1"/>
  <c r="BI29" i="1"/>
  <c r="BI79" i="1"/>
  <c r="BI5" i="1"/>
  <c r="BI91" i="1"/>
  <c r="BI114" i="1"/>
  <c r="BI103" i="1"/>
  <c r="BI57" i="1"/>
  <c r="BI49" i="1"/>
  <c r="BI77" i="1"/>
  <c r="BI68" i="1"/>
  <c r="BI43" i="1"/>
  <c r="BI83" i="1"/>
  <c r="BI117" i="1"/>
  <c r="BI73" i="1"/>
  <c r="BI23" i="1"/>
  <c r="BI80" i="1"/>
  <c r="BI63" i="1"/>
  <c r="BI110" i="1"/>
  <c r="BI10" i="1"/>
  <c r="BI38" i="1"/>
  <c r="BI72" i="1"/>
  <c r="BI22" i="1"/>
  <c r="BI27" i="1"/>
  <c r="BI109" i="1"/>
  <c r="BI119" i="1"/>
  <c r="BI99" i="1"/>
  <c r="BI116" i="1"/>
  <c r="BI98" i="1"/>
  <c r="BI9" i="1"/>
  <c r="BI40" i="1"/>
  <c r="BI24" i="1"/>
  <c r="BI108" i="1"/>
  <c r="BI85" i="1"/>
  <c r="BI90" i="1"/>
  <c r="BI113" i="1"/>
  <c r="BI37" i="1"/>
  <c r="BI18" i="1"/>
  <c r="BI66" i="1"/>
  <c r="BI100" i="1"/>
  <c r="BI8" i="1"/>
  <c r="BI31" i="1"/>
  <c r="BI94" i="1"/>
  <c r="BI52" i="1"/>
  <c r="BI101" i="1"/>
  <c r="BI15" i="1"/>
  <c r="BI19" i="1"/>
  <c r="BI107" i="1"/>
  <c r="BI30" i="1"/>
  <c r="BI106" i="1"/>
  <c r="BI32" i="1"/>
  <c r="BI65" i="1"/>
  <c r="BI61" i="1"/>
  <c r="BI34" i="1"/>
  <c r="BI74" i="1"/>
  <c r="BI41" i="1"/>
  <c r="BI35" i="1"/>
  <c r="BI7" i="1"/>
  <c r="BI17" i="1"/>
  <c r="BI81" i="1"/>
  <c r="BI6" i="1"/>
  <c r="BI67" i="1"/>
  <c r="BI104" i="1"/>
  <c r="BI56" i="1"/>
  <c r="BI36" i="1"/>
  <c r="BI50" i="1"/>
  <c r="BI53" i="1"/>
  <c r="BI51" i="1"/>
  <c r="BI47" i="1"/>
  <c r="BI59" i="1"/>
  <c r="BI14" i="1"/>
  <c r="BI16" i="1"/>
  <c r="BI55" i="1"/>
  <c r="BI115" i="1"/>
  <c r="BI2" i="1"/>
  <c r="BI13" i="1"/>
  <c r="BI86" i="1"/>
  <c r="BI12" i="1"/>
  <c r="BI84" i="1"/>
  <c r="BI33" i="1"/>
  <c r="BI46" i="1"/>
  <c r="BI54" i="1"/>
  <c r="BI82" i="1"/>
  <c r="BI87" i="1"/>
  <c r="BI112" i="1"/>
  <c r="BI75" i="1"/>
  <c r="BI11" i="1"/>
  <c r="BI70" i="1"/>
  <c r="BI78" i="1"/>
  <c r="BI76" i="1"/>
  <c r="BI102" i="1"/>
  <c r="BI58" i="1"/>
  <c r="BI88" i="1"/>
  <c r="BI97" i="1"/>
  <c r="BI44" i="1"/>
  <c r="BI92" i="1"/>
  <c r="BI26" i="1"/>
  <c r="BI62" i="1"/>
  <c r="BI39" i="1"/>
  <c r="BI3" i="1"/>
  <c r="BI25" i="1"/>
  <c r="BI42" i="1"/>
  <c r="BI69" i="1"/>
  <c r="BI28" i="1"/>
  <c r="BI71" i="1"/>
  <c r="BI118" i="1"/>
  <c r="BI21" i="1"/>
  <c r="BI20" i="1"/>
  <c r="BI96" i="1"/>
  <c r="BI95" i="1"/>
  <c r="AX105" i="1"/>
  <c r="AY105" i="1"/>
  <c r="AZ105" i="1"/>
  <c r="BA105" i="1"/>
  <c r="BB105" i="1"/>
  <c r="BC105" i="1"/>
  <c r="BE105" i="1"/>
  <c r="AX60" i="1"/>
  <c r="AY60" i="1"/>
  <c r="AZ60" i="1"/>
  <c r="BA60" i="1"/>
  <c r="BB60" i="1"/>
  <c r="BC60" i="1"/>
  <c r="BE60" i="1"/>
  <c r="AX93" i="1"/>
  <c r="AY93" i="1"/>
  <c r="AZ93" i="1"/>
  <c r="BA93" i="1"/>
  <c r="BB93" i="1"/>
  <c r="BC93" i="1"/>
  <c r="BE93" i="1"/>
  <c r="AX4" i="1"/>
  <c r="AY4" i="1"/>
  <c r="AZ4" i="1"/>
  <c r="BA4" i="1"/>
  <c r="BB4" i="1"/>
  <c r="BC4" i="1"/>
  <c r="BE4" i="1"/>
  <c r="AX89" i="1"/>
  <c r="AY89" i="1"/>
  <c r="AZ89" i="1"/>
  <c r="BA89" i="1"/>
  <c r="BB89" i="1"/>
  <c r="BC89" i="1"/>
  <c r="BE89" i="1"/>
  <c r="AX48" i="1"/>
  <c r="AY48" i="1"/>
  <c r="AZ48" i="1"/>
  <c r="BA48" i="1"/>
  <c r="BB48" i="1"/>
  <c r="BC48" i="1"/>
  <c r="BE48" i="1"/>
  <c r="AX64" i="1"/>
  <c r="AY64" i="1"/>
  <c r="AZ64" i="1"/>
  <c r="BA64" i="1"/>
  <c r="BB64" i="1"/>
  <c r="BC64" i="1"/>
  <c r="BE64" i="1"/>
  <c r="AX111" i="1"/>
  <c r="AY111" i="1"/>
  <c r="AZ111" i="1"/>
  <c r="BA111" i="1"/>
  <c r="BB111" i="1"/>
  <c r="BC111" i="1"/>
  <c r="BE111" i="1"/>
  <c r="AX29" i="1"/>
  <c r="AY29" i="1"/>
  <c r="AZ29" i="1"/>
  <c r="BA29" i="1"/>
  <c r="BD29" i="1" s="1"/>
  <c r="BB29" i="1"/>
  <c r="BC29" i="1"/>
  <c r="BE29" i="1"/>
  <c r="AX79" i="1"/>
  <c r="AY79" i="1"/>
  <c r="AZ79" i="1"/>
  <c r="BA79" i="1"/>
  <c r="BB79" i="1"/>
  <c r="BC79" i="1"/>
  <c r="BE79" i="1"/>
  <c r="AX5" i="1"/>
  <c r="AY5" i="1"/>
  <c r="AZ5" i="1"/>
  <c r="BA5" i="1"/>
  <c r="BB5" i="1"/>
  <c r="BC5" i="1"/>
  <c r="BE5" i="1"/>
  <c r="AX91" i="1"/>
  <c r="AY91" i="1"/>
  <c r="AZ91" i="1"/>
  <c r="BA91" i="1"/>
  <c r="BB91" i="1"/>
  <c r="BC91" i="1"/>
  <c r="BE91" i="1"/>
  <c r="AX114" i="1"/>
  <c r="AY114" i="1"/>
  <c r="AZ114" i="1"/>
  <c r="BA114" i="1"/>
  <c r="BB114" i="1"/>
  <c r="BC114" i="1"/>
  <c r="BE114" i="1"/>
  <c r="AX103" i="1"/>
  <c r="AY103" i="1"/>
  <c r="AZ103" i="1"/>
  <c r="BA103" i="1"/>
  <c r="BB103" i="1"/>
  <c r="BC103" i="1"/>
  <c r="BE103" i="1"/>
  <c r="AX57" i="1"/>
  <c r="AY57" i="1"/>
  <c r="AZ57" i="1"/>
  <c r="BA57" i="1"/>
  <c r="BB57" i="1"/>
  <c r="BC57" i="1"/>
  <c r="BE57" i="1"/>
  <c r="AX49" i="1"/>
  <c r="AY49" i="1"/>
  <c r="AZ49" i="1"/>
  <c r="BA49" i="1"/>
  <c r="BB49" i="1"/>
  <c r="BC49" i="1"/>
  <c r="BE49" i="1"/>
  <c r="AX77" i="1"/>
  <c r="AY77" i="1"/>
  <c r="AZ77" i="1"/>
  <c r="BA77" i="1"/>
  <c r="BB77" i="1"/>
  <c r="BC77" i="1"/>
  <c r="BD77" i="1" s="1"/>
  <c r="BE77" i="1"/>
  <c r="AX68" i="1"/>
  <c r="AY68" i="1"/>
  <c r="AZ68" i="1"/>
  <c r="BA68" i="1"/>
  <c r="BB68" i="1"/>
  <c r="BC68" i="1"/>
  <c r="BE68" i="1"/>
  <c r="AX43" i="1"/>
  <c r="AY43" i="1"/>
  <c r="AZ43" i="1"/>
  <c r="BA43" i="1"/>
  <c r="BB43" i="1"/>
  <c r="BC43" i="1"/>
  <c r="BE43" i="1"/>
  <c r="AX83" i="1"/>
  <c r="AY83" i="1"/>
  <c r="AZ83" i="1"/>
  <c r="BA83" i="1"/>
  <c r="BB83" i="1"/>
  <c r="BC83" i="1"/>
  <c r="BE83" i="1"/>
  <c r="AX117" i="1"/>
  <c r="AY117" i="1"/>
  <c r="AZ117" i="1"/>
  <c r="BA117" i="1"/>
  <c r="BB117" i="1"/>
  <c r="BC117" i="1"/>
  <c r="BE117" i="1"/>
  <c r="AX73" i="1"/>
  <c r="AY73" i="1"/>
  <c r="AZ73" i="1"/>
  <c r="BA73" i="1"/>
  <c r="BB73" i="1"/>
  <c r="BC73" i="1"/>
  <c r="BE73" i="1"/>
  <c r="AX23" i="1"/>
  <c r="AY23" i="1"/>
  <c r="AZ23" i="1"/>
  <c r="BA23" i="1"/>
  <c r="BB23" i="1"/>
  <c r="BC23" i="1"/>
  <c r="BE23" i="1"/>
  <c r="AX80" i="1"/>
  <c r="AY80" i="1"/>
  <c r="AZ80" i="1"/>
  <c r="BA80" i="1"/>
  <c r="BB80" i="1"/>
  <c r="BC80" i="1"/>
  <c r="BE80" i="1"/>
  <c r="AX63" i="1"/>
  <c r="AY63" i="1"/>
  <c r="AZ63" i="1"/>
  <c r="BA63" i="1"/>
  <c r="BB63" i="1"/>
  <c r="BC63" i="1"/>
  <c r="BE63" i="1"/>
  <c r="AX110" i="1"/>
  <c r="AY110" i="1"/>
  <c r="AZ110" i="1"/>
  <c r="BA110" i="1"/>
  <c r="BB110" i="1"/>
  <c r="BC110" i="1"/>
  <c r="BE110" i="1"/>
  <c r="AX10" i="1"/>
  <c r="AY10" i="1"/>
  <c r="AZ10" i="1"/>
  <c r="BA10" i="1"/>
  <c r="BB10" i="1"/>
  <c r="BC10" i="1"/>
  <c r="BE10" i="1"/>
  <c r="AX38" i="1"/>
  <c r="AY38" i="1"/>
  <c r="AZ38" i="1"/>
  <c r="BA38" i="1"/>
  <c r="BB38" i="1"/>
  <c r="BC38" i="1"/>
  <c r="BE38" i="1"/>
  <c r="AX72" i="1"/>
  <c r="AY72" i="1"/>
  <c r="AZ72" i="1"/>
  <c r="BA72" i="1"/>
  <c r="BB72" i="1"/>
  <c r="BC72" i="1"/>
  <c r="BE72" i="1"/>
  <c r="AX22" i="1"/>
  <c r="AY22" i="1"/>
  <c r="AZ22" i="1"/>
  <c r="BA22" i="1"/>
  <c r="BB22" i="1"/>
  <c r="BC22" i="1"/>
  <c r="BE22" i="1"/>
  <c r="AX27" i="1"/>
  <c r="AY27" i="1"/>
  <c r="AZ27" i="1"/>
  <c r="BA27" i="1"/>
  <c r="BB27" i="1"/>
  <c r="BC27" i="1"/>
  <c r="BE27" i="1"/>
  <c r="AX109" i="1"/>
  <c r="AY109" i="1"/>
  <c r="AZ109" i="1"/>
  <c r="BA109" i="1"/>
  <c r="BB109" i="1"/>
  <c r="BC109" i="1"/>
  <c r="BE109" i="1"/>
  <c r="AX119" i="1"/>
  <c r="AY119" i="1"/>
  <c r="AZ119" i="1"/>
  <c r="BA119" i="1"/>
  <c r="BB119" i="1"/>
  <c r="BC119" i="1"/>
  <c r="BE119" i="1"/>
  <c r="AX99" i="1"/>
  <c r="AY99" i="1"/>
  <c r="AZ99" i="1"/>
  <c r="BA99" i="1"/>
  <c r="BB99" i="1"/>
  <c r="BC99" i="1"/>
  <c r="BE99" i="1"/>
  <c r="AX116" i="1"/>
  <c r="AY116" i="1"/>
  <c r="AZ116" i="1"/>
  <c r="BA116" i="1"/>
  <c r="BB116" i="1"/>
  <c r="BC116" i="1"/>
  <c r="BE116" i="1"/>
  <c r="AX98" i="1"/>
  <c r="AY98" i="1"/>
  <c r="AZ98" i="1"/>
  <c r="BA98" i="1"/>
  <c r="BB98" i="1"/>
  <c r="BC98" i="1"/>
  <c r="BD98" i="1" s="1"/>
  <c r="BE98" i="1"/>
  <c r="AX9" i="1"/>
  <c r="AY9" i="1"/>
  <c r="AZ9" i="1"/>
  <c r="BA9" i="1"/>
  <c r="BB9" i="1"/>
  <c r="BC9" i="1"/>
  <c r="BE9" i="1"/>
  <c r="AX40" i="1"/>
  <c r="AY40" i="1"/>
  <c r="AZ40" i="1"/>
  <c r="BA40" i="1"/>
  <c r="BB40" i="1"/>
  <c r="BC40" i="1"/>
  <c r="BE40" i="1"/>
  <c r="AX24" i="1"/>
  <c r="AY24" i="1"/>
  <c r="AZ24" i="1"/>
  <c r="BA24" i="1"/>
  <c r="BB24" i="1"/>
  <c r="BC24" i="1"/>
  <c r="BE24" i="1"/>
  <c r="AX108" i="1"/>
  <c r="AY108" i="1"/>
  <c r="AZ108" i="1"/>
  <c r="BA108" i="1"/>
  <c r="BB108" i="1"/>
  <c r="BC108" i="1"/>
  <c r="BE108" i="1"/>
  <c r="AX85" i="1"/>
  <c r="AY85" i="1"/>
  <c r="AZ85" i="1"/>
  <c r="BA85" i="1"/>
  <c r="BD85" i="1" s="1"/>
  <c r="BB85" i="1"/>
  <c r="BC85" i="1"/>
  <c r="BE85" i="1"/>
  <c r="AX90" i="1"/>
  <c r="AY90" i="1"/>
  <c r="AZ90" i="1"/>
  <c r="BA90" i="1"/>
  <c r="BB90" i="1"/>
  <c r="BC90" i="1"/>
  <c r="BE90" i="1"/>
  <c r="AX113" i="1"/>
  <c r="AY113" i="1"/>
  <c r="AZ113" i="1"/>
  <c r="BA113" i="1"/>
  <c r="BB113" i="1"/>
  <c r="BC113" i="1"/>
  <c r="BE113" i="1"/>
  <c r="AX37" i="1"/>
  <c r="AY37" i="1"/>
  <c r="AZ37" i="1"/>
  <c r="BA37" i="1"/>
  <c r="BB37" i="1"/>
  <c r="BC37" i="1"/>
  <c r="BE37" i="1"/>
  <c r="AX18" i="1"/>
  <c r="AY18" i="1"/>
  <c r="AZ18" i="1"/>
  <c r="BA18" i="1"/>
  <c r="BD18" i="1" s="1"/>
  <c r="BB18" i="1"/>
  <c r="BC18" i="1"/>
  <c r="BE18" i="1"/>
  <c r="AX66" i="1"/>
  <c r="AY66" i="1"/>
  <c r="AZ66" i="1"/>
  <c r="BA66" i="1"/>
  <c r="BB66" i="1"/>
  <c r="BC66" i="1"/>
  <c r="BE66" i="1"/>
  <c r="AX100" i="1"/>
  <c r="AY100" i="1"/>
  <c r="AZ100" i="1"/>
  <c r="BA100" i="1"/>
  <c r="BB100" i="1"/>
  <c r="BC100" i="1"/>
  <c r="BE100" i="1"/>
  <c r="AX8" i="1"/>
  <c r="AY8" i="1"/>
  <c r="AZ8" i="1"/>
  <c r="BA8" i="1"/>
  <c r="BB8" i="1"/>
  <c r="BC8" i="1"/>
  <c r="BD8" i="1" s="1"/>
  <c r="BE8" i="1"/>
  <c r="AX31" i="1"/>
  <c r="AY31" i="1"/>
  <c r="AZ31" i="1"/>
  <c r="BA31" i="1"/>
  <c r="BB31" i="1"/>
  <c r="BC31" i="1"/>
  <c r="BE31" i="1"/>
  <c r="AX94" i="1"/>
  <c r="AY94" i="1"/>
  <c r="AZ94" i="1"/>
  <c r="BA94" i="1"/>
  <c r="BB94" i="1"/>
  <c r="BC94" i="1"/>
  <c r="BE94" i="1"/>
  <c r="AX52" i="1"/>
  <c r="AY52" i="1"/>
  <c r="AZ52" i="1"/>
  <c r="BA52" i="1"/>
  <c r="BB52" i="1"/>
  <c r="BC52" i="1"/>
  <c r="BE52" i="1"/>
  <c r="AX101" i="1"/>
  <c r="AY101" i="1"/>
  <c r="AZ101" i="1"/>
  <c r="BA101" i="1"/>
  <c r="BB101" i="1"/>
  <c r="BC101" i="1"/>
  <c r="BE101" i="1"/>
  <c r="AX15" i="1"/>
  <c r="AY15" i="1"/>
  <c r="AZ15" i="1"/>
  <c r="BA15" i="1"/>
  <c r="BB15" i="1"/>
  <c r="BC15" i="1"/>
  <c r="BE15" i="1"/>
  <c r="AX19" i="1"/>
  <c r="AY19" i="1"/>
  <c r="AZ19" i="1"/>
  <c r="BA19" i="1"/>
  <c r="BB19" i="1"/>
  <c r="BC19" i="1"/>
  <c r="BE19" i="1"/>
  <c r="AX107" i="1"/>
  <c r="AY107" i="1"/>
  <c r="AZ107" i="1"/>
  <c r="BA107" i="1"/>
  <c r="BB107" i="1"/>
  <c r="BC107" i="1"/>
  <c r="BE107" i="1"/>
  <c r="AX30" i="1"/>
  <c r="AY30" i="1"/>
  <c r="AZ30" i="1"/>
  <c r="BA30" i="1"/>
  <c r="BB30" i="1"/>
  <c r="BC30" i="1"/>
  <c r="BE30" i="1"/>
  <c r="AX106" i="1"/>
  <c r="AY106" i="1"/>
  <c r="AZ106" i="1"/>
  <c r="BA106" i="1"/>
  <c r="BB106" i="1"/>
  <c r="BC106" i="1"/>
  <c r="BE106" i="1"/>
  <c r="AX32" i="1"/>
  <c r="AY32" i="1"/>
  <c r="AZ32" i="1"/>
  <c r="BA32" i="1"/>
  <c r="BB32" i="1"/>
  <c r="BC32" i="1"/>
  <c r="BE32" i="1"/>
  <c r="AX65" i="1"/>
  <c r="AY65" i="1"/>
  <c r="AZ65" i="1"/>
  <c r="BA65" i="1"/>
  <c r="BB65" i="1"/>
  <c r="BC65" i="1"/>
  <c r="BE65" i="1"/>
  <c r="AX61" i="1"/>
  <c r="AY61" i="1"/>
  <c r="AZ61" i="1"/>
  <c r="BA61" i="1"/>
  <c r="BB61" i="1"/>
  <c r="BC61" i="1"/>
  <c r="BE61" i="1"/>
  <c r="AX34" i="1"/>
  <c r="AY34" i="1"/>
  <c r="AZ34" i="1"/>
  <c r="BA34" i="1"/>
  <c r="BB34" i="1"/>
  <c r="BC34" i="1"/>
  <c r="BE34" i="1"/>
  <c r="AX74" i="1"/>
  <c r="AY74" i="1"/>
  <c r="AZ74" i="1"/>
  <c r="BA74" i="1"/>
  <c r="BB74" i="1"/>
  <c r="BC74" i="1"/>
  <c r="BE74" i="1"/>
  <c r="AX41" i="1"/>
  <c r="AY41" i="1"/>
  <c r="AZ41" i="1"/>
  <c r="BA41" i="1"/>
  <c r="BB41" i="1"/>
  <c r="BC41" i="1"/>
  <c r="BE41" i="1"/>
  <c r="AX35" i="1"/>
  <c r="AY35" i="1"/>
  <c r="AZ35" i="1"/>
  <c r="BA35" i="1"/>
  <c r="BB35" i="1"/>
  <c r="BC35" i="1"/>
  <c r="BE35" i="1"/>
  <c r="AX7" i="1"/>
  <c r="AY7" i="1"/>
  <c r="AZ7" i="1"/>
  <c r="BA7" i="1"/>
  <c r="BB7" i="1"/>
  <c r="BC7" i="1"/>
  <c r="BE7" i="1"/>
  <c r="AX17" i="1"/>
  <c r="AY17" i="1"/>
  <c r="AZ17" i="1"/>
  <c r="BA17" i="1"/>
  <c r="BB17" i="1"/>
  <c r="BC17" i="1"/>
  <c r="BE17" i="1"/>
  <c r="AX81" i="1"/>
  <c r="AY81" i="1"/>
  <c r="AZ81" i="1"/>
  <c r="BA81" i="1"/>
  <c r="BB81" i="1"/>
  <c r="BC81" i="1"/>
  <c r="BE81" i="1"/>
  <c r="AX6" i="1"/>
  <c r="AY6" i="1"/>
  <c r="AZ6" i="1"/>
  <c r="BA6" i="1"/>
  <c r="BB6" i="1"/>
  <c r="BC6" i="1"/>
  <c r="BE6" i="1"/>
  <c r="AX67" i="1"/>
  <c r="AY67" i="1"/>
  <c r="AZ67" i="1"/>
  <c r="BA67" i="1"/>
  <c r="BB67" i="1"/>
  <c r="BC67" i="1"/>
  <c r="BE67" i="1"/>
  <c r="AX104" i="1"/>
  <c r="AY104" i="1"/>
  <c r="AZ104" i="1"/>
  <c r="BA104" i="1"/>
  <c r="BB104" i="1"/>
  <c r="BC104" i="1"/>
  <c r="BE104" i="1"/>
  <c r="AX56" i="1"/>
  <c r="AY56" i="1"/>
  <c r="AZ56" i="1"/>
  <c r="BA56" i="1"/>
  <c r="BB56" i="1"/>
  <c r="BC56" i="1"/>
  <c r="BE56" i="1"/>
  <c r="AX36" i="1"/>
  <c r="AY36" i="1"/>
  <c r="AZ36" i="1"/>
  <c r="BA36" i="1"/>
  <c r="BB36" i="1"/>
  <c r="BC36" i="1"/>
  <c r="BD36" i="1" s="1"/>
  <c r="BE36" i="1"/>
  <c r="AX50" i="1"/>
  <c r="AY50" i="1"/>
  <c r="AZ50" i="1"/>
  <c r="BA50" i="1"/>
  <c r="BD50" i="1" s="1"/>
  <c r="BB50" i="1"/>
  <c r="BC50" i="1"/>
  <c r="BE50" i="1"/>
  <c r="AX53" i="1"/>
  <c r="AY53" i="1"/>
  <c r="AZ53" i="1"/>
  <c r="BA53" i="1"/>
  <c r="BB53" i="1"/>
  <c r="BC53" i="1"/>
  <c r="BE53" i="1"/>
  <c r="AX51" i="1"/>
  <c r="AY51" i="1"/>
  <c r="AZ51" i="1"/>
  <c r="BA51" i="1"/>
  <c r="BB51" i="1"/>
  <c r="BC51" i="1"/>
  <c r="BE51" i="1"/>
  <c r="AX47" i="1"/>
  <c r="AY47" i="1"/>
  <c r="AZ47" i="1"/>
  <c r="BA47" i="1"/>
  <c r="BB47" i="1"/>
  <c r="BC47" i="1"/>
  <c r="BE47" i="1"/>
  <c r="AX59" i="1"/>
  <c r="AY59" i="1"/>
  <c r="AZ59" i="1"/>
  <c r="BA59" i="1"/>
  <c r="BB59" i="1"/>
  <c r="BC59" i="1"/>
  <c r="BE59" i="1"/>
  <c r="AX14" i="1"/>
  <c r="AY14" i="1"/>
  <c r="AZ14" i="1"/>
  <c r="BA14" i="1"/>
  <c r="BB14" i="1"/>
  <c r="BC14" i="1"/>
  <c r="BE14" i="1"/>
  <c r="AX16" i="1"/>
  <c r="AY16" i="1"/>
  <c r="AZ16" i="1"/>
  <c r="BA16" i="1"/>
  <c r="BB16" i="1"/>
  <c r="BC16" i="1"/>
  <c r="BE16" i="1"/>
  <c r="AX55" i="1"/>
  <c r="AY55" i="1"/>
  <c r="AZ55" i="1"/>
  <c r="BA55" i="1"/>
  <c r="BB55" i="1"/>
  <c r="BC55" i="1"/>
  <c r="BE55" i="1"/>
  <c r="AX115" i="1"/>
  <c r="AY115" i="1"/>
  <c r="AZ115" i="1"/>
  <c r="BA115" i="1"/>
  <c r="BD115" i="1" s="1"/>
  <c r="BB115" i="1"/>
  <c r="BC115" i="1"/>
  <c r="BE115" i="1"/>
  <c r="AX2" i="1"/>
  <c r="AY2" i="1"/>
  <c r="AZ2" i="1"/>
  <c r="BA2" i="1"/>
  <c r="BB2" i="1"/>
  <c r="BC2" i="1"/>
  <c r="BE2" i="1"/>
  <c r="AX13" i="1"/>
  <c r="AY13" i="1"/>
  <c r="AZ13" i="1"/>
  <c r="BA13" i="1"/>
  <c r="BB13" i="1"/>
  <c r="BC13" i="1"/>
  <c r="BE13" i="1"/>
  <c r="AX86" i="1"/>
  <c r="AY86" i="1"/>
  <c r="AZ86" i="1"/>
  <c r="BA86" i="1"/>
  <c r="BB86" i="1"/>
  <c r="BC86" i="1"/>
  <c r="BE86" i="1"/>
  <c r="AX12" i="1"/>
  <c r="AY12" i="1"/>
  <c r="AZ12" i="1"/>
  <c r="BA12" i="1"/>
  <c r="BB12" i="1"/>
  <c r="BC12" i="1"/>
  <c r="BE12" i="1"/>
  <c r="AX84" i="1"/>
  <c r="AY84" i="1"/>
  <c r="AZ84" i="1"/>
  <c r="BA84" i="1"/>
  <c r="BB84" i="1"/>
  <c r="BC84" i="1"/>
  <c r="BE84" i="1"/>
  <c r="AX33" i="1"/>
  <c r="AY33" i="1"/>
  <c r="AZ33" i="1"/>
  <c r="BA33" i="1"/>
  <c r="BB33" i="1"/>
  <c r="BC33" i="1"/>
  <c r="BE33" i="1"/>
  <c r="AX46" i="1"/>
  <c r="AY46" i="1"/>
  <c r="AZ46" i="1"/>
  <c r="BA46" i="1"/>
  <c r="BB46" i="1"/>
  <c r="BC46" i="1"/>
  <c r="BE46" i="1"/>
  <c r="AX54" i="1"/>
  <c r="AY54" i="1"/>
  <c r="AZ54" i="1"/>
  <c r="BA54" i="1"/>
  <c r="BB54" i="1"/>
  <c r="BC54" i="1"/>
  <c r="BE54" i="1"/>
  <c r="AX82" i="1"/>
  <c r="AY82" i="1"/>
  <c r="AZ82" i="1"/>
  <c r="BA82" i="1"/>
  <c r="BB82" i="1"/>
  <c r="BC82" i="1"/>
  <c r="BE82" i="1"/>
  <c r="AX87" i="1"/>
  <c r="AY87" i="1"/>
  <c r="AZ87" i="1"/>
  <c r="BA87" i="1"/>
  <c r="BB87" i="1"/>
  <c r="BC87" i="1"/>
  <c r="BE87" i="1"/>
  <c r="AX112" i="1"/>
  <c r="AY112" i="1"/>
  <c r="AZ112" i="1"/>
  <c r="BA112" i="1"/>
  <c r="BB112" i="1"/>
  <c r="BC112" i="1"/>
  <c r="BE112" i="1"/>
  <c r="AX75" i="1"/>
  <c r="AY75" i="1"/>
  <c r="AZ75" i="1"/>
  <c r="BA75" i="1"/>
  <c r="BB75" i="1"/>
  <c r="BC75" i="1"/>
  <c r="BE75" i="1"/>
  <c r="AX11" i="1"/>
  <c r="AY11" i="1"/>
  <c r="AZ11" i="1"/>
  <c r="BA11" i="1"/>
  <c r="BB11" i="1"/>
  <c r="BC11" i="1"/>
  <c r="BE11" i="1"/>
  <c r="AX70" i="1"/>
  <c r="AY70" i="1"/>
  <c r="AZ70" i="1"/>
  <c r="BA70" i="1"/>
  <c r="BB70" i="1"/>
  <c r="BC70" i="1"/>
  <c r="BE70" i="1"/>
  <c r="AX78" i="1"/>
  <c r="AY78" i="1"/>
  <c r="AZ78" i="1"/>
  <c r="BA78" i="1"/>
  <c r="BB78" i="1"/>
  <c r="BC78" i="1"/>
  <c r="BE78" i="1"/>
  <c r="AX76" i="1"/>
  <c r="AY76" i="1"/>
  <c r="AZ76" i="1"/>
  <c r="BA76" i="1"/>
  <c r="BB76" i="1"/>
  <c r="BC76" i="1"/>
  <c r="BE76" i="1"/>
  <c r="AX102" i="1"/>
  <c r="AY102" i="1"/>
  <c r="AZ102" i="1"/>
  <c r="BA102" i="1"/>
  <c r="BB102" i="1"/>
  <c r="BC102" i="1"/>
  <c r="BE102" i="1"/>
  <c r="AX58" i="1"/>
  <c r="AY58" i="1"/>
  <c r="AZ58" i="1"/>
  <c r="BA58" i="1"/>
  <c r="BB58" i="1"/>
  <c r="BC58" i="1"/>
  <c r="BE58" i="1"/>
  <c r="AX88" i="1"/>
  <c r="AY88" i="1"/>
  <c r="AZ88" i="1"/>
  <c r="BA88" i="1"/>
  <c r="BB88" i="1"/>
  <c r="BC88" i="1"/>
  <c r="BE88" i="1"/>
  <c r="AX97" i="1"/>
  <c r="AY97" i="1"/>
  <c r="AZ97" i="1"/>
  <c r="BA97" i="1"/>
  <c r="BB97" i="1"/>
  <c r="BC97" i="1"/>
  <c r="BE97" i="1"/>
  <c r="AX44" i="1"/>
  <c r="AY44" i="1"/>
  <c r="AZ44" i="1"/>
  <c r="BA44" i="1"/>
  <c r="BB44" i="1"/>
  <c r="BC44" i="1"/>
  <c r="BE44" i="1"/>
  <c r="AX92" i="1"/>
  <c r="AY92" i="1"/>
  <c r="AZ92" i="1"/>
  <c r="BA92" i="1"/>
  <c r="BB92" i="1"/>
  <c r="BC92" i="1"/>
  <c r="BE92" i="1"/>
  <c r="AX26" i="1"/>
  <c r="AY26" i="1"/>
  <c r="AZ26" i="1"/>
  <c r="BA26" i="1"/>
  <c r="BB26" i="1"/>
  <c r="BC26" i="1"/>
  <c r="BE26" i="1"/>
  <c r="AX62" i="1"/>
  <c r="AY62" i="1"/>
  <c r="AZ62" i="1"/>
  <c r="BA62" i="1"/>
  <c r="BB62" i="1"/>
  <c r="BC62" i="1"/>
  <c r="BE62" i="1"/>
  <c r="AX39" i="1"/>
  <c r="AY39" i="1"/>
  <c r="AZ39" i="1"/>
  <c r="BA39" i="1"/>
  <c r="BB39" i="1"/>
  <c r="BC39" i="1"/>
  <c r="BE39" i="1"/>
  <c r="AX3" i="1"/>
  <c r="AY3" i="1"/>
  <c r="AZ3" i="1"/>
  <c r="BA3" i="1"/>
  <c r="BB3" i="1"/>
  <c r="BC3" i="1"/>
  <c r="BE3" i="1"/>
  <c r="AX25" i="1"/>
  <c r="AY25" i="1"/>
  <c r="AZ25" i="1"/>
  <c r="BA25" i="1"/>
  <c r="BB25" i="1"/>
  <c r="BC25" i="1"/>
  <c r="BE25" i="1"/>
  <c r="AX42" i="1"/>
  <c r="AY42" i="1"/>
  <c r="AZ42" i="1"/>
  <c r="BA42" i="1"/>
  <c r="BB42" i="1"/>
  <c r="BC42" i="1"/>
  <c r="BE42" i="1"/>
  <c r="AX69" i="1"/>
  <c r="AY69" i="1"/>
  <c r="AZ69" i="1"/>
  <c r="BA69" i="1"/>
  <c r="BB69" i="1"/>
  <c r="BC69" i="1"/>
  <c r="BE69" i="1"/>
  <c r="AX28" i="1"/>
  <c r="AY28" i="1"/>
  <c r="AZ28" i="1"/>
  <c r="BA28" i="1"/>
  <c r="BB28" i="1"/>
  <c r="BC28" i="1"/>
  <c r="BE28" i="1"/>
  <c r="AX71" i="1"/>
  <c r="AY71" i="1"/>
  <c r="AZ71" i="1"/>
  <c r="BA71" i="1"/>
  <c r="BB71" i="1"/>
  <c r="BC71" i="1"/>
  <c r="BE71" i="1"/>
  <c r="AX118" i="1"/>
  <c r="AY118" i="1"/>
  <c r="AZ118" i="1"/>
  <c r="BA118" i="1"/>
  <c r="BB118" i="1"/>
  <c r="BC118" i="1"/>
  <c r="BE118" i="1"/>
  <c r="AX21" i="1"/>
  <c r="AY21" i="1"/>
  <c r="AZ21" i="1"/>
  <c r="BA21" i="1"/>
  <c r="BB21" i="1"/>
  <c r="BC21" i="1"/>
  <c r="BE21" i="1"/>
  <c r="AX20" i="1"/>
  <c r="AY20" i="1"/>
  <c r="AZ20" i="1"/>
  <c r="BA20" i="1"/>
  <c r="BB20" i="1"/>
  <c r="BC20" i="1"/>
  <c r="BE20" i="1"/>
  <c r="AX96" i="1"/>
  <c r="AY96" i="1"/>
  <c r="AZ96" i="1"/>
  <c r="BA96" i="1"/>
  <c r="BB96" i="1"/>
  <c r="BC96" i="1"/>
  <c r="BE96" i="1"/>
  <c r="AX95" i="1"/>
  <c r="AY95" i="1"/>
  <c r="AZ95" i="1"/>
  <c r="BA95" i="1"/>
  <c r="BB95" i="1"/>
  <c r="BC95" i="1"/>
  <c r="BE95" i="1"/>
  <c r="W105" i="1"/>
  <c r="X105" i="1"/>
  <c r="Y105" i="1"/>
  <c r="Z105" i="1"/>
  <c r="AA105" i="1"/>
  <c r="AB105" i="1"/>
  <c r="AC105" i="1"/>
  <c r="AN105" i="1" s="1"/>
  <c r="AD105" i="1"/>
  <c r="AE105" i="1"/>
  <c r="AO105" i="1" s="1"/>
  <c r="AF105" i="1"/>
  <c r="AG105" i="1"/>
  <c r="AP105" i="1" s="1"/>
  <c r="AH105" i="1"/>
  <c r="AI105" i="1"/>
  <c r="AJ105" i="1"/>
  <c r="AK105" i="1"/>
  <c r="AL105" i="1"/>
  <c r="AM105" i="1"/>
  <c r="AQ105" i="1"/>
  <c r="W60" i="1"/>
  <c r="X60" i="1"/>
  <c r="Y60" i="1"/>
  <c r="AL60" i="1" s="1"/>
  <c r="Z60" i="1"/>
  <c r="AA60" i="1"/>
  <c r="AM60" i="1" s="1"/>
  <c r="AB60" i="1"/>
  <c r="AC60" i="1"/>
  <c r="AN60" i="1" s="1"/>
  <c r="AD60" i="1"/>
  <c r="AE60" i="1"/>
  <c r="AF60" i="1"/>
  <c r="AG60" i="1"/>
  <c r="AP60" i="1" s="1"/>
  <c r="AH60" i="1"/>
  <c r="AI60" i="1"/>
  <c r="AJ60" i="1"/>
  <c r="AK60" i="1"/>
  <c r="AO60" i="1"/>
  <c r="AQ60" i="1"/>
  <c r="W93" i="1"/>
  <c r="X93" i="1"/>
  <c r="Y93" i="1"/>
  <c r="Z93" i="1"/>
  <c r="AA93" i="1"/>
  <c r="AM93" i="1" s="1"/>
  <c r="AB93" i="1"/>
  <c r="AC93" i="1"/>
  <c r="AD93" i="1"/>
  <c r="AE93" i="1"/>
  <c r="AF93" i="1"/>
  <c r="AG93" i="1"/>
  <c r="AP93" i="1" s="1"/>
  <c r="AH93" i="1"/>
  <c r="AI93" i="1"/>
  <c r="AJ93" i="1"/>
  <c r="AK93" i="1"/>
  <c r="AL93" i="1"/>
  <c r="AN93" i="1"/>
  <c r="AQ93" i="1"/>
  <c r="W4" i="1"/>
  <c r="X4" i="1"/>
  <c r="Y4" i="1"/>
  <c r="AL4" i="1" s="1"/>
  <c r="Z4" i="1"/>
  <c r="AA4" i="1"/>
  <c r="AB4" i="1"/>
  <c r="AC4" i="1"/>
  <c r="AN4" i="1" s="1"/>
  <c r="AD4" i="1"/>
  <c r="AE4" i="1"/>
  <c r="AF4" i="1"/>
  <c r="AG4" i="1"/>
  <c r="AP4" i="1" s="1"/>
  <c r="AH4" i="1"/>
  <c r="AI4" i="1"/>
  <c r="AJ4" i="1"/>
  <c r="AK4" i="1"/>
  <c r="AM4" i="1"/>
  <c r="AQ4" i="1"/>
  <c r="W89" i="1"/>
  <c r="X89" i="1"/>
  <c r="Y89" i="1"/>
  <c r="Z89" i="1"/>
  <c r="AA89" i="1"/>
  <c r="AB89" i="1"/>
  <c r="AM89" i="1" s="1"/>
  <c r="AC89" i="1"/>
  <c r="AD89" i="1"/>
  <c r="AE89" i="1"/>
  <c r="AF89" i="1"/>
  <c r="AG89" i="1"/>
  <c r="AH89" i="1"/>
  <c r="AI89" i="1"/>
  <c r="AJ89" i="1"/>
  <c r="AK89" i="1"/>
  <c r="AL89" i="1"/>
  <c r="AQ89" i="1"/>
  <c r="W48" i="1"/>
  <c r="X48" i="1"/>
  <c r="Y48" i="1"/>
  <c r="Z48" i="1"/>
  <c r="AA48" i="1"/>
  <c r="AB48" i="1"/>
  <c r="AM48" i="1" s="1"/>
  <c r="AC48" i="1"/>
  <c r="AD48" i="1"/>
  <c r="AE48" i="1"/>
  <c r="AO48" i="1" s="1"/>
  <c r="AF48" i="1"/>
  <c r="AG48" i="1"/>
  <c r="AH48" i="1"/>
  <c r="AI48" i="1"/>
  <c r="AJ48" i="1"/>
  <c r="AK48" i="1"/>
  <c r="W64" i="1"/>
  <c r="X64" i="1"/>
  <c r="Y64" i="1"/>
  <c r="Z64" i="1"/>
  <c r="AL64" i="1" s="1"/>
  <c r="AA64" i="1"/>
  <c r="AM64" i="1" s="1"/>
  <c r="AB64" i="1"/>
  <c r="AC64" i="1"/>
  <c r="AD64" i="1"/>
  <c r="AE64" i="1"/>
  <c r="AF64" i="1"/>
  <c r="AG64" i="1"/>
  <c r="AP64" i="1" s="1"/>
  <c r="AH64" i="1"/>
  <c r="AI64" i="1"/>
  <c r="AQ64" i="1" s="1"/>
  <c r="AJ64" i="1"/>
  <c r="AN64" i="1"/>
  <c r="W111" i="1"/>
  <c r="AK111" i="1" s="1"/>
  <c r="X111" i="1"/>
  <c r="Y111" i="1"/>
  <c r="Z111" i="1"/>
  <c r="AA111" i="1"/>
  <c r="AM111" i="1" s="1"/>
  <c r="AB111" i="1"/>
  <c r="AC111" i="1"/>
  <c r="AN111" i="1" s="1"/>
  <c r="AD111" i="1"/>
  <c r="AE111" i="1"/>
  <c r="AO111" i="1" s="1"/>
  <c r="AF111" i="1"/>
  <c r="AG111" i="1"/>
  <c r="AH111" i="1"/>
  <c r="AI111" i="1"/>
  <c r="AQ111" i="1" s="1"/>
  <c r="AJ111" i="1"/>
  <c r="AL111" i="1"/>
  <c r="AP111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W5" i="1"/>
  <c r="X5" i="1"/>
  <c r="AK5" i="1" s="1"/>
  <c r="Y5" i="1"/>
  <c r="Z5" i="1"/>
  <c r="AA5" i="1"/>
  <c r="AM5" i="1" s="1"/>
  <c r="AB5" i="1"/>
  <c r="AC5" i="1"/>
  <c r="AN5" i="1" s="1"/>
  <c r="AD5" i="1"/>
  <c r="AE5" i="1"/>
  <c r="AF5" i="1"/>
  <c r="AG5" i="1"/>
  <c r="AP5" i="1" s="1"/>
  <c r="AH5" i="1"/>
  <c r="AI5" i="1"/>
  <c r="AJ5" i="1"/>
  <c r="AL5" i="1"/>
  <c r="W91" i="1"/>
  <c r="X91" i="1"/>
  <c r="Y91" i="1"/>
  <c r="AL91" i="1" s="1"/>
  <c r="Z91" i="1"/>
  <c r="AA91" i="1"/>
  <c r="AB91" i="1"/>
  <c r="AC91" i="1"/>
  <c r="AD91" i="1"/>
  <c r="AE91" i="1"/>
  <c r="AO91" i="1" s="1"/>
  <c r="AF91" i="1"/>
  <c r="AG91" i="1"/>
  <c r="AP91" i="1" s="1"/>
  <c r="AH91" i="1"/>
  <c r="AI91" i="1"/>
  <c r="AJ91" i="1"/>
  <c r="AK91" i="1"/>
  <c r="AM91" i="1"/>
  <c r="AQ91" i="1"/>
  <c r="W114" i="1"/>
  <c r="X114" i="1"/>
  <c r="Y114" i="1"/>
  <c r="Z114" i="1"/>
  <c r="AA114" i="1"/>
  <c r="AB114" i="1"/>
  <c r="AM114" i="1" s="1"/>
  <c r="AC114" i="1"/>
  <c r="AD114" i="1"/>
  <c r="AE114" i="1"/>
  <c r="AF114" i="1"/>
  <c r="AG114" i="1"/>
  <c r="AH114" i="1"/>
  <c r="AI114" i="1"/>
  <c r="AJ114" i="1"/>
  <c r="AK114" i="1"/>
  <c r="AL114" i="1"/>
  <c r="AP114" i="1"/>
  <c r="AQ114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57" i="1"/>
  <c r="X57" i="1"/>
  <c r="AK57" i="1" s="1"/>
  <c r="Y57" i="1"/>
  <c r="Z57" i="1"/>
  <c r="AA57" i="1"/>
  <c r="AB57" i="1"/>
  <c r="AC57" i="1"/>
  <c r="AD57" i="1"/>
  <c r="AE57" i="1"/>
  <c r="AF57" i="1"/>
  <c r="AG57" i="1"/>
  <c r="AH57" i="1"/>
  <c r="AP57" i="1" s="1"/>
  <c r="AI57" i="1"/>
  <c r="AJ57" i="1"/>
  <c r="AL57" i="1"/>
  <c r="AM57" i="1"/>
  <c r="AN57" i="1"/>
  <c r="AO57" i="1"/>
  <c r="W49" i="1"/>
  <c r="X49" i="1"/>
  <c r="Y49" i="1"/>
  <c r="AL49" i="1" s="1"/>
  <c r="Z49" i="1"/>
  <c r="AA49" i="1"/>
  <c r="AB49" i="1"/>
  <c r="AM49" i="1" s="1"/>
  <c r="AC49" i="1"/>
  <c r="AN49" i="1" s="1"/>
  <c r="AD49" i="1"/>
  <c r="AE49" i="1"/>
  <c r="AO49" i="1" s="1"/>
  <c r="AF49" i="1"/>
  <c r="AG49" i="1"/>
  <c r="AP49" i="1" s="1"/>
  <c r="AH49" i="1"/>
  <c r="AI49" i="1"/>
  <c r="AJ49" i="1"/>
  <c r="AK49" i="1"/>
  <c r="AQ49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Q77" i="1"/>
  <c r="W68" i="1"/>
  <c r="X68" i="1"/>
  <c r="AK68" i="1" s="1"/>
  <c r="Y68" i="1"/>
  <c r="Z68" i="1"/>
  <c r="AA68" i="1"/>
  <c r="AM68" i="1" s="1"/>
  <c r="AB68" i="1"/>
  <c r="AC68" i="1"/>
  <c r="AD68" i="1"/>
  <c r="AE68" i="1"/>
  <c r="AF68" i="1"/>
  <c r="AO68" i="1" s="1"/>
  <c r="AG68" i="1"/>
  <c r="AP68" i="1" s="1"/>
  <c r="AH68" i="1"/>
  <c r="AI68" i="1"/>
  <c r="AJ68" i="1"/>
  <c r="AL68" i="1"/>
  <c r="W43" i="1"/>
  <c r="X43" i="1"/>
  <c r="Y43" i="1"/>
  <c r="Z43" i="1"/>
  <c r="AA43" i="1"/>
  <c r="AM43" i="1" s="1"/>
  <c r="AB43" i="1"/>
  <c r="AC43" i="1"/>
  <c r="AD43" i="1"/>
  <c r="AN43" i="1" s="1"/>
  <c r="AE43" i="1"/>
  <c r="AF43" i="1"/>
  <c r="AG43" i="1"/>
  <c r="AH43" i="1"/>
  <c r="AI43" i="1"/>
  <c r="AQ43" i="1" s="1"/>
  <c r="AJ43" i="1"/>
  <c r="AL43" i="1"/>
  <c r="AP43" i="1"/>
  <c r="W83" i="1"/>
  <c r="AK83" i="1" s="1"/>
  <c r="X83" i="1"/>
  <c r="Y83" i="1"/>
  <c r="Z83" i="1"/>
  <c r="AL83" i="1" s="1"/>
  <c r="AA83" i="1"/>
  <c r="AB83" i="1"/>
  <c r="AC83" i="1"/>
  <c r="AD83" i="1"/>
  <c r="AE83" i="1"/>
  <c r="AF83" i="1"/>
  <c r="AG83" i="1"/>
  <c r="AP83" i="1" s="1"/>
  <c r="AH83" i="1"/>
  <c r="AI83" i="1"/>
  <c r="AQ83" i="1" s="1"/>
  <c r="AJ83" i="1"/>
  <c r="AM83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73" i="1"/>
  <c r="X73" i="1"/>
  <c r="Y73" i="1"/>
  <c r="Z73" i="1"/>
  <c r="AA73" i="1"/>
  <c r="AM73" i="1" s="1"/>
  <c r="AB73" i="1"/>
  <c r="AC73" i="1"/>
  <c r="AN73" i="1" s="1"/>
  <c r="AD73" i="1"/>
  <c r="AE73" i="1"/>
  <c r="AO73" i="1" s="1"/>
  <c r="AF73" i="1"/>
  <c r="AG73" i="1"/>
  <c r="AH73" i="1"/>
  <c r="AI73" i="1"/>
  <c r="AJ73" i="1"/>
  <c r="AK73" i="1"/>
  <c r="AQ73" i="1"/>
  <c r="W23" i="1"/>
  <c r="X23" i="1"/>
  <c r="Y23" i="1"/>
  <c r="Z23" i="1"/>
  <c r="AA23" i="1"/>
  <c r="AB23" i="1"/>
  <c r="AC23" i="1"/>
  <c r="AN23" i="1" s="1"/>
  <c r="AD23" i="1"/>
  <c r="AE23" i="1"/>
  <c r="AF23" i="1"/>
  <c r="AO23" i="1" s="1"/>
  <c r="AG23" i="1"/>
  <c r="AP23" i="1" s="1"/>
  <c r="AH23" i="1"/>
  <c r="AI23" i="1"/>
  <c r="AQ23" i="1" s="1"/>
  <c r="AJ23" i="1"/>
  <c r="AL23" i="1"/>
  <c r="AM23" i="1"/>
  <c r="W80" i="1"/>
  <c r="X80" i="1"/>
  <c r="Y80" i="1"/>
  <c r="Z80" i="1"/>
  <c r="AA80" i="1"/>
  <c r="AB80" i="1"/>
  <c r="AC80" i="1"/>
  <c r="AN80" i="1" s="1"/>
  <c r="AD80" i="1"/>
  <c r="AE80" i="1"/>
  <c r="AO80" i="1" s="1"/>
  <c r="AF80" i="1"/>
  <c r="AG80" i="1"/>
  <c r="AP80" i="1" s="1"/>
  <c r="AH80" i="1"/>
  <c r="AI80" i="1"/>
  <c r="AJ80" i="1"/>
  <c r="AK80" i="1"/>
  <c r="AL80" i="1"/>
  <c r="AM80" i="1"/>
  <c r="AQ80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110" i="1"/>
  <c r="X110" i="1"/>
  <c r="Y110" i="1"/>
  <c r="AL110" i="1" s="1"/>
  <c r="Z110" i="1"/>
  <c r="AA110" i="1"/>
  <c r="AM110" i="1" s="1"/>
  <c r="AB110" i="1"/>
  <c r="AC110" i="1"/>
  <c r="AD110" i="1"/>
  <c r="AE110" i="1"/>
  <c r="AF110" i="1"/>
  <c r="AG110" i="1"/>
  <c r="AH110" i="1"/>
  <c r="AI110" i="1"/>
  <c r="AJ110" i="1"/>
  <c r="AK110" i="1"/>
  <c r="AO110" i="1"/>
  <c r="AQ110" i="1"/>
  <c r="W10" i="1"/>
  <c r="X10" i="1"/>
  <c r="Y10" i="1"/>
  <c r="AL10" i="1" s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AK10" i="1"/>
  <c r="AQ10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22" i="1"/>
  <c r="X22" i="1"/>
  <c r="AK22" i="1" s="1"/>
  <c r="Y22" i="1"/>
  <c r="Z22" i="1"/>
  <c r="AA22" i="1"/>
  <c r="AM22" i="1" s="1"/>
  <c r="AB22" i="1"/>
  <c r="AC22" i="1"/>
  <c r="AD22" i="1"/>
  <c r="AE22" i="1"/>
  <c r="AF22" i="1"/>
  <c r="AO22" i="1" s="1"/>
  <c r="AG22" i="1"/>
  <c r="AP22" i="1" s="1"/>
  <c r="AH22" i="1"/>
  <c r="AI22" i="1"/>
  <c r="AJ22" i="1"/>
  <c r="AQ22" i="1"/>
  <c r="W27" i="1"/>
  <c r="X27" i="1"/>
  <c r="Y27" i="1"/>
  <c r="AL27" i="1" s="1"/>
  <c r="Z27" i="1"/>
  <c r="AA27" i="1"/>
  <c r="AM27" i="1" s="1"/>
  <c r="AB27" i="1"/>
  <c r="AC27" i="1"/>
  <c r="AD27" i="1"/>
  <c r="AE27" i="1"/>
  <c r="AF27" i="1"/>
  <c r="AG27" i="1"/>
  <c r="AH27" i="1"/>
  <c r="AI27" i="1"/>
  <c r="AJ27" i="1"/>
  <c r="AK27" i="1"/>
  <c r="AN27" i="1"/>
  <c r="AP27" i="1"/>
  <c r="AQ27" i="1"/>
  <c r="W109" i="1"/>
  <c r="X109" i="1"/>
  <c r="Y109" i="1"/>
  <c r="Z109" i="1"/>
  <c r="AL109" i="1" s="1"/>
  <c r="AA109" i="1"/>
  <c r="AM109" i="1" s="1"/>
  <c r="AB109" i="1"/>
  <c r="AC109" i="1"/>
  <c r="AD109" i="1"/>
  <c r="AE109" i="1"/>
  <c r="AF109" i="1"/>
  <c r="AG109" i="1"/>
  <c r="AP109" i="1" s="1"/>
  <c r="AH109" i="1"/>
  <c r="AI109" i="1"/>
  <c r="AJ109" i="1"/>
  <c r="AQ109" i="1" s="1"/>
  <c r="W119" i="1"/>
  <c r="X119" i="1"/>
  <c r="Y119" i="1"/>
  <c r="Z119" i="1"/>
  <c r="AA119" i="1"/>
  <c r="AB119" i="1"/>
  <c r="AC119" i="1"/>
  <c r="AD119" i="1"/>
  <c r="AE119" i="1"/>
  <c r="AF119" i="1"/>
  <c r="AO119" i="1" s="1"/>
  <c r="AG119" i="1"/>
  <c r="AH119" i="1"/>
  <c r="AI119" i="1"/>
  <c r="AJ119" i="1"/>
  <c r="AQ119" i="1" s="1"/>
  <c r="AK119" i="1"/>
  <c r="AL119" i="1"/>
  <c r="AM119" i="1"/>
  <c r="W99" i="1"/>
  <c r="X99" i="1"/>
  <c r="AK99" i="1" s="1"/>
  <c r="Y99" i="1"/>
  <c r="AL99" i="1" s="1"/>
  <c r="Z99" i="1"/>
  <c r="AA99" i="1"/>
  <c r="AB99" i="1"/>
  <c r="AC99" i="1"/>
  <c r="AN99" i="1" s="1"/>
  <c r="AD99" i="1"/>
  <c r="AE99" i="1"/>
  <c r="AO99" i="1" s="1"/>
  <c r="AF99" i="1"/>
  <c r="AG99" i="1"/>
  <c r="AP99" i="1" s="1"/>
  <c r="AH99" i="1"/>
  <c r="AI99" i="1"/>
  <c r="AJ99" i="1"/>
  <c r="AM99" i="1"/>
  <c r="W116" i="1"/>
  <c r="X116" i="1"/>
  <c r="AK116" i="1" s="1"/>
  <c r="Y116" i="1"/>
  <c r="Z116" i="1"/>
  <c r="AA116" i="1"/>
  <c r="AM116" i="1" s="1"/>
  <c r="AB116" i="1"/>
  <c r="AC116" i="1"/>
  <c r="AN116" i="1" s="1"/>
  <c r="AD116" i="1"/>
  <c r="AE116" i="1"/>
  <c r="AF116" i="1"/>
  <c r="AO116" i="1" s="1"/>
  <c r="AG116" i="1"/>
  <c r="AP116" i="1" s="1"/>
  <c r="AH116" i="1"/>
  <c r="AI116" i="1"/>
  <c r="AJ116" i="1"/>
  <c r="AL116" i="1"/>
  <c r="W98" i="1"/>
  <c r="X98" i="1"/>
  <c r="Y98" i="1"/>
  <c r="Z98" i="1"/>
  <c r="AA98" i="1"/>
  <c r="AB98" i="1"/>
  <c r="AC98" i="1"/>
  <c r="AD98" i="1"/>
  <c r="AE98" i="1"/>
  <c r="AO98" i="1" s="1"/>
  <c r="AF98" i="1"/>
  <c r="AG98" i="1"/>
  <c r="AP98" i="1" s="1"/>
  <c r="AH98" i="1"/>
  <c r="AI98" i="1"/>
  <c r="AQ98" i="1" s="1"/>
  <c r="AJ98" i="1"/>
  <c r="AK98" i="1"/>
  <c r="AL98" i="1"/>
  <c r="AM98" i="1"/>
  <c r="W9" i="1"/>
  <c r="X9" i="1"/>
  <c r="Y9" i="1"/>
  <c r="Z9" i="1"/>
  <c r="AA9" i="1"/>
  <c r="AB9" i="1"/>
  <c r="AM9" i="1" s="1"/>
  <c r="AC9" i="1"/>
  <c r="AN9" i="1" s="1"/>
  <c r="AD9" i="1"/>
  <c r="AE9" i="1"/>
  <c r="AF9" i="1"/>
  <c r="AG9" i="1"/>
  <c r="AH9" i="1"/>
  <c r="AI9" i="1"/>
  <c r="AJ9" i="1"/>
  <c r="AK9" i="1"/>
  <c r="AL9" i="1"/>
  <c r="AP9" i="1"/>
  <c r="AQ9" i="1"/>
  <c r="W40" i="1"/>
  <c r="X40" i="1"/>
  <c r="AK40" i="1" s="1"/>
  <c r="Y40" i="1"/>
  <c r="AL40" i="1" s="1"/>
  <c r="Z40" i="1"/>
  <c r="AA40" i="1"/>
  <c r="AB40" i="1"/>
  <c r="AC40" i="1"/>
  <c r="AN40" i="1" s="1"/>
  <c r="AD40" i="1"/>
  <c r="AE40" i="1"/>
  <c r="AO40" i="1" s="1"/>
  <c r="AF40" i="1"/>
  <c r="AG40" i="1"/>
  <c r="AP40" i="1" s="1"/>
  <c r="AH40" i="1"/>
  <c r="AI40" i="1"/>
  <c r="AJ40" i="1"/>
  <c r="AM40" i="1"/>
  <c r="W24" i="1"/>
  <c r="X24" i="1"/>
  <c r="Y24" i="1"/>
  <c r="AL24" i="1" s="1"/>
  <c r="Z24" i="1"/>
  <c r="AA24" i="1"/>
  <c r="AB24" i="1"/>
  <c r="AC24" i="1"/>
  <c r="AN24" i="1" s="1"/>
  <c r="AD24" i="1"/>
  <c r="AE24" i="1"/>
  <c r="AF24" i="1"/>
  <c r="AO24" i="1" s="1"/>
  <c r="AG24" i="1"/>
  <c r="AH24" i="1"/>
  <c r="AI24" i="1"/>
  <c r="AJ24" i="1"/>
  <c r="AK24" i="1"/>
  <c r="AM24" i="1"/>
  <c r="AP24" i="1"/>
  <c r="W108" i="1"/>
  <c r="X108" i="1"/>
  <c r="Y108" i="1"/>
  <c r="Z108" i="1"/>
  <c r="AA108" i="1"/>
  <c r="AB108" i="1"/>
  <c r="AM108" i="1" s="1"/>
  <c r="AC108" i="1"/>
  <c r="AD108" i="1"/>
  <c r="AE108" i="1"/>
  <c r="AF108" i="1"/>
  <c r="AG108" i="1"/>
  <c r="AH108" i="1"/>
  <c r="AP108" i="1" s="1"/>
  <c r="AI108" i="1"/>
  <c r="AQ108" i="1" s="1"/>
  <c r="AJ108" i="1"/>
  <c r="AK108" i="1"/>
  <c r="AL108" i="1"/>
  <c r="W85" i="1"/>
  <c r="AK85" i="1" s="1"/>
  <c r="X85" i="1"/>
  <c r="Y85" i="1"/>
  <c r="Z85" i="1"/>
  <c r="AA85" i="1"/>
  <c r="AM85" i="1" s="1"/>
  <c r="AB85" i="1"/>
  <c r="AC85" i="1"/>
  <c r="AD85" i="1"/>
  <c r="AE85" i="1"/>
  <c r="AF85" i="1"/>
  <c r="AG85" i="1"/>
  <c r="AH85" i="1"/>
  <c r="AI85" i="1"/>
  <c r="AJ85" i="1"/>
  <c r="AL85" i="1"/>
  <c r="W90" i="1"/>
  <c r="X90" i="1"/>
  <c r="Y90" i="1"/>
  <c r="Z90" i="1"/>
  <c r="AA90" i="1"/>
  <c r="AM90" i="1" s="1"/>
  <c r="AB90" i="1"/>
  <c r="AC90" i="1"/>
  <c r="AN90" i="1" s="1"/>
  <c r="AD90" i="1"/>
  <c r="AE90" i="1"/>
  <c r="AF90" i="1"/>
  <c r="AG90" i="1"/>
  <c r="AP90" i="1" s="1"/>
  <c r="AH90" i="1"/>
  <c r="AI90" i="1"/>
  <c r="AJ90" i="1"/>
  <c r="AK90" i="1"/>
  <c r="AO90" i="1"/>
  <c r="AQ90" i="1"/>
  <c r="W113" i="1"/>
  <c r="X113" i="1"/>
  <c r="Y113" i="1"/>
  <c r="Z113" i="1"/>
  <c r="AA113" i="1"/>
  <c r="AM113" i="1" s="1"/>
  <c r="AB113" i="1"/>
  <c r="AC113" i="1"/>
  <c r="AN113" i="1" s="1"/>
  <c r="AD113" i="1"/>
  <c r="AE113" i="1"/>
  <c r="AF113" i="1"/>
  <c r="AO113" i="1" s="1"/>
  <c r="AG113" i="1"/>
  <c r="AP113" i="1" s="1"/>
  <c r="AH113" i="1"/>
  <c r="AI113" i="1"/>
  <c r="AQ113" i="1" s="1"/>
  <c r="AJ113" i="1"/>
  <c r="AL113" i="1"/>
  <c r="W37" i="1"/>
  <c r="AK37" i="1" s="1"/>
  <c r="X37" i="1"/>
  <c r="Y37" i="1"/>
  <c r="Z37" i="1"/>
  <c r="AL37" i="1" s="1"/>
  <c r="AA37" i="1"/>
  <c r="AM37" i="1" s="1"/>
  <c r="AB37" i="1"/>
  <c r="AC37" i="1"/>
  <c r="AN37" i="1" s="1"/>
  <c r="AD37" i="1"/>
  <c r="AE37" i="1"/>
  <c r="AO37" i="1" s="1"/>
  <c r="AF37" i="1"/>
  <c r="AG37" i="1"/>
  <c r="AP37" i="1" s="1"/>
  <c r="AH37" i="1"/>
  <c r="AI37" i="1"/>
  <c r="AQ37" i="1" s="1"/>
  <c r="AJ3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100" i="1"/>
  <c r="X100" i="1"/>
  <c r="Y100" i="1"/>
  <c r="Z100" i="1"/>
  <c r="AA100" i="1"/>
  <c r="AM100" i="1" s="1"/>
  <c r="AB100" i="1"/>
  <c r="AC100" i="1"/>
  <c r="AD100" i="1"/>
  <c r="AE100" i="1"/>
  <c r="AF100" i="1"/>
  <c r="AG100" i="1"/>
  <c r="AP100" i="1" s="1"/>
  <c r="AH100" i="1"/>
  <c r="AI100" i="1"/>
  <c r="AJ100" i="1"/>
  <c r="AK100" i="1"/>
  <c r="AL100" i="1"/>
  <c r="AN100" i="1"/>
  <c r="AQ100" i="1"/>
  <c r="W8" i="1"/>
  <c r="X8" i="1"/>
  <c r="Y8" i="1"/>
  <c r="Z8" i="1"/>
  <c r="AA8" i="1"/>
  <c r="AB8" i="1"/>
  <c r="AM8" i="1" s="1"/>
  <c r="AC8" i="1"/>
  <c r="AN8" i="1" s="1"/>
  <c r="AD8" i="1"/>
  <c r="AE8" i="1"/>
  <c r="AF8" i="1"/>
  <c r="AG8" i="1"/>
  <c r="AH8" i="1"/>
  <c r="AI8" i="1"/>
  <c r="AJ8" i="1"/>
  <c r="AK8" i="1"/>
  <c r="AL8" i="1"/>
  <c r="AP8" i="1"/>
  <c r="AQ8" i="1"/>
  <c r="W31" i="1"/>
  <c r="X31" i="1"/>
  <c r="Y31" i="1"/>
  <c r="Z31" i="1"/>
  <c r="AA31" i="1"/>
  <c r="AM31" i="1" s="1"/>
  <c r="AB31" i="1"/>
  <c r="AC31" i="1"/>
  <c r="AN31" i="1" s="1"/>
  <c r="AD31" i="1"/>
  <c r="AE31" i="1"/>
  <c r="AF31" i="1"/>
  <c r="AG31" i="1"/>
  <c r="AP31" i="1" s="1"/>
  <c r="AH31" i="1"/>
  <c r="AI31" i="1"/>
  <c r="AJ31" i="1"/>
  <c r="AQ31" i="1" s="1"/>
  <c r="AL31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F94" i="1"/>
  <c r="AO94" i="1" s="1"/>
  <c r="AG94" i="1"/>
  <c r="AP94" i="1" s="1"/>
  <c r="AH94" i="1"/>
  <c r="AI94" i="1"/>
  <c r="AQ94" i="1" s="1"/>
  <c r="AJ94" i="1"/>
  <c r="W52" i="1"/>
  <c r="AK52" i="1" s="1"/>
  <c r="X52" i="1"/>
  <c r="Y52" i="1"/>
  <c r="AL52" i="1" s="1"/>
  <c r="Z52" i="1"/>
  <c r="AA52" i="1"/>
  <c r="AB52" i="1"/>
  <c r="AC52" i="1"/>
  <c r="AN52" i="1" s="1"/>
  <c r="AD52" i="1"/>
  <c r="AE52" i="1"/>
  <c r="AF52" i="1"/>
  <c r="AG52" i="1"/>
  <c r="AP52" i="1" s="1"/>
  <c r="AH52" i="1"/>
  <c r="AI52" i="1"/>
  <c r="AQ52" i="1" s="1"/>
  <c r="AJ52" i="1"/>
  <c r="W101" i="1"/>
  <c r="X101" i="1"/>
  <c r="Y101" i="1"/>
  <c r="Z101" i="1"/>
  <c r="AL101" i="1" s="1"/>
  <c r="AA101" i="1"/>
  <c r="AB101" i="1"/>
  <c r="AM101" i="1" s="1"/>
  <c r="AC101" i="1"/>
  <c r="AD101" i="1"/>
  <c r="AE101" i="1"/>
  <c r="AF101" i="1"/>
  <c r="AG101" i="1"/>
  <c r="AP101" i="1" s="1"/>
  <c r="AH101" i="1"/>
  <c r="AI101" i="1"/>
  <c r="AJ101" i="1"/>
  <c r="AQ101" i="1" s="1"/>
  <c r="W15" i="1"/>
  <c r="X15" i="1"/>
  <c r="Y15" i="1"/>
  <c r="Z15" i="1"/>
  <c r="AL15" i="1" s="1"/>
  <c r="AA15" i="1"/>
  <c r="AB15" i="1"/>
  <c r="AC15" i="1"/>
  <c r="AD15" i="1"/>
  <c r="AE15" i="1"/>
  <c r="AF15" i="1"/>
  <c r="AO15" i="1" s="1"/>
  <c r="AG15" i="1"/>
  <c r="AH15" i="1"/>
  <c r="AI15" i="1"/>
  <c r="AJ15" i="1"/>
  <c r="AQ15" i="1" s="1"/>
  <c r="AM15" i="1"/>
  <c r="W19" i="1"/>
  <c r="X19" i="1"/>
  <c r="Y19" i="1"/>
  <c r="Z19" i="1"/>
  <c r="AA19" i="1"/>
  <c r="AB19" i="1"/>
  <c r="AC19" i="1"/>
  <c r="AD19" i="1"/>
  <c r="AE19" i="1"/>
  <c r="AF19" i="1"/>
  <c r="AO19" i="1" s="1"/>
  <c r="AG19" i="1"/>
  <c r="AH19" i="1"/>
  <c r="AI19" i="1"/>
  <c r="AQ19" i="1" s="1"/>
  <c r="AJ19" i="1"/>
  <c r="AM19" i="1"/>
  <c r="W107" i="1"/>
  <c r="X107" i="1"/>
  <c r="Y107" i="1"/>
  <c r="Z107" i="1"/>
  <c r="AA107" i="1"/>
  <c r="AB107" i="1"/>
  <c r="AC107" i="1"/>
  <c r="AD107" i="1"/>
  <c r="AN107" i="1" s="1"/>
  <c r="AE107" i="1"/>
  <c r="AF107" i="1"/>
  <c r="AG107" i="1"/>
  <c r="AH107" i="1"/>
  <c r="AI107" i="1"/>
  <c r="AJ107" i="1"/>
  <c r="AL107" i="1"/>
  <c r="AM107" i="1"/>
  <c r="AP107" i="1"/>
  <c r="W30" i="1"/>
  <c r="X30" i="1"/>
  <c r="Y30" i="1"/>
  <c r="Z30" i="1"/>
  <c r="AA30" i="1"/>
  <c r="AM30" i="1" s="1"/>
  <c r="AB30" i="1"/>
  <c r="AC30" i="1"/>
  <c r="AD30" i="1"/>
  <c r="AE30" i="1"/>
  <c r="AF30" i="1"/>
  <c r="AG30" i="1"/>
  <c r="AH30" i="1"/>
  <c r="AP30" i="1" s="1"/>
  <c r="AI30" i="1"/>
  <c r="AJ30" i="1"/>
  <c r="AL30" i="1"/>
  <c r="AQ30" i="1"/>
  <c r="W106" i="1"/>
  <c r="X106" i="1"/>
  <c r="Y106" i="1"/>
  <c r="Z106" i="1"/>
  <c r="AL106" i="1" s="1"/>
  <c r="AA106" i="1"/>
  <c r="AB106" i="1"/>
  <c r="AM106" i="1" s="1"/>
  <c r="AC106" i="1"/>
  <c r="AD106" i="1"/>
  <c r="AE106" i="1"/>
  <c r="AF106" i="1"/>
  <c r="AG106" i="1"/>
  <c r="AH106" i="1"/>
  <c r="AI106" i="1"/>
  <c r="AJ106" i="1"/>
  <c r="AQ106" i="1" s="1"/>
  <c r="W32" i="1"/>
  <c r="X32" i="1"/>
  <c r="AK32" i="1" s="1"/>
  <c r="Y32" i="1"/>
  <c r="Z32" i="1"/>
  <c r="AA32" i="1"/>
  <c r="AM32" i="1" s="1"/>
  <c r="AB32" i="1"/>
  <c r="AC32" i="1"/>
  <c r="AD32" i="1"/>
  <c r="AE32" i="1"/>
  <c r="AF32" i="1"/>
  <c r="AG32" i="1"/>
  <c r="AH32" i="1"/>
  <c r="AI32" i="1"/>
  <c r="AJ32" i="1"/>
  <c r="AO32" i="1"/>
  <c r="W65" i="1"/>
  <c r="AK65" i="1" s="1"/>
  <c r="X65" i="1"/>
  <c r="Y65" i="1"/>
  <c r="Z65" i="1"/>
  <c r="AL65" i="1" s="1"/>
  <c r="AA65" i="1"/>
  <c r="AB65" i="1"/>
  <c r="AC65" i="1"/>
  <c r="AN65" i="1" s="1"/>
  <c r="AD65" i="1"/>
  <c r="AE65" i="1"/>
  <c r="AF65" i="1"/>
  <c r="AO65" i="1" s="1"/>
  <c r="AG65" i="1"/>
  <c r="AH65" i="1"/>
  <c r="AP65" i="1" s="1"/>
  <c r="AI65" i="1"/>
  <c r="AQ65" i="1" s="1"/>
  <c r="AJ65" i="1"/>
  <c r="AM65" i="1"/>
  <c r="W61" i="1"/>
  <c r="X61" i="1"/>
  <c r="Y61" i="1"/>
  <c r="Z61" i="1"/>
  <c r="AL61" i="1" s="1"/>
  <c r="AA61" i="1"/>
  <c r="AB61" i="1"/>
  <c r="AM61" i="1" s="1"/>
  <c r="AC61" i="1"/>
  <c r="AN61" i="1" s="1"/>
  <c r="AD61" i="1"/>
  <c r="AE61" i="1"/>
  <c r="AF61" i="1"/>
  <c r="AG61" i="1"/>
  <c r="AH61" i="1"/>
  <c r="AP61" i="1" s="1"/>
  <c r="AI61" i="1"/>
  <c r="AJ61" i="1"/>
  <c r="AQ61" i="1"/>
  <c r="W34" i="1"/>
  <c r="X34" i="1"/>
  <c r="Y34" i="1"/>
  <c r="Z34" i="1"/>
  <c r="AA34" i="1"/>
  <c r="AB34" i="1"/>
  <c r="AM34" i="1" s="1"/>
  <c r="AC34" i="1"/>
  <c r="AD34" i="1"/>
  <c r="AE34" i="1"/>
  <c r="AF34" i="1"/>
  <c r="AO34" i="1" s="1"/>
  <c r="AG34" i="1"/>
  <c r="AH34" i="1"/>
  <c r="AI34" i="1"/>
  <c r="AJ34" i="1"/>
  <c r="AK34" i="1"/>
  <c r="AL34" i="1"/>
  <c r="AQ3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41" i="1"/>
  <c r="AK41" i="1" s="1"/>
  <c r="X41" i="1"/>
  <c r="Y41" i="1"/>
  <c r="Z41" i="1"/>
  <c r="AA41" i="1"/>
  <c r="AM41" i="1" s="1"/>
  <c r="AB41" i="1"/>
  <c r="AC41" i="1"/>
  <c r="AN41" i="1" s="1"/>
  <c r="AD41" i="1"/>
  <c r="AE41" i="1"/>
  <c r="AF41" i="1"/>
  <c r="AG41" i="1"/>
  <c r="AH41" i="1"/>
  <c r="AI41" i="1"/>
  <c r="AJ41" i="1"/>
  <c r="AL41" i="1"/>
  <c r="AP41" i="1"/>
  <c r="AQ41" i="1"/>
  <c r="W35" i="1"/>
  <c r="AK35" i="1" s="1"/>
  <c r="X35" i="1"/>
  <c r="Y35" i="1"/>
  <c r="Z35" i="1"/>
  <c r="AA35" i="1"/>
  <c r="AB35" i="1"/>
  <c r="AM35" i="1" s="1"/>
  <c r="AC35" i="1"/>
  <c r="AN35" i="1" s="1"/>
  <c r="AD35" i="1"/>
  <c r="AE35" i="1"/>
  <c r="AO35" i="1" s="1"/>
  <c r="AF35" i="1"/>
  <c r="AG35" i="1"/>
  <c r="AP35" i="1" s="1"/>
  <c r="AH35" i="1"/>
  <c r="AI35" i="1"/>
  <c r="AQ35" i="1" s="1"/>
  <c r="AJ35" i="1"/>
  <c r="AL35" i="1"/>
  <c r="W7" i="1"/>
  <c r="AK7" i="1" s="1"/>
  <c r="X7" i="1"/>
  <c r="Y7" i="1"/>
  <c r="Z7" i="1"/>
  <c r="AA7" i="1"/>
  <c r="AM7" i="1" s="1"/>
  <c r="AB7" i="1"/>
  <c r="AC7" i="1"/>
  <c r="AN7" i="1" s="1"/>
  <c r="AD7" i="1"/>
  <c r="AE7" i="1"/>
  <c r="AF7" i="1"/>
  <c r="AG7" i="1"/>
  <c r="AH7" i="1"/>
  <c r="AI7" i="1"/>
  <c r="AJ7" i="1"/>
  <c r="AL7" i="1"/>
  <c r="W17" i="1"/>
  <c r="X17" i="1"/>
  <c r="Y17" i="1"/>
  <c r="AL17" i="1" s="1"/>
  <c r="Z17" i="1"/>
  <c r="AA17" i="1"/>
  <c r="AM17" i="1" s="1"/>
  <c r="AB17" i="1"/>
  <c r="AC17" i="1"/>
  <c r="AD17" i="1"/>
  <c r="AE17" i="1"/>
  <c r="AF17" i="1"/>
  <c r="AG17" i="1"/>
  <c r="AP17" i="1" s="1"/>
  <c r="AH17" i="1"/>
  <c r="AI17" i="1"/>
  <c r="AJ17" i="1"/>
  <c r="AK17" i="1"/>
  <c r="AO17" i="1"/>
  <c r="AQ17" i="1"/>
  <c r="W81" i="1"/>
  <c r="X81" i="1"/>
  <c r="Y81" i="1"/>
  <c r="AL81" i="1" s="1"/>
  <c r="Z81" i="1"/>
  <c r="AA81" i="1"/>
  <c r="AB81" i="1"/>
  <c r="AC81" i="1"/>
  <c r="AN81" i="1" s="1"/>
  <c r="AD81" i="1"/>
  <c r="AE81" i="1"/>
  <c r="AF81" i="1"/>
  <c r="AG81" i="1"/>
  <c r="AP81" i="1" s="1"/>
  <c r="AH81" i="1"/>
  <c r="AI81" i="1"/>
  <c r="AJ81" i="1"/>
  <c r="AK81" i="1"/>
  <c r="AM81" i="1"/>
  <c r="AQ81" i="1"/>
  <c r="W6" i="1"/>
  <c r="X6" i="1"/>
  <c r="Y6" i="1"/>
  <c r="Z6" i="1"/>
  <c r="AA6" i="1"/>
  <c r="AB6" i="1"/>
  <c r="AM6" i="1" s="1"/>
  <c r="AC6" i="1"/>
  <c r="AN6" i="1" s="1"/>
  <c r="AD6" i="1"/>
  <c r="AE6" i="1"/>
  <c r="AO6" i="1" s="1"/>
  <c r="AF6" i="1"/>
  <c r="AG6" i="1"/>
  <c r="AH6" i="1"/>
  <c r="AI6" i="1"/>
  <c r="AJ6" i="1"/>
  <c r="AK6" i="1"/>
  <c r="AP6" i="1"/>
  <c r="AQ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104" i="1"/>
  <c r="X104" i="1"/>
  <c r="Y104" i="1"/>
  <c r="Z104" i="1"/>
  <c r="AA104" i="1"/>
  <c r="AB104" i="1"/>
  <c r="AC104" i="1"/>
  <c r="AD104" i="1"/>
  <c r="AE104" i="1"/>
  <c r="AO104" i="1" s="1"/>
  <c r="AF104" i="1"/>
  <c r="AG104" i="1"/>
  <c r="AH104" i="1"/>
  <c r="AI104" i="1"/>
  <c r="AJ104" i="1"/>
  <c r="AK104" i="1"/>
  <c r="AM104" i="1"/>
  <c r="AQ104" i="1"/>
  <c r="W56" i="1"/>
  <c r="X56" i="1"/>
  <c r="Y56" i="1"/>
  <c r="Z56" i="1"/>
  <c r="AL56" i="1" s="1"/>
  <c r="AA56" i="1"/>
  <c r="AB56" i="1"/>
  <c r="AC56" i="1"/>
  <c r="AD56" i="1"/>
  <c r="AE56" i="1"/>
  <c r="AF56" i="1"/>
  <c r="AO56" i="1" s="1"/>
  <c r="AG56" i="1"/>
  <c r="AH56" i="1"/>
  <c r="AP56" i="1" s="1"/>
  <c r="AI56" i="1"/>
  <c r="AJ56" i="1"/>
  <c r="AN56" i="1"/>
  <c r="W36" i="1"/>
  <c r="X36" i="1"/>
  <c r="Y36" i="1"/>
  <c r="Z36" i="1"/>
  <c r="AA36" i="1"/>
  <c r="AB36" i="1"/>
  <c r="AC36" i="1"/>
  <c r="AN36" i="1" s="1"/>
  <c r="AD36" i="1"/>
  <c r="AE36" i="1"/>
  <c r="AO36" i="1" s="1"/>
  <c r="AF36" i="1"/>
  <c r="AG36" i="1"/>
  <c r="AP36" i="1" s="1"/>
  <c r="AH36" i="1"/>
  <c r="AI36" i="1"/>
  <c r="AJ36" i="1"/>
  <c r="AK36" i="1"/>
  <c r="AL36" i="1"/>
  <c r="AM36" i="1"/>
  <c r="AQ36" i="1"/>
  <c r="W50" i="1"/>
  <c r="X50" i="1"/>
  <c r="Y50" i="1"/>
  <c r="Z50" i="1"/>
  <c r="AA50" i="1"/>
  <c r="AB50" i="1"/>
  <c r="AM50" i="1" s="1"/>
  <c r="AC50" i="1"/>
  <c r="AN50" i="1" s="1"/>
  <c r="AD50" i="1"/>
  <c r="AE50" i="1"/>
  <c r="AF50" i="1"/>
  <c r="AO50" i="1" s="1"/>
  <c r="AG50" i="1"/>
  <c r="AH50" i="1"/>
  <c r="AI50" i="1"/>
  <c r="AJ50" i="1"/>
  <c r="AQ50" i="1" s="1"/>
  <c r="AK50" i="1"/>
  <c r="AL50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1" i="1"/>
  <c r="X51" i="1"/>
  <c r="Y51" i="1"/>
  <c r="Z51" i="1"/>
  <c r="AA51" i="1"/>
  <c r="AB51" i="1"/>
  <c r="AC51" i="1"/>
  <c r="AN51" i="1" s="1"/>
  <c r="AD51" i="1"/>
  <c r="AE51" i="1"/>
  <c r="AF51" i="1"/>
  <c r="AO51" i="1" s="1"/>
  <c r="AG51" i="1"/>
  <c r="AH51" i="1"/>
  <c r="AP51" i="1" s="1"/>
  <c r="AI51" i="1"/>
  <c r="AJ51" i="1"/>
  <c r="AK51" i="1"/>
  <c r="AL51" i="1"/>
  <c r="AM51" i="1"/>
  <c r="AQ51" i="1"/>
  <c r="W47" i="1"/>
  <c r="X47" i="1"/>
  <c r="Y47" i="1"/>
  <c r="Z47" i="1"/>
  <c r="AA47" i="1"/>
  <c r="AB47" i="1"/>
  <c r="AM47" i="1" s="1"/>
  <c r="AC47" i="1"/>
  <c r="AD47" i="1"/>
  <c r="AE47" i="1"/>
  <c r="AO47" i="1" s="1"/>
  <c r="AF47" i="1"/>
  <c r="AG47" i="1"/>
  <c r="AH47" i="1"/>
  <c r="AI47" i="1"/>
  <c r="AJ47" i="1"/>
  <c r="AK47" i="1"/>
  <c r="AL47" i="1"/>
  <c r="AP47" i="1"/>
  <c r="AQ47" i="1"/>
  <c r="W59" i="1"/>
  <c r="X59" i="1"/>
  <c r="Y59" i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AK59" i="1"/>
  <c r="AL59" i="1"/>
  <c r="AM59" i="1"/>
  <c r="AQ59" i="1"/>
  <c r="W14" i="1"/>
  <c r="X14" i="1"/>
  <c r="Y14" i="1"/>
  <c r="AL14" i="1" s="1"/>
  <c r="Z14" i="1"/>
  <c r="AA14" i="1"/>
  <c r="AM14" i="1" s="1"/>
  <c r="AB14" i="1"/>
  <c r="AC14" i="1"/>
  <c r="AN14" i="1" s="1"/>
  <c r="AD14" i="1"/>
  <c r="AE14" i="1"/>
  <c r="AF14" i="1"/>
  <c r="AG14" i="1"/>
  <c r="AP14" i="1" s="1"/>
  <c r="AH14" i="1"/>
  <c r="AI14" i="1"/>
  <c r="AJ14" i="1"/>
  <c r="AK14" i="1"/>
  <c r="AO14" i="1"/>
  <c r="AQ14" i="1"/>
  <c r="W16" i="1"/>
  <c r="AK16" i="1" s="1"/>
  <c r="X16" i="1"/>
  <c r="Y16" i="1"/>
  <c r="Z16" i="1"/>
  <c r="AL16" i="1" s="1"/>
  <c r="AA16" i="1"/>
  <c r="AM16" i="1" s="1"/>
  <c r="AB16" i="1"/>
  <c r="AC16" i="1"/>
  <c r="AN16" i="1" s="1"/>
  <c r="AD16" i="1"/>
  <c r="AE16" i="1"/>
  <c r="AF16" i="1"/>
  <c r="AG16" i="1"/>
  <c r="AH16" i="1"/>
  <c r="AI16" i="1"/>
  <c r="AQ16" i="1" s="1"/>
  <c r="AJ16" i="1"/>
  <c r="AP16" i="1"/>
  <c r="W55" i="1"/>
  <c r="X55" i="1"/>
  <c r="Y55" i="1"/>
  <c r="Z55" i="1"/>
  <c r="AL55" i="1" s="1"/>
  <c r="AA55" i="1"/>
  <c r="AB55" i="1"/>
  <c r="AM55" i="1" s="1"/>
  <c r="AC55" i="1"/>
  <c r="AD55" i="1"/>
  <c r="AE55" i="1"/>
  <c r="AO55" i="1" s="1"/>
  <c r="AF55" i="1"/>
  <c r="AG55" i="1"/>
  <c r="AP55" i="1" s="1"/>
  <c r="AH55" i="1"/>
  <c r="AI55" i="1"/>
  <c r="AJ55" i="1"/>
  <c r="AQ55" i="1"/>
  <c r="W115" i="1"/>
  <c r="X115" i="1"/>
  <c r="Y115" i="1"/>
  <c r="AL115" i="1" s="1"/>
  <c r="Z115" i="1"/>
  <c r="AA115" i="1"/>
  <c r="AB115" i="1"/>
  <c r="AM115" i="1" s="1"/>
  <c r="AC115" i="1"/>
  <c r="AD115" i="1"/>
  <c r="AE115" i="1"/>
  <c r="AF115" i="1"/>
  <c r="AO115" i="1" s="1"/>
  <c r="AG115" i="1"/>
  <c r="AH115" i="1"/>
  <c r="AI115" i="1"/>
  <c r="AJ115" i="1"/>
  <c r="AK115" i="1"/>
  <c r="AP115" i="1"/>
  <c r="AQ115" i="1"/>
  <c r="W2" i="1"/>
  <c r="X2" i="1"/>
  <c r="Y2" i="1"/>
  <c r="Z2" i="1"/>
  <c r="AA2" i="1"/>
  <c r="AB2" i="1"/>
  <c r="AC2" i="1"/>
  <c r="AN2" i="1" s="1"/>
  <c r="AD2" i="1"/>
  <c r="AE2" i="1"/>
  <c r="AF2" i="1"/>
  <c r="AO2" i="1" s="1"/>
  <c r="AG2" i="1"/>
  <c r="AP2" i="1" s="1"/>
  <c r="AH2" i="1"/>
  <c r="AI2" i="1"/>
  <c r="AQ2" i="1" s="1"/>
  <c r="AJ2" i="1"/>
  <c r="AK2" i="1"/>
  <c r="AL2" i="1"/>
  <c r="AM2" i="1"/>
  <c r="W13" i="1"/>
  <c r="X13" i="1"/>
  <c r="Y13" i="1"/>
  <c r="Z13" i="1"/>
  <c r="AA13" i="1"/>
  <c r="AM13" i="1" s="1"/>
  <c r="AB13" i="1"/>
  <c r="AC13" i="1"/>
  <c r="AD13" i="1"/>
  <c r="AE13" i="1"/>
  <c r="AF13" i="1"/>
  <c r="AG13" i="1"/>
  <c r="AP13" i="1" s="1"/>
  <c r="AH13" i="1"/>
  <c r="AI13" i="1"/>
  <c r="AJ13" i="1"/>
  <c r="AK13" i="1"/>
  <c r="AL13" i="1"/>
  <c r="AN13" i="1"/>
  <c r="AQ13" i="1"/>
  <c r="W86" i="1"/>
  <c r="X86" i="1"/>
  <c r="Y86" i="1"/>
  <c r="Z86" i="1"/>
  <c r="AL86" i="1" s="1"/>
  <c r="AA86" i="1"/>
  <c r="AB86" i="1"/>
  <c r="AC86" i="1"/>
  <c r="AN86" i="1" s="1"/>
  <c r="AD86" i="1"/>
  <c r="AE86" i="1"/>
  <c r="AF86" i="1"/>
  <c r="AG86" i="1"/>
  <c r="AH86" i="1"/>
  <c r="AI86" i="1"/>
  <c r="AQ86" i="1" s="1"/>
  <c r="AJ86" i="1"/>
  <c r="AP86" i="1"/>
  <c r="W12" i="1"/>
  <c r="AK12" i="1" s="1"/>
  <c r="X12" i="1"/>
  <c r="Y12" i="1"/>
  <c r="Z12" i="1"/>
  <c r="AL12" i="1" s="1"/>
  <c r="AA12" i="1"/>
  <c r="AM12" i="1" s="1"/>
  <c r="AB12" i="1"/>
  <c r="AC12" i="1"/>
  <c r="AN12" i="1" s="1"/>
  <c r="AD12" i="1"/>
  <c r="AE12" i="1"/>
  <c r="AF12" i="1"/>
  <c r="AG12" i="1"/>
  <c r="AP12" i="1" s="1"/>
  <c r="AH12" i="1"/>
  <c r="AI12" i="1"/>
  <c r="AJ12" i="1"/>
  <c r="W84" i="1"/>
  <c r="X84" i="1"/>
  <c r="Y84" i="1"/>
  <c r="AL84" i="1" s="1"/>
  <c r="Z84" i="1"/>
  <c r="AA84" i="1"/>
  <c r="AM84" i="1" s="1"/>
  <c r="AB84" i="1"/>
  <c r="AC84" i="1"/>
  <c r="AN84" i="1" s="1"/>
  <c r="AD84" i="1"/>
  <c r="AE84" i="1"/>
  <c r="AO84" i="1" s="1"/>
  <c r="AF84" i="1"/>
  <c r="AG84" i="1"/>
  <c r="AH84" i="1"/>
  <c r="AI84" i="1"/>
  <c r="AQ84" i="1" s="1"/>
  <c r="AJ84" i="1"/>
  <c r="AK84" i="1"/>
  <c r="W33" i="1"/>
  <c r="X33" i="1"/>
  <c r="Y33" i="1"/>
  <c r="Z33" i="1"/>
  <c r="AL33" i="1" s="1"/>
  <c r="AA33" i="1"/>
  <c r="AB33" i="1"/>
  <c r="AC33" i="1"/>
  <c r="AD33" i="1"/>
  <c r="AE33" i="1"/>
  <c r="AF33" i="1"/>
  <c r="AO33" i="1" s="1"/>
  <c r="AG33" i="1"/>
  <c r="AH33" i="1"/>
  <c r="AP33" i="1" s="1"/>
  <c r="AI33" i="1"/>
  <c r="AJ33" i="1"/>
  <c r="AN33" i="1"/>
  <c r="W46" i="1"/>
  <c r="X46" i="1"/>
  <c r="Y46" i="1"/>
  <c r="Z46" i="1"/>
  <c r="AA46" i="1"/>
  <c r="AM46" i="1" s="1"/>
  <c r="AB46" i="1"/>
  <c r="AC46" i="1"/>
  <c r="AN46" i="1" s="1"/>
  <c r="AD46" i="1"/>
  <c r="AE46" i="1"/>
  <c r="AO46" i="1" s="1"/>
  <c r="AF46" i="1"/>
  <c r="AG46" i="1"/>
  <c r="AP46" i="1" s="1"/>
  <c r="AH46" i="1"/>
  <c r="AI46" i="1"/>
  <c r="AJ46" i="1"/>
  <c r="AL46" i="1"/>
  <c r="AQ46" i="1"/>
  <c r="W54" i="1"/>
  <c r="X54" i="1"/>
  <c r="Y54" i="1"/>
  <c r="Z54" i="1"/>
  <c r="AL54" i="1" s="1"/>
  <c r="AA54" i="1"/>
  <c r="AB54" i="1"/>
  <c r="AM54" i="1" s="1"/>
  <c r="AC54" i="1"/>
  <c r="AN54" i="1" s="1"/>
  <c r="AD54" i="1"/>
  <c r="AE54" i="1"/>
  <c r="AF54" i="1"/>
  <c r="AO54" i="1" s="1"/>
  <c r="AG54" i="1"/>
  <c r="AH54" i="1"/>
  <c r="AI54" i="1"/>
  <c r="AJ54" i="1"/>
  <c r="AQ54" i="1"/>
  <c r="W82" i="1"/>
  <c r="AK82" i="1" s="1"/>
  <c r="X82" i="1"/>
  <c r="Y82" i="1"/>
  <c r="Z82" i="1"/>
  <c r="AA82" i="1"/>
  <c r="AM82" i="1" s="1"/>
  <c r="AB82" i="1"/>
  <c r="AC82" i="1"/>
  <c r="AN82" i="1" s="1"/>
  <c r="AD82" i="1"/>
  <c r="AE82" i="1"/>
  <c r="AO82" i="1" s="1"/>
  <c r="AF82" i="1"/>
  <c r="AG82" i="1"/>
  <c r="AP82" i="1" s="1"/>
  <c r="AH82" i="1"/>
  <c r="AI82" i="1"/>
  <c r="AQ82" i="1" s="1"/>
  <c r="AJ82" i="1"/>
  <c r="W87" i="1"/>
  <c r="AK87" i="1" s="1"/>
  <c r="X87" i="1"/>
  <c r="Y87" i="1"/>
  <c r="Z87" i="1"/>
  <c r="AA87" i="1"/>
  <c r="AB87" i="1"/>
  <c r="AC87" i="1"/>
  <c r="AN87" i="1" s="1"/>
  <c r="AD87" i="1"/>
  <c r="AE87" i="1"/>
  <c r="AF87" i="1"/>
  <c r="AG87" i="1"/>
  <c r="AH87" i="1"/>
  <c r="AI87" i="1"/>
  <c r="AQ87" i="1" s="1"/>
  <c r="AJ87" i="1"/>
  <c r="AL87" i="1"/>
  <c r="AP87" i="1"/>
  <c r="W112" i="1"/>
  <c r="X112" i="1"/>
  <c r="Y112" i="1"/>
  <c r="Z112" i="1"/>
  <c r="AA112" i="1"/>
  <c r="AM112" i="1" s="1"/>
  <c r="AB112" i="1"/>
  <c r="AC112" i="1"/>
  <c r="AD112" i="1"/>
  <c r="AE112" i="1"/>
  <c r="AF112" i="1"/>
  <c r="AG112" i="1"/>
  <c r="AH112" i="1"/>
  <c r="AP112" i="1" s="1"/>
  <c r="AI112" i="1"/>
  <c r="AJ112" i="1"/>
  <c r="AK112" i="1"/>
  <c r="AL112" i="1"/>
  <c r="AQ112" i="1"/>
  <c r="W75" i="1"/>
  <c r="X75" i="1"/>
  <c r="Y75" i="1"/>
  <c r="Z75" i="1"/>
  <c r="AA75" i="1"/>
  <c r="AB75" i="1"/>
  <c r="AM75" i="1" s="1"/>
  <c r="AC75" i="1"/>
  <c r="AD75" i="1"/>
  <c r="AE75" i="1"/>
  <c r="AF75" i="1"/>
  <c r="AO75" i="1" s="1"/>
  <c r="AG75" i="1"/>
  <c r="AP75" i="1" s="1"/>
  <c r="AH75" i="1"/>
  <c r="AI75" i="1"/>
  <c r="AJ75" i="1"/>
  <c r="AK75" i="1"/>
  <c r="AL75" i="1"/>
  <c r="AQ75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8" i="1"/>
  <c r="X78" i="1"/>
  <c r="Y78" i="1"/>
  <c r="Z78" i="1"/>
  <c r="AL78" i="1" s="1"/>
  <c r="AA78" i="1"/>
  <c r="AB78" i="1"/>
  <c r="AC78" i="1"/>
  <c r="AD78" i="1"/>
  <c r="AE78" i="1"/>
  <c r="AF78" i="1"/>
  <c r="AG78" i="1"/>
  <c r="AP78" i="1" s="1"/>
  <c r="AH78" i="1"/>
  <c r="AI78" i="1"/>
  <c r="AJ78" i="1"/>
  <c r="AQ78" i="1" s="1"/>
  <c r="AM78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44" i="1"/>
  <c r="X44" i="1"/>
  <c r="Y44" i="1"/>
  <c r="AL44" i="1" s="1"/>
  <c r="Z44" i="1"/>
  <c r="AA44" i="1"/>
  <c r="AM44" i="1" s="1"/>
  <c r="AB44" i="1"/>
  <c r="AC44" i="1"/>
  <c r="AN44" i="1" s="1"/>
  <c r="AD44" i="1"/>
  <c r="AE44" i="1"/>
  <c r="AF44" i="1"/>
  <c r="AO44" i="1" s="1"/>
  <c r="AG44" i="1"/>
  <c r="AP44" i="1" s="1"/>
  <c r="AH44" i="1"/>
  <c r="AI44" i="1"/>
  <c r="AJ44" i="1"/>
  <c r="AK44" i="1"/>
  <c r="AQ44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25" i="1"/>
  <c r="AK25" i="1" s="1"/>
  <c r="X25" i="1"/>
  <c r="Y25" i="1"/>
  <c r="Z25" i="1"/>
  <c r="AA25" i="1"/>
  <c r="AM25" i="1" s="1"/>
  <c r="AB25" i="1"/>
  <c r="AC25" i="1"/>
  <c r="AD25" i="1"/>
  <c r="AE25" i="1"/>
  <c r="AO25" i="1" s="1"/>
  <c r="AF25" i="1"/>
  <c r="AG25" i="1"/>
  <c r="AH25" i="1"/>
  <c r="AI25" i="1"/>
  <c r="AJ25" i="1"/>
  <c r="AL25" i="1"/>
  <c r="AP25" i="1"/>
  <c r="AQ25" i="1"/>
  <c r="W42" i="1"/>
  <c r="X42" i="1"/>
  <c r="Y42" i="1"/>
  <c r="Z42" i="1"/>
  <c r="AA42" i="1"/>
  <c r="AM42" i="1" s="1"/>
  <c r="AB42" i="1"/>
  <c r="AC42" i="1"/>
  <c r="AN42" i="1" s="1"/>
  <c r="AD42" i="1"/>
  <c r="AE42" i="1"/>
  <c r="AF42" i="1"/>
  <c r="AG42" i="1"/>
  <c r="AP42" i="1" s="1"/>
  <c r="AH42" i="1"/>
  <c r="AI42" i="1"/>
  <c r="AJ42" i="1"/>
  <c r="AQ42" i="1" s="1"/>
  <c r="AL42" i="1"/>
  <c r="W69" i="1"/>
  <c r="X69" i="1"/>
  <c r="Y69" i="1"/>
  <c r="AL69" i="1" s="1"/>
  <c r="Z69" i="1"/>
  <c r="AA69" i="1"/>
  <c r="AM69" i="1" s="1"/>
  <c r="AB69" i="1"/>
  <c r="AC69" i="1"/>
  <c r="AN69" i="1" s="1"/>
  <c r="AD69" i="1"/>
  <c r="AE69" i="1"/>
  <c r="AF69" i="1"/>
  <c r="AG69" i="1"/>
  <c r="AP69" i="1" s="1"/>
  <c r="AH69" i="1"/>
  <c r="AI69" i="1"/>
  <c r="AJ69" i="1"/>
  <c r="AK69" i="1"/>
  <c r="AO69" i="1"/>
  <c r="AQ69" i="1"/>
  <c r="W28" i="1"/>
  <c r="AK28" i="1" s="1"/>
  <c r="X28" i="1"/>
  <c r="Y28" i="1"/>
  <c r="Z28" i="1"/>
  <c r="AL28" i="1" s="1"/>
  <c r="AA28" i="1"/>
  <c r="AB28" i="1"/>
  <c r="AC28" i="1"/>
  <c r="AN28" i="1" s="1"/>
  <c r="AD28" i="1"/>
  <c r="AE28" i="1"/>
  <c r="AF28" i="1"/>
  <c r="AG28" i="1"/>
  <c r="AH28" i="1"/>
  <c r="AI28" i="1"/>
  <c r="AQ28" i="1" s="1"/>
  <c r="AJ28" i="1"/>
  <c r="AP28" i="1"/>
  <c r="W71" i="1"/>
  <c r="X71" i="1"/>
  <c r="Y71" i="1"/>
  <c r="Z71" i="1"/>
  <c r="AA71" i="1"/>
  <c r="AB71" i="1"/>
  <c r="AC71" i="1"/>
  <c r="AD71" i="1"/>
  <c r="AE71" i="1"/>
  <c r="AO71" i="1" s="1"/>
  <c r="AF71" i="1"/>
  <c r="AG71" i="1"/>
  <c r="AP71" i="1" s="1"/>
  <c r="AH71" i="1"/>
  <c r="AI71" i="1"/>
  <c r="AJ71" i="1"/>
  <c r="AK71" i="1"/>
  <c r="AL71" i="1"/>
  <c r="AQ71" i="1"/>
  <c r="W118" i="1"/>
  <c r="X118" i="1"/>
  <c r="Y118" i="1"/>
  <c r="AL118" i="1" s="1"/>
  <c r="Z118" i="1"/>
  <c r="AA118" i="1"/>
  <c r="AB118" i="1"/>
  <c r="AM118" i="1" s="1"/>
  <c r="AC118" i="1"/>
  <c r="AD118" i="1"/>
  <c r="AE118" i="1"/>
  <c r="AF118" i="1"/>
  <c r="AO118" i="1" s="1"/>
  <c r="AG118" i="1"/>
  <c r="AH118" i="1"/>
  <c r="AI118" i="1"/>
  <c r="AJ118" i="1"/>
  <c r="AK118" i="1"/>
  <c r="AQ118" i="1"/>
  <c r="W21" i="1"/>
  <c r="X21" i="1"/>
  <c r="AK21" i="1" s="1"/>
  <c r="Y21" i="1"/>
  <c r="Z21" i="1"/>
  <c r="AA21" i="1"/>
  <c r="AB21" i="1"/>
  <c r="AM21" i="1" s="1"/>
  <c r="AC21" i="1"/>
  <c r="AD21" i="1"/>
  <c r="AE21" i="1"/>
  <c r="AO21" i="1" s="1"/>
  <c r="AF21" i="1"/>
  <c r="AG21" i="1"/>
  <c r="AH21" i="1"/>
  <c r="AI21" i="1"/>
  <c r="AJ21" i="1"/>
  <c r="AQ21" i="1"/>
  <c r="W20" i="1"/>
  <c r="X20" i="1"/>
  <c r="Y20" i="1"/>
  <c r="Z20" i="1"/>
  <c r="AA20" i="1"/>
  <c r="AB20" i="1"/>
  <c r="AC20" i="1"/>
  <c r="AD20" i="1"/>
  <c r="AN20" i="1" s="1"/>
  <c r="AE20" i="1"/>
  <c r="AF20" i="1"/>
  <c r="AO20" i="1" s="1"/>
  <c r="AG20" i="1"/>
  <c r="AH20" i="1"/>
  <c r="AP20" i="1" s="1"/>
  <c r="AI20" i="1"/>
  <c r="AJ20" i="1"/>
  <c r="AL20" i="1"/>
  <c r="AQ20" i="1"/>
  <c r="W96" i="1"/>
  <c r="X96" i="1"/>
  <c r="Y96" i="1"/>
  <c r="Z96" i="1"/>
  <c r="AL96" i="1" s="1"/>
  <c r="AA96" i="1"/>
  <c r="AB96" i="1"/>
  <c r="AC96" i="1"/>
  <c r="AD96" i="1"/>
  <c r="AE96" i="1"/>
  <c r="AO96" i="1" s="1"/>
  <c r="AF96" i="1"/>
  <c r="AG96" i="1"/>
  <c r="AH96" i="1"/>
  <c r="AP96" i="1" s="1"/>
  <c r="AI96" i="1"/>
  <c r="AJ96" i="1"/>
  <c r="AQ96" i="1" s="1"/>
  <c r="W95" i="1"/>
  <c r="AK95" i="1" s="1"/>
  <c r="X95" i="1"/>
  <c r="Y95" i="1"/>
  <c r="Z95" i="1"/>
  <c r="AA95" i="1"/>
  <c r="AB95" i="1"/>
  <c r="AC95" i="1"/>
  <c r="AN95" i="1" s="1"/>
  <c r="AD95" i="1"/>
  <c r="AE95" i="1"/>
  <c r="AF95" i="1"/>
  <c r="AG95" i="1"/>
  <c r="AP95" i="1" s="1"/>
  <c r="AH95" i="1"/>
  <c r="AI95" i="1"/>
  <c r="AJ95" i="1"/>
  <c r="AL95" i="1"/>
  <c r="AM95" i="1"/>
  <c r="AO87" i="1" l="1"/>
  <c r="AQ12" i="1"/>
  <c r="AL6" i="1"/>
  <c r="AO7" i="1"/>
  <c r="AO41" i="1"/>
  <c r="AK64" i="1"/>
  <c r="AN48" i="1"/>
  <c r="BD30" i="1"/>
  <c r="AQ95" i="1"/>
  <c r="AN96" i="1"/>
  <c r="AK20" i="1"/>
  <c r="AN21" i="1"/>
  <c r="AN71" i="1"/>
  <c r="AO42" i="1"/>
  <c r="AO78" i="1"/>
  <c r="AM86" i="1"/>
  <c r="AN55" i="1"/>
  <c r="AN47" i="1"/>
  <c r="AM56" i="1"/>
  <c r="AP104" i="1"/>
  <c r="AO81" i="1"/>
  <c r="AP34" i="1"/>
  <c r="AL32" i="1"/>
  <c r="AN106" i="1"/>
  <c r="AK30" i="1"/>
  <c r="AP19" i="1"/>
  <c r="AO101" i="1"/>
  <c r="AO31" i="1"/>
  <c r="AO109" i="1"/>
  <c r="AO10" i="1"/>
  <c r="AK23" i="1"/>
  <c r="AO114" i="1"/>
  <c r="AO5" i="1"/>
  <c r="AP89" i="1"/>
  <c r="BD88" i="1"/>
  <c r="BD46" i="1"/>
  <c r="BD108" i="1"/>
  <c r="BD106" i="1"/>
  <c r="AM96" i="1"/>
  <c r="AP118" i="1"/>
  <c r="AM71" i="1"/>
  <c r="AO28" i="1"/>
  <c r="AN78" i="1"/>
  <c r="AN75" i="1"/>
  <c r="AM87" i="1"/>
  <c r="AQ33" i="1"/>
  <c r="AK33" i="1"/>
  <c r="AO12" i="1"/>
  <c r="AO13" i="1"/>
  <c r="AO16" i="1"/>
  <c r="AO59" i="1"/>
  <c r="AQ32" i="1"/>
  <c r="AK15" i="1"/>
  <c r="AN101" i="1"/>
  <c r="AO100" i="1"/>
  <c r="AQ85" i="1"/>
  <c r="AO108" i="1"/>
  <c r="AN109" i="1"/>
  <c r="AN22" i="1"/>
  <c r="AO83" i="1"/>
  <c r="AK43" i="1"/>
  <c r="AN68" i="1"/>
  <c r="AN114" i="1"/>
  <c r="AO64" i="1"/>
  <c r="AL48" i="1"/>
  <c r="AO89" i="1"/>
  <c r="AO93" i="1"/>
  <c r="AO95" i="1"/>
  <c r="AL21" i="1"/>
  <c r="AK54" i="1"/>
  <c r="AK86" i="1"/>
  <c r="AQ56" i="1"/>
  <c r="AK56" i="1"/>
  <c r="AN104" i="1"/>
  <c r="AN34" i="1"/>
  <c r="AK61" i="1"/>
  <c r="AP32" i="1"/>
  <c r="AO30" i="1"/>
  <c r="AN19" i="1"/>
  <c r="AP15" i="1"/>
  <c r="AO52" i="1"/>
  <c r="AK94" i="1"/>
  <c r="AK113" i="1"/>
  <c r="AN108" i="1"/>
  <c r="AP119" i="1"/>
  <c r="AN83" i="1"/>
  <c r="AP77" i="1"/>
  <c r="AQ57" i="1"/>
  <c r="AQ79" i="1"/>
  <c r="AQ48" i="1"/>
  <c r="AN89" i="1"/>
  <c r="AP85" i="1"/>
  <c r="AQ24" i="1"/>
  <c r="AN98" i="1"/>
  <c r="AQ116" i="1"/>
  <c r="AM10" i="1"/>
  <c r="AP110" i="1"/>
  <c r="AL73" i="1"/>
  <c r="BD25" i="1"/>
  <c r="BD78" i="1"/>
  <c r="BD61" i="1"/>
  <c r="AK96" i="1"/>
  <c r="AN118" i="1"/>
  <c r="AM28" i="1"/>
  <c r="AO112" i="1"/>
  <c r="AP54" i="1"/>
  <c r="AN115" i="1"/>
  <c r="AK55" i="1"/>
  <c r="AP50" i="1"/>
  <c r="AQ7" i="1"/>
  <c r="AK106" i="1"/>
  <c r="AN30" i="1"/>
  <c r="AQ107" i="1"/>
  <c r="AK107" i="1"/>
  <c r="AO85" i="1"/>
  <c r="AO27" i="1"/>
  <c r="AL22" i="1"/>
  <c r="AO43" i="1"/>
  <c r="AO77" i="1"/>
  <c r="AP79" i="1"/>
  <c r="AP48" i="1"/>
  <c r="BD86" i="1"/>
  <c r="BD89" i="1"/>
  <c r="AM20" i="1"/>
  <c r="AK78" i="1"/>
  <c r="AN112" i="1"/>
  <c r="AO86" i="1"/>
  <c r="AL104" i="1"/>
  <c r="AO61" i="1"/>
  <c r="AN32" i="1"/>
  <c r="AP106" i="1"/>
  <c r="AL19" i="1"/>
  <c r="AN15" i="1"/>
  <c r="AK101" i="1"/>
  <c r="AO8" i="1"/>
  <c r="AO9" i="1"/>
  <c r="AN119" i="1"/>
  <c r="AK109" i="1"/>
  <c r="AQ68" i="1"/>
  <c r="AN77" i="1"/>
  <c r="BD55" i="1"/>
  <c r="BD83" i="1"/>
  <c r="BD111" i="1"/>
  <c r="AP21" i="1"/>
  <c r="AK42" i="1"/>
  <c r="AN25" i="1"/>
  <c r="AL82" i="1"/>
  <c r="AK46" i="1"/>
  <c r="AM33" i="1"/>
  <c r="AP84" i="1"/>
  <c r="AN17" i="1"/>
  <c r="AP7" i="1"/>
  <c r="AO106" i="1"/>
  <c r="AO107" i="1"/>
  <c r="AK19" i="1"/>
  <c r="AM52" i="1"/>
  <c r="AK31" i="1"/>
  <c r="AL90" i="1"/>
  <c r="AN85" i="1"/>
  <c r="AQ40" i="1"/>
  <c r="AQ99" i="1"/>
  <c r="AN110" i="1"/>
  <c r="AP73" i="1"/>
  <c r="AN91" i="1"/>
  <c r="AQ5" i="1"/>
  <c r="AO4" i="1"/>
  <c r="BD11" i="1"/>
  <c r="BD31" i="1"/>
  <c r="BD73" i="1"/>
  <c r="BD105" i="1"/>
  <c r="BD82" i="1"/>
  <c r="BD15" i="1"/>
  <c r="BD72" i="1"/>
  <c r="BD75" i="1"/>
  <c r="BD47" i="1"/>
  <c r="BD90" i="1"/>
  <c r="BD22" i="1"/>
  <c r="BD23" i="1"/>
  <c r="BD87" i="1"/>
  <c r="BD69" i="1"/>
  <c r="BD118" i="1"/>
  <c r="BD59" i="1"/>
  <c r="BD80" i="1"/>
  <c r="BD12" i="1"/>
  <c r="BD6" i="1"/>
  <c r="BD63" i="1"/>
  <c r="BD119" i="1"/>
  <c r="BD101" i="1"/>
  <c r="BD26" i="1"/>
  <c r="BD74" i="1"/>
  <c r="BD58" i="1"/>
  <c r="BD64" i="1"/>
  <c r="BD34" i="1"/>
  <c r="BD38" i="1"/>
  <c r="BD97" i="1"/>
  <c r="BD102" i="1"/>
  <c r="BD67" i="1"/>
  <c r="BD39" i="1"/>
  <c r="BD53" i="1"/>
  <c r="BD117" i="1"/>
  <c r="BD76" i="1"/>
  <c r="BD62" i="1"/>
  <c r="BD70" i="1"/>
  <c r="BD21" i="1"/>
  <c r="BD71" i="1"/>
  <c r="BD112" i="1"/>
  <c r="BD7" i="1"/>
  <c r="BD114" i="1"/>
  <c r="BD93" i="1"/>
  <c r="BD95" i="1"/>
  <c r="BD100" i="1"/>
  <c r="BD49" i="1"/>
  <c r="BD68" i="1"/>
  <c r="BD94" i="1"/>
  <c r="BD13" i="1"/>
  <c r="BD32" i="1"/>
  <c r="BD113" i="1"/>
  <c r="BD40" i="1"/>
  <c r="BD14" i="1"/>
  <c r="BD35" i="1"/>
  <c r="BD37" i="1"/>
  <c r="BD109" i="1"/>
  <c r="BD96" i="1"/>
  <c r="BD42" i="1"/>
  <c r="BD54" i="1"/>
  <c r="BD84" i="1"/>
  <c r="BD16" i="1"/>
  <c r="BD9" i="1"/>
  <c r="BD10" i="1"/>
  <c r="BD44" i="1"/>
  <c r="BD65" i="1"/>
  <c r="BD52" i="1"/>
  <c r="BD27" i="1"/>
  <c r="BD4" i="1"/>
  <c r="BD33" i="1"/>
  <c r="BD20" i="1"/>
  <c r="BD2" i="1"/>
  <c r="BD81" i="1"/>
  <c r="BD66" i="1"/>
  <c r="BD110" i="1"/>
  <c r="BD5" i="1"/>
  <c r="BD48" i="1"/>
  <c r="BD19" i="1"/>
  <c r="BD51" i="1"/>
  <c r="BD24" i="1"/>
  <c r="BD43" i="1"/>
  <c r="BD91" i="1"/>
  <c r="BD92" i="1"/>
  <c r="BD104" i="1"/>
  <c r="BD99" i="1"/>
  <c r="BD103" i="1"/>
  <c r="BD3" i="1"/>
  <c r="BD28" i="1"/>
  <c r="BD41" i="1"/>
  <c r="BD107" i="1"/>
  <c r="BD60" i="1"/>
  <c r="BD56" i="1"/>
  <c r="BD116" i="1"/>
  <c r="BD57" i="1"/>
  <c r="BD17" i="1"/>
  <c r="BD79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Q45" i="1"/>
  <c r="AP45" i="1" l="1"/>
  <c r="AN45" i="1"/>
  <c r="AL45" i="1"/>
  <c r="AO45" i="1"/>
  <c r="AM45" i="1"/>
  <c r="BK45" i="1" l="1"/>
  <c r="BI45" i="1" l="1"/>
  <c r="AX45" i="1"/>
  <c r="AY45" i="1"/>
  <c r="AZ45" i="1"/>
  <c r="BA45" i="1"/>
  <c r="BB45" i="1"/>
  <c r="BC45" i="1"/>
  <c r="BE45" i="1"/>
  <c r="BD45" i="1" l="1"/>
</calcChain>
</file>

<file path=xl/sharedStrings.xml><?xml version="1.0" encoding="utf-8"?>
<sst xmlns="http://schemas.openxmlformats.org/spreadsheetml/2006/main" count="1146" uniqueCount="434">
  <si>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</si>
  <si>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</si>
  <si>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</si>
  <si>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</si>
  <si>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</si>
  <si>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</si>
  <si>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</si>
  <si>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</si>
  <si>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</si>
  <si>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</si>
  <si>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</si>
  <si>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</si>
  <si>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</si>
  <si>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</si>
  <si>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</si>
  <si>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</si>
  <si>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</si>
  <si>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</si>
  <si>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</si>
  <si>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</si>
  <si>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</si>
  <si>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</si>
  <si>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</si>
  <si>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</si>
  <si>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Parking</t>
  </si>
  <si>
    <t>Outdoor Option?</t>
  </si>
  <si>
    <t>Pets?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</si>
  <si>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</si>
  <si>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</si>
  <si>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</si>
  <si>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</si>
  <si>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</si>
  <si>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</si>
  <si>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</si>
  <si>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</si>
  <si>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</si>
  <si>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</si>
  <si>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</si>
  <si>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</si>
  <si>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</si>
  <si>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</si>
  <si>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</si>
  <si>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</si>
  <si>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</si>
  <si>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</si>
  <si>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</si>
  <si>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</si>
  <si>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</si>
  <si>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</si>
  <si>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</si>
  <si>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</si>
  <si>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</si>
  <si>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</si>
  <si>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</si>
  <si>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</si>
  <si>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downtown</t>
  </si>
  <si>
    <t>latitude</t>
  </si>
  <si>
    <t>longitude</t>
  </si>
  <si>
    <t>name</t>
  </si>
  <si>
    <t>desc</t>
  </si>
  <si>
    <t>color</t>
  </si>
  <si>
    <t>Jack Quinn Irish Ale House &amp; Pub</t>
  </si>
  <si>
    <t>The Rabbit Hole</t>
  </si>
  <si>
    <t>Oskar Blues</t>
  </si>
  <si>
    <t>http://www.oskarbluesfooderies.com/</t>
  </si>
  <si>
    <t>T-Byrd’s Tacos &amp; Tequila</t>
  </si>
  <si>
    <t>http://www.tbyrdstacos.com/index.html</t>
  </si>
  <si>
    <t>503W</t>
  </si>
  <si>
    <t>http://www.503w.co/</t>
  </si>
  <si>
    <t>Streetcar520</t>
  </si>
  <si>
    <t>http://www.streetcar520.com/</t>
  </si>
  <si>
    <t>Jose Muldoon’s Food &amp; Drink Downtown</t>
  </si>
  <si>
    <t>http://www.josemuldoons.com/</t>
  </si>
  <si>
    <t>Phantom Canyon Brewing Company</t>
  </si>
  <si>
    <t>http://www.phantomcanyon.com/</t>
  </si>
  <si>
    <t>oldcolo</t>
  </si>
  <si>
    <t>Thunder and Buttons II</t>
  </si>
  <si>
    <t>Cucuru Gallery Cafe</t>
  </si>
  <si>
    <t>Rustica Pizzeria</t>
  </si>
  <si>
    <t>Alchemy</t>
  </si>
  <si>
    <t>Swirl Wine Bar</t>
  </si>
  <si>
    <t>Townhouse Lounge</t>
  </si>
  <si>
    <t>The Loop</t>
  </si>
  <si>
    <t>Mona Lisa Fondue Restaurant</t>
  </si>
  <si>
    <t>Keg Lounge</t>
  </si>
  <si>
    <t>Royal Tavern</t>
  </si>
  <si>
    <t>PJs Bistro</t>
  </si>
  <si>
    <t>manitou</t>
  </si>
  <si>
    <t>Hops n Drops</t>
  </si>
  <si>
    <t>Single Barrel Craft Burgers and Brews</t>
  </si>
  <si>
    <t>Vinum Populi</t>
  </si>
  <si>
    <t>Rhinos Sports and Spirits</t>
  </si>
  <si>
    <t>Cleats Bar and Grill East</t>
  </si>
  <si>
    <t>Salsa Brava Fresh Mexican Grill</t>
  </si>
  <si>
    <t>Peaks N Pines Brewing Company</t>
  </si>
  <si>
    <t>The Wobbly Olive</t>
  </si>
  <si>
    <t>Bar Louie</t>
  </si>
  <si>
    <t>Fox and Hound</t>
  </si>
  <si>
    <t>Rhinos Ranch</t>
  </si>
  <si>
    <t>powers</t>
  </si>
  <si>
    <t>Cork and Cask</t>
  </si>
  <si>
    <t>The Warehouse Restaurant and Gallery</t>
  </si>
  <si>
    <t>Zodiac Venue</t>
  </si>
  <si>
    <t>The Bench</t>
  </si>
  <si>
    <t>Triple Nickel Tavern</t>
  </si>
  <si>
    <t>The Archives</t>
  </si>
  <si>
    <t>Bar K</t>
  </si>
  <si>
    <t>Gasoline Alley</t>
  </si>
  <si>
    <t>Colorado Craft Social</t>
  </si>
  <si>
    <t>The Thirsty Parrot</t>
  </si>
  <si>
    <t>Supernova</t>
  </si>
  <si>
    <t>Tonys Bar</t>
  </si>
  <si>
    <t>Four by Brother Luck</t>
  </si>
  <si>
    <t>Casa Grande Mexican Restaurant</t>
  </si>
  <si>
    <t>woodland</t>
  </si>
  <si>
    <t>Pikes Peak Brewing</t>
  </si>
  <si>
    <t>The Bistro on 2nd</t>
  </si>
  <si>
    <t>Back East Bar and Grill</t>
  </si>
  <si>
    <t>Texas Roadhouse</t>
  </si>
  <si>
    <t>La Casa Fiesta Restaurant</t>
  </si>
  <si>
    <t>The Brass Tap</t>
  </si>
  <si>
    <t>Bourbon Brothers Smokehouse and Tavern</t>
  </si>
  <si>
    <t>CB and Potts</t>
  </si>
  <si>
    <t>The Stube</t>
  </si>
  <si>
    <t>Dog Haus Biergarten</t>
  </si>
  <si>
    <t>The Steakhouse at Flying Horse</t>
  </si>
  <si>
    <t>monument</t>
  </si>
  <si>
    <t>northgate</t>
  </si>
  <si>
    <t>Dublin House Sports Bar and Grill</t>
  </si>
  <si>
    <t>Piglatin Cocina</t>
  </si>
  <si>
    <t>Overtime Sports Bar and Grill</t>
  </si>
  <si>
    <t>Erin Inn</t>
  </si>
  <si>
    <t>Rileas Pub</t>
  </si>
  <si>
    <t>Good Company Restaurant and Bar</t>
  </si>
  <si>
    <t>Falcons Bar and Grill</t>
  </si>
  <si>
    <t>Applebees</t>
  </si>
  <si>
    <t>Buffalo Wild Wings</t>
  </si>
  <si>
    <t>Saltgrass Steak House</t>
  </si>
  <si>
    <t>Amandas Cantina</t>
  </si>
  <si>
    <t>Pints Tavern</t>
  </si>
  <si>
    <t>The Playing Field Sports Bar</t>
  </si>
  <si>
    <t>Mi Mexico</t>
  </si>
  <si>
    <t>nacademy</t>
  </si>
  <si>
    <t>Kelly Obrians</t>
  </si>
  <si>
    <t>Legends Rock Bar</t>
  </si>
  <si>
    <t>Knucklehead Tavern</t>
  </si>
  <si>
    <t>JBs Burger Kitchen and Bar</t>
  </si>
  <si>
    <t>sacademy</t>
  </si>
  <si>
    <t>21 S Tejon St, Colorado Springs, CO 80903</t>
  </si>
  <si>
    <t>https://jackquinnspub.com/</t>
  </si>
  <si>
    <t>101 N Tejon St, Colorado Springs, CO 80903</t>
  </si>
  <si>
    <t>https://www.facebook.com/rabbitholedinneranddrinks/</t>
  </si>
  <si>
    <t>118 N Tejon St, Colorado Springs, CO 80903</t>
  </si>
  <si>
    <t>26 E Kiowa St, Colorado Springs, CO 80903</t>
  </si>
  <si>
    <t>503 W Colorado Ave, Colorado Springs, CO 80905</t>
  </si>
  <si>
    <t>520 S Tejon St, Colorado Springs, CO 80903</t>
  </si>
  <si>
    <t>222 N Tejon St, Colorado Springs, CO 80903</t>
  </si>
  <si>
    <t>2 E Pikes Peak Ave, Colorado Springs, CO 80903</t>
  </si>
  <si>
    <t>2415 W Colorado Ave, Colorado Springs, CO 80904</t>
  </si>
  <si>
    <t>2332 Colorado Ave, Colorado Springs, CO 80904</t>
  </si>
  <si>
    <r>
      <t> </t>
    </r>
    <r>
      <rPr>
        <sz val="12"/>
        <color rgb="FF222222"/>
        <rFont val="Arial"/>
        <family val="2"/>
      </rPr>
      <t>2527 W Colorado Ave, Colorado Springs, CO 80904</t>
    </r>
  </si>
  <si>
    <t>2625 W Colorado Ave, Colorado Springs, CO 80904</t>
  </si>
  <si>
    <t>717 Manitou Ave, Manitou Springs, CO 80829</t>
  </si>
  <si>
    <t>907 Manitou Ave, Manitou Springs, CO 80829</t>
  </si>
  <si>
    <t>965 Manitou Ave, Manitou Springs, CO 80829</t>
  </si>
  <si>
    <t>730 Manitou Ave, Manitou Springs, CO 80829</t>
  </si>
  <si>
    <t>733 Manitou Ave, Manitou Springs, CO 80829</t>
  </si>
  <si>
    <t>924 Manitou Ave, Manitou Springs, CO 80829</t>
  </si>
  <si>
    <t>915 Manitou Ave, Manitou Springs, CO 80829</t>
  </si>
  <si>
    <t>5820 Stetson Hills Blvd, Colorado Springs, CO 80922</t>
  </si>
  <si>
    <t>5885 Stetson Hills Blvd, Colorado Springs, CO 80923</t>
  </si>
  <si>
    <t>6165 Barnes Rd #170, Colorado Springs, CO 80922</t>
  </si>
  <si>
    <t>Drinks $3.50 Domestic Beers and Liquors&lt;br&gt;Drinks $4 Imports and House Wine by the Glass&lt;br&gt;Food 1/2 Priced Appetizers</t>
  </si>
  <si>
    <t>$5 Select Local Drafts&lt;br&gt;$6 Wine by the Glass&lt;br&gt;$6 Select Specialty Cocktails&lt;br&gt;Happy hour food specials</t>
  </si>
  <si>
    <t>All appetizers half price&lt;br&gt;$3.50 Core beers&lt;br&gt;$4.50 Jamison drinks&lt;br&gt;$2 Off wells and wines</t>
  </si>
  <si>
    <t>$5 Margs&lt;br&gt;$5 Sangria Swirl&lt;br&gt;$3 Tacate, Dos XX, and Mandelo&lt;br&gt;$3 Baby Margs&lt;br&gt;Tacos $2.50-$3.25&lt;br&gt;$5 Guac&lt;br&gt;$3.95 Chips and Salsa</t>
  </si>
  <si>
    <t>$1 off all beers and specialty cocktails &lt;br&gt; $3 wells and house wines</t>
  </si>
  <si>
    <t xml:space="preserve">Daily from 3pm to 6pm and 9pm to Close!&lt;br&gt;1/2 price share plates, $3 wines and drafts, $4 wells, $5 beer &amp; a shot. </t>
  </si>
  <si>
    <t>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</t>
  </si>
  <si>
    <t>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</t>
  </si>
  <si>
    <t>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</t>
  </si>
  <si>
    <t>$4 house wine, $4 select draft, $4 wells, $2.5 Full Sail Sessions Plus, Small Plate Deals!</t>
  </si>
  <si>
    <t>1 Topping Pizza - $7&lt;br&gt;Wines, wells, and drafts - $4</t>
  </si>
  <si>
    <t>$5 glasses of wine and 40% off all food</t>
  </si>
  <si>
    <t>$1 off well, MAT wine&lt;br&gt;$1 off draft beer and half price appetizers</t>
  </si>
  <si>
    <t>$6 pitchers; $2.75 wines and domestics; $2 drafts</t>
  </si>
  <si>
    <t>Appetizers and drinks 25% off&lt;br&gt;Every Wed from 5-9p.m. Ladies get a free glass of wine or beer with purchase of an entree</t>
  </si>
  <si>
    <t>Special pricing on food and drinks</t>
  </si>
  <si>
    <t>2 for 1 cocktails, beers, and wines</t>
  </si>
  <si>
    <t>$1 off all drinks&lt;br&gt;$2 off appetizers</t>
  </si>
  <si>
    <t>$3 Wells, Pints, House Wines, Bottles &amp; Cans with appetizer specials and much, much more!</t>
  </si>
  <si>
    <t xml:space="preserve">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</t>
  </si>
  <si>
    <t>All 14oz drafts $3.50&lt;br&gt;Wines by the glass $4.50&lt;br&gt;Signature martinis $5.50&lt;br&gt;Flatbreads and Select Apps Half Price</t>
  </si>
  <si>
    <t>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</t>
  </si>
  <si>
    <t>Drink specials</t>
  </si>
  <si>
    <t>$1 off all drafts, house wines, well drinks, and can beer. Discounted food.</t>
  </si>
  <si>
    <t>$2.50 wells; $2.50 domestics; $1 off drafts except Pabst Blue Ribbon</t>
  </si>
  <si>
    <t>Half off cocktaills</t>
  </si>
  <si>
    <t>$3 pints; $6 pitchers</t>
  </si>
  <si>
    <t>$4 Colorado Drafts&lt;br&gt;$5 House Wines&lt;br&gt;$6 Select Cocktail&lt;br&gt;Food Specials</t>
  </si>
  <si>
    <t>Sportivo Primo at the Antlers</t>
  </si>
  <si>
    <t>$2 house drafts, house wine and well drinks, and half off appetizers</t>
  </si>
  <si>
    <t>$3 drafts, wines, and wells&lt;br&gt;Half off Barcade bites&lt;br&gt;Taco Tuesday - $1.25&lt;br&gt;Wing Wed - $0.60 each</t>
  </si>
  <si>
    <t>$2.50 bottles of domestic beers, $4.25 domestic mini pitchers, $6.25 craft mini pitchers and $3.00 hot dogs</t>
  </si>
  <si>
    <t>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</t>
  </si>
  <si>
    <t>Daily Specials</t>
  </si>
  <si>
    <t>$5 Appetizers &amp; Desserts&lt;br&gt;$5 Wines by the Glass&lt;br&gt;$6 Wines by the Glass&lt;br&gt;$5 Cocktails</t>
  </si>
  <si>
    <t>Select drafts, house wine, and well drinks on special</t>
  </si>
  <si>
    <t>Don Tequila Mexican Grill and Cantina</t>
  </si>
  <si>
    <t>$5.99 House Margs&lt;br&gt;$4.99 20oz Draft Beers&lt;br&gt;Taco Tuesday&lt;br&gt;Fajita Thursday</t>
  </si>
  <si>
    <t>Food and drink specials</t>
  </si>
  <si>
    <t>$4 Happy hour pints&lt;br&gt;</t>
  </si>
  <si>
    <t>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</t>
  </si>
  <si>
    <t>$4 Potts Beers, Well Drinks and 6oz Pours of House Wine&lt;br&gt;Special food prices</t>
  </si>
  <si>
    <t>$3 16oz PBR&lt;br&gt;$2 off draft beer and wine&lt;br&gt;$3.99 This Burger&lt;br&gt;$3.99 That Burger&lt;br&gt;$2.99 Sliced Sausage&lt;br&gt;$1.49 Tots or Fries</t>
  </si>
  <si>
    <t>$5 off all Sharing Plates in the Lounge</t>
  </si>
  <si>
    <t>Wines, Wells &amp; Drafts Buy 1 Get 1 FREE</t>
  </si>
  <si>
    <t>$1.50 domestic drafts; $2.50 wells and wines&lt;br&gt;$1 shot of the night</t>
  </si>
  <si>
    <t>Wells, house wines, and domestic beer - $3&lt;br&gt;Pitchers of Coors Light and Miller Lite - $9&lt;br&gt;Pitchers of Bud Light - $9.50&lt;br&gt;Additional specials every day of the week</t>
  </si>
  <si>
    <t>Specials on beer and food including chips and salsa, nachos, boneless chicken wings, onion rings, mozarella sticks, cheese fries, potato skins, jalapeno poppers, and cheese quasadilla</t>
  </si>
  <si>
    <t>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</t>
  </si>
  <si>
    <t>&lt;b&gt;Drinks&lt;/b&gt;&lt;br&gt; $3 Jack &amp; Coke, Captain &amp; Coke, Absolut Mixers &lt;br&gt; $3+ Domestic Draft Talls&lt;br&gt;&lt;b&gt;Food&lt;/b&gt;&lt;br&gt;$3 Mozzarella Sticks, Roasted Garlic Mushrooms, Mini Corn Dogs, Regular Onion Rings, Chips &amp; Salsa</t>
  </si>
  <si>
    <t>$2.75 DOMESTIC BEERS&lt;br&gt; $3.75 CRAFT &amp; IMPORT BOTTLE BEERS&lt;br&gt; $4.75 WINES $6.75 SELECT COCKTAILS&lt;br&gt;APPETIZERS $4-$6</t>
  </si>
  <si>
    <t>$2 12oz Margs&lt;br&gt;$5 16oz Margs&lt;br&gt;$5 Wines&lt;br&gt;$3-4 Beers&lt;br&gt;$2-$6 Food Specials</t>
  </si>
  <si>
    <t>2 for 1 Domestics&lt;br&gt;Special Discounts for First Responders &amp; Military&lt;br&gt;Tuesday $2 drinks all day and 2 tacos for $2 all day&lt;br&gt;Saturday and Sunday $3 Bud Light &amp; Buds For Football Games</t>
  </si>
  <si>
    <t>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</t>
  </si>
  <si>
    <t>$1.75 to $2 drafts and wells</t>
  </si>
  <si>
    <t>$2.50 wells &amp; domestic pints&lt;br&gt;$3.25 premium pints&lt;br&gt;$2.75 domestic bottles&lt;br&gt;$3.75 premium bottles&lt;br&gt;75 cents wings! No minimum order. DINE IN ONLY</t>
  </si>
  <si>
    <t>Domestic bottles and drafts, great wine and well specials.</t>
  </si>
  <si>
    <t>1 off draft beer and well drinks&lt;br&gt;1/2 off Naan-Za Flatbreads</t>
  </si>
  <si>
    <t>Oscars Oyster Bar</t>
  </si>
  <si>
    <t>$1 off well wines and drafts&lt;br&gt;Half priced oysters&lt;br&gt;Two for One wine, wells, drafts and Cajun martinis on Tuesday 4:00-7:00pm</t>
  </si>
  <si>
    <t>BooDads Beach House Grill</t>
  </si>
  <si>
    <t>1 Off All Beer, Liquor &amp; Wine!&lt;br&gt;$2 Off Pitchers!</t>
  </si>
  <si>
    <t>Bristol Brewing Company</t>
  </si>
  <si>
    <t>McCabes Tavern</t>
  </si>
  <si>
    <t>$4 Wells &amp; House Wines&lt;br&gt;50-cent Chicken Wings&lt;br&gt;$3.50 Drafts Pints ($2.75 Bud Light pint)</t>
  </si>
  <si>
    <t>Trinity Brewing Company</t>
  </si>
  <si>
    <t>$2 Off house beers</t>
  </si>
  <si>
    <t>3 14 Sweet and Savory Pi Bar</t>
  </si>
  <si>
    <t>Bonny and Read</t>
  </si>
  <si>
    <t>$3 house wine (Rawson's Retreat) &lt;br&gt;$3 house beer (everything on tap) &lt;br&gt;$3 single shot mixed drinks (i.e. Gin &amp; tonic, vodka &amp; soda, etc.) &lt;br&gt;$1.50 Barcat oysters&lt;br&gt;1/2 price appetizers&lt;br&gt;</t>
  </si>
  <si>
    <t>Springs Orleans</t>
  </si>
  <si>
    <t>2 for 1 Appetizers&lt;br&gt;2 for 1 Select Cocktails&lt;br&gt;$3 Beers&lt;br&gt;30 Percent Off All Wines</t>
  </si>
  <si>
    <t>DRAFT BEERS $1 OFF&lt;br&gt;HOUSE WINES $4&lt;br&gt;SELECT SPIRITS $5&lt;br&gt;BAR BITES $6</t>
  </si>
  <si>
    <t>Bonefish Grill</t>
  </si>
  <si>
    <t>Sonterra Grill</t>
  </si>
  <si>
    <t>Select Martinis $6&lt;br&gt;House Margarita $4&lt;br&gt;House Wine $4&lt;br&gt;Draft Beer $2 off&lt;br&gt;Well Drinks $3&lt;br&gt;$3.50 Tapas&lt;br&gt;Appetizers $6-$10</t>
  </si>
  <si>
    <t>Edelweiss Restaurant</t>
  </si>
  <si>
    <t>Jake &amp; Tellys Greek Taverna</t>
  </si>
  <si>
    <t>MacKenzies Chop House</t>
  </si>
  <si>
    <t>Shugas</t>
  </si>
  <si>
    <t>Stagecoach Inn</t>
  </si>
  <si>
    <t>Tomo Sushi</t>
  </si>
  <si>
    <t>Rock Bottom</t>
  </si>
  <si>
    <t>Happy Hour in the Ratskeller&lt;br&gt;$3 draft beers&lt;br&gt; $3 house wines&lt;br&gt; $3 well drinks.</t>
  </si>
  <si>
    <t>Check their Facebook page for weekly specials</t>
  </si>
  <si>
    <t>$7 select appetizers &amp; martinis&lt;br&gt;$2 off all wines by the glass&lt;br&gt;$4 wells and drafts</t>
  </si>
  <si>
    <t>Select Cocktails $8&lt;br&gt;$7 Wine by the Glass&lt;br&gt;$6 Beer and a Shot&lt;br&gt;$7 Bruschetta&lt;br&gt;$3 Cup of Soup&lt;br&gt;$3 Small Mac n Cheese</t>
  </si>
  <si>
    <t>Happy Hour is every day in our lounge and on the front patio</t>
  </si>
  <si>
    <t>2 for 1 domestic bottle beers&lt;br&gt;20 percent off all sushi rolls&lt;br&gt;$0.99 small bottles of sake</t>
  </si>
  <si>
    <t>$1 off well liquors; $2 off beers, wines&lt;br&gt;$6 specialty cocktails&lt;br&gt;$5 - $7 select appetizers</t>
  </si>
  <si>
    <t>4307 Integrity Center Point, Colorado Springs, CO 80917</t>
  </si>
  <si>
    <t>6120 Barnes Rd, Colorado Springs, CO 80922</t>
  </si>
  <si>
    <t>5925 Dublin Blvd Unit A, Colorado Springs, CO 80923</t>
  </si>
  <si>
    <t>4005 Tutt Blvd, Colorado Springs, CO 80922</t>
  </si>
  <si>
    <t>3317 Cinema Point, Colorado Springs, CO 80922</t>
  </si>
  <si>
    <t>3255 Cinema Point, Colorado Springs, CO 80922</t>
  </si>
  <si>
    <r>
      <t> </t>
    </r>
    <r>
      <rPr>
        <sz val="12"/>
        <color rgb="FF222222"/>
        <rFont val="Arial"/>
        <family val="2"/>
      </rPr>
      <t>3101 New Center Point, Colorado Springs, CO 80922</t>
    </r>
  </si>
  <si>
    <t>5853 Palmer Park Blvd, Colorado Springs, CO 80915</t>
  </si>
  <si>
    <t>2890 New Center Point, Colorado Springs, CO 80922</t>
  </si>
  <si>
    <t>60 E Moreno Ave, Colorado Springs, CO 80903</t>
  </si>
  <si>
    <t>25 W Cimarron St, Colorado Springs, CO 80903</t>
  </si>
  <si>
    <t>230 Pueblo Ave, Colorado Springs, CO 80903</t>
  </si>
  <si>
    <t>424 S Nevada Ave, Colorado Springs, CO 80903</t>
  </si>
  <si>
    <t>26 S Wahsatch Ave, Colorado Springs, CO 80903</t>
  </si>
  <si>
    <t>15 S Tejon St, Colorado Springs, CO 80903</t>
  </si>
  <si>
    <t>124 E Costilla St, Colorado Springs, CO 80903</t>
  </si>
  <si>
    <t>28 N Tejon St, Colorado Springs, CO 80903</t>
  </si>
  <si>
    <t>32 S Tejon St, Colorado Springs, CO 80903</t>
  </si>
  <si>
    <r>
      <t> </t>
    </r>
    <r>
      <rPr>
        <sz val="12"/>
        <color rgb="FF222222"/>
        <rFont val="Arial"/>
        <family val="2"/>
      </rPr>
      <t>4 S Cascade Ave, Colorado Springs, CO 80903</t>
    </r>
  </si>
  <si>
    <t>111 E Boulder St, Colorado Springs, CO 80903</t>
  </si>
  <si>
    <t>1224, 326 N Tejon St, Colorado Springs, CO 80903</t>
  </si>
  <si>
    <t>321 N Tejon St, Colorado Springs, CO 80903</t>
  </si>
  <si>
    <t>520 Manor Ct, Woodland Park, CO 80863</t>
  </si>
  <si>
    <t>1756 Lake Woodmoor Dr, Monument, CO 80132</t>
  </si>
  <si>
    <t>65 2nd St, Monument, CO 80132</t>
  </si>
  <si>
    <t>9475 Briar Village Point #168, Colorado Springs, CO 80920</t>
  </si>
  <si>
    <t>15910 Jackson Creek Pkwy #100, Monument, CO 80132</t>
  </si>
  <si>
    <t>16196 Jackson Creek Pkwy, Monument, CO 80132</t>
  </si>
  <si>
    <t>230 Front St, Monument, CO 80132</t>
  </si>
  <si>
    <t>13271 Bass Pro Dr Ste 110, Colorado Springs, CO 80921</t>
  </si>
  <si>
    <t>13021 Bass Pro Dr, Colorado Springs, CO 80921</t>
  </si>
  <si>
    <t>261 Kaycee Case Pl, Colorado Springs, CO 80921</t>
  </si>
  <si>
    <t>292 CO-105, Palmer Lake, CO 80133</t>
  </si>
  <si>
    <t>162 Tracker Dr #130, Colorado Springs, CO 80921</t>
  </si>
  <si>
    <t>1880 Weiskopf Point, Colorado Springs, CO 80921</t>
  </si>
  <si>
    <t>1850 Dominion Way, Colorado Springs, CO 80918</t>
  </si>
  <si>
    <t>2825 Dublin Blvd, Colorado Springs, CO 80918</t>
  </si>
  <si>
    <r>
      <t> </t>
    </r>
    <r>
      <rPr>
        <sz val="12"/>
        <color rgb="FF222222"/>
        <rFont val="Arial"/>
        <family val="2"/>
      </rPr>
      <t>2809 Dublin Blvd, Colorado Springs, CO 80918</t>
    </r>
  </si>
  <si>
    <t>6482 N Academy Blvd, Colorado Springs, CO 80918</t>
  </si>
  <si>
    <t>5672 N Union Blvd, Colorado Springs, CO 80918</t>
  </si>
  <si>
    <t>7625 N Union Blvd, Colorado Springs, CO 80920</t>
  </si>
  <si>
    <t>8110 N Academy Blvd, Colorado Springs, CO 80920</t>
  </si>
  <si>
    <t>7625 Goddard St, Colorado Springs, CO 80920</t>
  </si>
  <si>
    <t>7425 N Academy Blvd, Colorado Springs, CO 80920</t>
  </si>
  <si>
    <t>1405 Jamboree Dr, Colorado Springs, CO 80920</t>
  </si>
  <si>
    <t>8050 N Academy Blvd, Colorado Springs, CO 80920</t>
  </si>
  <si>
    <t>4861 N Academy Blvd, Colorado Springs, CO 80918</t>
  </si>
  <si>
    <t>3958 N Academy Blvd #112, Colorado Springs, CO 80917</t>
  </si>
  <si>
    <t>3956 N Academy Blvd, Colorado Springs, CO 80917</t>
  </si>
  <si>
    <t>4375 Airport Rd, Colorado Springs, CO 80916</t>
  </si>
  <si>
    <t>Farside Lounge</t>
  </si>
  <si>
    <t>239 N Academy Blvd, Colorado Springs, CO 80909</t>
  </si>
  <si>
    <t>2790 Hancock Expy, Colorado Springs, CO 80910</t>
  </si>
  <si>
    <t>2627 Delta Dr, Colorado Springs, CO 80910</t>
  </si>
  <si>
    <t>1855 Aeroplaza Dr, Colorado Springs, CO 80916</t>
  </si>
  <si>
    <t>333 S Tejon St, Colorado Springs, CO 80903</t>
  </si>
  <si>
    <t>5910 Omaha Blvd, Colorado Springs, CO 80915</t>
  </si>
  <si>
    <t>1604 S Cascade Ave, Colorado Springs, CO 80905</t>
  </si>
  <si>
    <t>1466 Garden of the Gods Rd, Colorado Springs, CO 80907</t>
  </si>
  <si>
    <t>5152 Centennial Blvd, Colorado Springs, CO 80919</t>
  </si>
  <si>
    <t>101 N Tejon St #102, Colorado Springs, CO 80903</t>
  </si>
  <si>
    <t>123 E Pikes Peak Ave, Colorado Springs, CO 80903</t>
  </si>
  <si>
    <t>5102 N Nevada Ave, Colorado Springs, CO 80918</t>
  </si>
  <si>
    <t>28B S Tejon St, Colorado Springs, CO 80903</t>
  </si>
  <si>
    <t>34 E Ramona Ave, Colorado Springs, CO 80905</t>
  </si>
  <si>
    <t>2616 Colorado Ave #24, Colorado Springs, CO 80904</t>
  </si>
  <si>
    <t>128 S Tejon St, Colorado Springs, CO 80903</t>
  </si>
  <si>
    <t>702 S Cascade Ave, Colorado Springs, CO 80903</t>
  </si>
  <si>
    <t>702 Manitou Ave, Manitou Springs, CO 80829</t>
  </si>
  <si>
    <t>8312, 975 N Academy Blvd, Colorado Springs, CO 80909</t>
  </si>
  <si>
    <t>3316 Cinema Point, Colorado Springs, CO 80922</t>
  </si>
  <si>
    <t>pet</t>
  </si>
  <si>
    <t>Pub Dog</t>
  </si>
  <si>
    <t>Rudys Little Hideaway</t>
  </si>
  <si>
    <t>Rocky Mountain Brewing</t>
  </si>
  <si>
    <t>The Burrowing Owl</t>
  </si>
  <si>
    <t>Mountain Shadows Restaurant</t>
  </si>
  <si>
    <t>Storybook Brewing</t>
  </si>
  <si>
    <t>The Airplane Restaurant</t>
  </si>
  <si>
    <t>Iron Bird Brewing</t>
  </si>
  <si>
    <t>TAPAteria</t>
  </si>
  <si>
    <t>Colorado Smokehouse</t>
  </si>
  <si>
    <t>Paravicinis</t>
  </si>
  <si>
    <t>outdoor</t>
  </si>
  <si>
    <t>Front Range Barbeque</t>
  </si>
  <si>
    <t>3 Margaritas</t>
  </si>
  <si>
    <t>Colorado Mountain Brewing</t>
  </si>
  <si>
    <t>Hacienda Colorado</t>
  </si>
  <si>
    <t>Prime25</t>
  </si>
  <si>
    <t>Crystal Park Cantina</t>
  </si>
  <si>
    <t xml:space="preserve">Bon Ton Cafe </t>
  </si>
  <si>
    <t>$1 off alcoholic beverages&lt;br&gt;Food specials</t>
  </si>
  <si>
    <t>$4 16oz Flagship Beer&lt;br&gt;$6 25oz Flagship Beer&lt;br&gt;$4 House Wine&lt;br&gt;$4 Wells&lt;br&gt;$5 Bloody Marys&lt;br&gt;$5 House Margarita&lt;br&gt;$1 Off Speciality Cocktails and Seasonal House Beers&lt;br&gt;Wide range of food specials</t>
  </si>
  <si>
    <t>Discounted beer</t>
  </si>
  <si>
    <t>$4.50 16oz Beer&lt;br&gt;$5.50 21oz Beer&lt;br&gt;$6.50 Well Drinks&lt;br&gt;$1 Off Wines&lt;br&gt;Wide Range of Discounted Food</t>
  </si>
  <si>
    <t>Cantina, Fighting Sue $5.00&lt;br&gt;Fruit Marg W/ Sugar Rim $5.00&lt;br&gt;Arnoldo Palmer $5.00&lt;br&gt;Draft Beers $3.00&lt;br&gt;Bottled Beers $2.50&lt;br&gt;Can Beers $2.00</t>
  </si>
  <si>
    <t>945 S 8th St, Colorado Springs, CO 80905</t>
  </si>
  <si>
    <t>2207 Bott Ave, Colorado Springs, CO 80904</t>
  </si>
  <si>
    <t>2601 W Colorado Ave, Colorado Springs, CO 80904</t>
  </si>
  <si>
    <t>625 Paonia St, Colorado Springs, CO 80915</t>
  </si>
  <si>
    <t>1791 S 8th St, Colorado Springs, CO 80905</t>
  </si>
  <si>
    <t>2223 Colorado Ave, Colorado Springs, CO 80904</t>
  </si>
  <si>
    <t>3121 A N El Paso St, Colorado Springs, CO 80907</t>
  </si>
  <si>
    <t>1665 Newport Rd, Colorado Springs, CO 80916</t>
  </si>
  <si>
    <t>402 S Nevada Ave, Colorado Springs, CO 80903</t>
  </si>
  <si>
    <t>2607 W Colorado Ave, Colorado Springs, CO 80904</t>
  </si>
  <si>
    <t>6679 Camden Boulevard, Fountain, CO 80917</t>
  </si>
  <si>
    <t>2802 Colorado Ave, Colorado Springs, CO 80904</t>
  </si>
  <si>
    <t>2330 W Colorado Ave, Colorado Springs, CO 80904</t>
  </si>
  <si>
    <t>3020 New Center Point, Colorado Springs, CO 80922</t>
  </si>
  <si>
    <t>1110 Interquest Pkwy, Colorado Springs, CO 80921</t>
  </si>
  <si>
    <t>5246 N Nevada Ave, Colorado Springs, CO 80918</t>
  </si>
  <si>
    <t>1605 S Tejon St, Colorado Springs, CO 80905</t>
  </si>
  <si>
    <t>178 Crystal Park Rd, Manitou Springs, CO 80829</t>
  </si>
  <si>
    <t>broadmoor</t>
  </si>
  <si>
    <t>Rancho Alegre Mexican Restaurant</t>
  </si>
  <si>
    <t>1899 S Nevada Ave, Colorado Springs, CO 80905</t>
  </si>
  <si>
    <t>146 E Cheyenne Mountain Blvd, Colorado Springs, CO 80906</t>
  </si>
  <si>
    <t>Walters Bistro</t>
  </si>
  <si>
    <t>Half off appetizers&lt;br&gt;$2.99 16oz IPA&lt;br&gt;$2.50 16oz Domestic&lt;br&gt;$2.50 Import Beer&lt;br&gt;Daily Food and Drink Specials</t>
  </si>
  <si>
    <t>Half price on house wines, beer, and house cocktails</t>
  </si>
  <si>
    <t>Chilis - Powers</t>
  </si>
  <si>
    <t>5807 N Academy Blvd, Colorado Springs, CO 80918</t>
  </si>
  <si>
    <t>Chilis - North Academy</t>
  </si>
  <si>
    <r>
      <t> </t>
    </r>
    <r>
      <rPr>
        <sz val="12"/>
        <color rgb="FF222222"/>
        <rFont val="Arial"/>
        <family val="2"/>
      </rPr>
      <t>1706 E Cheyenne Mountain Blvd, Colorado Springs, CO 80906</t>
    </r>
  </si>
  <si>
    <t>Chilis - Broadmoor</t>
  </si>
  <si>
    <t>3120 N Powers Blvd, Colorado Springs, CO 80922</t>
  </si>
  <si>
    <t>Texas Roadhouse - Powers</t>
  </si>
  <si>
    <t>Texas Roadhouse - Broadmoor</t>
  </si>
  <si>
    <t>595 S 8th St, Colorado Springs, CO 80905</t>
  </si>
  <si>
    <t>2332 W Colorado Ave, Colorado Springs, CO 80904</t>
  </si>
  <si>
    <t>2527 W Colorado Ave, Colorado Springs, CO 80904</t>
  </si>
  <si>
    <t>5820 Stetson Hills Blvd, Colorado Springs, CO 80923</t>
  </si>
  <si>
    <t>6165 Barnes Rd, Colorado Springs, CO 80922</t>
  </si>
  <si>
    <t>4307 Integrity Center Pt, Colorado Springs, CO 80917</t>
  </si>
  <si>
    <t>5925 Dublin Blvd, Colorado Springs, CO 80923</t>
  </si>
  <si>
    <t>3317 Cinema Pt, Colorado Springs, CO 80922</t>
  </si>
  <si>
    <t>3255 Cinema Pt, Colorado Springs, CO 80922</t>
  </si>
  <si>
    <t>3101 New Center Point, Colorado Springs, CO 80922</t>
  </si>
  <si>
    <t>3101 New Center Pt, Colorado Springs, CO 80922</t>
  </si>
  <si>
    <t>2890 New Center Pt, Colorado Springs, CO 80922</t>
  </si>
  <si>
    <t>4 S Cascade Ave, Colorado Springs, CO 80903</t>
  </si>
  <si>
    <t>1224 N Tejon St, Colorado Springs, CO 80903</t>
  </si>
  <si>
    <t>9475 Briar Village Pt, Colorado Springs, CO 80920</t>
  </si>
  <si>
    <t>15910 Jackson Creek Pkwy, Monument, CO 80132</t>
  </si>
  <si>
    <t>13271 Bass Pro Dr, Colorado Springs, CO 80921</t>
  </si>
  <si>
    <t>162 Tracker Dr, Colorado Springs, CO 80921</t>
  </si>
  <si>
    <t>1880 Weiskopf Pt, Colorado Springs, CO 80921</t>
  </si>
  <si>
    <t>2809 Dublin Blvd, Colorado Springs, CO 80918</t>
  </si>
  <si>
    <t>3958 N Academy Blvd, Colorado Springs, CO 80917</t>
  </si>
  <si>
    <t>28 S Tejon St, Colorado Springs, CO 80903</t>
  </si>
  <si>
    <t>2616 W Colorado Ave, Colorado Springs, CO 80904</t>
  </si>
  <si>
    <t>975 N Academy Blvd, Colorado Springs, CO 80909</t>
  </si>
  <si>
    <t>3316 Cinema Pt, Colorado Springs, CO 80922</t>
  </si>
  <si>
    <t>2223 W Colorado Ave, Colorado Springs, CO 80904</t>
  </si>
  <si>
    <t>3121 N El Paso St, Colorado Springs, CO 80907</t>
  </si>
  <si>
    <t>1665 Newport Rd N, Colorado Springs, CO 80916</t>
  </si>
  <si>
    <t>6679 Camden Blvd, Fountain, CO 80817</t>
  </si>
  <si>
    <t>2802 W Colorado Ave, Colorado Springs, CO 80904</t>
  </si>
  <si>
    <t>3020 New Center Pt, Colorado Springs, CO 80922</t>
  </si>
  <si>
    <t>1706 E Cheyenne Mountain Blvd, Colorado Springs, CO 80906</t>
  </si>
  <si>
    <t>true</t>
  </si>
  <si>
    <t>false</t>
  </si>
  <si>
    <t>med</t>
  </si>
  <si>
    <t>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</t>
  </si>
  <si>
    <t>$1 off Wells&lt;br&gt;$1 off House Wines&lt;br&gt;$1 off Draft Beers&lt;br&gt;50% off Small Plates</t>
  </si>
  <si>
    <t>Awesome Food and Drink Specials.</t>
  </si>
  <si>
    <t>$3.50 House Pints</t>
  </si>
  <si>
    <t>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</t>
  </si>
  <si>
    <t>$6 Speciality Martinis&lt;br&gt;Half Off: Bottled Beer&lt;br&gt;House Wine $5&lt;br&gt;$2.00 Off All Food</t>
  </si>
  <si>
    <t>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</t>
  </si>
  <si>
    <t>$2 Mooseheads/Monday&lt;br&gt;$2 Tecates/Tuesday&lt;br&gt; 1/2 price bottles on Wine Down Wednesday &lt;br&gt;$3.50 Jameson on Thirsty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</si>
</sst>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  <font>
      <sz val="9"/>
      <color rgb="FF4D4C4F"/>
      <name val="Arial"/>
      <family val="2"/>
    </font>
    <font>
      <b/>
      <sz val="7"/>
      <color rgb="FF333333"/>
      <name val="Times New Roman"/>
      <family val="1"/>
    </font>
    <font>
      <b/>
      <sz val="12"/>
      <color rgb="FF222222"/>
      <name val="Arial"/>
      <family val="2"/>
    </font>
    <font>
      <sz val="11"/>
      <color rgb="FF777777"/>
      <name val="Arial"/>
      <family val="2"/>
    </font>
    <font>
      <sz val="12"/>
      <color theme="1"/>
      <name val="Old Standard TT"/>
    </font>
    <font>
      <sz val="7"/>
      <color rgb="FF222222"/>
      <name val="Arial"/>
      <family val="2"/>
    </font>
    <font>
      <sz val="6"/>
      <color rgb="FF222222"/>
      <name val="Arial"/>
      <family val="2"/>
    </font>
    <font>
      <sz val="12"/>
      <color rgb="FF000000"/>
      <name val="Arial"/>
      <family val="2"/>
    </font>
    <font>
      <sz val="11"/>
      <color rgb="FF222222"/>
      <name val="Arial"/>
      <family val="2"/>
    </font>
    <font>
      <sz val="17"/>
      <color rgb="FF444444"/>
      <name val="Open Sans"/>
    </font>
    <font>
      <sz val="9"/>
      <color rgb="FF000000"/>
      <name val="Arial"/>
      <family val="2"/>
    </font>
    <font>
      <u/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23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3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4" fillId="0" borderId="0" xfId="0" applyFont="1"/>
    <xf numFmtId="0" fontId="2" fillId="0" borderId="0" xfId="1"/>
    <xf numFmtId="0" fontId="25" fillId="0" borderId="0" xfId="0" applyFont="1"/>
    <xf numFmtId="0" fontId="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29" fillId="0" borderId="0" xfId="0" applyFont="1" applyFill="1"/>
    <xf numFmtId="0" fontId="0" fillId="0" borderId="0" xfId="0" applyFill="1" applyBorder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center" vertical="center" wrapText="1"/>
    </xf>
    <xf numFmtId="0" fontId="38" fillId="0" borderId="0" xfId="0" applyFont="1"/>
    <xf numFmtId="0" fontId="39" fillId="0" borderId="0" xfId="0" applyFont="1" applyAlignment="1">
      <alignment horizontal="left" vertical="center" inden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elp.com/biz/knucklehead-tavern-colorado-springs" TargetMode="External"/><Relationship Id="rId1" Type="http://schemas.openxmlformats.org/officeDocument/2006/relationships/hyperlink" Target="https://www.yelp.com/biz/legends-rock-bar-colorado-spr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19"/>
  <sheetViews>
    <sheetView tabSelected="1" zoomScale="85" zoomScaleNormal="85" workbookViewId="0">
      <pane xSplit="4" ySplit="1" topLeftCell="M2" activePane="bottomRight" state="frozen"/>
      <selection pane="topRight" activeCell="E1" sqref="E1"/>
      <selection pane="bottomLeft" activeCell="U86" sqref="U86"/>
      <selection pane="bottomRight" activeCell="V1" sqref="V1:V1048576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17</v>
      </c>
      <c r="AS1" s="1" t="s">
        <v>25</v>
      </c>
      <c r="AT1" s="1" t="s">
        <v>26</v>
      </c>
      <c r="AU1" s="1" t="s">
        <v>24</v>
      </c>
      <c r="AV1" s="1" t="s">
        <v>21</v>
      </c>
      <c r="AW1" s="1" t="s">
        <v>22</v>
      </c>
      <c r="AY1" s="5"/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J1" s="1" t="s">
        <v>53</v>
      </c>
      <c r="BL1" s="1" t="s">
        <v>54</v>
      </c>
    </row>
    <row r="2" spans="2:64" ht="21" customHeight="1">
      <c r="B2" s="8" t="s">
        <v>239</v>
      </c>
      <c r="C2" s="1" t="s">
        <v>87</v>
      </c>
      <c r="G2" s="12" t="s">
        <v>321</v>
      </c>
      <c r="L2" s="1">
        <v>1515</v>
      </c>
      <c r="M2" s="1">
        <v>1830</v>
      </c>
      <c r="N2" s="1">
        <v>1515</v>
      </c>
      <c r="O2" s="1">
        <v>1830</v>
      </c>
      <c r="P2" s="1">
        <v>1515</v>
      </c>
      <c r="Q2" s="1">
        <v>1830</v>
      </c>
      <c r="R2" s="1">
        <v>1515</v>
      </c>
      <c r="S2" s="1">
        <v>1830</v>
      </c>
      <c r="T2" s="1">
        <v>1515</v>
      </c>
      <c r="U2" s="1">
        <v>1830</v>
      </c>
      <c r="V2" s="35" t="s">
        <v>428</v>
      </c>
      <c r="W2" s="1" t="str">
        <f t="shared" ref="W2:W33" si="0">IF(H2&gt;0,H2/100,"")</f>
        <v/>
      </c>
      <c r="X2" s="1" t="str">
        <f t="shared" ref="X2:X33" si="1">IF(I2&gt;0,I2/100,"")</f>
        <v/>
      </c>
      <c r="Y2" s="1" t="str">
        <f t="shared" ref="Y2:Y33" si="2">IF(J2&gt;0,J2/100,"")</f>
        <v/>
      </c>
      <c r="Z2" s="1" t="str">
        <f t="shared" ref="Z2:Z33" si="3">IF(K2&gt;0,K2/100,"")</f>
        <v/>
      </c>
      <c r="AA2" s="1">
        <f t="shared" ref="AA2:AA33" si="4">IF(L2&gt;0,L2/100,"")</f>
        <v>15.15</v>
      </c>
      <c r="AB2" s="1">
        <f t="shared" ref="AB2:AB33" si="5">IF(M2&gt;0,M2/100,"")</f>
        <v>18.3</v>
      </c>
      <c r="AC2" s="1">
        <f t="shared" ref="AC2:AC33" si="6">IF(N2&gt;0,N2/100,"")</f>
        <v>15.15</v>
      </c>
      <c r="AD2" s="1">
        <f t="shared" ref="AD2:AD33" si="7">IF(O2&gt;0,O2/100,"")</f>
        <v>18.3</v>
      </c>
      <c r="AE2" s="1">
        <f t="shared" ref="AE2:AE33" si="8">IF(P2&gt;0,P2/100,"")</f>
        <v>15.15</v>
      </c>
      <c r="AF2" s="1">
        <f t="shared" ref="AF2:AF33" si="9">IF(Q2&gt;0,Q2/100,"")</f>
        <v>18.3</v>
      </c>
      <c r="AG2" s="1">
        <f t="shared" ref="AG2:AG33" si="10">IF(R2&gt;0,R2/100,"")</f>
        <v>15.15</v>
      </c>
      <c r="AH2" s="1">
        <f t="shared" ref="AH2:AH33" si="11">IF(S2&gt;0,S2/100,"")</f>
        <v>18.3</v>
      </c>
      <c r="AI2" s="1">
        <f t="shared" ref="AI2:AI33" si="12">IF(T2&gt;0,T2/100,"")</f>
        <v>15.15</v>
      </c>
      <c r="AJ2" s="1">
        <f t="shared" ref="AJ2:AJ33" si="13">IF(U2&gt;0,U2/100,"")</f>
        <v>18.3</v>
      </c>
      <c r="AK2" s="1" t="str">
        <f t="shared" ref="AK2:AK33" si="14">IF(H2&gt;0,CONCATENATE(IF(W2&lt;=12,W2,W2-12),IF(OR(W2&lt;12,W2=24),"am","pm"),"-",IF(X2&lt;=12,X2,X2-12),IF(OR(X2&lt;12,X2=24),"am","pm")),"")</f>
        <v/>
      </c>
      <c r="AL2" s="1" t="str">
        <f t="shared" ref="AL2:AL33" si="15">IF(J2&gt;0,CONCATENATE(IF(Y2&lt;=12,Y2,Y2-12),IF(OR(Y2&lt;12,Y2=24),"am","pm"),"-",IF(Z2&lt;=12,Z2,Z2-12),IF(OR(Z2&lt;12,Z2=24),"am","pm")),"")</f>
        <v/>
      </c>
      <c r="AM2" s="1" t="str">
        <f t="shared" ref="AM2:AM33" si="16">IF(L2&gt;0,CONCATENATE(IF(AA2&lt;=12,AA2,AA2-12),IF(OR(AA2&lt;12,AA2=24),"am","pm"),"-",IF(AB2&lt;=12,AB2,AB2-12),IF(OR(AB2&lt;12,AB2=24),"am","pm")),"")</f>
        <v>3.15pm-6.3pm</v>
      </c>
      <c r="AN2" s="1" t="str">
        <f t="shared" ref="AN2:AN33" si="17">IF(N2&gt;0,CONCATENATE(IF(AC2&lt;=12,AC2,AC2-12),IF(OR(AC2&lt;12,AC2=24),"am","pm"),"-",IF(AD2&lt;=12,AD2,AD2-12),IF(OR(AD2&lt;12,AD2=24),"am","pm")),"")</f>
        <v>3.15pm-6.3pm</v>
      </c>
      <c r="AO2" s="1" t="str">
        <f t="shared" ref="AO2:AO33" si="18">IF(O2&gt;0,CONCATENATE(IF(AE2&lt;=12,AE2,AE2-12),IF(OR(AE2&lt;12,AE2=24),"am","pm"),"-",IF(AF2&lt;=12,AF2,AF2-12),IF(OR(AF2&lt;12,AF2=24),"am","pm")),"")</f>
        <v>3.15pm-6.3pm</v>
      </c>
      <c r="AP2" s="1" t="str">
        <f t="shared" ref="AP2:AP33" si="19">IF(R2&gt;0,CONCATENATE(IF(AG2&lt;=12,AG2,AG2-12),IF(OR(AG2&lt;12,AG2=24),"am","pm"),"-",IF(AH2&lt;=12,AH2,AH2-12),IF(OR(AH2&lt;12,AH2=24),"am","pm")),"")</f>
        <v>3.15pm-6.3pm</v>
      </c>
      <c r="AQ2" s="1" t="str">
        <f t="shared" ref="AQ2:AQ33" si="20">IF(T2&gt;0,CONCATENATE(IF(AI2&lt;=12,AI2,AI2-12),IF(OR(AI2&lt;12,AI2=24),"am","pm"),"-",IF(AJ2&lt;=12,AJ2,AJ2-12),IF(OR(AJ2&lt;12,AJ2=24),"am","pm")),"")</f>
        <v>3.15pm-6.3pm</v>
      </c>
      <c r="AR2" s="3"/>
      <c r="AT2" s="1" t="s">
        <v>333</v>
      </c>
      <c r="AU2" s="1" t="s">
        <v>425</v>
      </c>
      <c r="AV2" s="4" t="s">
        <v>423</v>
      </c>
      <c r="AW2" s="4" t="s">
        <v>423</v>
      </c>
      <c r="AX2" s="5" t="str">
        <f t="shared" ref="AX2:AX33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14 Sweet and Savory Pi Bar",
    'area': "manitou",'hours': {
      'sunday-start':"", 'sunday-end':"", 'monday-start':"", 'monday-end':"", 'tuesday-start':"1515", 'tuesday-end':"1830", 'wednesday-start':"1515", 'wednesday-end':"1830", 'thursday-start':"1515", 'thursday-end':"1830", 'friday-start':"1515", 'friday-end':"1830", 'saturday-start':"1515", 'saturday-end':"1830"},  'description': "Awesome Food and Drink Specials.", 'link':"", 'pricing':"",   'phone-number': "", 'address': "5152 Centennial Blvd, Colorado Springs, CO 80919", 'other-amenities': ['','pet','med'], 'has-drink':true, 'has-food':true},</v>
      </c>
      <c r="AY2" s="1" t="str">
        <f t="shared" ref="AY2:AY33" si="22">IF(AS2&gt;0,"&lt;img src=@img/outdoor.png@&gt;","")</f>
        <v/>
      </c>
      <c r="AZ2" s="1" t="str">
        <f t="shared" ref="AZ2:AZ33" si="23">IF(AT2&gt;0,"&lt;img src=@img/pets.png@&gt;","")</f>
        <v>&lt;img src=@img/pets.png@&gt;</v>
      </c>
      <c r="BA2" s="1" t="str">
        <f t="shared" ref="BA2:BA33" si="24">IF(AU2="hard","&lt;img src=@img/hard.png@&gt;",IF(AU2="medium","&lt;img src=@img/medium.png@&gt;",IF(AU2="easy","&lt;img src=@img/easy.png@&gt;","")))</f>
        <v/>
      </c>
      <c r="BB2" s="1" t="str">
        <f t="shared" ref="BB2:BB33" si="25">IF(AV2="true","&lt;img src=@img/drinkicon.png@&gt;","")</f>
        <v>&lt;img src=@img/drinkicon.png@&gt;</v>
      </c>
      <c r="BC2" s="1" t="str">
        <f t="shared" ref="BC2:BC33" si="26">IF(AW2="true","&lt;img src=@img/foodicon.png@&gt;","")</f>
        <v>&lt;img src=@img/foodicon.png@&gt;</v>
      </c>
      <c r="BD2" s="1" t="str">
        <f t="shared" ref="BD2:BD33" si="27">CONCATENATE(AY2,AZ2,BA2,BB2,BC2,BK2)</f>
        <v>&lt;img src=@img/pets.png@&gt;&lt;img src=@img/drinkicon.png@&gt;&lt;img src=@img/foodicon.png@&gt;</v>
      </c>
      <c r="BE2" s="1" t="str">
        <f t="shared" ref="BE2:BE33" si="28">CONCATENATE(IF(AS2&gt;0,"outdoor ",""),IF(AT2&gt;0,"pet ",""),IF(AV2="true","drink ",""),IF(AW2="true","food ",""),AU2," ",E2," ",C2,IF(BJ2=TRUE," kid",""))</f>
        <v>pet drink food med  manitou</v>
      </c>
      <c r="BF2" s="1" t="str">
        <f t="shared" ref="BF2:BF33" si="29">IF(C2="Broadmoor","Broadmoor",IF(C2="manitou","Manitou Springs",IF(C2="downtown","Downtown",IF(C2="Monument","Monument",IF(C2="nacademy","North Academy",IF(C2="northgate","North Gate",IF(C2="oldcolo","Old Colorado Springs",IF(C2="powers","Powers Road",IF(C2="sacademy","South Academy",IF(C2="woodland","Woodlands Park",""))))))))))</f>
        <v>Manitou Springs</v>
      </c>
      <c r="BG2" s="8">
        <v>38.904905999999997</v>
      </c>
      <c r="BH2" s="8">
        <v>-104.863874</v>
      </c>
      <c r="BI2" s="1" t="str">
        <f t="shared" ref="BI2:BI33" si="30">CONCATENATE("[",BG2,",",BH2,"],")</f>
        <v>[38.904906,-104.863874],</v>
      </c>
    </row>
    <row r="3" spans="2:64" ht="21" customHeight="1">
      <c r="B3" s="1" t="s">
        <v>347</v>
      </c>
      <c r="C3" s="1" t="s">
        <v>99</v>
      </c>
      <c r="G3" s="1" t="s">
        <v>371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S3" s="1" t="s">
        <v>345</v>
      </c>
      <c r="AU3" s="1" t="s">
        <v>425</v>
      </c>
      <c r="AV3" s="4" t="s">
        <v>424</v>
      </c>
      <c r="AW3" s="4" t="s">
        <v>424</v>
      </c>
      <c r="AX3" s="5" t="str">
        <f t="shared" si="21"/>
        <v>{
    'name': "3 Margaritas",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"3020 New Center Point, Colorado Springs, CO 80922", 'other-amenities': ['outdoor','','med'], 'has-drink':false, 'has-food':false},</v>
      </c>
      <c r="AY3" s="1" t="str">
        <f t="shared" si="22"/>
        <v>&lt;img src=@img/outdoor.png@&gt;</v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>&lt;img src=@img/outdoor.png@&gt;</v>
      </c>
      <c r="BE3" s="1" t="str">
        <f t="shared" si="28"/>
        <v>outdoor med  powers</v>
      </c>
      <c r="BF3" s="1" t="str">
        <f t="shared" si="29"/>
        <v>Powers Road</v>
      </c>
      <c r="BG3" s="1">
        <v>38.876530000000002</v>
      </c>
      <c r="BH3" s="1">
        <v>-104.71932</v>
      </c>
      <c r="BI3" s="1" t="str">
        <f t="shared" si="30"/>
        <v>[38.87653,-104.71932],</v>
      </c>
    </row>
    <row r="4" spans="2:64" ht="21" customHeight="1">
      <c r="B4" s="8" t="s">
        <v>67</v>
      </c>
      <c r="C4" s="1" t="s">
        <v>55</v>
      </c>
      <c r="G4" s="12" t="s">
        <v>154</v>
      </c>
      <c r="J4" s="1">
        <v>1600</v>
      </c>
      <c r="K4" s="1">
        <v>1800</v>
      </c>
      <c r="L4" s="1">
        <v>1600</v>
      </c>
      <c r="M4" s="1">
        <v>1800</v>
      </c>
      <c r="N4" s="1">
        <v>1600</v>
      </c>
      <c r="O4" s="1">
        <v>1800</v>
      </c>
      <c r="P4" s="1">
        <v>1600</v>
      </c>
      <c r="Q4" s="1">
        <v>1800</v>
      </c>
      <c r="R4" s="1">
        <v>1600</v>
      </c>
      <c r="S4" s="1">
        <v>1800</v>
      </c>
      <c r="V4" s="1" t="s">
        <v>176</v>
      </c>
      <c r="W4" s="1" t="str">
        <f t="shared" si="0"/>
        <v/>
      </c>
      <c r="X4" s="1" t="str">
        <f t="shared" si="1"/>
        <v/>
      </c>
      <c r="Y4" s="1">
        <f t="shared" si="2"/>
        <v>16</v>
      </c>
      <c r="Z4" s="1">
        <f t="shared" si="3"/>
        <v>18</v>
      </c>
      <c r="AA4" s="1">
        <f t="shared" si="4"/>
        <v>16</v>
      </c>
      <c r="AB4" s="1">
        <f t="shared" si="5"/>
        <v>18</v>
      </c>
      <c r="AC4" s="1">
        <f t="shared" si="6"/>
        <v>16</v>
      </c>
      <c r="AD4" s="1">
        <f t="shared" si="7"/>
        <v>18</v>
      </c>
      <c r="AE4" s="1">
        <f t="shared" si="8"/>
        <v>16</v>
      </c>
      <c r="AF4" s="1">
        <f t="shared" si="9"/>
        <v>18</v>
      </c>
      <c r="AG4" s="1">
        <f t="shared" si="10"/>
        <v>16</v>
      </c>
      <c r="AH4" s="1">
        <f t="shared" si="11"/>
        <v>18</v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>4pm-6pm</v>
      </c>
      <c r="AM4" s="1" t="str">
        <f t="shared" si="16"/>
        <v>4pm-6pm</v>
      </c>
      <c r="AN4" s="1" t="str">
        <f t="shared" si="17"/>
        <v>4pm-6pm</v>
      </c>
      <c r="AO4" s="1" t="str">
        <f t="shared" si="18"/>
        <v>4pm-6pm</v>
      </c>
      <c r="AP4" s="1" t="str">
        <f t="shared" si="19"/>
        <v>4pm-6pm</v>
      </c>
      <c r="AQ4" s="1" t="str">
        <f t="shared" si="20"/>
        <v/>
      </c>
      <c r="AR4" s="1" t="s">
        <v>68</v>
      </c>
      <c r="AS4" s="1" t="s">
        <v>345</v>
      </c>
      <c r="AU4" s="1" t="s">
        <v>425</v>
      </c>
      <c r="AV4" s="4" t="s">
        <v>423</v>
      </c>
      <c r="AW4" s="4" t="s">
        <v>424</v>
      </c>
      <c r="AX4" s="5" t="str">
        <f t="shared" si="21"/>
        <v>{
    'name': "503W",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all beers and specialty cocktails &lt;br&gt; $3 wells and house wines", 'link':"http://www.503w.co/", 'pricing':"",   'phone-number': "", 'address': "503 W Colorado Ave, Colorado Springs, CO 80905", 'other-amenities': ['outdoor','','med'], 'has-drink':true,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>&lt;img src=@img/drinkicon.png@&gt;</v>
      </c>
      <c r="BC4" s="1" t="str">
        <f t="shared" si="26"/>
        <v/>
      </c>
      <c r="BD4" s="1" t="str">
        <f t="shared" si="27"/>
        <v>&lt;img src=@img/outdoor.png@&gt;&lt;img src=@img/drinkicon.png@&gt;</v>
      </c>
      <c r="BE4" s="1" t="str">
        <f t="shared" si="28"/>
        <v>outdoor drink med  downtown</v>
      </c>
      <c r="BF4" s="1" t="str">
        <f t="shared" si="29"/>
        <v>Downtown</v>
      </c>
      <c r="BG4" s="8">
        <v>38.832360000000001</v>
      </c>
      <c r="BH4" s="8">
        <v>-104.83453</v>
      </c>
      <c r="BI4" s="1" t="str">
        <f t="shared" si="30"/>
        <v>[38.83236,-104.83453],</v>
      </c>
    </row>
    <row r="5" spans="2:64" ht="21" customHeight="1">
      <c r="B5" s="24" t="s">
        <v>79</v>
      </c>
      <c r="C5" s="1" t="s">
        <v>75</v>
      </c>
      <c r="G5" s="12" t="s">
        <v>161</v>
      </c>
      <c r="H5" s="1">
        <v>1100</v>
      </c>
      <c r="I5" s="1">
        <v>2400</v>
      </c>
      <c r="J5" s="1">
        <v>1600</v>
      </c>
      <c r="K5" s="1">
        <v>1900</v>
      </c>
      <c r="L5" s="1">
        <v>1600</v>
      </c>
      <c r="M5" s="1">
        <v>1900</v>
      </c>
      <c r="N5" s="1">
        <v>1600</v>
      </c>
      <c r="O5" s="1">
        <v>1900</v>
      </c>
      <c r="P5" s="1">
        <v>1600</v>
      </c>
      <c r="Q5" s="1">
        <v>1900</v>
      </c>
      <c r="R5" s="1">
        <v>1600</v>
      </c>
      <c r="S5" s="1">
        <v>1900</v>
      </c>
      <c r="T5" s="1">
        <v>1600</v>
      </c>
      <c r="U5" s="1">
        <v>1900</v>
      </c>
      <c r="V5" s="5" t="s">
        <v>180</v>
      </c>
      <c r="W5" s="1">
        <f t="shared" si="0"/>
        <v>11</v>
      </c>
      <c r="X5" s="1">
        <f t="shared" si="1"/>
        <v>24</v>
      </c>
      <c r="Y5" s="1">
        <f t="shared" si="2"/>
        <v>16</v>
      </c>
      <c r="Z5" s="1">
        <f t="shared" si="3"/>
        <v>19</v>
      </c>
      <c r="AA5" s="1">
        <f t="shared" si="4"/>
        <v>16</v>
      </c>
      <c r="AB5" s="1">
        <f t="shared" si="5"/>
        <v>19</v>
      </c>
      <c r="AC5" s="1">
        <f t="shared" si="6"/>
        <v>16</v>
      </c>
      <c r="AD5" s="1">
        <f t="shared" si="7"/>
        <v>19</v>
      </c>
      <c r="AE5" s="1">
        <f t="shared" si="8"/>
        <v>16</v>
      </c>
      <c r="AF5" s="1">
        <f t="shared" si="9"/>
        <v>19</v>
      </c>
      <c r="AG5" s="1">
        <f t="shared" si="10"/>
        <v>16</v>
      </c>
      <c r="AH5" s="1">
        <f t="shared" si="11"/>
        <v>19</v>
      </c>
      <c r="AI5" s="1">
        <f t="shared" si="12"/>
        <v>16</v>
      </c>
      <c r="AJ5" s="1">
        <f t="shared" si="13"/>
        <v>19</v>
      </c>
      <c r="AK5" s="1" t="str">
        <f t="shared" si="14"/>
        <v>11am-12am</v>
      </c>
      <c r="AL5" s="1" t="str">
        <f t="shared" si="15"/>
        <v>4pm-7pm</v>
      </c>
      <c r="AM5" s="1" t="str">
        <f t="shared" si="16"/>
        <v>4pm-7pm</v>
      </c>
      <c r="AN5" s="1" t="str">
        <f t="shared" si="17"/>
        <v>4pm-7pm</v>
      </c>
      <c r="AO5" s="1" t="str">
        <f t="shared" si="18"/>
        <v>4pm-7pm</v>
      </c>
      <c r="AP5" s="1" t="str">
        <f t="shared" si="19"/>
        <v>4pm-7pm</v>
      </c>
      <c r="AQ5" s="1" t="str">
        <f t="shared" si="20"/>
        <v>4pm-7pm</v>
      </c>
      <c r="AR5" s="3"/>
      <c r="AU5" s="1" t="s">
        <v>425</v>
      </c>
      <c r="AV5" s="4" t="s">
        <v>423</v>
      </c>
      <c r="AW5" s="4" t="s">
        <v>423</v>
      </c>
      <c r="AX5" s="5" t="str">
        <f t="shared" si="21"/>
        <v>{
    'name': "Alchemy",
    'area': "oldcolo",'hours': {
      'sunday-start':"1100",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&lt;br&gt;", 'link':"", 'pricing':"",   'phone-number': "", 'address': "2625 W Colorado Ave, Colorado Springs, CO 80904",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oldcolo</v>
      </c>
      <c r="BF5" s="1" t="str">
        <f t="shared" si="29"/>
        <v>Old Colorado Springs</v>
      </c>
      <c r="BG5" s="8">
        <v>38.848550000000003</v>
      </c>
      <c r="BH5" s="8">
        <v>-104.86541</v>
      </c>
      <c r="BI5" s="1" t="str">
        <f t="shared" si="30"/>
        <v>[38.84855,-104.86541],</v>
      </c>
      <c r="BJ5" s="4"/>
    </row>
    <row r="6" spans="2:64" ht="21" customHeight="1">
      <c r="B6" s="1" t="s">
        <v>138</v>
      </c>
      <c r="C6" s="1" t="s">
        <v>142</v>
      </c>
      <c r="G6" s="12" t="s">
        <v>307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V6" s="1" t="s">
        <v>223</v>
      </c>
      <c r="W6" s="1" t="str">
        <f t="shared" si="0"/>
        <v/>
      </c>
      <c r="X6" s="1" t="str">
        <f t="shared" si="1"/>
        <v/>
      </c>
      <c r="Y6" s="1">
        <f t="shared" si="2"/>
        <v>15</v>
      </c>
      <c r="Z6" s="1">
        <f t="shared" si="3"/>
        <v>18</v>
      </c>
      <c r="AA6" s="1">
        <f t="shared" si="4"/>
        <v>15</v>
      </c>
      <c r="AB6" s="1">
        <f t="shared" si="5"/>
        <v>18</v>
      </c>
      <c r="AC6" s="1">
        <f t="shared" si="6"/>
        <v>15</v>
      </c>
      <c r="AD6" s="1">
        <f t="shared" si="7"/>
        <v>18</v>
      </c>
      <c r="AE6" s="1">
        <f t="shared" si="8"/>
        <v>15</v>
      </c>
      <c r="AF6" s="1">
        <f t="shared" si="9"/>
        <v>18</v>
      </c>
      <c r="AG6" s="1" t="str">
        <f t="shared" si="10"/>
        <v/>
      </c>
      <c r="AH6" s="1" t="str">
        <f t="shared" si="11"/>
        <v/>
      </c>
      <c r="AI6" s="1" t="str">
        <f t="shared" si="12"/>
        <v/>
      </c>
      <c r="AJ6" s="1" t="str">
        <f t="shared" si="13"/>
        <v/>
      </c>
      <c r="AK6" s="1" t="str">
        <f t="shared" si="14"/>
        <v/>
      </c>
      <c r="AL6" s="1" t="str">
        <f t="shared" si="15"/>
        <v>3pm-6pm</v>
      </c>
      <c r="AM6" s="1" t="str">
        <f t="shared" si="16"/>
        <v>3pm-6pm</v>
      </c>
      <c r="AN6" s="1" t="str">
        <f t="shared" si="17"/>
        <v>3pm-6pm</v>
      </c>
      <c r="AO6" s="1" t="str">
        <f t="shared" si="18"/>
        <v>3pm-6pm</v>
      </c>
      <c r="AP6" s="1" t="str">
        <f t="shared" si="19"/>
        <v/>
      </c>
      <c r="AQ6" s="1" t="str">
        <f t="shared" si="20"/>
        <v/>
      </c>
      <c r="AR6" s="3"/>
      <c r="AU6" s="1" t="s">
        <v>425</v>
      </c>
      <c r="AV6" s="4" t="s">
        <v>423</v>
      </c>
      <c r="AW6" s="4" t="s">
        <v>423</v>
      </c>
      <c r="AX6" s="5" t="str">
        <f t="shared" si="21"/>
        <v>{
    'name': "Amandas Cantina",
    'area': "nacademy",'hours':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"$2 12oz Margs&lt;br&gt;$5 16oz Margs&lt;br&gt;$5 Wines&lt;br&gt;$3-4 Beers&lt;br&gt;$2-$6 Food Specials", 'link':"", 'pricing':"",   'phone-number': "", 'address': "8050 N Academy Blvd, Colorado Springs, CO 80920", 'other-amenities': ['','','med'], 'has-drink':true, 'has-food':true},</v>
      </c>
      <c r="AY6" s="1" t="str">
        <f t="shared" si="22"/>
        <v/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>&lt;img src=@img/foodicon.png@&gt;</v>
      </c>
      <c r="BD6" s="1" t="str">
        <f t="shared" si="27"/>
        <v>&lt;img src=@img/drinkicon.png@&gt;&lt;img src=@img/foodicon.png@&gt;</v>
      </c>
      <c r="BE6" s="1" t="str">
        <f t="shared" si="28"/>
        <v>drink food med  nacademy</v>
      </c>
      <c r="BF6" s="1" t="str">
        <f t="shared" si="29"/>
        <v>North Academy</v>
      </c>
      <c r="BG6" s="8">
        <v>38.947670000000002</v>
      </c>
      <c r="BH6" s="8">
        <v>-104.80368</v>
      </c>
      <c r="BI6" s="1" t="str">
        <f t="shared" si="30"/>
        <v>[38.94767,-104.80368],</v>
      </c>
    </row>
    <row r="7" spans="2:64" ht="21" customHeight="1">
      <c r="B7" s="1" t="s">
        <v>135</v>
      </c>
      <c r="C7" s="1" t="s">
        <v>142</v>
      </c>
      <c r="G7" s="12" t="s">
        <v>304</v>
      </c>
      <c r="H7" s="1">
        <v>1500</v>
      </c>
      <c r="I7" s="1">
        <v>1800</v>
      </c>
      <c r="J7" s="1">
        <v>1500</v>
      </c>
      <c r="K7" s="1">
        <v>1800</v>
      </c>
      <c r="L7" s="1">
        <v>1500</v>
      </c>
      <c r="M7" s="1">
        <v>1800</v>
      </c>
      <c r="N7" s="1">
        <v>1500</v>
      </c>
      <c r="O7" s="1">
        <v>1800</v>
      </c>
      <c r="P7" s="1">
        <v>1500</v>
      </c>
      <c r="Q7" s="1">
        <v>1800</v>
      </c>
      <c r="R7" s="1">
        <v>1500</v>
      </c>
      <c r="S7" s="1">
        <v>1800</v>
      </c>
      <c r="T7" s="1">
        <v>1500</v>
      </c>
      <c r="U7" s="1">
        <v>1800</v>
      </c>
      <c r="V7" s="1" t="s">
        <v>220</v>
      </c>
      <c r="W7" s="1">
        <f t="shared" si="0"/>
        <v>15</v>
      </c>
      <c r="X7" s="1">
        <f t="shared" si="1"/>
        <v>18</v>
      </c>
      <c r="Y7" s="1">
        <f t="shared" si="2"/>
        <v>15</v>
      </c>
      <c r="Z7" s="1">
        <f t="shared" si="3"/>
        <v>18</v>
      </c>
      <c r="AA7" s="1">
        <f t="shared" si="4"/>
        <v>15</v>
      </c>
      <c r="AB7" s="1">
        <f t="shared" si="5"/>
        <v>18</v>
      </c>
      <c r="AC7" s="1">
        <f t="shared" si="6"/>
        <v>15</v>
      </c>
      <c r="AD7" s="1">
        <f t="shared" si="7"/>
        <v>18</v>
      </c>
      <c r="AE7" s="1">
        <f t="shared" si="8"/>
        <v>15</v>
      </c>
      <c r="AF7" s="1">
        <f t="shared" si="9"/>
        <v>18</v>
      </c>
      <c r="AG7" s="1">
        <f t="shared" si="10"/>
        <v>15</v>
      </c>
      <c r="AH7" s="1">
        <f t="shared" si="11"/>
        <v>18</v>
      </c>
      <c r="AI7" s="1">
        <f t="shared" si="12"/>
        <v>15</v>
      </c>
      <c r="AJ7" s="1">
        <f t="shared" si="13"/>
        <v>18</v>
      </c>
      <c r="AK7" s="1" t="str">
        <f t="shared" si="14"/>
        <v>3pm-6pm</v>
      </c>
      <c r="AL7" s="1" t="str">
        <f t="shared" si="15"/>
        <v>3pm-6pm</v>
      </c>
      <c r="AM7" s="1" t="str">
        <f t="shared" si="16"/>
        <v>3pm-6pm</v>
      </c>
      <c r="AN7" s="1" t="str">
        <f t="shared" si="17"/>
        <v>3pm-6pm</v>
      </c>
      <c r="AO7" s="1" t="str">
        <f t="shared" si="18"/>
        <v>3pm-6pm</v>
      </c>
      <c r="AP7" s="1" t="str">
        <f t="shared" si="19"/>
        <v>3pm-6pm</v>
      </c>
      <c r="AQ7" s="1" t="str">
        <f t="shared" si="20"/>
        <v>3pm-6pm</v>
      </c>
      <c r="AR7" s="3"/>
      <c r="AU7" s="1" t="s">
        <v>425</v>
      </c>
      <c r="AV7" s="4" t="s">
        <v>423</v>
      </c>
      <c r="AW7" s="4" t="s">
        <v>423</v>
      </c>
      <c r="AX7" s="5" t="str">
        <f t="shared" si="21"/>
        <v>{
    'name': "Applebees",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am", 'link':"", 'pricing':"",   'phone-number': "", 'address': "7625 Goddard St, Colorado Springs, CO 80920", 'other-amenities': ['','','med'], 'has-drink':true, 'has-food':true},</v>
      </c>
      <c r="AY7" s="1" t="str">
        <f t="shared" si="22"/>
        <v/>
      </c>
      <c r="AZ7" s="1" t="str">
        <f t="shared" si="23"/>
        <v/>
      </c>
      <c r="BA7" s="1" t="str">
        <f t="shared" si="24"/>
        <v/>
      </c>
      <c r="BB7" s="1" t="str">
        <f t="shared" si="25"/>
        <v>&lt;img src=@img/drinkicon.png@&gt;</v>
      </c>
      <c r="BC7" s="1" t="str">
        <f t="shared" si="26"/>
        <v>&lt;img src=@img/foodicon.png@&gt;</v>
      </c>
      <c r="BD7" s="1" t="str">
        <f t="shared" si="27"/>
        <v>&lt;img src=@img/drinkicon.png@&gt;&lt;img src=@img/foodicon.png@&gt;</v>
      </c>
      <c r="BE7" s="1" t="str">
        <f t="shared" si="28"/>
        <v>drink food med  nacademy</v>
      </c>
      <c r="BF7" s="1" t="str">
        <f t="shared" si="29"/>
        <v>North Academy</v>
      </c>
      <c r="BG7" s="8">
        <v>38.941299999999998</v>
      </c>
      <c r="BH7" s="8">
        <v>-104.80002</v>
      </c>
      <c r="BI7" s="1" t="str">
        <f t="shared" si="30"/>
        <v>[38.9413,-104.80002],</v>
      </c>
    </row>
    <row r="8" spans="2:64" ht="21" customHeight="1">
      <c r="B8" s="25" t="s">
        <v>117</v>
      </c>
      <c r="C8" s="1" t="s">
        <v>126</v>
      </c>
      <c r="G8" s="12" t="s">
        <v>287</v>
      </c>
      <c r="J8" s="1">
        <v>1600</v>
      </c>
      <c r="K8" s="1">
        <v>1900</v>
      </c>
      <c r="L8" s="1">
        <v>1600</v>
      </c>
      <c r="M8" s="1">
        <v>1900</v>
      </c>
      <c r="N8" s="1">
        <v>1600</v>
      </c>
      <c r="O8" s="1">
        <v>1900</v>
      </c>
      <c r="P8" s="1">
        <v>1600</v>
      </c>
      <c r="Q8" s="1">
        <v>1900</v>
      </c>
      <c r="R8" s="1">
        <v>1600</v>
      </c>
      <c r="S8" s="1">
        <v>1900</v>
      </c>
      <c r="V8" s="1" t="s">
        <v>207</v>
      </c>
      <c r="W8" s="1" t="str">
        <f t="shared" si="0"/>
        <v/>
      </c>
      <c r="X8" s="1" t="str">
        <f t="shared" si="1"/>
        <v/>
      </c>
      <c r="Y8" s="1">
        <f t="shared" si="2"/>
        <v>16</v>
      </c>
      <c r="Z8" s="1">
        <f t="shared" si="3"/>
        <v>19</v>
      </c>
      <c r="AA8" s="1">
        <f t="shared" si="4"/>
        <v>16</v>
      </c>
      <c r="AB8" s="1">
        <f t="shared" si="5"/>
        <v>19</v>
      </c>
      <c r="AC8" s="1">
        <f t="shared" si="6"/>
        <v>16</v>
      </c>
      <c r="AD8" s="1">
        <f t="shared" si="7"/>
        <v>19</v>
      </c>
      <c r="AE8" s="1">
        <f t="shared" si="8"/>
        <v>16</v>
      </c>
      <c r="AF8" s="1">
        <f t="shared" si="9"/>
        <v>19</v>
      </c>
      <c r="AG8" s="1">
        <f t="shared" si="10"/>
        <v>16</v>
      </c>
      <c r="AH8" s="1">
        <f t="shared" si="11"/>
        <v>19</v>
      </c>
      <c r="AI8" s="1" t="str">
        <f t="shared" si="12"/>
        <v/>
      </c>
      <c r="AJ8" s="1" t="str">
        <f t="shared" si="13"/>
        <v/>
      </c>
      <c r="AK8" s="1" t="str">
        <f t="shared" si="14"/>
        <v/>
      </c>
      <c r="AL8" s="1" t="str">
        <f t="shared" si="15"/>
        <v>4pm-7pm</v>
      </c>
      <c r="AM8" s="1" t="str">
        <f t="shared" si="16"/>
        <v>4pm-7pm</v>
      </c>
      <c r="AN8" s="1" t="str">
        <f t="shared" si="17"/>
        <v>4pm-7pm</v>
      </c>
      <c r="AO8" s="1" t="str">
        <f t="shared" si="18"/>
        <v>4pm-7pm</v>
      </c>
      <c r="AP8" s="1" t="str">
        <f t="shared" si="19"/>
        <v>4pm-7pm</v>
      </c>
      <c r="AQ8" s="1" t="str">
        <f t="shared" si="20"/>
        <v/>
      </c>
      <c r="AR8" s="17"/>
      <c r="AU8" s="1" t="s">
        <v>425</v>
      </c>
      <c r="AV8" s="4" t="s">
        <v>423</v>
      </c>
      <c r="AW8" s="4" t="s">
        <v>424</v>
      </c>
      <c r="AX8" s="5" t="str">
        <f t="shared" si="21"/>
        <v>{
    'name': "Back East Bar and Grill",
    'area': "monument",'hours':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"Select drafts, house wine, and well drinks on special", 'link':"", 'pricing':"",   'phone-number': "", 'address': "9475 Briar Village Point #168, Colorado Springs, CO 80920", 'other-amenities': ['','','med'], 'has-drink':true, 'has-food':false},</v>
      </c>
      <c r="AY8" s="1" t="str">
        <f t="shared" si="22"/>
        <v/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/>
      </c>
      <c r="BD8" s="1" t="str">
        <f t="shared" si="27"/>
        <v>&lt;img src=@img/drinkicon.png@&gt;</v>
      </c>
      <c r="BE8" s="1" t="str">
        <f t="shared" si="28"/>
        <v>drink med  monument</v>
      </c>
      <c r="BF8" s="1" t="str">
        <f t="shared" si="29"/>
        <v>Monument</v>
      </c>
      <c r="BG8" s="14">
        <v>38.967869999999998</v>
      </c>
      <c r="BH8" s="8">
        <v>-104.78243000000001</v>
      </c>
      <c r="BI8" s="1" t="str">
        <f t="shared" si="30"/>
        <v>[38.96787,-104.78243],</v>
      </c>
    </row>
    <row r="9" spans="2:64" ht="21" customHeight="1">
      <c r="B9" s="25" t="s">
        <v>106</v>
      </c>
      <c r="C9" s="1" t="s">
        <v>55</v>
      </c>
      <c r="G9" s="12" t="s">
        <v>277</v>
      </c>
      <c r="J9" s="1">
        <v>1600</v>
      </c>
      <c r="K9" s="1">
        <v>1800</v>
      </c>
      <c r="L9" s="1">
        <v>1600</v>
      </c>
      <c r="M9" s="1">
        <v>1800</v>
      </c>
      <c r="N9" s="1">
        <v>1600</v>
      </c>
      <c r="O9" s="1">
        <v>1800</v>
      </c>
      <c r="P9" s="1">
        <v>1600</v>
      </c>
      <c r="Q9" s="1">
        <v>1800</v>
      </c>
      <c r="V9" s="1" t="s">
        <v>433</v>
      </c>
      <c r="W9" s="1" t="str">
        <f t="shared" si="0"/>
        <v/>
      </c>
      <c r="X9" s="1" t="str">
        <f t="shared" si="1"/>
        <v/>
      </c>
      <c r="Y9" s="1">
        <f t="shared" si="2"/>
        <v>16</v>
      </c>
      <c r="Z9" s="1">
        <f t="shared" si="3"/>
        <v>18</v>
      </c>
      <c r="AA9" s="1">
        <f t="shared" si="4"/>
        <v>16</v>
      </c>
      <c r="AB9" s="1">
        <f t="shared" si="5"/>
        <v>18</v>
      </c>
      <c r="AC9" s="1">
        <f t="shared" si="6"/>
        <v>16</v>
      </c>
      <c r="AD9" s="1">
        <f t="shared" si="7"/>
        <v>18</v>
      </c>
      <c r="AE9" s="1">
        <f t="shared" si="8"/>
        <v>16</v>
      </c>
      <c r="AF9" s="1">
        <f t="shared" si="9"/>
        <v>18</v>
      </c>
      <c r="AG9" s="1" t="str">
        <f t="shared" si="10"/>
        <v/>
      </c>
      <c r="AH9" s="1" t="str">
        <f t="shared" si="11"/>
        <v/>
      </c>
      <c r="AI9" s="1" t="str">
        <f t="shared" si="12"/>
        <v/>
      </c>
      <c r="AJ9" s="1" t="str">
        <f t="shared" si="13"/>
        <v/>
      </c>
      <c r="AK9" s="1" t="str">
        <f t="shared" si="14"/>
        <v/>
      </c>
      <c r="AL9" s="1" t="str">
        <f t="shared" si="15"/>
        <v>4pm-6pm</v>
      </c>
      <c r="AM9" s="1" t="str">
        <f t="shared" si="16"/>
        <v>4pm-6pm</v>
      </c>
      <c r="AN9" s="1" t="str">
        <f t="shared" si="17"/>
        <v>4pm-6pm</v>
      </c>
      <c r="AO9" s="1" t="str">
        <f t="shared" si="18"/>
        <v>4pm-6pm</v>
      </c>
      <c r="AP9" s="1" t="str">
        <f t="shared" si="19"/>
        <v/>
      </c>
      <c r="AQ9" s="1" t="str">
        <f t="shared" si="20"/>
        <v/>
      </c>
      <c r="AR9" s="3"/>
      <c r="AU9" s="1" t="s">
        <v>425</v>
      </c>
      <c r="AV9" s="4" t="s">
        <v>423</v>
      </c>
      <c r="AW9" s="4" t="s">
        <v>424</v>
      </c>
      <c r="AX9" s="5" t="str">
        <f t="shared" si="21"/>
        <v>{
    'name': "Bar K",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"$2 Mooseheads/Monday&lt;br&gt;$2 Tecates/Tuesday&lt;br&gt; 1/2 price bottles on Wine Down Wednesday &lt;br&gt;$3.50 Jameson on Thirsty Thursday", 'link':"", 'pricing':"",   'phone-number': "", 'address': "124 E Costilla St, Colorado Springs, CO 80903", 'other-amenities': ['','','med'], 'has-drink':true, 'has-food':false},</v>
      </c>
      <c r="AY9" s="1" t="str">
        <f t="shared" si="22"/>
        <v/>
      </c>
      <c r="AZ9" s="1" t="str">
        <f t="shared" si="23"/>
        <v/>
      </c>
      <c r="BA9" s="1" t="str">
        <f t="shared" si="24"/>
        <v/>
      </c>
      <c r="BB9" s="1" t="str">
        <f t="shared" si="25"/>
        <v>&lt;img src=@img/drinkicon.png@&gt;</v>
      </c>
      <c r="BC9" s="1" t="str">
        <f t="shared" si="26"/>
        <v/>
      </c>
      <c r="BD9" s="1" t="str">
        <f t="shared" si="27"/>
        <v>&lt;img src=@img/drinkicon.png@&gt;</v>
      </c>
      <c r="BE9" s="1" t="str">
        <f t="shared" si="28"/>
        <v>drink med  downtown</v>
      </c>
      <c r="BF9" s="1" t="str">
        <f t="shared" si="29"/>
        <v>Downtown</v>
      </c>
      <c r="BG9" s="8">
        <v>38.828311999999997</v>
      </c>
      <c r="BH9" s="8">
        <v>-104.822571</v>
      </c>
      <c r="BI9" s="1" t="str">
        <f t="shared" si="30"/>
        <v>[38.828312,-104.822571],</v>
      </c>
    </row>
    <row r="10" spans="2:64" ht="21" customHeight="1">
      <c r="B10" s="25" t="s">
        <v>96</v>
      </c>
      <c r="C10" s="1" t="s">
        <v>99</v>
      </c>
      <c r="G10" s="12" t="s">
        <v>267</v>
      </c>
      <c r="J10" s="1">
        <v>1600</v>
      </c>
      <c r="K10" s="1">
        <v>1900</v>
      </c>
      <c r="L10" s="1">
        <v>1600</v>
      </c>
      <c r="M10" s="1">
        <v>1900</v>
      </c>
      <c r="N10" s="1">
        <v>1600</v>
      </c>
      <c r="O10" s="1">
        <v>1900</v>
      </c>
      <c r="P10" s="1">
        <v>1600</v>
      </c>
      <c r="Q10" s="1">
        <v>1900</v>
      </c>
      <c r="R10" s="1">
        <v>1600</v>
      </c>
      <c r="S10" s="1">
        <v>1900</v>
      </c>
      <c r="V10" s="5" t="s">
        <v>192</v>
      </c>
      <c r="W10" s="1" t="str">
        <f t="shared" si="0"/>
        <v/>
      </c>
      <c r="X10" s="1" t="str">
        <f t="shared" si="1"/>
        <v/>
      </c>
      <c r="Y10" s="1">
        <f t="shared" si="2"/>
        <v>16</v>
      </c>
      <c r="Z10" s="1">
        <f t="shared" si="3"/>
        <v>19</v>
      </c>
      <c r="AA10" s="1">
        <f t="shared" si="4"/>
        <v>16</v>
      </c>
      <c r="AB10" s="1">
        <f t="shared" si="5"/>
        <v>19</v>
      </c>
      <c r="AC10" s="1">
        <f t="shared" si="6"/>
        <v>16</v>
      </c>
      <c r="AD10" s="1">
        <f t="shared" si="7"/>
        <v>19</v>
      </c>
      <c r="AE10" s="1">
        <f t="shared" si="8"/>
        <v>16</v>
      </c>
      <c r="AF10" s="1">
        <f t="shared" si="9"/>
        <v>19</v>
      </c>
      <c r="AG10" s="1">
        <f t="shared" si="10"/>
        <v>16</v>
      </c>
      <c r="AH10" s="1">
        <f t="shared" si="11"/>
        <v>19</v>
      </c>
      <c r="AI10" s="1" t="str">
        <f t="shared" si="12"/>
        <v/>
      </c>
      <c r="AJ10" s="1" t="str">
        <f t="shared" si="13"/>
        <v/>
      </c>
      <c r="AK10" s="1" t="str">
        <f t="shared" si="14"/>
        <v/>
      </c>
      <c r="AL10" s="1" t="str">
        <f t="shared" si="15"/>
        <v>4pm-7pm</v>
      </c>
      <c r="AM10" s="1" t="str">
        <f t="shared" si="16"/>
        <v>4pm-7pm</v>
      </c>
      <c r="AN10" s="1" t="str">
        <f t="shared" si="17"/>
        <v>4pm-7pm</v>
      </c>
      <c r="AO10" s="1" t="str">
        <f t="shared" si="18"/>
        <v>4pm-7pm</v>
      </c>
      <c r="AP10" s="1" t="str">
        <f t="shared" si="19"/>
        <v>4pm-7pm</v>
      </c>
      <c r="AQ10" s="1" t="str">
        <f t="shared" si="20"/>
        <v/>
      </c>
      <c r="AU10" s="1" t="s">
        <v>425</v>
      </c>
      <c r="AV10" s="4" t="s">
        <v>423</v>
      </c>
      <c r="AW10" s="4" t="s">
        <v>423</v>
      </c>
      <c r="AX10" s="5" t="str">
        <f t="shared" si="21"/>
        <v>{
    'name': "Bar Louie",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"All 14oz drafts $3.50&lt;br&gt;Wines by the glass $4.50&lt;br&gt;Signature martinis $5.50&lt;br&gt;Flatbreads and Select Apps Half Price", 'link':"", 'pricing':"",   'phone-number': "", 'address': "3255 Cinema Point, Colorado Springs, CO 80922",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powers</v>
      </c>
      <c r="BF10" s="1" t="str">
        <f t="shared" si="29"/>
        <v>Powers Road</v>
      </c>
      <c r="BG10" s="8">
        <v>38.880665</v>
      </c>
      <c r="BH10" s="8">
        <v>-104.71691</v>
      </c>
      <c r="BI10" s="1" t="str">
        <f t="shared" si="30"/>
        <v>[38.880665,-104.71691],</v>
      </c>
    </row>
    <row r="11" spans="2:64" ht="21" customHeight="1">
      <c r="B11" s="1" t="s">
        <v>352</v>
      </c>
      <c r="C11" s="1" t="s">
        <v>75</v>
      </c>
      <c r="G11" s="1" t="s">
        <v>360</v>
      </c>
      <c r="W11" s="1" t="str">
        <f t="shared" si="0"/>
        <v/>
      </c>
      <c r="X11" s="1" t="str">
        <f t="shared" si="1"/>
        <v/>
      </c>
      <c r="Y11" s="1" t="str">
        <f t="shared" si="2"/>
        <v/>
      </c>
      <c r="Z11" s="1" t="str">
        <f t="shared" si="3"/>
        <v/>
      </c>
      <c r="AA11" s="1" t="str">
        <f t="shared" si="4"/>
        <v/>
      </c>
      <c r="AB11" s="1" t="str">
        <f t="shared" si="5"/>
        <v/>
      </c>
      <c r="AC11" s="1" t="str">
        <f t="shared" si="6"/>
        <v/>
      </c>
      <c r="AD11" s="1" t="str">
        <f t="shared" si="7"/>
        <v/>
      </c>
      <c r="AE11" s="1" t="str">
        <f t="shared" si="8"/>
        <v/>
      </c>
      <c r="AF11" s="1" t="str">
        <f t="shared" si="9"/>
        <v/>
      </c>
      <c r="AG11" s="1" t="str">
        <f t="shared" si="10"/>
        <v/>
      </c>
      <c r="AH11" s="1" t="str">
        <f t="shared" si="11"/>
        <v/>
      </c>
      <c r="AI11" s="1" t="str">
        <f t="shared" si="12"/>
        <v/>
      </c>
      <c r="AJ11" s="1" t="str">
        <f t="shared" si="13"/>
        <v/>
      </c>
      <c r="AK11" s="1" t="str">
        <f t="shared" si="14"/>
        <v/>
      </c>
      <c r="AL11" s="1" t="str">
        <f t="shared" si="15"/>
        <v/>
      </c>
      <c r="AM11" s="1" t="str">
        <f t="shared" si="16"/>
        <v/>
      </c>
      <c r="AN11" s="1" t="str">
        <f t="shared" si="17"/>
        <v/>
      </c>
      <c r="AO11" s="1" t="str">
        <f t="shared" si="18"/>
        <v/>
      </c>
      <c r="AP11" s="1" t="str">
        <f t="shared" si="19"/>
        <v/>
      </c>
      <c r="AQ11" s="1" t="str">
        <f t="shared" si="20"/>
        <v/>
      </c>
      <c r="AS11" s="1" t="s">
        <v>345</v>
      </c>
      <c r="AT11" s="1" t="s">
        <v>333</v>
      </c>
      <c r="AU11" s="1" t="s">
        <v>425</v>
      </c>
      <c r="AV11" s="4" t="s">
        <v>424</v>
      </c>
      <c r="AW11" s="4" t="s">
        <v>424</v>
      </c>
      <c r="AX11" s="5" t="str">
        <f t="shared" si="21"/>
        <v>{
    'name': "Bon Ton Cafe 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"2601 W Colorado Ave, Colorado Springs, CO 80904", 'other-amenities': ['outdoor','pet','med'], 'has-drink':false, 'has-food':false},</v>
      </c>
      <c r="AY11" s="1" t="str">
        <f t="shared" si="22"/>
        <v>&lt;img src=@img/outdoor.png@&gt;</v>
      </c>
      <c r="AZ11" s="1" t="str">
        <f t="shared" si="23"/>
        <v>&lt;img src=@img/pets.png@&gt;</v>
      </c>
      <c r="BA11" s="1" t="str">
        <f t="shared" si="24"/>
        <v/>
      </c>
      <c r="BB11" s="1" t="str">
        <f t="shared" si="25"/>
        <v/>
      </c>
      <c r="BC11" s="1" t="str">
        <f t="shared" si="26"/>
        <v/>
      </c>
      <c r="BD11" s="1" t="str">
        <f t="shared" si="27"/>
        <v>&lt;img src=@img/outdoor.png@&gt;&lt;img src=@img/pets.png@&gt;</v>
      </c>
      <c r="BE11" s="1" t="str">
        <f t="shared" si="28"/>
        <v>outdoor pet med  oldcolo</v>
      </c>
      <c r="BF11" s="1" t="str">
        <f t="shared" si="29"/>
        <v>Old Colorado Springs</v>
      </c>
      <c r="BG11" s="8">
        <v>38.847990000000003</v>
      </c>
      <c r="BH11" s="8">
        <v>-104.86448</v>
      </c>
      <c r="BI11" s="1" t="str">
        <f t="shared" si="30"/>
        <v>[38.84799,-104.86448],</v>
      </c>
    </row>
    <row r="12" spans="2:64" ht="21" customHeight="1">
      <c r="B12" s="1" t="s">
        <v>245</v>
      </c>
      <c r="C12" s="1" t="s">
        <v>142</v>
      </c>
      <c r="G12" s="12" t="s">
        <v>324</v>
      </c>
      <c r="H12" s="1">
        <v>1600</v>
      </c>
      <c r="I12" s="1">
        <v>1800</v>
      </c>
      <c r="J12" s="1">
        <v>1600</v>
      </c>
      <c r="K12" s="1">
        <v>1800</v>
      </c>
      <c r="L12" s="1">
        <v>1600</v>
      </c>
      <c r="M12" s="1">
        <v>1800</v>
      </c>
      <c r="N12" s="1">
        <v>1600</v>
      </c>
      <c r="O12" s="1">
        <v>1800</v>
      </c>
      <c r="P12" s="1">
        <v>1600</v>
      </c>
      <c r="Q12" s="1">
        <v>1800</v>
      </c>
      <c r="R12" s="1">
        <v>1600</v>
      </c>
      <c r="S12" s="1">
        <v>1800</v>
      </c>
      <c r="T12" s="1">
        <v>1600</v>
      </c>
      <c r="U12" s="1">
        <v>1800</v>
      </c>
      <c r="V12" s="1" t="s">
        <v>244</v>
      </c>
      <c r="W12" s="1">
        <f t="shared" si="0"/>
        <v>16</v>
      </c>
      <c r="X12" s="1">
        <f t="shared" si="1"/>
        <v>18</v>
      </c>
      <c r="Y12" s="1">
        <f t="shared" si="2"/>
        <v>16</v>
      </c>
      <c r="Z12" s="1">
        <f t="shared" si="3"/>
        <v>18</v>
      </c>
      <c r="AA12" s="1">
        <f t="shared" si="4"/>
        <v>16</v>
      </c>
      <c r="AB12" s="1">
        <f t="shared" si="5"/>
        <v>18</v>
      </c>
      <c r="AC12" s="1">
        <f t="shared" si="6"/>
        <v>16</v>
      </c>
      <c r="AD12" s="1">
        <f t="shared" si="7"/>
        <v>18</v>
      </c>
      <c r="AE12" s="1">
        <f t="shared" si="8"/>
        <v>16</v>
      </c>
      <c r="AF12" s="1">
        <f t="shared" si="9"/>
        <v>18</v>
      </c>
      <c r="AG12" s="1">
        <f t="shared" si="10"/>
        <v>16</v>
      </c>
      <c r="AH12" s="1">
        <f t="shared" si="11"/>
        <v>18</v>
      </c>
      <c r="AI12" s="1">
        <f t="shared" si="12"/>
        <v>16</v>
      </c>
      <c r="AJ12" s="1">
        <f t="shared" si="13"/>
        <v>18</v>
      </c>
      <c r="AK12" s="1" t="str">
        <f t="shared" si="14"/>
        <v>4pm-6pm</v>
      </c>
      <c r="AL12" s="1" t="str">
        <f t="shared" si="15"/>
        <v>4pm-6pm</v>
      </c>
      <c r="AM12" s="1" t="str">
        <f t="shared" si="16"/>
        <v>4pm-6pm</v>
      </c>
      <c r="AN12" s="1" t="str">
        <f t="shared" si="17"/>
        <v>4pm-6pm</v>
      </c>
      <c r="AO12" s="1" t="str">
        <f t="shared" si="18"/>
        <v>4pm-6pm</v>
      </c>
      <c r="AP12" s="1" t="str">
        <f t="shared" si="19"/>
        <v>4pm-6pm</v>
      </c>
      <c r="AQ12" s="1" t="str">
        <f t="shared" si="20"/>
        <v>4pm-6pm</v>
      </c>
      <c r="AU12" s="1" t="s">
        <v>425</v>
      </c>
      <c r="AV12" s="4" t="s">
        <v>423</v>
      </c>
      <c r="AW12" s="4" t="s">
        <v>423</v>
      </c>
      <c r="AX12" s="5" t="str">
        <f t="shared" si="21"/>
        <v>{
    'name': "Bonefish Grill",
    'area': "nacademy",'hours':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"DRAFT BEERS $1 OFF&lt;br&gt;HOUSE WINES $4&lt;br&gt;SELECT SPIRITS $5&lt;br&gt;BAR BITES $6", 'link':"", 'pricing':"",   'phone-number': "", 'address': "5102 N Nevada Ave, Colorado Springs, CO 80918", 'other-amenities': ['','','med'], 'has-drink':true, 'has-food':true},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>&lt;img src=@img/drinkicon.png@&gt;</v>
      </c>
      <c r="BC12" s="1" t="str">
        <f t="shared" si="26"/>
        <v>&lt;img src=@img/foodicon.png@&gt;</v>
      </c>
      <c r="BD12" s="1" t="str">
        <f t="shared" si="27"/>
        <v>&lt;img src=@img/drinkicon.png@&gt;&lt;img src=@img/foodicon.png@&gt;</v>
      </c>
      <c r="BE12" s="1" t="str">
        <f t="shared" si="28"/>
        <v>drink food med  nacademy</v>
      </c>
      <c r="BF12" s="1" t="str">
        <f t="shared" si="29"/>
        <v>North Academy</v>
      </c>
      <c r="BG12" s="8">
        <v>38.902574999999999</v>
      </c>
      <c r="BH12" s="8">
        <v>-104.81832780000001</v>
      </c>
      <c r="BI12" s="1" t="str">
        <f t="shared" si="30"/>
        <v>[38.902575,-104.8183278],</v>
      </c>
    </row>
    <row r="13" spans="2:64" ht="21" customHeight="1">
      <c r="B13" s="1" t="s">
        <v>240</v>
      </c>
      <c r="C13" s="1" t="s">
        <v>55</v>
      </c>
      <c r="G13" s="12" t="s">
        <v>322</v>
      </c>
      <c r="J13" s="1">
        <v>1500</v>
      </c>
      <c r="K13" s="1">
        <v>1800</v>
      </c>
      <c r="L13" s="1">
        <v>1500</v>
      </c>
      <c r="M13" s="1">
        <v>1800</v>
      </c>
      <c r="N13" s="1">
        <v>1500</v>
      </c>
      <c r="O13" s="1">
        <v>1800</v>
      </c>
      <c r="P13" s="1">
        <v>1500</v>
      </c>
      <c r="Q13" s="1">
        <v>1800</v>
      </c>
      <c r="R13" s="1">
        <v>1500</v>
      </c>
      <c r="S13" s="1">
        <v>1800</v>
      </c>
      <c r="V13" s="1" t="s">
        <v>241</v>
      </c>
      <c r="W13" s="1" t="str">
        <f t="shared" si="0"/>
        <v/>
      </c>
      <c r="X13" s="1" t="str">
        <f t="shared" si="1"/>
        <v/>
      </c>
      <c r="Y13" s="1">
        <f t="shared" si="2"/>
        <v>15</v>
      </c>
      <c r="Z13" s="1">
        <f t="shared" si="3"/>
        <v>18</v>
      </c>
      <c r="AA13" s="1">
        <f t="shared" si="4"/>
        <v>15</v>
      </c>
      <c r="AB13" s="1">
        <f t="shared" si="5"/>
        <v>18</v>
      </c>
      <c r="AC13" s="1">
        <f t="shared" si="6"/>
        <v>15</v>
      </c>
      <c r="AD13" s="1">
        <f t="shared" si="7"/>
        <v>18</v>
      </c>
      <c r="AE13" s="1">
        <f t="shared" si="8"/>
        <v>15</v>
      </c>
      <c r="AF13" s="1">
        <f t="shared" si="9"/>
        <v>18</v>
      </c>
      <c r="AG13" s="1">
        <f t="shared" si="10"/>
        <v>15</v>
      </c>
      <c r="AH13" s="1">
        <f t="shared" si="11"/>
        <v>18</v>
      </c>
      <c r="AI13" s="1" t="str">
        <f t="shared" si="12"/>
        <v/>
      </c>
      <c r="AJ13" s="1" t="str">
        <f t="shared" si="13"/>
        <v/>
      </c>
      <c r="AK13" s="1" t="str">
        <f t="shared" si="14"/>
        <v/>
      </c>
      <c r="AL13" s="1" t="str">
        <f t="shared" si="15"/>
        <v>3pm-6pm</v>
      </c>
      <c r="AM13" s="1" t="str">
        <f t="shared" si="16"/>
        <v>3pm-6pm</v>
      </c>
      <c r="AN13" s="1" t="str">
        <f t="shared" si="17"/>
        <v>3pm-6pm</v>
      </c>
      <c r="AO13" s="1" t="str">
        <f t="shared" si="18"/>
        <v>3pm-6pm</v>
      </c>
      <c r="AP13" s="1" t="str">
        <f t="shared" si="19"/>
        <v>3pm-6pm</v>
      </c>
      <c r="AQ13" s="1" t="str">
        <f t="shared" si="20"/>
        <v/>
      </c>
      <c r="AR13" s="17"/>
      <c r="AU13" s="1" t="s">
        <v>425</v>
      </c>
      <c r="AV13" s="4" t="s">
        <v>423</v>
      </c>
      <c r="AW13" s="4" t="s">
        <v>423</v>
      </c>
      <c r="AX13" s="5" t="str">
        <f t="shared" si="21"/>
        <v>{
    'name': "Bonny and Read",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house wine (Rawson's Retreat) &lt;br&gt;$3 house beer (everything on tap) &lt;br&gt;$3 single shot mixed drinks (i.e. Gin &amp; tonic, vodka &amp; soda, etc.) &lt;br&gt;$1.50 Barcat oysters&lt;br&gt;1/2 price appetizers&lt;br&gt;", 'link':"", 'pricing':"",   'phone-number': "", 'address': "101 N Tejon St #102, Colorado Springs, CO 80903", 'other-amenities': ['','','med'], 'has-drink':true, 'has-food':true},</v>
      </c>
      <c r="AY13" s="1" t="str">
        <f t="shared" si="22"/>
        <v/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src=@img/drinkicon.png@&gt;&lt;img src=@img/foodicon.png@&gt;</v>
      </c>
      <c r="BE13" s="1" t="str">
        <f t="shared" si="28"/>
        <v>drink food med  downtown</v>
      </c>
      <c r="BF13" s="1" t="str">
        <f t="shared" si="29"/>
        <v>Downtown</v>
      </c>
      <c r="BG13" s="8">
        <v>38.835619999999999</v>
      </c>
      <c r="BH13" s="8">
        <v>-104.82317999999999</v>
      </c>
      <c r="BI13" s="1" t="str">
        <f t="shared" si="30"/>
        <v>[38.83562,-104.82318],</v>
      </c>
    </row>
    <row r="14" spans="2:64" ht="21" customHeight="1">
      <c r="B14" s="8" t="s">
        <v>232</v>
      </c>
      <c r="C14" s="1" t="s">
        <v>99</v>
      </c>
      <c r="G14" s="12" t="s">
        <v>318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5" t="s">
        <v>233</v>
      </c>
      <c r="W14" s="1" t="str">
        <f t="shared" si="0"/>
        <v/>
      </c>
      <c r="X14" s="1" t="str">
        <f t="shared" si="1"/>
        <v/>
      </c>
      <c r="Y14" s="1">
        <f t="shared" si="2"/>
        <v>15</v>
      </c>
      <c r="Z14" s="1">
        <f t="shared" si="3"/>
        <v>18</v>
      </c>
      <c r="AA14" s="1">
        <f t="shared" si="4"/>
        <v>15</v>
      </c>
      <c r="AB14" s="1">
        <f t="shared" si="5"/>
        <v>18</v>
      </c>
      <c r="AC14" s="1">
        <f t="shared" si="6"/>
        <v>15</v>
      </c>
      <c r="AD14" s="1">
        <f t="shared" si="7"/>
        <v>18</v>
      </c>
      <c r="AE14" s="1">
        <f t="shared" si="8"/>
        <v>15</v>
      </c>
      <c r="AF14" s="1">
        <f t="shared" si="9"/>
        <v>18</v>
      </c>
      <c r="AG14" s="1">
        <f t="shared" si="10"/>
        <v>15</v>
      </c>
      <c r="AH14" s="1">
        <f t="shared" si="11"/>
        <v>18</v>
      </c>
      <c r="AI14" s="1" t="str">
        <f t="shared" si="12"/>
        <v/>
      </c>
      <c r="AJ14" s="1" t="str">
        <f t="shared" si="13"/>
        <v/>
      </c>
      <c r="AK14" s="1" t="str">
        <f t="shared" si="14"/>
        <v/>
      </c>
      <c r="AL14" s="1" t="str">
        <f t="shared" si="15"/>
        <v>3pm-6pm</v>
      </c>
      <c r="AM14" s="1" t="str">
        <f t="shared" si="16"/>
        <v>3pm-6pm</v>
      </c>
      <c r="AN14" s="1" t="str">
        <f t="shared" si="17"/>
        <v>3pm-6pm</v>
      </c>
      <c r="AO14" s="1" t="str">
        <f t="shared" si="18"/>
        <v>3pm-6pm</v>
      </c>
      <c r="AP14" s="1" t="str">
        <f t="shared" si="19"/>
        <v>3pm-6pm</v>
      </c>
      <c r="AQ14" s="1" t="str">
        <f t="shared" si="20"/>
        <v/>
      </c>
      <c r="AR14" s="3"/>
      <c r="AU14" s="1" t="s">
        <v>425</v>
      </c>
      <c r="AV14" s="4" t="s">
        <v>423</v>
      </c>
      <c r="AW14" s="4" t="s">
        <v>424</v>
      </c>
      <c r="AX14" s="5" t="str">
        <f t="shared" si="21"/>
        <v>{
    'name': "BooDads Beach House Grill",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"1 Off All Beer, Liquor &amp; Wine!&lt;br&gt;$2 Off Pitchers!", 'link':"", 'pricing':"",   'phone-number': "", 'address': "5910 Omaha Blvd, Colorado Springs, CO 80915", 'other-amenities': ['','','med'], 'has-drink':true, 'has-food':false},</v>
      </c>
      <c r="AY14" s="1" t="str">
        <f t="shared" si="22"/>
        <v/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/>
      </c>
      <c r="BD14" s="1" t="str">
        <f t="shared" si="27"/>
        <v>&lt;img src=@img/drinkicon.png@&gt;</v>
      </c>
      <c r="BE14" s="1" t="str">
        <f t="shared" si="28"/>
        <v>drink med  powers</v>
      </c>
      <c r="BF14" s="1" t="str">
        <f t="shared" si="29"/>
        <v>Powers Road</v>
      </c>
      <c r="BG14" s="8">
        <v>38.853960000000001</v>
      </c>
      <c r="BH14" s="8">
        <v>-104.71791</v>
      </c>
      <c r="BI14" s="1" t="str">
        <f t="shared" si="30"/>
        <v>[38.85396,-104.71791],</v>
      </c>
    </row>
    <row r="15" spans="2:64" ht="21" customHeight="1">
      <c r="B15" s="1" t="s">
        <v>121</v>
      </c>
      <c r="C15" s="1" t="s">
        <v>126</v>
      </c>
      <c r="G15" s="12" t="s">
        <v>292</v>
      </c>
      <c r="H15" s="1">
        <v>1500</v>
      </c>
      <c r="I15" s="1">
        <v>1800</v>
      </c>
      <c r="J15" s="1">
        <v>1500</v>
      </c>
      <c r="K15" s="1">
        <v>1800</v>
      </c>
      <c r="L15" s="1">
        <v>1500</v>
      </c>
      <c r="M15" s="1">
        <v>1800</v>
      </c>
      <c r="N15" s="1">
        <v>1500</v>
      </c>
      <c r="O15" s="1">
        <v>1800</v>
      </c>
      <c r="P15" s="1">
        <v>1500</v>
      </c>
      <c r="Q15" s="1">
        <v>1800</v>
      </c>
      <c r="R15" s="1">
        <v>1500</v>
      </c>
      <c r="S15" s="1">
        <v>1800</v>
      </c>
      <c r="T15" s="1">
        <v>1500</v>
      </c>
      <c r="U15" s="1">
        <v>1800</v>
      </c>
      <c r="V15" s="5" t="s">
        <v>212</v>
      </c>
      <c r="W15" s="1">
        <f t="shared" si="0"/>
        <v>15</v>
      </c>
      <c r="X15" s="1">
        <f t="shared" si="1"/>
        <v>18</v>
      </c>
      <c r="Y15" s="1">
        <f t="shared" si="2"/>
        <v>15</v>
      </c>
      <c r="Z15" s="1">
        <f t="shared" si="3"/>
        <v>18</v>
      </c>
      <c r="AA15" s="1">
        <f t="shared" si="4"/>
        <v>15</v>
      </c>
      <c r="AB15" s="1">
        <f t="shared" si="5"/>
        <v>18</v>
      </c>
      <c r="AC15" s="1">
        <f t="shared" si="6"/>
        <v>15</v>
      </c>
      <c r="AD15" s="1">
        <f t="shared" si="7"/>
        <v>18</v>
      </c>
      <c r="AE15" s="1">
        <f t="shared" si="8"/>
        <v>15</v>
      </c>
      <c r="AF15" s="1">
        <f t="shared" si="9"/>
        <v>18</v>
      </c>
      <c r="AG15" s="1">
        <f t="shared" si="10"/>
        <v>15</v>
      </c>
      <c r="AH15" s="1">
        <f t="shared" si="11"/>
        <v>18</v>
      </c>
      <c r="AI15" s="1">
        <f t="shared" si="12"/>
        <v>15</v>
      </c>
      <c r="AJ15" s="1">
        <f t="shared" si="13"/>
        <v>18</v>
      </c>
      <c r="AK15" s="1" t="str">
        <f t="shared" si="14"/>
        <v>3pm-6pm</v>
      </c>
      <c r="AL15" s="1" t="str">
        <f t="shared" si="15"/>
        <v>3pm-6pm</v>
      </c>
      <c r="AM15" s="1" t="str">
        <f t="shared" si="16"/>
        <v>3pm-6pm</v>
      </c>
      <c r="AN15" s="1" t="str">
        <f t="shared" si="17"/>
        <v>3pm-6pm</v>
      </c>
      <c r="AO15" s="1" t="str">
        <f t="shared" si="18"/>
        <v>3pm-6pm</v>
      </c>
      <c r="AP15" s="1" t="str">
        <f t="shared" si="19"/>
        <v>3pm-6pm</v>
      </c>
      <c r="AQ15" s="1" t="str">
        <f t="shared" si="20"/>
        <v>3pm-6pm</v>
      </c>
      <c r="AR15" s="17"/>
      <c r="AU15" s="1" t="s">
        <v>425</v>
      </c>
      <c r="AV15" s="4" t="s">
        <v>423</v>
      </c>
      <c r="AW15" s="4" t="s">
        <v>423</v>
      </c>
      <c r="AX15" s="5" t="str">
        <f t="shared" si="21"/>
        <v>{
    'name': "Bourbon Brothers Smokehouse and Tavern",
    'area': "monument",'hours':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Thursdays", 'link':"", 'pricing':"",   'phone-number': "", 'address': "13021 Bass Pro Dr, Colorado Springs, CO 80921", 'other-amenities': ['','','med'], 'has-drink':true, 'has-food':true},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>&lt;img src=@img/drinkicon.png@&gt;</v>
      </c>
      <c r="BC15" s="1" t="str">
        <f t="shared" si="26"/>
        <v>&lt;img src=@img/foodicon.png@&gt;</v>
      </c>
      <c r="BD15" s="1" t="str">
        <f t="shared" si="27"/>
        <v>&lt;img src=@img/drinkicon.png@&gt;&lt;img src=@img/foodicon.png@&gt;</v>
      </c>
      <c r="BE15" s="1" t="str">
        <f t="shared" si="28"/>
        <v>drink food med  monument</v>
      </c>
      <c r="BF15" s="1" t="str">
        <f t="shared" si="29"/>
        <v>Monument</v>
      </c>
      <c r="BG15" s="5">
        <v>39.022539999999999</v>
      </c>
      <c r="BH15" s="8">
        <v>-104.82472</v>
      </c>
      <c r="BI15" s="1" t="str">
        <f t="shared" si="30"/>
        <v>[39.02254,-104.82472],</v>
      </c>
    </row>
    <row r="16" spans="2:64" ht="21" customHeight="1">
      <c r="B16" s="8" t="s">
        <v>234</v>
      </c>
      <c r="C16" s="1" t="s">
        <v>55</v>
      </c>
      <c r="G16" s="12" t="s">
        <v>319</v>
      </c>
      <c r="H16" s="1">
        <v>1700</v>
      </c>
      <c r="I16" s="1">
        <v>2100</v>
      </c>
      <c r="J16" s="1">
        <v>1700</v>
      </c>
      <c r="K16" s="1">
        <v>2100</v>
      </c>
      <c r="L16" s="1">
        <v>1700</v>
      </c>
      <c r="M16" s="1">
        <v>2100</v>
      </c>
      <c r="N16" s="1">
        <v>1700</v>
      </c>
      <c r="O16" s="1">
        <v>2100</v>
      </c>
      <c r="P16" s="1">
        <v>1700</v>
      </c>
      <c r="Q16" s="1">
        <v>2100</v>
      </c>
      <c r="R16" s="1">
        <v>1700</v>
      </c>
      <c r="S16" s="1">
        <v>2100</v>
      </c>
      <c r="T16" s="1">
        <v>1700</v>
      </c>
      <c r="U16" s="1">
        <v>2100</v>
      </c>
      <c r="V16" s="1" t="s">
        <v>429</v>
      </c>
      <c r="W16" s="1">
        <f t="shared" si="0"/>
        <v>17</v>
      </c>
      <c r="X16" s="1">
        <f t="shared" si="1"/>
        <v>21</v>
      </c>
      <c r="Y16" s="1">
        <f t="shared" si="2"/>
        <v>17</v>
      </c>
      <c r="Z16" s="1">
        <f t="shared" si="3"/>
        <v>21</v>
      </c>
      <c r="AA16" s="1">
        <f t="shared" si="4"/>
        <v>17</v>
      </c>
      <c r="AB16" s="1">
        <f t="shared" si="5"/>
        <v>21</v>
      </c>
      <c r="AC16" s="1">
        <f t="shared" si="6"/>
        <v>17</v>
      </c>
      <c r="AD16" s="1">
        <f t="shared" si="7"/>
        <v>21</v>
      </c>
      <c r="AE16" s="1">
        <f t="shared" si="8"/>
        <v>17</v>
      </c>
      <c r="AF16" s="1">
        <f t="shared" si="9"/>
        <v>21</v>
      </c>
      <c r="AG16" s="1">
        <f t="shared" si="10"/>
        <v>17</v>
      </c>
      <c r="AH16" s="1">
        <f t="shared" si="11"/>
        <v>21</v>
      </c>
      <c r="AI16" s="1">
        <f t="shared" si="12"/>
        <v>17</v>
      </c>
      <c r="AJ16" s="1">
        <f t="shared" si="13"/>
        <v>21</v>
      </c>
      <c r="AK16" s="1" t="str">
        <f t="shared" si="14"/>
        <v>5pm-9pm</v>
      </c>
      <c r="AL16" s="1" t="str">
        <f t="shared" si="15"/>
        <v>5pm-9pm</v>
      </c>
      <c r="AM16" s="1" t="str">
        <f t="shared" si="16"/>
        <v>5pm-9pm</v>
      </c>
      <c r="AN16" s="1" t="str">
        <f t="shared" si="17"/>
        <v>5pm-9pm</v>
      </c>
      <c r="AO16" s="1" t="str">
        <f t="shared" si="18"/>
        <v>5pm-9pm</v>
      </c>
      <c r="AP16" s="1" t="str">
        <f t="shared" si="19"/>
        <v>5pm-9pm</v>
      </c>
      <c r="AQ16" s="1" t="str">
        <f t="shared" si="20"/>
        <v>5pm-9pm</v>
      </c>
      <c r="AR16" s="6"/>
      <c r="AT16" s="1" t="s">
        <v>333</v>
      </c>
      <c r="AU16" s="1" t="s">
        <v>425</v>
      </c>
      <c r="AV16" s="4" t="s">
        <v>423</v>
      </c>
      <c r="AW16" s="4" t="s">
        <v>424</v>
      </c>
      <c r="AX16" s="5" t="str">
        <f t="shared" si="21"/>
        <v>{
    'name': "Bristol Brewing Company",
    'area': "downtown",'hours': {
      'sunday-start':"1700", 'sunday-end':"2100", 'monday-start':"1700", 'monday-end':"2100", 'tuesday-start':"1700", 'tuesday-end':"2100", 'wednesday-start':"1700", 'wednesday-end':"2100", 'thursday-start':"1700", 'thursday-end':"2100", 'friday-start':"1700", 'friday-end':"2100", 'saturday-start':"1700", 'saturday-end':"2100"},  'description': "$3.50 House Pints", 'link':"", 'pricing':"",   'phone-number': "", 'address': "1604 S Cascade Ave, Colorado Springs, CO 80905", 'other-amenities': ['','pet','med'], 'has-drink':true, 'has-food':false},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/>
      </c>
      <c r="BD16" s="1" t="str">
        <f t="shared" si="27"/>
        <v>&lt;img src=@img/pets.png@&gt;&lt;img src=@img/drinkicon.png@&gt;</v>
      </c>
      <c r="BE16" s="1" t="str">
        <f t="shared" si="28"/>
        <v>pet drink med  downtown</v>
      </c>
      <c r="BF16" s="1" t="str">
        <f t="shared" si="29"/>
        <v>Downtown</v>
      </c>
      <c r="BG16" s="8">
        <v>38.810920000000003</v>
      </c>
      <c r="BH16" s="8">
        <v>-104.82729</v>
      </c>
      <c r="BI16" s="1" t="str">
        <f t="shared" si="30"/>
        <v>[38.81092,-104.82729],</v>
      </c>
    </row>
    <row r="17" spans="2:62" ht="21" customHeight="1">
      <c r="B17" s="1" t="s">
        <v>136</v>
      </c>
      <c r="C17" s="1" t="s">
        <v>142</v>
      </c>
      <c r="G17" s="12" t="s">
        <v>305</v>
      </c>
      <c r="J17" s="1">
        <v>1400</v>
      </c>
      <c r="K17" s="1">
        <v>1800</v>
      </c>
      <c r="L17" s="1">
        <v>1400</v>
      </c>
      <c r="M17" s="1">
        <v>1800</v>
      </c>
      <c r="N17" s="1">
        <v>1400</v>
      </c>
      <c r="O17" s="1">
        <v>1800</v>
      </c>
      <c r="P17" s="1">
        <v>1400</v>
      </c>
      <c r="Q17" s="1">
        <v>1800</v>
      </c>
      <c r="R17" s="1">
        <v>1400</v>
      </c>
      <c r="S17" s="1">
        <v>1800</v>
      </c>
      <c r="V17" s="1" t="s">
        <v>221</v>
      </c>
      <c r="W17" s="1" t="str">
        <f t="shared" si="0"/>
        <v/>
      </c>
      <c r="X17" s="1" t="str">
        <f t="shared" si="1"/>
        <v/>
      </c>
      <c r="Y17" s="1">
        <f t="shared" si="2"/>
        <v>14</v>
      </c>
      <c r="Z17" s="1">
        <f t="shared" si="3"/>
        <v>18</v>
      </c>
      <c r="AA17" s="1">
        <f t="shared" si="4"/>
        <v>14</v>
      </c>
      <c r="AB17" s="1">
        <f t="shared" si="5"/>
        <v>18</v>
      </c>
      <c r="AC17" s="1">
        <f t="shared" si="6"/>
        <v>14</v>
      </c>
      <c r="AD17" s="1">
        <f t="shared" si="7"/>
        <v>18</v>
      </c>
      <c r="AE17" s="1">
        <f t="shared" si="8"/>
        <v>14</v>
      </c>
      <c r="AF17" s="1">
        <f t="shared" si="9"/>
        <v>18</v>
      </c>
      <c r="AG17" s="1">
        <f t="shared" si="10"/>
        <v>14</v>
      </c>
      <c r="AH17" s="1">
        <f t="shared" si="11"/>
        <v>18</v>
      </c>
      <c r="AI17" s="1" t="str">
        <f t="shared" si="12"/>
        <v/>
      </c>
      <c r="AJ17" s="1" t="str">
        <f t="shared" si="13"/>
        <v/>
      </c>
      <c r="AK17" s="1" t="str">
        <f t="shared" si="14"/>
        <v/>
      </c>
      <c r="AL17" s="1" t="str">
        <f t="shared" si="15"/>
        <v>2pm-6pm</v>
      </c>
      <c r="AM17" s="1" t="str">
        <f t="shared" si="16"/>
        <v>2pm-6pm</v>
      </c>
      <c r="AN17" s="1" t="str">
        <f t="shared" si="17"/>
        <v>2pm-6pm</v>
      </c>
      <c r="AO17" s="1" t="str">
        <f t="shared" si="18"/>
        <v>2pm-6pm</v>
      </c>
      <c r="AP17" s="1" t="str">
        <f t="shared" si="19"/>
        <v>2pm-6pm</v>
      </c>
      <c r="AQ17" s="1" t="str">
        <f t="shared" si="20"/>
        <v/>
      </c>
      <c r="AR17" s="3"/>
      <c r="AU17" s="1" t="s">
        <v>425</v>
      </c>
      <c r="AV17" s="4" t="s">
        <v>423</v>
      </c>
      <c r="AW17" s="4" t="s">
        <v>423</v>
      </c>
      <c r="AX17" s="5" t="str">
        <f t="shared" si="21"/>
        <v>{
    'name': "Buffalo Wild Wings",
    'area': "nacademy",'hours':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'saturday-start':"", 'saturday-end':""},  'description': "&lt;b&gt;Drinks&lt;/b&gt;&lt;br&gt; $3 Jack &amp; Coke, Captain &amp; Coke, Absolut Mixers &lt;br&gt; $3+ Domestic Draft Talls&lt;br&gt;&lt;b&gt;Food&lt;/b&gt;&lt;br&gt;$3 Mozzarella Sticks, Roasted Garlic Mushrooms, Mini Corn Dogs, Regular Onion Rings, Chips &amp; Salsa", 'link':"", 'pricing':"",   'phone-number': "", 'address': "7425 N Academy Blvd, Colorado Springs, CO 80920", 'other-amenities': ['','','med'], 'has-drink':true, 'has-food':true},</v>
      </c>
      <c r="AY17" s="1" t="str">
        <f t="shared" si="22"/>
        <v/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src=@img/drinkicon.png@&gt;&lt;img src=@img/foodicon.png@&gt;</v>
      </c>
      <c r="BE17" s="1" t="str">
        <f t="shared" si="28"/>
        <v>drink food med  nacademy</v>
      </c>
      <c r="BF17" s="1" t="str">
        <f t="shared" si="29"/>
        <v>North Academy</v>
      </c>
      <c r="BG17" s="8">
        <v>38.938290000000002</v>
      </c>
      <c r="BH17" s="8">
        <v>-104.79742</v>
      </c>
      <c r="BI17" s="1" t="str">
        <f t="shared" si="30"/>
        <v>[38.93829,-104.79742],</v>
      </c>
    </row>
    <row r="18" spans="2:62" ht="21" customHeight="1">
      <c r="B18" s="25" t="s">
        <v>113</v>
      </c>
      <c r="C18" s="1" t="s">
        <v>114</v>
      </c>
      <c r="G18" s="12" t="s">
        <v>284</v>
      </c>
      <c r="V18" s="1" t="s">
        <v>205</v>
      </c>
      <c r="W18" s="1" t="str">
        <f t="shared" si="0"/>
        <v/>
      </c>
      <c r="X18" s="1" t="str">
        <f t="shared" si="1"/>
        <v/>
      </c>
      <c r="Y18" s="1" t="str">
        <f t="shared" si="2"/>
        <v/>
      </c>
      <c r="Z18" s="1" t="str">
        <f t="shared" si="3"/>
        <v/>
      </c>
      <c r="AA18" s="1" t="str">
        <f t="shared" si="4"/>
        <v/>
      </c>
      <c r="AB18" s="1" t="str">
        <f t="shared" si="5"/>
        <v/>
      </c>
      <c r="AC18" s="1" t="str">
        <f t="shared" si="6"/>
        <v/>
      </c>
      <c r="AD18" s="1" t="str">
        <f t="shared" si="7"/>
        <v/>
      </c>
      <c r="AE18" s="1" t="str">
        <f t="shared" si="8"/>
        <v/>
      </c>
      <c r="AF18" s="1" t="str">
        <f t="shared" si="9"/>
        <v/>
      </c>
      <c r="AG18" s="1" t="str">
        <f t="shared" si="10"/>
        <v/>
      </c>
      <c r="AH18" s="1" t="str">
        <f t="shared" si="11"/>
        <v/>
      </c>
      <c r="AI18" s="1" t="str">
        <f t="shared" si="12"/>
        <v/>
      </c>
      <c r="AJ18" s="1" t="str">
        <f t="shared" si="13"/>
        <v/>
      </c>
      <c r="AK18" s="1" t="str">
        <f t="shared" si="14"/>
        <v/>
      </c>
      <c r="AL18" s="1" t="str">
        <f t="shared" si="15"/>
        <v/>
      </c>
      <c r="AM18" s="1" t="str">
        <f t="shared" si="16"/>
        <v/>
      </c>
      <c r="AN18" s="1" t="str">
        <f t="shared" si="17"/>
        <v/>
      </c>
      <c r="AO18" s="1" t="str">
        <f t="shared" si="18"/>
        <v/>
      </c>
      <c r="AP18" s="1" t="str">
        <f t="shared" si="19"/>
        <v/>
      </c>
      <c r="AQ18" s="1" t="str">
        <f t="shared" si="20"/>
        <v/>
      </c>
      <c r="AR18" s="3"/>
      <c r="AU18" s="1" t="s">
        <v>425</v>
      </c>
      <c r="AV18" s="4" t="s">
        <v>423</v>
      </c>
      <c r="AW18" s="4" t="s">
        <v>423</v>
      </c>
      <c r="AX18" s="5" t="str">
        <f t="shared" si="21"/>
        <v>{
    'name': "Casa Grande Mexican Restaurant",
    'area': "woodland",'hours':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"Daily Specials", 'link':"", 'pricing':"",   'phone-number': "", 'address': "520 Manor Ct, Woodland Park, CO 80863", 'other-amenities': ['','','med'], 'has-drink':true, 'has-food':true},</v>
      </c>
      <c r="AY18" s="1" t="str">
        <f t="shared" si="22"/>
        <v/>
      </c>
      <c r="AZ18" s="1" t="str">
        <f t="shared" si="23"/>
        <v/>
      </c>
      <c r="BA18" s="1" t="str">
        <f t="shared" si="24"/>
        <v/>
      </c>
      <c r="BB18" s="1" t="str">
        <f t="shared" si="25"/>
        <v>&lt;img src=@img/drinkicon.png@&gt;</v>
      </c>
      <c r="BC18" s="1" t="str">
        <f t="shared" si="26"/>
        <v>&lt;img src=@img/foodicon.png@&gt;</v>
      </c>
      <c r="BD18" s="1" t="str">
        <f t="shared" si="27"/>
        <v>&lt;img src=@img/drinkicon.png@&gt;&lt;img src=@img/foodicon.png@&gt;</v>
      </c>
      <c r="BE18" s="1" t="str">
        <f t="shared" si="28"/>
        <v>drink food med  woodland</v>
      </c>
      <c r="BF18" s="1" t="str">
        <f t="shared" si="29"/>
        <v>Woodlands Park</v>
      </c>
      <c r="BG18" s="8">
        <v>38.988039999999998</v>
      </c>
      <c r="BH18" s="8">
        <v>-105.04581</v>
      </c>
      <c r="BI18" s="1" t="str">
        <f t="shared" si="30"/>
        <v>[38.98804,-105.04581],</v>
      </c>
    </row>
    <row r="19" spans="2:62" ht="21" customHeight="1">
      <c r="B19" s="8" t="s">
        <v>122</v>
      </c>
      <c r="C19" s="1" t="s">
        <v>126</v>
      </c>
      <c r="G19" s="12" t="s">
        <v>293</v>
      </c>
      <c r="H19" s="1">
        <v>2100</v>
      </c>
      <c r="I19" s="1">
        <v>2400</v>
      </c>
      <c r="J19" s="1">
        <v>1500</v>
      </c>
      <c r="K19" s="1">
        <v>1800</v>
      </c>
      <c r="L19" s="1">
        <v>1500</v>
      </c>
      <c r="M19" s="1">
        <v>1800</v>
      </c>
      <c r="N19" s="1">
        <v>1500</v>
      </c>
      <c r="O19" s="1">
        <v>1800</v>
      </c>
      <c r="P19" s="1">
        <v>1500</v>
      </c>
      <c r="Q19" s="1">
        <v>1800</v>
      </c>
      <c r="R19" s="1">
        <v>1500</v>
      </c>
      <c r="S19" s="1">
        <v>1800</v>
      </c>
      <c r="T19" s="1">
        <v>2100</v>
      </c>
      <c r="U19" s="1">
        <v>2400</v>
      </c>
      <c r="V19" s="1" t="s">
        <v>213</v>
      </c>
      <c r="W19" s="1">
        <f t="shared" si="0"/>
        <v>21</v>
      </c>
      <c r="X19" s="1">
        <f t="shared" si="1"/>
        <v>24</v>
      </c>
      <c r="Y19" s="1">
        <f t="shared" si="2"/>
        <v>15</v>
      </c>
      <c r="Z19" s="1">
        <f t="shared" si="3"/>
        <v>18</v>
      </c>
      <c r="AA19" s="1">
        <f t="shared" si="4"/>
        <v>15</v>
      </c>
      <c r="AB19" s="1">
        <f t="shared" si="5"/>
        <v>18</v>
      </c>
      <c r="AC19" s="1">
        <f t="shared" si="6"/>
        <v>15</v>
      </c>
      <c r="AD19" s="1">
        <f t="shared" si="7"/>
        <v>18</v>
      </c>
      <c r="AE19" s="1">
        <f t="shared" si="8"/>
        <v>15</v>
      </c>
      <c r="AF19" s="1">
        <f t="shared" si="9"/>
        <v>18</v>
      </c>
      <c r="AG19" s="1">
        <f t="shared" si="10"/>
        <v>15</v>
      </c>
      <c r="AH19" s="1">
        <f t="shared" si="11"/>
        <v>18</v>
      </c>
      <c r="AI19" s="1">
        <f t="shared" si="12"/>
        <v>21</v>
      </c>
      <c r="AJ19" s="1">
        <f t="shared" si="13"/>
        <v>24</v>
      </c>
      <c r="AK19" s="1" t="str">
        <f t="shared" si="14"/>
        <v>9pm-12am</v>
      </c>
      <c r="AL19" s="1" t="str">
        <f t="shared" si="15"/>
        <v>3pm-6pm</v>
      </c>
      <c r="AM19" s="1" t="str">
        <f t="shared" si="16"/>
        <v>3pm-6pm</v>
      </c>
      <c r="AN19" s="1" t="str">
        <f t="shared" si="17"/>
        <v>3pm-6pm</v>
      </c>
      <c r="AO19" s="1" t="str">
        <f t="shared" si="18"/>
        <v>3pm-6pm</v>
      </c>
      <c r="AP19" s="1" t="str">
        <f t="shared" si="19"/>
        <v>3pm-6pm</v>
      </c>
      <c r="AQ19" s="1" t="str">
        <f t="shared" si="20"/>
        <v>9pm-12am</v>
      </c>
      <c r="AU19" s="1" t="s">
        <v>425</v>
      </c>
      <c r="AV19" s="4" t="s">
        <v>423</v>
      </c>
      <c r="AW19" s="4" t="s">
        <v>423</v>
      </c>
      <c r="AX19" s="5" t="str">
        <f t="shared" si="21"/>
        <v>{
    'name': "CB and Potts",
    'area': "monument",'hours':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"$4 Potts Beers, Well Drinks and 6oz Pours of House Wine&lt;br&gt;Special food prices", 'link':"", 'pricing':"",   'phone-number': "", 'address': "261 Kaycee Case Pl, Colorado Springs, CO 80921", 'other-amenities': ['','','med'], 'has-drink':true, 'has-food':true},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>&lt;img src=@img/drinkicon.png@&gt;</v>
      </c>
      <c r="BC19" s="1" t="str">
        <f t="shared" si="26"/>
        <v>&lt;img src=@img/foodicon.png@&gt;</v>
      </c>
      <c r="BD19" s="1" t="str">
        <f t="shared" si="27"/>
        <v>&lt;img src=@img/drinkicon.png@&gt;&lt;img src=@img/foodicon.png@&gt;</v>
      </c>
      <c r="BE19" s="1" t="str">
        <f t="shared" si="28"/>
        <v>drink food med  monument</v>
      </c>
      <c r="BF19" s="1" t="str">
        <f t="shared" si="29"/>
        <v>Monument</v>
      </c>
      <c r="BG19" s="8">
        <v>39.021619999999999</v>
      </c>
      <c r="BH19" s="8">
        <v>-104.82538</v>
      </c>
      <c r="BI19" s="1" t="str">
        <f t="shared" si="30"/>
        <v>[39.02162,-104.82538],</v>
      </c>
    </row>
    <row r="20" spans="2:62" ht="21" customHeight="1">
      <c r="B20" s="25" t="s">
        <v>387</v>
      </c>
      <c r="C20" s="27" t="s">
        <v>376</v>
      </c>
      <c r="G20" s="27" t="s">
        <v>386</v>
      </c>
      <c r="H20" s="1">
        <v>1100</v>
      </c>
      <c r="I20" s="1">
        <v>2400</v>
      </c>
      <c r="J20" s="1">
        <v>1500</v>
      </c>
      <c r="K20" s="1">
        <v>1800</v>
      </c>
      <c r="L20" s="1">
        <v>1500</v>
      </c>
      <c r="M20" s="1">
        <v>1800</v>
      </c>
      <c r="N20" s="1">
        <v>1500</v>
      </c>
      <c r="O20" s="1">
        <v>1800</v>
      </c>
      <c r="P20" s="1">
        <v>1500</v>
      </c>
      <c r="Q20" s="1">
        <v>1800</v>
      </c>
      <c r="R20" s="1">
        <v>1500</v>
      </c>
      <c r="S20" s="1">
        <v>1800</v>
      </c>
      <c r="V20" s="1" t="s">
        <v>426</v>
      </c>
      <c r="W20" s="1">
        <f t="shared" si="0"/>
        <v>11</v>
      </c>
      <c r="X20" s="1">
        <f t="shared" si="1"/>
        <v>24</v>
      </c>
      <c r="Y20" s="1">
        <f t="shared" si="2"/>
        <v>15</v>
      </c>
      <c r="Z20" s="1">
        <f t="shared" si="3"/>
        <v>18</v>
      </c>
      <c r="AA20" s="1">
        <f t="shared" si="4"/>
        <v>15</v>
      </c>
      <c r="AB20" s="1">
        <f t="shared" si="5"/>
        <v>18</v>
      </c>
      <c r="AC20" s="1">
        <f t="shared" si="6"/>
        <v>15</v>
      </c>
      <c r="AD20" s="1">
        <f t="shared" si="7"/>
        <v>18</v>
      </c>
      <c r="AE20" s="1">
        <f t="shared" si="8"/>
        <v>15</v>
      </c>
      <c r="AF20" s="1">
        <f t="shared" si="9"/>
        <v>18</v>
      </c>
      <c r="AG20" s="1">
        <f t="shared" si="10"/>
        <v>15</v>
      </c>
      <c r="AH20" s="1">
        <f t="shared" si="11"/>
        <v>18</v>
      </c>
      <c r="AI20" s="1" t="str">
        <f t="shared" si="12"/>
        <v/>
      </c>
      <c r="AJ20" s="1" t="str">
        <f t="shared" si="13"/>
        <v/>
      </c>
      <c r="AK20" s="1" t="str">
        <f t="shared" si="14"/>
        <v>11am-12am</v>
      </c>
      <c r="AL20" s="1" t="str">
        <f t="shared" si="15"/>
        <v>3pm-6pm</v>
      </c>
      <c r="AM20" s="1" t="str">
        <f t="shared" si="16"/>
        <v>3pm-6pm</v>
      </c>
      <c r="AN20" s="1" t="str">
        <f t="shared" si="17"/>
        <v>3pm-6pm</v>
      </c>
      <c r="AO20" s="1" t="str">
        <f t="shared" si="18"/>
        <v>3pm-6pm</v>
      </c>
      <c r="AP20" s="1" t="str">
        <f t="shared" si="19"/>
        <v>3pm-6pm</v>
      </c>
      <c r="AQ20" s="1" t="str">
        <f t="shared" si="20"/>
        <v/>
      </c>
      <c r="AU20" s="1" t="s">
        <v>425</v>
      </c>
      <c r="AV20" s="4" t="s">
        <v>423</v>
      </c>
      <c r="AW20" s="4" t="s">
        <v>423</v>
      </c>
      <c r="AX20" s="5" t="str">
        <f t="shared" si="21"/>
        <v>{
    'name': "Chilis - Broadmoor",
    'area': "broadmoor",'hours':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 1706 E Cheyenne Mountain Blvd, Colorado Springs, CO 80906", 'other-amenities': ['','','med'], 'has-drink':true, 'has-food':true},</v>
      </c>
      <c r="AY20" s="1" t="str">
        <f t="shared" si="22"/>
        <v/>
      </c>
      <c r="AZ20" s="1" t="str">
        <f t="shared" si="23"/>
        <v/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src=@img/drinkicon.png@&gt;&lt;img src=@img/foodicon.png@&gt;</v>
      </c>
      <c r="BE20" s="1" t="str">
        <f t="shared" si="28"/>
        <v>drink food med  broadmoor</v>
      </c>
      <c r="BF20" s="1" t="str">
        <f t="shared" si="29"/>
        <v>Broadmoor</v>
      </c>
      <c r="BG20" s="1">
        <v>38.795009999999998</v>
      </c>
      <c r="BH20" s="1">
        <v>-104.80183</v>
      </c>
      <c r="BI20" s="1" t="str">
        <f t="shared" si="30"/>
        <v>[38.79501,-104.80183],</v>
      </c>
    </row>
    <row r="21" spans="2:62" ht="21" customHeight="1">
      <c r="B21" s="25" t="s">
        <v>385</v>
      </c>
      <c r="C21" s="12" t="s">
        <v>142</v>
      </c>
      <c r="G21" s="12" t="s">
        <v>384</v>
      </c>
      <c r="H21" s="1">
        <v>1100</v>
      </c>
      <c r="I21" s="1">
        <v>2400</v>
      </c>
      <c r="J21" s="1">
        <v>1500</v>
      </c>
      <c r="K21" s="1">
        <v>1800</v>
      </c>
      <c r="L21" s="1">
        <v>1500</v>
      </c>
      <c r="M21" s="1">
        <v>1800</v>
      </c>
      <c r="N21" s="1">
        <v>1500</v>
      </c>
      <c r="O21" s="1">
        <v>1800</v>
      </c>
      <c r="P21" s="1">
        <v>1500</v>
      </c>
      <c r="Q21" s="1">
        <v>1800</v>
      </c>
      <c r="R21" s="1">
        <v>1500</v>
      </c>
      <c r="S21" s="1">
        <v>1800</v>
      </c>
      <c r="V21" s="1" t="s">
        <v>426</v>
      </c>
      <c r="W21" s="1">
        <f t="shared" si="0"/>
        <v>11</v>
      </c>
      <c r="X21" s="1">
        <f t="shared" si="1"/>
        <v>24</v>
      </c>
      <c r="Y21" s="1">
        <f t="shared" si="2"/>
        <v>15</v>
      </c>
      <c r="Z21" s="1">
        <f t="shared" si="3"/>
        <v>18</v>
      </c>
      <c r="AA21" s="1">
        <f t="shared" si="4"/>
        <v>15</v>
      </c>
      <c r="AB21" s="1">
        <f t="shared" si="5"/>
        <v>18</v>
      </c>
      <c r="AC21" s="1">
        <f t="shared" si="6"/>
        <v>15</v>
      </c>
      <c r="AD21" s="1">
        <f t="shared" si="7"/>
        <v>18</v>
      </c>
      <c r="AE21" s="1">
        <f t="shared" si="8"/>
        <v>15</v>
      </c>
      <c r="AF21" s="1">
        <f t="shared" si="9"/>
        <v>18</v>
      </c>
      <c r="AG21" s="1">
        <f t="shared" si="10"/>
        <v>15</v>
      </c>
      <c r="AH21" s="1">
        <f t="shared" si="11"/>
        <v>18</v>
      </c>
      <c r="AI21" s="1" t="str">
        <f t="shared" si="12"/>
        <v/>
      </c>
      <c r="AJ21" s="1" t="str">
        <f t="shared" si="13"/>
        <v/>
      </c>
      <c r="AK21" s="1" t="str">
        <f t="shared" si="14"/>
        <v>11am-12am</v>
      </c>
      <c r="AL21" s="1" t="str">
        <f t="shared" si="15"/>
        <v>3pm-6pm</v>
      </c>
      <c r="AM21" s="1" t="str">
        <f t="shared" si="16"/>
        <v>3pm-6pm</v>
      </c>
      <c r="AN21" s="1" t="str">
        <f t="shared" si="17"/>
        <v>3pm-6pm</v>
      </c>
      <c r="AO21" s="1" t="str">
        <f t="shared" si="18"/>
        <v>3pm-6pm</v>
      </c>
      <c r="AP21" s="1" t="str">
        <f t="shared" si="19"/>
        <v>3pm-6pm</v>
      </c>
      <c r="AQ21" s="1" t="str">
        <f t="shared" si="20"/>
        <v/>
      </c>
      <c r="AU21" s="1" t="s">
        <v>425</v>
      </c>
      <c r="AV21" s="4" t="s">
        <v>423</v>
      </c>
      <c r="AW21" s="4" t="s">
        <v>423</v>
      </c>
      <c r="AX21" s="5" t="str">
        <f t="shared" si="21"/>
        <v>{
    'name': "Chilis - North Academy",
    'area': "nacademy",'hours':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"5807 N Academy Blvd, Colorado Springs, CO 80918", 'other-amenities': ['','','med'], 'has-drink':true, 'has-food':true},</v>
      </c>
      <c r="AY21" s="1" t="str">
        <f t="shared" si="22"/>
        <v/>
      </c>
      <c r="AZ21" s="1" t="str">
        <f t="shared" si="23"/>
        <v/>
      </c>
      <c r="BA21" s="1" t="str">
        <f t="shared" si="24"/>
        <v/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src=@img/drinkicon.png@&gt;&lt;img src=@img/foodicon.png@&gt;</v>
      </c>
      <c r="BE21" s="1" t="str">
        <f t="shared" si="28"/>
        <v>drink food med  nacademy</v>
      </c>
      <c r="BF21" s="1" t="str">
        <f t="shared" si="29"/>
        <v>North Academy</v>
      </c>
      <c r="BG21" s="1">
        <v>38.915370000000003</v>
      </c>
      <c r="BH21" s="1">
        <v>-104.78644</v>
      </c>
      <c r="BI21" s="1" t="str">
        <f t="shared" si="30"/>
        <v>[38.91537,-104.78644],</v>
      </c>
    </row>
    <row r="22" spans="2:62" ht="21" customHeight="1">
      <c r="B22" s="25" t="s">
        <v>383</v>
      </c>
      <c r="C22" s="1" t="s">
        <v>99</v>
      </c>
      <c r="G22" s="12" t="s">
        <v>270</v>
      </c>
      <c r="H22" s="1">
        <v>1100</v>
      </c>
      <c r="I22" s="1">
        <v>2400</v>
      </c>
      <c r="J22" s="1">
        <v>1500</v>
      </c>
      <c r="K22" s="1">
        <v>1800</v>
      </c>
      <c r="L22" s="1">
        <v>1500</v>
      </c>
      <c r="M22" s="1">
        <v>1800</v>
      </c>
      <c r="N22" s="1">
        <v>1500</v>
      </c>
      <c r="O22" s="1">
        <v>1800</v>
      </c>
      <c r="P22" s="1">
        <v>1500</v>
      </c>
      <c r="Q22" s="1">
        <v>1800</v>
      </c>
      <c r="R22" s="1">
        <v>1500</v>
      </c>
      <c r="S22" s="1">
        <v>1800</v>
      </c>
      <c r="V22" s="1" t="s">
        <v>426</v>
      </c>
      <c r="W22" s="1">
        <f t="shared" si="0"/>
        <v>11</v>
      </c>
      <c r="X22" s="1">
        <f t="shared" si="1"/>
        <v>24</v>
      </c>
      <c r="Y22" s="1">
        <f t="shared" si="2"/>
        <v>15</v>
      </c>
      <c r="Z22" s="1">
        <f t="shared" si="3"/>
        <v>18</v>
      </c>
      <c r="AA22" s="1">
        <f t="shared" si="4"/>
        <v>15</v>
      </c>
      <c r="AB22" s="1">
        <f t="shared" si="5"/>
        <v>18</v>
      </c>
      <c r="AC22" s="1">
        <f t="shared" si="6"/>
        <v>15</v>
      </c>
      <c r="AD22" s="1">
        <f t="shared" si="7"/>
        <v>18</v>
      </c>
      <c r="AE22" s="1">
        <f t="shared" si="8"/>
        <v>15</v>
      </c>
      <c r="AF22" s="1">
        <f t="shared" si="9"/>
        <v>18</v>
      </c>
      <c r="AG22" s="1">
        <f t="shared" si="10"/>
        <v>15</v>
      </c>
      <c r="AH22" s="1">
        <f t="shared" si="11"/>
        <v>18</v>
      </c>
      <c r="AI22" s="1" t="str">
        <f t="shared" si="12"/>
        <v/>
      </c>
      <c r="AJ22" s="1" t="str">
        <f t="shared" si="13"/>
        <v/>
      </c>
      <c r="AK22" s="1" t="str">
        <f t="shared" si="14"/>
        <v>11am-12am</v>
      </c>
      <c r="AL22" s="1" t="str">
        <f t="shared" si="15"/>
        <v>3pm-6pm</v>
      </c>
      <c r="AM22" s="1" t="str">
        <f t="shared" si="16"/>
        <v>3pm-6pm</v>
      </c>
      <c r="AN22" s="1" t="str">
        <f t="shared" si="17"/>
        <v>3pm-6pm</v>
      </c>
      <c r="AO22" s="1" t="str">
        <f t="shared" si="18"/>
        <v>3pm-6pm</v>
      </c>
      <c r="AP22" s="1" t="str">
        <f t="shared" si="19"/>
        <v>3pm-6pm</v>
      </c>
      <c r="AQ22" s="1" t="str">
        <f t="shared" si="20"/>
        <v/>
      </c>
      <c r="AU22" s="1" t="s">
        <v>425</v>
      </c>
      <c r="AV22" s="4" t="s">
        <v>423</v>
      </c>
      <c r="AW22" s="4" t="s">
        <v>423</v>
      </c>
      <c r="AX22" s="5" t="str">
        <f t="shared" si="21"/>
        <v>{
    'name': "Chilis - Powers",
    'area': "powers",'hours':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"2890 New Center Point, Colorado Springs, CO 80922", 'other-amenities': ['','','med'], 'has-drink':true, 'has-food':true},</v>
      </c>
      <c r="AY22" s="1" t="str">
        <f t="shared" si="22"/>
        <v/>
      </c>
      <c r="AZ22" s="1" t="str">
        <f t="shared" si="23"/>
        <v/>
      </c>
      <c r="BA22" s="1" t="str">
        <f t="shared" si="24"/>
        <v/>
      </c>
      <c r="BB22" s="1" t="str">
        <f t="shared" si="25"/>
        <v>&lt;img src=@img/drinkicon.png@&gt;</v>
      </c>
      <c r="BC22" s="1" t="str">
        <f t="shared" si="26"/>
        <v>&lt;img src=@img/foodicon.png@&gt;</v>
      </c>
      <c r="BD22" s="1" t="str">
        <f t="shared" si="27"/>
        <v>&lt;img src=@img/drinkicon.png@&gt;&lt;img src=@img/foodicon.png@&gt;</v>
      </c>
      <c r="BE22" s="1" t="str">
        <f t="shared" si="28"/>
        <v>drink food med  powers</v>
      </c>
      <c r="BF22" s="1" t="str">
        <f t="shared" si="29"/>
        <v>Powers Road</v>
      </c>
      <c r="BG22" s="8">
        <v>38.872680000000003</v>
      </c>
      <c r="BH22" s="8">
        <v>-104.71903</v>
      </c>
      <c r="BI22" s="1" t="str">
        <f t="shared" si="30"/>
        <v>[38.87268,-104.71903],</v>
      </c>
    </row>
    <row r="23" spans="2:62" ht="21" customHeight="1">
      <c r="B23" s="25" t="s">
        <v>92</v>
      </c>
      <c r="C23" s="1" t="s">
        <v>99</v>
      </c>
      <c r="G23" s="12" t="s">
        <v>263</v>
      </c>
      <c r="H23" s="1">
        <v>1100</v>
      </c>
      <c r="I23" s="1">
        <v>2400</v>
      </c>
      <c r="J23" s="1">
        <v>1100</v>
      </c>
      <c r="K23" s="1">
        <v>1900</v>
      </c>
      <c r="L23" s="1">
        <v>1100</v>
      </c>
      <c r="M23" s="1">
        <v>1900</v>
      </c>
      <c r="N23" s="1">
        <v>1100</v>
      </c>
      <c r="O23" s="1">
        <v>1900</v>
      </c>
      <c r="P23" s="1">
        <v>1100</v>
      </c>
      <c r="Q23" s="1">
        <v>1900</v>
      </c>
      <c r="R23" s="1">
        <v>1100</v>
      </c>
      <c r="S23" s="1">
        <v>1900</v>
      </c>
      <c r="T23" s="1">
        <v>1100</v>
      </c>
      <c r="U23" s="1">
        <v>1900</v>
      </c>
      <c r="V23" s="5" t="s">
        <v>190</v>
      </c>
      <c r="W23" s="1">
        <f t="shared" si="0"/>
        <v>11</v>
      </c>
      <c r="X23" s="1">
        <f t="shared" si="1"/>
        <v>24</v>
      </c>
      <c r="Y23" s="1">
        <f t="shared" si="2"/>
        <v>11</v>
      </c>
      <c r="Z23" s="1">
        <f t="shared" si="3"/>
        <v>19</v>
      </c>
      <c r="AA23" s="1">
        <f t="shared" si="4"/>
        <v>11</v>
      </c>
      <c r="AB23" s="1">
        <f t="shared" si="5"/>
        <v>19</v>
      </c>
      <c r="AC23" s="1">
        <f t="shared" si="6"/>
        <v>11</v>
      </c>
      <c r="AD23" s="1">
        <f t="shared" si="7"/>
        <v>19</v>
      </c>
      <c r="AE23" s="1">
        <f t="shared" si="8"/>
        <v>11</v>
      </c>
      <c r="AF23" s="1">
        <f t="shared" si="9"/>
        <v>19</v>
      </c>
      <c r="AG23" s="1">
        <f t="shared" si="10"/>
        <v>11</v>
      </c>
      <c r="AH23" s="1">
        <f t="shared" si="11"/>
        <v>19</v>
      </c>
      <c r="AI23" s="1">
        <f t="shared" si="12"/>
        <v>11</v>
      </c>
      <c r="AJ23" s="1">
        <f t="shared" si="13"/>
        <v>19</v>
      </c>
      <c r="AK23" s="1" t="str">
        <f t="shared" si="14"/>
        <v>11am-12am</v>
      </c>
      <c r="AL23" s="1" t="str">
        <f t="shared" si="15"/>
        <v>11am-7pm</v>
      </c>
      <c r="AM23" s="1" t="str">
        <f t="shared" si="16"/>
        <v>11am-7pm</v>
      </c>
      <c r="AN23" s="1" t="str">
        <f t="shared" si="17"/>
        <v>11am-7pm</v>
      </c>
      <c r="AO23" s="1" t="str">
        <f t="shared" si="18"/>
        <v>11am-7pm</v>
      </c>
      <c r="AP23" s="1" t="str">
        <f t="shared" si="19"/>
        <v>11am-7pm</v>
      </c>
      <c r="AQ23" s="1" t="str">
        <f t="shared" si="20"/>
        <v>11am-7pm</v>
      </c>
      <c r="AU23" s="1" t="s">
        <v>425</v>
      </c>
      <c r="AV23" s="4" t="s">
        <v>423</v>
      </c>
      <c r="AW23" s="4" t="s">
        <v>423</v>
      </c>
      <c r="AX23" s="5" t="str">
        <f t="shared" si="21"/>
        <v>{
    'name': "Cleats Bar and Grill East",
    'area': "powers",'hours': {
      'sunday-start':"1100", 'sunday-end':"2400", 'monday-start':"1100", 'monday-end':"1900", 'tuesday-start':"1100", 'tuesday-end':"1900", 'wednesday-start':"1100", 'wednesday-end':"1900", 'thursday-start':"1100", 'thursday-end':"1900", 'friday-start':"1100", 'friday-end':"1900", 'saturday-start':"1100", 'saturday-end':"1900"},  'description': "$3 Wells, Pints, House Wines, Bottles &amp; Cans with appetizer specials and much, much more!", 'link':"", 'pricing':"",   'phone-number': "", 'address': "6120 Barnes Rd, Colorado Springs, CO 80922", 'other-amenities': ['','','med'], 'has-drink':true, 'has-food':true},</v>
      </c>
      <c r="AY23" s="1" t="str">
        <f t="shared" si="22"/>
        <v/>
      </c>
      <c r="AZ23" s="1" t="str">
        <f t="shared" si="23"/>
        <v/>
      </c>
      <c r="BA23" s="1" t="str">
        <f t="shared" si="24"/>
        <v/>
      </c>
      <c r="BB23" s="1" t="str">
        <f t="shared" si="25"/>
        <v>&lt;img src=@img/drinkicon.png@&gt;</v>
      </c>
      <c r="BC23" s="1" t="str">
        <f t="shared" si="26"/>
        <v>&lt;img src=@img/foodicon.png@&gt;</v>
      </c>
      <c r="BD23" s="1" t="str">
        <f t="shared" si="27"/>
        <v>&lt;img src=@img/drinkicon.png@&gt;&lt;img src=@img/foodicon.png@&gt;</v>
      </c>
      <c r="BE23" s="1" t="str">
        <f t="shared" si="28"/>
        <v>drink food med  powers</v>
      </c>
      <c r="BF23" s="1" t="str">
        <f t="shared" si="29"/>
        <v>Powers Road</v>
      </c>
      <c r="BG23" s="8">
        <v>38.895409999999998</v>
      </c>
      <c r="BH23" s="8">
        <v>-104.71510000000001</v>
      </c>
      <c r="BI23" s="1" t="str">
        <f t="shared" si="30"/>
        <v>[38.89541,-104.7151],</v>
      </c>
    </row>
    <row r="24" spans="2:62" ht="21" customHeight="1">
      <c r="B24" s="25" t="s">
        <v>108</v>
      </c>
      <c r="C24" s="1" t="s">
        <v>55</v>
      </c>
      <c r="G24" s="12" t="s">
        <v>276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199</v>
      </c>
      <c r="W24" s="1" t="str">
        <f t="shared" si="0"/>
        <v/>
      </c>
      <c r="X24" s="1" t="str">
        <f t="shared" si="1"/>
        <v/>
      </c>
      <c r="Y24" s="1">
        <f t="shared" si="2"/>
        <v>15</v>
      </c>
      <c r="Z24" s="1">
        <f t="shared" si="3"/>
        <v>18</v>
      </c>
      <c r="AA24" s="1">
        <f t="shared" si="4"/>
        <v>15</v>
      </c>
      <c r="AB24" s="1">
        <f t="shared" si="5"/>
        <v>18</v>
      </c>
      <c r="AC24" s="1">
        <f t="shared" si="6"/>
        <v>15</v>
      </c>
      <c r="AD24" s="1">
        <f t="shared" si="7"/>
        <v>18</v>
      </c>
      <c r="AE24" s="1">
        <f t="shared" si="8"/>
        <v>15</v>
      </c>
      <c r="AF24" s="1">
        <f t="shared" si="9"/>
        <v>18</v>
      </c>
      <c r="AG24" s="1">
        <f t="shared" si="10"/>
        <v>15</v>
      </c>
      <c r="AH24" s="1">
        <f t="shared" si="11"/>
        <v>18</v>
      </c>
      <c r="AI24" s="1">
        <f t="shared" si="12"/>
        <v>15</v>
      </c>
      <c r="AJ24" s="1">
        <f t="shared" si="13"/>
        <v>18</v>
      </c>
      <c r="AK24" s="1" t="str">
        <f t="shared" si="14"/>
        <v/>
      </c>
      <c r="AL24" s="1" t="str">
        <f t="shared" si="15"/>
        <v>3pm-6pm</v>
      </c>
      <c r="AM24" s="1" t="str">
        <f t="shared" si="16"/>
        <v>3pm-6pm</v>
      </c>
      <c r="AN24" s="1" t="str">
        <f t="shared" si="17"/>
        <v>3pm-6pm</v>
      </c>
      <c r="AO24" s="1" t="str">
        <f t="shared" si="18"/>
        <v>3pm-6pm</v>
      </c>
      <c r="AP24" s="1" t="str">
        <f t="shared" si="19"/>
        <v>3pm-6pm</v>
      </c>
      <c r="AQ24" s="1" t="str">
        <f t="shared" si="20"/>
        <v>3pm-6pm</v>
      </c>
      <c r="AR24" s="3"/>
      <c r="AU24" s="1" t="s">
        <v>425</v>
      </c>
      <c r="AV24" s="4" t="s">
        <v>423</v>
      </c>
      <c r="AW24" s="4" t="s">
        <v>423</v>
      </c>
      <c r="AX24" s="5" t="str">
        <f t="shared" si="21"/>
        <v>{
    'name': "Colorado Craft Social",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Colorado Drafts&lt;br&gt;$5 House Wines&lt;br&gt;$6 Select Cocktail&lt;br&gt;Food Specials", 'link':"", 'pricing':"",   'phone-number': "", 'address': "15 S Tejon St, Colorado Springs, CO 80903", 'other-amenities': ['','','med'], 'has-drink':true, 'has-food':true},</v>
      </c>
      <c r="AY24" s="1" t="str">
        <f t="shared" si="22"/>
        <v/>
      </c>
      <c r="AZ24" s="1" t="str">
        <f t="shared" si="23"/>
        <v/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src=@img/drinkicon.png@&gt;&lt;img src=@img/foodicon.png@&gt;</v>
      </c>
      <c r="BE24" s="1" t="str">
        <f t="shared" si="28"/>
        <v>drink food med  downtown</v>
      </c>
      <c r="BF24" s="1" t="str">
        <f t="shared" si="29"/>
        <v>Downtown</v>
      </c>
      <c r="BG24" s="8">
        <v>38.833321699999999</v>
      </c>
      <c r="BH24" s="8">
        <v>-104.8235583</v>
      </c>
      <c r="BI24" s="1" t="str">
        <f t="shared" si="30"/>
        <v>[38.8333217,-104.8235583],</v>
      </c>
      <c r="BJ24" s="4"/>
    </row>
    <row r="25" spans="2:62" ht="21" customHeight="1">
      <c r="B25" s="1" t="s">
        <v>348</v>
      </c>
      <c r="C25" s="1" t="s">
        <v>127</v>
      </c>
      <c r="G25" s="1" t="s">
        <v>372</v>
      </c>
      <c r="H25" s="1">
        <v>1500</v>
      </c>
      <c r="I25" s="1">
        <v>1800</v>
      </c>
      <c r="J25" s="1">
        <v>1500</v>
      </c>
      <c r="K25" s="1">
        <v>1800</v>
      </c>
      <c r="L25" s="1">
        <v>1500</v>
      </c>
      <c r="M25" s="1">
        <v>1800</v>
      </c>
      <c r="N25" s="1">
        <v>1500</v>
      </c>
      <c r="O25" s="1">
        <v>1800</v>
      </c>
      <c r="P25" s="1">
        <v>1500</v>
      </c>
      <c r="Q25" s="1">
        <v>1800</v>
      </c>
      <c r="R25" s="1">
        <v>1500</v>
      </c>
      <c r="S25" s="1">
        <v>1800</v>
      </c>
      <c r="V25" s="1" t="s">
        <v>354</v>
      </c>
      <c r="W25" s="1">
        <f t="shared" si="0"/>
        <v>15</v>
      </c>
      <c r="X25" s="1">
        <f t="shared" si="1"/>
        <v>18</v>
      </c>
      <c r="Y25" s="1">
        <f t="shared" si="2"/>
        <v>15</v>
      </c>
      <c r="Z25" s="1">
        <f t="shared" si="3"/>
        <v>18</v>
      </c>
      <c r="AA25" s="1">
        <f t="shared" si="4"/>
        <v>15</v>
      </c>
      <c r="AB25" s="1">
        <f t="shared" si="5"/>
        <v>18</v>
      </c>
      <c r="AC25" s="1">
        <f t="shared" si="6"/>
        <v>15</v>
      </c>
      <c r="AD25" s="1">
        <f t="shared" si="7"/>
        <v>18</v>
      </c>
      <c r="AE25" s="1">
        <f t="shared" si="8"/>
        <v>15</v>
      </c>
      <c r="AF25" s="1">
        <f t="shared" si="9"/>
        <v>18</v>
      </c>
      <c r="AG25" s="1">
        <f t="shared" si="10"/>
        <v>15</v>
      </c>
      <c r="AH25" s="1">
        <f t="shared" si="11"/>
        <v>18</v>
      </c>
      <c r="AI25" s="1" t="str">
        <f t="shared" si="12"/>
        <v/>
      </c>
      <c r="AJ25" s="1" t="str">
        <f t="shared" si="13"/>
        <v/>
      </c>
      <c r="AK25" s="1" t="str">
        <f t="shared" si="14"/>
        <v>3pm-6pm</v>
      </c>
      <c r="AL25" s="1" t="str">
        <f t="shared" si="15"/>
        <v>3pm-6pm</v>
      </c>
      <c r="AM25" s="1" t="str">
        <f t="shared" si="16"/>
        <v>3pm-6pm</v>
      </c>
      <c r="AN25" s="1" t="str">
        <f t="shared" si="17"/>
        <v>3pm-6pm</v>
      </c>
      <c r="AO25" s="1" t="str">
        <f t="shared" si="18"/>
        <v>3pm-6pm</v>
      </c>
      <c r="AP25" s="1" t="str">
        <f t="shared" si="19"/>
        <v>3pm-6pm</v>
      </c>
      <c r="AQ25" s="1" t="str">
        <f t="shared" si="20"/>
        <v/>
      </c>
      <c r="AS25" s="1" t="s">
        <v>345</v>
      </c>
      <c r="AU25" s="1" t="s">
        <v>425</v>
      </c>
      <c r="AV25" s="4" t="s">
        <v>423</v>
      </c>
      <c r="AW25" s="4" t="s">
        <v>423</v>
      </c>
      <c r="AX25" s="5" t="str">
        <f t="shared" si="21"/>
        <v>{
    'name': "Colorado Mountain Brewing",
    'area': "northgate",'hours':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16oz Flagship Beer&lt;br&gt;$6 25oz Flagship Beer&lt;br&gt;$4 House Wine&lt;br&gt;$4 Wells&lt;br&gt;$5 Bloody Marys&lt;br&gt;$5 House Margarita&lt;br&gt;$1 Off Speciality Cocktails and Seasonal House Beers&lt;br&gt;Wide range of food specials", 'link':"", 'pricing':"",   'phone-number': "", 'address': "1110 Interquest Pkwy, Colorado Springs, CO 80921", 'other-amenities': ['outdoor','','med'], 'has-drink':true, 'has-food':true},</v>
      </c>
      <c r="AY25" s="1" t="str">
        <f t="shared" si="22"/>
        <v>&lt;img src=@img/outdoor.png@&gt;</v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src=@img/outdoor.png@&gt;&lt;img src=@img/drinkicon.png@&gt;&lt;img src=@img/foodicon.png@&gt;</v>
      </c>
      <c r="BE25" s="1" t="str">
        <f t="shared" si="28"/>
        <v>outdoor drink food med  northgate</v>
      </c>
      <c r="BF25" s="1" t="str">
        <f t="shared" si="29"/>
        <v>North Gate</v>
      </c>
      <c r="BG25" s="1">
        <v>38.993273000000002</v>
      </c>
      <c r="BH25" s="1">
        <v>-104.811695</v>
      </c>
      <c r="BI25" s="1" t="str">
        <f t="shared" si="30"/>
        <v>[38.993273,-104.811695],</v>
      </c>
    </row>
    <row r="26" spans="2:62" ht="21" customHeight="1">
      <c r="B26" s="1" t="s">
        <v>343</v>
      </c>
      <c r="C26" s="1" t="s">
        <v>147</v>
      </c>
      <c r="G26" s="1" t="s">
        <v>368</v>
      </c>
      <c r="W26" s="1" t="str">
        <f t="shared" si="0"/>
        <v/>
      </c>
      <c r="X26" s="1" t="str">
        <f t="shared" si="1"/>
        <v/>
      </c>
      <c r="Y26" s="1" t="str">
        <f t="shared" si="2"/>
        <v/>
      </c>
      <c r="Z26" s="1" t="str">
        <f t="shared" si="3"/>
        <v/>
      </c>
      <c r="AA26" s="1" t="str">
        <f t="shared" si="4"/>
        <v/>
      </c>
      <c r="AB26" s="1" t="str">
        <f t="shared" si="5"/>
        <v/>
      </c>
      <c r="AC26" s="1" t="str">
        <f t="shared" si="6"/>
        <v/>
      </c>
      <c r="AD26" s="1" t="str">
        <f t="shared" si="7"/>
        <v/>
      </c>
      <c r="AE26" s="1" t="str">
        <f t="shared" si="8"/>
        <v/>
      </c>
      <c r="AF26" s="1" t="str">
        <f t="shared" si="9"/>
        <v/>
      </c>
      <c r="AG26" s="1" t="str">
        <f t="shared" si="10"/>
        <v/>
      </c>
      <c r="AH26" s="1" t="str">
        <f t="shared" si="11"/>
        <v/>
      </c>
      <c r="AI26" s="1" t="str">
        <f t="shared" si="12"/>
        <v/>
      </c>
      <c r="AJ26" s="1" t="str">
        <f t="shared" si="13"/>
        <v/>
      </c>
      <c r="AK26" s="1" t="str">
        <f t="shared" si="14"/>
        <v/>
      </c>
      <c r="AL26" s="1" t="str">
        <f t="shared" si="15"/>
        <v/>
      </c>
      <c r="AM26" s="1" t="str">
        <f t="shared" si="16"/>
        <v/>
      </c>
      <c r="AN26" s="1" t="str">
        <f t="shared" si="17"/>
        <v/>
      </c>
      <c r="AO26" s="1" t="str">
        <f t="shared" si="18"/>
        <v/>
      </c>
      <c r="AP26" s="1" t="str">
        <f t="shared" si="19"/>
        <v/>
      </c>
      <c r="AQ26" s="1" t="str">
        <f t="shared" si="20"/>
        <v/>
      </c>
      <c r="AT26" s="1" t="s">
        <v>333</v>
      </c>
      <c r="AU26" s="1" t="s">
        <v>425</v>
      </c>
      <c r="AV26" s="4" t="s">
        <v>424</v>
      </c>
      <c r="AW26" s="4" t="s">
        <v>424</v>
      </c>
      <c r="AX26" s="5" t="str">
        <f t="shared" si="21"/>
        <v>{
    'name': "Colorado Smokehouse",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"6679 Camden Boulevard, Fountain, CO 80917", 'other-amenities': ['','pet','med'], 'has-drink':false, 'has-food':false},</v>
      </c>
      <c r="AY26" s="1" t="str">
        <f t="shared" si="22"/>
        <v/>
      </c>
      <c r="AZ26" s="1" t="str">
        <f t="shared" si="23"/>
        <v>&lt;img src=@img/pets.png@&gt;</v>
      </c>
      <c r="BA26" s="1" t="str">
        <f t="shared" si="24"/>
        <v/>
      </c>
      <c r="BB26" s="1" t="str">
        <f t="shared" si="25"/>
        <v/>
      </c>
      <c r="BC26" s="1" t="str">
        <f t="shared" si="26"/>
        <v/>
      </c>
      <c r="BD26" s="1" t="str">
        <f t="shared" si="27"/>
        <v>&lt;img src=@img/pets.png@&gt;</v>
      </c>
      <c r="BE26" s="1" t="str">
        <f t="shared" si="28"/>
        <v>pet med  sacademy</v>
      </c>
      <c r="BF26" s="1" t="str">
        <f t="shared" si="29"/>
        <v>South Academy</v>
      </c>
      <c r="BG26" s="1">
        <v>38.744484999999997</v>
      </c>
      <c r="BH26" s="1">
        <v>-104.7396383</v>
      </c>
      <c r="BI26" s="1" t="str">
        <f t="shared" si="30"/>
        <v>[38.744485,-104.7396383],</v>
      </c>
    </row>
    <row r="27" spans="2:62" ht="21" customHeight="1">
      <c r="B27" s="25" t="s">
        <v>100</v>
      </c>
      <c r="C27" s="1" t="s">
        <v>55</v>
      </c>
      <c r="G27" s="12" t="s">
        <v>271</v>
      </c>
      <c r="J27" s="1">
        <v>1500</v>
      </c>
      <c r="K27" s="1">
        <v>1800</v>
      </c>
      <c r="L27" s="1">
        <v>1500</v>
      </c>
      <c r="M27" s="1">
        <v>1800</v>
      </c>
      <c r="N27" s="1">
        <v>1500</v>
      </c>
      <c r="O27" s="1">
        <v>1800</v>
      </c>
      <c r="P27" s="1">
        <v>1500</v>
      </c>
      <c r="Q27" s="1">
        <v>1800</v>
      </c>
      <c r="R27" s="1">
        <v>1500</v>
      </c>
      <c r="S27" s="1">
        <v>1800</v>
      </c>
      <c r="V27" s="1" t="s">
        <v>427</v>
      </c>
      <c r="W27" s="1" t="str">
        <f t="shared" si="0"/>
        <v/>
      </c>
      <c r="X27" s="1" t="str">
        <f t="shared" si="1"/>
        <v/>
      </c>
      <c r="Y27" s="1">
        <f t="shared" si="2"/>
        <v>15</v>
      </c>
      <c r="Z27" s="1">
        <f t="shared" si="3"/>
        <v>18</v>
      </c>
      <c r="AA27" s="1">
        <f t="shared" si="4"/>
        <v>15</v>
      </c>
      <c r="AB27" s="1">
        <f t="shared" si="5"/>
        <v>18</v>
      </c>
      <c r="AC27" s="1">
        <f t="shared" si="6"/>
        <v>15</v>
      </c>
      <c r="AD27" s="1">
        <f t="shared" si="7"/>
        <v>18</v>
      </c>
      <c r="AE27" s="1">
        <f t="shared" si="8"/>
        <v>15</v>
      </c>
      <c r="AF27" s="1">
        <f t="shared" si="9"/>
        <v>18</v>
      </c>
      <c r="AG27" s="1">
        <f t="shared" si="10"/>
        <v>15</v>
      </c>
      <c r="AH27" s="1">
        <f t="shared" si="11"/>
        <v>18</v>
      </c>
      <c r="AI27" s="1" t="str">
        <f t="shared" si="12"/>
        <v/>
      </c>
      <c r="AJ27" s="1" t="str">
        <f t="shared" si="13"/>
        <v/>
      </c>
      <c r="AK27" s="1" t="str">
        <f t="shared" si="14"/>
        <v/>
      </c>
      <c r="AL27" s="1" t="str">
        <f t="shared" si="15"/>
        <v>3pm-6pm</v>
      </c>
      <c r="AM27" s="1" t="str">
        <f t="shared" si="16"/>
        <v>3pm-6pm</v>
      </c>
      <c r="AN27" s="1" t="str">
        <f t="shared" si="17"/>
        <v>3pm-6pm</v>
      </c>
      <c r="AO27" s="1" t="str">
        <f t="shared" si="18"/>
        <v>3pm-6pm</v>
      </c>
      <c r="AP27" s="1" t="str">
        <f t="shared" si="19"/>
        <v>3pm-6pm</v>
      </c>
      <c r="AQ27" s="1" t="str">
        <f t="shared" si="20"/>
        <v/>
      </c>
      <c r="AU27" s="1" t="s">
        <v>425</v>
      </c>
      <c r="AV27" s="4" t="s">
        <v>423</v>
      </c>
      <c r="AW27" s="4" t="s">
        <v>423</v>
      </c>
      <c r="AX27" s="5" t="str">
        <f t="shared" si="21"/>
        <v>{
    'name': "Cork and Cask",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Wells&lt;br&gt;$1 off House Wines&lt;br&gt;$1 off Draft Beers&lt;br&gt;50% off Small Plates", 'link':"", 'pricing':"",   'phone-number': "", 'address': "60 E Moreno Ave, Colorado Springs, CO 80903", 'other-amenities': ['','','med'], 'has-drink':true, 'has-food':true},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>&lt;img src=@img/drinkicon.png@&gt;</v>
      </c>
      <c r="BC27" s="1" t="str">
        <f t="shared" si="26"/>
        <v>&lt;img src=@img/foodicon.png@&gt;</v>
      </c>
      <c r="BD27" s="1" t="str">
        <f t="shared" si="27"/>
        <v>&lt;img src=@img/drinkicon.png@&gt;&lt;img src=@img/foodicon.png@&gt;</v>
      </c>
      <c r="BE27" s="1" t="str">
        <f t="shared" si="28"/>
        <v>drink food med  downtown</v>
      </c>
      <c r="BF27" s="1" t="str">
        <f t="shared" si="29"/>
        <v>Downtown</v>
      </c>
      <c r="BG27" s="8">
        <v>38.825550200000002</v>
      </c>
      <c r="BH27" s="8">
        <v>-104.8244246</v>
      </c>
      <c r="BI27" s="1" t="str">
        <f t="shared" si="30"/>
        <v>[38.8255502,-104.8244246],</v>
      </c>
    </row>
    <row r="28" spans="2:62" ht="21" customHeight="1">
      <c r="B28" s="1" t="s">
        <v>351</v>
      </c>
      <c r="C28" s="1" t="s">
        <v>87</v>
      </c>
      <c r="G28" s="1" t="s">
        <v>375</v>
      </c>
      <c r="H28" s="1">
        <v>1400</v>
      </c>
      <c r="I28" s="1">
        <v>1700</v>
      </c>
      <c r="J28" s="1">
        <v>1400</v>
      </c>
      <c r="K28" s="1">
        <v>1700</v>
      </c>
      <c r="L28" s="1">
        <v>1400</v>
      </c>
      <c r="M28" s="1">
        <v>1700</v>
      </c>
      <c r="N28" s="1">
        <v>1400</v>
      </c>
      <c r="O28" s="1">
        <v>1700</v>
      </c>
      <c r="P28" s="1">
        <v>1400</v>
      </c>
      <c r="Q28" s="1">
        <v>1700</v>
      </c>
      <c r="R28" s="1">
        <v>1400</v>
      </c>
      <c r="S28" s="1">
        <v>1700</v>
      </c>
      <c r="T28" s="1">
        <v>1400</v>
      </c>
      <c r="U28" s="1">
        <v>1700</v>
      </c>
      <c r="V28" s="1" t="s">
        <v>357</v>
      </c>
      <c r="W28" s="1">
        <f t="shared" si="0"/>
        <v>14</v>
      </c>
      <c r="X28" s="1">
        <f t="shared" si="1"/>
        <v>17</v>
      </c>
      <c r="Y28" s="1">
        <f t="shared" si="2"/>
        <v>14</v>
      </c>
      <c r="Z28" s="1">
        <f t="shared" si="3"/>
        <v>17</v>
      </c>
      <c r="AA28" s="1">
        <f t="shared" si="4"/>
        <v>14</v>
      </c>
      <c r="AB28" s="1">
        <f t="shared" si="5"/>
        <v>17</v>
      </c>
      <c r="AC28" s="1">
        <f t="shared" si="6"/>
        <v>14</v>
      </c>
      <c r="AD28" s="1">
        <f t="shared" si="7"/>
        <v>17</v>
      </c>
      <c r="AE28" s="1">
        <f t="shared" si="8"/>
        <v>14</v>
      </c>
      <c r="AF28" s="1">
        <f t="shared" si="9"/>
        <v>17</v>
      </c>
      <c r="AG28" s="1">
        <f t="shared" si="10"/>
        <v>14</v>
      </c>
      <c r="AH28" s="1">
        <f t="shared" si="11"/>
        <v>17</v>
      </c>
      <c r="AI28" s="1">
        <f t="shared" si="12"/>
        <v>14</v>
      </c>
      <c r="AJ28" s="1">
        <f t="shared" si="13"/>
        <v>17</v>
      </c>
      <c r="AK28" s="1" t="str">
        <f t="shared" si="14"/>
        <v>2pm-5pm</v>
      </c>
      <c r="AL28" s="1" t="str">
        <f t="shared" si="15"/>
        <v>2pm-5pm</v>
      </c>
      <c r="AM28" s="1" t="str">
        <f t="shared" si="16"/>
        <v>2pm-5pm</v>
      </c>
      <c r="AN28" s="1" t="str">
        <f t="shared" si="17"/>
        <v>2pm-5pm</v>
      </c>
      <c r="AO28" s="1" t="str">
        <f t="shared" si="18"/>
        <v>2pm-5pm</v>
      </c>
      <c r="AP28" s="1" t="str">
        <f t="shared" si="19"/>
        <v>2pm-5pm</v>
      </c>
      <c r="AQ28" s="1" t="str">
        <f t="shared" si="20"/>
        <v>2pm-5pm</v>
      </c>
      <c r="AS28" s="1" t="s">
        <v>345</v>
      </c>
      <c r="AU28" s="1" t="s">
        <v>425</v>
      </c>
      <c r="AV28" s="4" t="s">
        <v>423</v>
      </c>
      <c r="AW28" s="4" t="s">
        <v>424</v>
      </c>
      <c r="AX28" s="5" t="str">
        <f t="shared" si="21"/>
        <v>{
    'name': "Crystal Park Cantina",
    'area': "manitou",'hours':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"Cantina, Fighting Sue $5.00&lt;br&gt;Fruit Marg W/ Sugar Rim $5.00&lt;br&gt;Arnoldo Palmer $5.00&lt;br&gt;Draft Beers $3.00&lt;br&gt;Bottled Beers $2.50&lt;br&gt;Can Beers $2.00", 'link':"", 'pricing':"",   'phone-number': "", 'address': "178 Crystal Park Rd, Manitou Springs, CO 80829", 'other-amenities': ['outdoor','','med'], 'has-drink':true,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>&lt;img src=@img/drinkicon.png@&gt;</v>
      </c>
      <c r="BC28" s="1" t="str">
        <f t="shared" si="26"/>
        <v/>
      </c>
      <c r="BD28" s="1" t="str">
        <f t="shared" si="27"/>
        <v>&lt;img src=@img/outdoor.png@&gt;&lt;img src=@img/drinkicon.png@&gt;</v>
      </c>
      <c r="BE28" s="1" t="str">
        <f t="shared" si="28"/>
        <v>outdoor drink med  manitou</v>
      </c>
      <c r="BF28" s="1" t="str">
        <f t="shared" si="29"/>
        <v>Manitou Springs</v>
      </c>
      <c r="BG28" s="1">
        <v>38.852640000000001</v>
      </c>
      <c r="BH28" s="1">
        <v>-104.89675</v>
      </c>
      <c r="BI28" s="1" t="str">
        <f t="shared" si="30"/>
        <v>[38.85264,-104.89675],</v>
      </c>
    </row>
    <row r="29" spans="2:62" ht="21" customHeight="1">
      <c r="B29" s="24" t="s">
        <v>77</v>
      </c>
      <c r="C29" s="1" t="s">
        <v>75</v>
      </c>
      <c r="G29" s="12" t="s">
        <v>159</v>
      </c>
      <c r="V29" s="5"/>
      <c r="W29" s="1" t="str">
        <f t="shared" si="0"/>
        <v/>
      </c>
      <c r="X29" s="1" t="str">
        <f t="shared" si="1"/>
        <v/>
      </c>
      <c r="Y29" s="1" t="str">
        <f t="shared" si="2"/>
        <v/>
      </c>
      <c r="Z29" s="1" t="str">
        <f t="shared" si="3"/>
        <v/>
      </c>
      <c r="AA29" s="1" t="str">
        <f t="shared" si="4"/>
        <v/>
      </c>
      <c r="AB29" s="1" t="str">
        <f t="shared" si="5"/>
        <v/>
      </c>
      <c r="AC29" s="1" t="str">
        <f t="shared" si="6"/>
        <v/>
      </c>
      <c r="AD29" s="1" t="str">
        <f t="shared" si="7"/>
        <v/>
      </c>
      <c r="AE29" s="1" t="str">
        <f t="shared" si="8"/>
        <v/>
      </c>
      <c r="AF29" s="1" t="str">
        <f t="shared" si="9"/>
        <v/>
      </c>
      <c r="AG29" s="1" t="str">
        <f t="shared" si="10"/>
        <v/>
      </c>
      <c r="AH29" s="1" t="str">
        <f t="shared" si="11"/>
        <v/>
      </c>
      <c r="AI29" s="1" t="str">
        <f t="shared" si="12"/>
        <v/>
      </c>
      <c r="AJ29" s="1" t="str">
        <f t="shared" si="13"/>
        <v/>
      </c>
      <c r="AK29" s="1" t="str">
        <f t="shared" si="14"/>
        <v/>
      </c>
      <c r="AL29" s="1" t="str">
        <f t="shared" si="15"/>
        <v/>
      </c>
      <c r="AM29" s="1" t="str">
        <f t="shared" si="16"/>
        <v/>
      </c>
      <c r="AN29" s="1" t="str">
        <f t="shared" si="17"/>
        <v/>
      </c>
      <c r="AO29" s="1" t="str">
        <f t="shared" si="18"/>
        <v/>
      </c>
      <c r="AP29" s="1" t="str">
        <f t="shared" si="19"/>
        <v/>
      </c>
      <c r="AQ29" s="1" t="str">
        <f t="shared" si="20"/>
        <v/>
      </c>
      <c r="AU29" s="1" t="s">
        <v>425</v>
      </c>
      <c r="AV29" s="4" t="s">
        <v>424</v>
      </c>
      <c r="AW29" s="4" t="s">
        <v>424</v>
      </c>
      <c r="AX29" s="5" t="str">
        <f t="shared" si="21"/>
        <v>{
    'name': "Cucuru Gallery Cafe",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"2332 Colorado Ave, Colorado Springs, CO 80904", 'other-amenities': ['','','med'], 'has-drink':false, 'has-food':false},</v>
      </c>
      <c r="AY29" s="1" t="str">
        <f t="shared" si="22"/>
        <v/>
      </c>
      <c r="AZ29" s="1" t="str">
        <f t="shared" si="23"/>
        <v/>
      </c>
      <c r="BA29" s="1" t="str">
        <f t="shared" si="24"/>
        <v/>
      </c>
      <c r="BB29" s="1" t="str">
        <f t="shared" si="25"/>
        <v/>
      </c>
      <c r="BC29" s="1" t="str">
        <f t="shared" si="26"/>
        <v/>
      </c>
      <c r="BD29" s="1" t="str">
        <f t="shared" si="27"/>
        <v/>
      </c>
      <c r="BE29" s="1" t="str">
        <f t="shared" si="28"/>
        <v>med  oldcolo</v>
      </c>
      <c r="BF29" s="1" t="str">
        <f t="shared" si="29"/>
        <v>Old Colorado Springs</v>
      </c>
      <c r="BG29" s="8">
        <v>38.846449999999997</v>
      </c>
      <c r="BH29" s="8">
        <v>-104.86077</v>
      </c>
      <c r="BI29" s="1" t="str">
        <f t="shared" si="30"/>
        <v>[38.84645,-104.86077],</v>
      </c>
    </row>
    <row r="30" spans="2:62" ht="21" customHeight="1">
      <c r="B30" s="8" t="s">
        <v>124</v>
      </c>
      <c r="C30" s="1" t="s">
        <v>126</v>
      </c>
      <c r="G30" s="12" t="s">
        <v>295</v>
      </c>
      <c r="H30" s="1">
        <v>1500</v>
      </c>
      <c r="I30" s="1">
        <v>2200</v>
      </c>
      <c r="J30" s="1">
        <v>1500</v>
      </c>
      <c r="K30" s="1">
        <v>1800</v>
      </c>
      <c r="L30" s="1">
        <v>1500</v>
      </c>
      <c r="M30" s="1">
        <v>1800</v>
      </c>
      <c r="N30" s="1">
        <v>1500</v>
      </c>
      <c r="O30" s="1">
        <v>1800</v>
      </c>
      <c r="P30" s="1">
        <v>1500</v>
      </c>
      <c r="Q30" s="1">
        <v>1800</v>
      </c>
      <c r="R30" s="1">
        <v>1500</v>
      </c>
      <c r="S30" s="1">
        <v>1800</v>
      </c>
      <c r="V30" s="1" t="s">
        <v>214</v>
      </c>
      <c r="W30" s="1">
        <f t="shared" si="0"/>
        <v>15</v>
      </c>
      <c r="X30" s="1">
        <f t="shared" si="1"/>
        <v>22</v>
      </c>
      <c r="Y30" s="1">
        <f t="shared" si="2"/>
        <v>15</v>
      </c>
      <c r="Z30" s="1">
        <f t="shared" si="3"/>
        <v>18</v>
      </c>
      <c r="AA30" s="1">
        <f t="shared" si="4"/>
        <v>15</v>
      </c>
      <c r="AB30" s="1">
        <f t="shared" si="5"/>
        <v>18</v>
      </c>
      <c r="AC30" s="1">
        <f t="shared" si="6"/>
        <v>15</v>
      </c>
      <c r="AD30" s="1">
        <f t="shared" si="7"/>
        <v>18</v>
      </c>
      <c r="AE30" s="1">
        <f t="shared" si="8"/>
        <v>15</v>
      </c>
      <c r="AF30" s="1">
        <f t="shared" si="9"/>
        <v>18</v>
      </c>
      <c r="AG30" s="1">
        <f t="shared" si="10"/>
        <v>15</v>
      </c>
      <c r="AH30" s="1">
        <f t="shared" si="11"/>
        <v>18</v>
      </c>
      <c r="AI30" s="1" t="str">
        <f t="shared" si="12"/>
        <v/>
      </c>
      <c r="AJ30" s="1" t="str">
        <f t="shared" si="13"/>
        <v/>
      </c>
      <c r="AK30" s="1" t="str">
        <f t="shared" si="14"/>
        <v>3pm-10pm</v>
      </c>
      <c r="AL30" s="1" t="str">
        <f t="shared" si="15"/>
        <v>3pm-6pm</v>
      </c>
      <c r="AM30" s="1" t="str">
        <f t="shared" si="16"/>
        <v>3pm-6pm</v>
      </c>
      <c r="AN30" s="1" t="str">
        <f t="shared" si="17"/>
        <v>3pm-6pm</v>
      </c>
      <c r="AO30" s="1" t="str">
        <f t="shared" si="18"/>
        <v>3pm-6pm</v>
      </c>
      <c r="AP30" s="1" t="str">
        <f t="shared" si="19"/>
        <v>3pm-6pm</v>
      </c>
      <c r="AQ30" s="1" t="str">
        <f t="shared" si="20"/>
        <v/>
      </c>
      <c r="AR30" s="3"/>
      <c r="AU30" s="1" t="s">
        <v>425</v>
      </c>
      <c r="AV30" s="4" t="s">
        <v>423</v>
      </c>
      <c r="AW30" s="4" t="s">
        <v>423</v>
      </c>
      <c r="AX30" s="5" t="str">
        <f t="shared" si="21"/>
        <v>{
    'name': "Dog Haus Biergarten",
    'area': "monument",'hours': {
      'sunday-start':"1500",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16oz PBR&lt;br&gt;$2 off draft beer and wine&lt;br&gt;$3.99 This Burger&lt;br&gt;$3.99 That Burger&lt;br&gt;$2.99 Sliced Sausage&lt;br&gt;$1.49 Tots or Fries", 'link':"", 'pricing':"",   'phone-number': "", 'address': "162 Tracker Dr #130, Colorado Springs, CO 80921",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monument</v>
      </c>
      <c r="BF30" s="1" t="str">
        <f t="shared" si="29"/>
        <v>Monument</v>
      </c>
      <c r="BG30" s="8">
        <v>39.026110000000003</v>
      </c>
      <c r="BH30" s="8">
        <v>-104.82259999999999</v>
      </c>
      <c r="BI30" s="1" t="str">
        <f t="shared" si="30"/>
        <v>[39.02611,-104.8226],</v>
      </c>
    </row>
    <row r="31" spans="2:62" ht="21" customHeight="1">
      <c r="B31" s="25" t="s">
        <v>208</v>
      </c>
      <c r="C31" s="1" t="s">
        <v>126</v>
      </c>
      <c r="G31" s="12" t="s">
        <v>288</v>
      </c>
      <c r="H31" s="1">
        <v>1400</v>
      </c>
      <c r="I31" s="1">
        <v>1700</v>
      </c>
      <c r="J31" s="1">
        <v>1400</v>
      </c>
      <c r="K31" s="1">
        <v>1700</v>
      </c>
      <c r="L31" s="1">
        <v>1400</v>
      </c>
      <c r="M31" s="1">
        <v>1700</v>
      </c>
      <c r="N31" s="1">
        <v>1400</v>
      </c>
      <c r="O31" s="1">
        <v>1700</v>
      </c>
      <c r="P31" s="1">
        <v>1400</v>
      </c>
      <c r="Q31" s="1">
        <v>1700</v>
      </c>
      <c r="R31" s="1">
        <v>1400</v>
      </c>
      <c r="S31" s="1">
        <v>1700</v>
      </c>
      <c r="T31" s="1">
        <v>1400</v>
      </c>
      <c r="U31" s="1">
        <v>1700</v>
      </c>
      <c r="V31" s="1" t="s">
        <v>209</v>
      </c>
      <c r="W31" s="1">
        <f t="shared" si="0"/>
        <v>14</v>
      </c>
      <c r="X31" s="1">
        <f t="shared" si="1"/>
        <v>17</v>
      </c>
      <c r="Y31" s="1">
        <f t="shared" si="2"/>
        <v>14</v>
      </c>
      <c r="Z31" s="1">
        <f t="shared" si="3"/>
        <v>17</v>
      </c>
      <c r="AA31" s="1">
        <f t="shared" si="4"/>
        <v>14</v>
      </c>
      <c r="AB31" s="1">
        <f t="shared" si="5"/>
        <v>17</v>
      </c>
      <c r="AC31" s="1">
        <f t="shared" si="6"/>
        <v>14</v>
      </c>
      <c r="AD31" s="1">
        <f t="shared" si="7"/>
        <v>17</v>
      </c>
      <c r="AE31" s="1">
        <f t="shared" si="8"/>
        <v>14</v>
      </c>
      <c r="AF31" s="1">
        <f t="shared" si="9"/>
        <v>17</v>
      </c>
      <c r="AG31" s="1">
        <f t="shared" si="10"/>
        <v>14</v>
      </c>
      <c r="AH31" s="1">
        <f t="shared" si="11"/>
        <v>17</v>
      </c>
      <c r="AI31" s="1">
        <f t="shared" si="12"/>
        <v>14</v>
      </c>
      <c r="AJ31" s="1">
        <f t="shared" si="13"/>
        <v>17</v>
      </c>
      <c r="AK31" s="1" t="str">
        <f t="shared" si="14"/>
        <v>2pm-5pm</v>
      </c>
      <c r="AL31" s="1" t="str">
        <f t="shared" si="15"/>
        <v>2pm-5pm</v>
      </c>
      <c r="AM31" s="1" t="str">
        <f t="shared" si="16"/>
        <v>2pm-5pm</v>
      </c>
      <c r="AN31" s="1" t="str">
        <f t="shared" si="17"/>
        <v>2pm-5pm</v>
      </c>
      <c r="AO31" s="1" t="str">
        <f t="shared" si="18"/>
        <v>2pm-5pm</v>
      </c>
      <c r="AP31" s="1" t="str">
        <f t="shared" si="19"/>
        <v>2pm-5pm</v>
      </c>
      <c r="AQ31" s="1" t="str">
        <f t="shared" si="20"/>
        <v>2pm-5pm</v>
      </c>
      <c r="AR31" s="3"/>
      <c r="AU31" s="1" t="s">
        <v>425</v>
      </c>
      <c r="AV31" s="4" t="s">
        <v>423</v>
      </c>
      <c r="AW31" s="4" t="s">
        <v>423</v>
      </c>
      <c r="AX31" s="5" t="str">
        <f t="shared" si="21"/>
        <v>{
    'name': "Don Tequila Mexican Grill and Cantina",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"$5.99 House Margs&lt;br&gt;$4.99 20oz Draft Beers&lt;br&gt;Taco Tuesday&lt;br&gt;Fajita Thursday", 'link':"", 'pricing':"",   'phone-number': "", 'address': "15910 Jackson Creek Pkwy #100, Monument, CO 80132", 'other-amenities': ['','','med'], 'has-drink':true, 'has-food':true},</v>
      </c>
      <c r="AY31" s="1" t="str">
        <f t="shared" si="22"/>
        <v/>
      </c>
      <c r="AZ31" s="1" t="str">
        <f t="shared" si="23"/>
        <v/>
      </c>
      <c r="BA31" s="1" t="str">
        <f t="shared" si="24"/>
        <v/>
      </c>
      <c r="BB31" s="1" t="str">
        <f t="shared" si="25"/>
        <v>&lt;img src=@img/drinkicon.png@&gt;</v>
      </c>
      <c r="BC31" s="1" t="str">
        <f t="shared" si="26"/>
        <v>&lt;img src=@img/foodicon.png@&gt;</v>
      </c>
      <c r="BD31" s="1" t="str">
        <f t="shared" si="27"/>
        <v>&lt;img src=@img/drinkicon.png@&gt;&lt;img src=@img/foodicon.png@&gt;</v>
      </c>
      <c r="BE31" s="1" t="str">
        <f t="shared" si="28"/>
        <v>drink food med  monument</v>
      </c>
      <c r="BF31" s="1" t="str">
        <f t="shared" si="29"/>
        <v>Monument</v>
      </c>
      <c r="BG31" s="8">
        <v>39.064799999999998</v>
      </c>
      <c r="BH31" s="8">
        <v>-104.84954</v>
      </c>
      <c r="BI31" s="1" t="str">
        <f t="shared" si="30"/>
        <v>[39.0648,-104.84954],</v>
      </c>
    </row>
    <row r="32" spans="2:62" ht="21" customHeight="1">
      <c r="B32" s="1" t="s">
        <v>128</v>
      </c>
      <c r="C32" s="1" t="s">
        <v>142</v>
      </c>
      <c r="G32" s="12" t="s">
        <v>297</v>
      </c>
      <c r="H32" s="1">
        <v>1100</v>
      </c>
      <c r="I32" s="1">
        <v>1700</v>
      </c>
      <c r="J32" s="1">
        <v>1500</v>
      </c>
      <c r="K32" s="1">
        <v>1900</v>
      </c>
      <c r="L32" s="1">
        <v>1500</v>
      </c>
      <c r="M32" s="1">
        <v>1900</v>
      </c>
      <c r="N32" s="1">
        <v>1500</v>
      </c>
      <c r="O32" s="1">
        <v>1900</v>
      </c>
      <c r="P32" s="1">
        <v>1500</v>
      </c>
      <c r="Q32" s="1">
        <v>1900</v>
      </c>
      <c r="R32" s="1">
        <v>1500</v>
      </c>
      <c r="S32" s="1">
        <v>1900</v>
      </c>
      <c r="T32" s="1">
        <v>1100</v>
      </c>
      <c r="U32" s="1">
        <v>1700</v>
      </c>
      <c r="V32" s="1" t="s">
        <v>216</v>
      </c>
      <c r="W32" s="1">
        <f t="shared" si="0"/>
        <v>11</v>
      </c>
      <c r="X32" s="1">
        <f t="shared" si="1"/>
        <v>17</v>
      </c>
      <c r="Y32" s="1">
        <f t="shared" si="2"/>
        <v>15</v>
      </c>
      <c r="Z32" s="1">
        <f t="shared" si="3"/>
        <v>19</v>
      </c>
      <c r="AA32" s="1">
        <f t="shared" si="4"/>
        <v>15</v>
      </c>
      <c r="AB32" s="1">
        <f t="shared" si="5"/>
        <v>19</v>
      </c>
      <c r="AC32" s="1">
        <f t="shared" si="6"/>
        <v>15</v>
      </c>
      <c r="AD32" s="1">
        <f t="shared" si="7"/>
        <v>19</v>
      </c>
      <c r="AE32" s="1">
        <f t="shared" si="8"/>
        <v>15</v>
      </c>
      <c r="AF32" s="1">
        <f t="shared" si="9"/>
        <v>19</v>
      </c>
      <c r="AG32" s="1">
        <f t="shared" si="10"/>
        <v>15</v>
      </c>
      <c r="AH32" s="1">
        <f t="shared" si="11"/>
        <v>19</v>
      </c>
      <c r="AI32" s="1">
        <f t="shared" si="12"/>
        <v>11</v>
      </c>
      <c r="AJ32" s="1">
        <f t="shared" si="13"/>
        <v>17</v>
      </c>
      <c r="AK32" s="1" t="str">
        <f t="shared" si="14"/>
        <v>11am-5pm</v>
      </c>
      <c r="AL32" s="1" t="str">
        <f t="shared" si="15"/>
        <v>3pm-7pm</v>
      </c>
      <c r="AM32" s="1" t="str">
        <f t="shared" si="16"/>
        <v>3pm-7pm</v>
      </c>
      <c r="AN32" s="1" t="str">
        <f t="shared" si="17"/>
        <v>3pm-7pm</v>
      </c>
      <c r="AO32" s="1" t="str">
        <f t="shared" si="18"/>
        <v>3pm-7pm</v>
      </c>
      <c r="AP32" s="1" t="str">
        <f t="shared" si="19"/>
        <v>3pm-7pm</v>
      </c>
      <c r="AQ32" s="1" t="str">
        <f t="shared" si="20"/>
        <v>11am-5pm</v>
      </c>
      <c r="AU32" s="1" t="s">
        <v>425</v>
      </c>
      <c r="AV32" s="4" t="s">
        <v>423</v>
      </c>
      <c r="AW32" s="4" t="s">
        <v>424</v>
      </c>
      <c r="AX32" s="5" t="str">
        <f t="shared" si="21"/>
        <v>{
    'name': "Dublin House Sports Bar and Grill",
    'area': "nacademy",'hours': {
      'sunday-start':"1100", 'sunday-end':"1700", 'monday-start':"1500", 'monday-end':"1900", 'tuesday-start':"1500", 'tuesday-end':"1900", 'wednesday-start':"1500", 'wednesday-end':"1900", 'thursday-start':"1500", 'thursday-end':"1900", 'friday-start':"1500", 'friday-end':"1900", 'saturday-start':"1100", 'saturday-end':"1700"},  'description': "Wines, Wells &amp; Drafts Buy 1 Get 1 FREE", 'link':"", 'pricing':"",   'phone-number': "", 'address': "1850 Dominion Way, Colorado Springs, CO 80918", 'other-amenities': ['','','med'], 'has-drink':true, 'has-food':false},</v>
      </c>
      <c r="AY32" s="1" t="str">
        <f t="shared" si="22"/>
        <v/>
      </c>
      <c r="AZ32" s="1" t="str">
        <f t="shared" si="23"/>
        <v/>
      </c>
      <c r="BA32" s="1" t="str">
        <f t="shared" si="24"/>
        <v/>
      </c>
      <c r="BB32" s="1" t="str">
        <f t="shared" si="25"/>
        <v>&lt;img src=@img/drinkicon.png@&gt;</v>
      </c>
      <c r="BC32" s="1" t="str">
        <f t="shared" si="26"/>
        <v/>
      </c>
      <c r="BD32" s="1" t="str">
        <f t="shared" si="27"/>
        <v>&lt;img src=@img/drinkicon.png@&gt;</v>
      </c>
      <c r="BE32" s="1" t="str">
        <f t="shared" si="28"/>
        <v>drink med  nacademy</v>
      </c>
      <c r="BF32" s="1" t="str">
        <f t="shared" si="29"/>
        <v>North Academy</v>
      </c>
      <c r="BG32" s="8">
        <v>38.924329999999998</v>
      </c>
      <c r="BH32" s="8">
        <v>-104.79201999999999</v>
      </c>
      <c r="BI32" s="1" t="str">
        <f t="shared" si="30"/>
        <v>[38.92433,-104.79202],</v>
      </c>
    </row>
    <row r="33" spans="2:63" ht="21" customHeight="1">
      <c r="B33" s="1" t="s">
        <v>248</v>
      </c>
      <c r="C33" s="1" t="s">
        <v>376</v>
      </c>
      <c r="G33" s="12" t="s">
        <v>326</v>
      </c>
      <c r="H33" s="1">
        <v>1630</v>
      </c>
      <c r="I33" s="1">
        <v>1830</v>
      </c>
      <c r="J33" s="1">
        <v>1630</v>
      </c>
      <c r="K33" s="1">
        <v>1830</v>
      </c>
      <c r="L33" s="1">
        <v>1630</v>
      </c>
      <c r="M33" s="1">
        <v>1830</v>
      </c>
      <c r="N33" s="1">
        <v>1630</v>
      </c>
      <c r="O33" s="1">
        <v>1830</v>
      </c>
      <c r="P33" s="1">
        <v>1630</v>
      </c>
      <c r="Q33" s="1">
        <v>1830</v>
      </c>
      <c r="R33" s="1">
        <v>1630</v>
      </c>
      <c r="S33" s="1">
        <v>1830</v>
      </c>
      <c r="T33" s="1">
        <v>1630</v>
      </c>
      <c r="U33" s="1">
        <v>1830</v>
      </c>
      <c r="V33" s="1" t="s">
        <v>255</v>
      </c>
      <c r="W33" s="1">
        <f t="shared" si="0"/>
        <v>16.3</v>
      </c>
      <c r="X33" s="1">
        <f t="shared" si="1"/>
        <v>18.3</v>
      </c>
      <c r="Y33" s="1">
        <f t="shared" si="2"/>
        <v>16.3</v>
      </c>
      <c r="Z33" s="1">
        <f t="shared" si="3"/>
        <v>18.3</v>
      </c>
      <c r="AA33" s="1">
        <f t="shared" si="4"/>
        <v>16.3</v>
      </c>
      <c r="AB33" s="1">
        <f t="shared" si="5"/>
        <v>18.3</v>
      </c>
      <c r="AC33" s="1">
        <f t="shared" si="6"/>
        <v>16.3</v>
      </c>
      <c r="AD33" s="1">
        <f t="shared" si="7"/>
        <v>18.3</v>
      </c>
      <c r="AE33" s="1">
        <f t="shared" si="8"/>
        <v>16.3</v>
      </c>
      <c r="AF33" s="1">
        <f t="shared" si="9"/>
        <v>18.3</v>
      </c>
      <c r="AG33" s="1">
        <f t="shared" si="10"/>
        <v>16.3</v>
      </c>
      <c r="AH33" s="1">
        <f t="shared" si="11"/>
        <v>18.3</v>
      </c>
      <c r="AI33" s="1">
        <f t="shared" si="12"/>
        <v>16.3</v>
      </c>
      <c r="AJ33" s="1">
        <f t="shared" si="13"/>
        <v>18.3</v>
      </c>
      <c r="AK33" s="1" t="str">
        <f t="shared" si="14"/>
        <v>4.3pm-6.3pm</v>
      </c>
      <c r="AL33" s="1" t="str">
        <f t="shared" si="15"/>
        <v>4.3pm-6.3pm</v>
      </c>
      <c r="AM33" s="1" t="str">
        <f t="shared" si="16"/>
        <v>4.3pm-6.3pm</v>
      </c>
      <c r="AN33" s="1" t="str">
        <f t="shared" si="17"/>
        <v>4.3pm-6.3pm</v>
      </c>
      <c r="AO33" s="1" t="str">
        <f t="shared" si="18"/>
        <v>4.3pm-6.3pm</v>
      </c>
      <c r="AP33" s="1" t="str">
        <f t="shared" si="19"/>
        <v>4.3pm-6.3pm</v>
      </c>
      <c r="AQ33" s="1" t="str">
        <f t="shared" si="20"/>
        <v>4.3pm-6.3pm</v>
      </c>
      <c r="AR33" s="3"/>
      <c r="AT33" s="1" t="s">
        <v>333</v>
      </c>
      <c r="AU33" s="1" t="s">
        <v>425</v>
      </c>
      <c r="AV33" s="4" t="s">
        <v>423</v>
      </c>
      <c r="AW33" s="4" t="s">
        <v>424</v>
      </c>
      <c r="AX33" s="5" t="str">
        <f t="shared" si="21"/>
        <v>{
    'name': "Edelweiss Restaurant",
    'area': "broadmoor",'hours': {
      'sunday-start':"1630", 'sunday-end':"1830", 'monday-start':"1630", 'monday-end':"1830", 'tuesday-start':"1630", 'tuesday-end':"1830", 'wednesday-start':"1630", 'wednesday-end':"1830", 'thursday-start':"1630", 'thursday-end':"1830", 'friday-start':"1630", 'friday-end':"1830", 'saturday-start':"1630", 'saturday-end':"1830"},  'description': "Happy Hour in the Ratskeller&lt;br&gt;$3 draft beers&lt;br&gt; $3 house wines&lt;br&gt; $3 well drinks.", 'link':"", 'pricing':"",   'phone-number': "", 'address': "34 E Ramona Ave, Colorado Springs, CO 80905", 'other-amenities': ['','pet','med'], 'has-drink':true, 'has-food':false},</v>
      </c>
      <c r="AY33" s="1" t="str">
        <f t="shared" si="22"/>
        <v/>
      </c>
      <c r="AZ33" s="1" t="str">
        <f t="shared" si="23"/>
        <v>&lt;img src=@img/pets.png@&gt;</v>
      </c>
      <c r="BA33" s="1" t="str">
        <f t="shared" si="24"/>
        <v/>
      </c>
      <c r="BB33" s="1" t="str">
        <f t="shared" si="25"/>
        <v>&lt;img src=@img/drinkicon.png@&gt;</v>
      </c>
      <c r="BC33" s="1" t="str">
        <f t="shared" si="26"/>
        <v/>
      </c>
      <c r="BD33" s="1" t="str">
        <f t="shared" si="27"/>
        <v>&lt;img src=@img/pets.png@&gt;&lt;img src=@img/drinkicon.png@&gt;</v>
      </c>
      <c r="BE33" s="1" t="str">
        <f t="shared" si="28"/>
        <v>pet drink med  broadmoor</v>
      </c>
      <c r="BF33" s="1" t="str">
        <f t="shared" si="29"/>
        <v>Broadmoor</v>
      </c>
      <c r="BG33" s="8">
        <v>38.809930000000001</v>
      </c>
      <c r="BH33" s="8">
        <v>-104.82483999999999</v>
      </c>
      <c r="BI33" s="1" t="str">
        <f t="shared" si="30"/>
        <v>[38.80993,-104.82484],</v>
      </c>
    </row>
    <row r="34" spans="2:63" ht="21" customHeight="1">
      <c r="B34" s="1" t="s">
        <v>131</v>
      </c>
      <c r="C34" s="1" t="s">
        <v>142</v>
      </c>
      <c r="G34" s="12" t="s">
        <v>300</v>
      </c>
      <c r="J34" s="1">
        <v>1600</v>
      </c>
      <c r="K34" s="1">
        <v>1900</v>
      </c>
      <c r="L34" s="1">
        <v>1600</v>
      </c>
      <c r="M34" s="1">
        <v>1900</v>
      </c>
      <c r="N34" s="1">
        <v>1600</v>
      </c>
      <c r="O34" s="1">
        <v>1900</v>
      </c>
      <c r="P34" s="1">
        <v>1600</v>
      </c>
      <c r="Q34" s="1">
        <v>1900</v>
      </c>
      <c r="R34" s="1">
        <v>1600</v>
      </c>
      <c r="S34" s="1">
        <v>1900</v>
      </c>
      <c r="V34" s="33" t="s">
        <v>217</v>
      </c>
      <c r="W34" s="1" t="str">
        <f t="shared" ref="W34:W65" si="31">IF(H34&gt;0,H34/100,"")</f>
        <v/>
      </c>
      <c r="X34" s="1" t="str">
        <f t="shared" ref="X34:X65" si="32">IF(I34&gt;0,I34/100,"")</f>
        <v/>
      </c>
      <c r="Y34" s="1">
        <f t="shared" ref="Y34:Y65" si="33">IF(J34&gt;0,J34/100,"")</f>
        <v>16</v>
      </c>
      <c r="Z34" s="1">
        <f t="shared" ref="Z34:Z65" si="34">IF(K34&gt;0,K34/100,"")</f>
        <v>19</v>
      </c>
      <c r="AA34" s="1">
        <f t="shared" ref="AA34:AA65" si="35">IF(L34&gt;0,L34/100,"")</f>
        <v>16</v>
      </c>
      <c r="AB34" s="1">
        <f t="shared" ref="AB34:AB65" si="36">IF(M34&gt;0,M34/100,"")</f>
        <v>19</v>
      </c>
      <c r="AC34" s="1">
        <f t="shared" ref="AC34:AC65" si="37">IF(N34&gt;0,N34/100,"")</f>
        <v>16</v>
      </c>
      <c r="AD34" s="1">
        <f t="shared" ref="AD34:AD65" si="38">IF(O34&gt;0,O34/100,"")</f>
        <v>19</v>
      </c>
      <c r="AE34" s="1">
        <f t="shared" ref="AE34:AE65" si="39">IF(P34&gt;0,P34/100,"")</f>
        <v>16</v>
      </c>
      <c r="AF34" s="1">
        <f t="shared" ref="AF34:AF65" si="40">IF(Q34&gt;0,Q34/100,"")</f>
        <v>19</v>
      </c>
      <c r="AG34" s="1">
        <f t="shared" ref="AG34:AG65" si="41">IF(R34&gt;0,R34/100,"")</f>
        <v>16</v>
      </c>
      <c r="AH34" s="1">
        <f t="shared" ref="AH34:AH65" si="42">IF(S34&gt;0,S34/100,"")</f>
        <v>19</v>
      </c>
      <c r="AI34" s="1" t="str">
        <f t="shared" ref="AI34:AI65" si="43">IF(T34&gt;0,T34/100,"")</f>
        <v/>
      </c>
      <c r="AJ34" s="1" t="str">
        <f t="shared" ref="AJ34:AJ65" si="44">IF(U34&gt;0,U34/100,"")</f>
        <v/>
      </c>
      <c r="AK34" s="1" t="str">
        <f t="shared" ref="AK34:AK65" si="45">IF(H34&gt;0,CONCATENATE(IF(W34&lt;=12,W34,W34-12),IF(OR(W34&lt;12,W34=24),"am","pm"),"-",IF(X34&lt;=12,X34,X34-12),IF(OR(X34&lt;12,X34=24),"am","pm")),"")</f>
        <v/>
      </c>
      <c r="AL34" s="1" t="str">
        <f t="shared" ref="AL34:AL65" si="46">IF(J34&gt;0,CONCATENATE(IF(Y34&lt;=12,Y34,Y34-12),IF(OR(Y34&lt;12,Y34=24),"am","pm"),"-",IF(Z34&lt;=12,Z34,Z34-12),IF(OR(Z34&lt;12,Z34=24),"am","pm")),"")</f>
        <v>4pm-7pm</v>
      </c>
      <c r="AM34" s="1" t="str">
        <f t="shared" ref="AM34:AM65" si="47">IF(L34&gt;0,CONCATENATE(IF(AA34&lt;=12,AA34,AA34-12),IF(OR(AA34&lt;12,AA34=24),"am","pm"),"-",IF(AB34&lt;=12,AB34,AB34-12),IF(OR(AB34&lt;12,AB34=24),"am","pm")),"")</f>
        <v>4pm-7pm</v>
      </c>
      <c r="AN34" s="1" t="str">
        <f t="shared" ref="AN34:AN65" si="48">IF(N34&gt;0,CONCATENATE(IF(AC34&lt;=12,AC34,AC34-12),IF(OR(AC34&lt;12,AC34=24),"am","pm"),"-",IF(AD34&lt;=12,AD34,AD34-12),IF(OR(AD34&lt;12,AD34=24),"am","pm")),"")</f>
        <v>4pm-7pm</v>
      </c>
      <c r="AO34" s="1" t="str">
        <f t="shared" ref="AO34:AO65" si="49">IF(O34&gt;0,CONCATENATE(IF(AE34&lt;=12,AE34,AE34-12),IF(OR(AE34&lt;12,AE34=24),"am","pm"),"-",IF(AF34&lt;=12,AF34,AF34-12),IF(OR(AF34&lt;12,AF34=24),"am","pm")),"")</f>
        <v>4pm-7pm</v>
      </c>
      <c r="AP34" s="1" t="str">
        <f t="shared" ref="AP34:AP65" si="50">IF(R34&gt;0,CONCATENATE(IF(AG34&lt;=12,AG34,AG34-12),IF(OR(AG34&lt;12,AG34=24),"am","pm"),"-",IF(AH34&lt;=12,AH34,AH34-12),IF(OR(AH34&lt;12,AH34=24),"am","pm")),"")</f>
        <v>4pm-7pm</v>
      </c>
      <c r="AQ34" s="1" t="str">
        <f t="shared" ref="AQ34:AQ65" si="51">IF(T34&gt;0,CONCATENATE(IF(AI34&lt;=12,AI34,AI34-12),IF(OR(AI34&lt;12,AI34=24),"am","pm"),"-",IF(AJ34&lt;=12,AJ34,AJ34-12),IF(OR(AJ34&lt;12,AJ34=24),"am","pm")),"")</f>
        <v/>
      </c>
      <c r="AR34" s="6"/>
      <c r="AU34" s="1" t="s">
        <v>425</v>
      </c>
      <c r="AV34" s="4" t="s">
        <v>423</v>
      </c>
      <c r="AW34" s="4" t="s">
        <v>424</v>
      </c>
      <c r="AX34" s="5" t="str">
        <f t="shared" ref="AX34:AX65" si="52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"Erin Inn",
    'area': "nacademy",'hours':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"$1.50 domestic drafts; $2.50 wells and wines&lt;br&gt;$1 shot of the night", 'link':"", 'pricing':"",   'phone-number': "", 'address': "6482 N Academy Blvd, Colorado Springs, CO 80918", 'other-amenities': ['','','med'], 'has-drink':true, 'has-food':false},</v>
      </c>
      <c r="AY34" s="1" t="str">
        <f t="shared" ref="AY34:AY65" si="53">IF(AS34&gt;0,"&lt;img src=@img/outdoor.png@&gt;","")</f>
        <v/>
      </c>
      <c r="AZ34" s="1" t="str">
        <f t="shared" ref="AZ34:AZ65" si="54">IF(AT34&gt;0,"&lt;img src=@img/pets.png@&gt;","")</f>
        <v/>
      </c>
      <c r="BA34" s="1" t="str">
        <f t="shared" ref="BA34:BA65" si="55">IF(AU34="hard","&lt;img src=@img/hard.png@&gt;",IF(AU34="medium","&lt;img src=@img/medium.png@&gt;",IF(AU34="easy","&lt;img src=@img/easy.png@&gt;","")))</f>
        <v/>
      </c>
      <c r="BB34" s="1" t="str">
        <f t="shared" ref="BB34:BB65" si="56">IF(AV34="true","&lt;img src=@img/drinkicon.png@&gt;","")</f>
        <v>&lt;img src=@img/drinkicon.png@&gt;</v>
      </c>
      <c r="BC34" s="1" t="str">
        <f t="shared" ref="BC34:BC65" si="57">IF(AW34="true","&lt;img src=@img/foodicon.png@&gt;","")</f>
        <v/>
      </c>
      <c r="BD34" s="1" t="str">
        <f t="shared" ref="BD34:BD65" si="58">CONCATENATE(AY34,AZ34,BA34,BB34,BC34,BK34)</f>
        <v>&lt;img src=@img/drinkicon.png@&gt;</v>
      </c>
      <c r="BE34" s="1" t="str">
        <f t="shared" ref="BE34:BE65" si="59">CONCATENATE(IF(AS34&gt;0,"outdoor ",""),IF(AT34&gt;0,"pet ",""),IF(AV34="true","drink ",""),IF(AW34="true","food ",""),AU34," ",E34," ",C34,IF(BJ34=TRUE," kid",""))</f>
        <v>drink med  nacademy</v>
      </c>
      <c r="BF34" s="1" t="str">
        <f t="shared" ref="BF34:BF65" si="60">IF(C34="Broadmoor","Broadmoor",IF(C34="manitou","Manitou Springs",IF(C34="downtown","Downtown",IF(C34="Monument","Monument",IF(C34="nacademy","North Academy",IF(C34="northgate","North Gate",IF(C34="oldcolo","Old Colorado Springs",IF(C34="powers","Powers Road",IF(C34="sacademy","South Academy",IF(C34="woodland","Woodlands Park",""))))))))))</f>
        <v>North Academy</v>
      </c>
      <c r="BG34" s="8">
        <v>38.925393200000002</v>
      </c>
      <c r="BH34" s="8">
        <v>-104.7947455</v>
      </c>
      <c r="BI34" s="1" t="str">
        <f t="shared" ref="BI34:BI65" si="61">CONCATENATE("[",BG34,",",BH34,"],")</f>
        <v>[38.9253932,-104.7947455],</v>
      </c>
    </row>
    <row r="35" spans="2:63" ht="21" customHeight="1">
      <c r="B35" s="1" t="s">
        <v>134</v>
      </c>
      <c r="C35" s="1" t="s">
        <v>142</v>
      </c>
      <c r="G35" s="12" t="s">
        <v>303</v>
      </c>
      <c r="H35" s="1">
        <v>1500</v>
      </c>
      <c r="I35" s="1">
        <v>1800</v>
      </c>
      <c r="J35" s="1">
        <v>1500</v>
      </c>
      <c r="K35" s="1">
        <v>1800</v>
      </c>
      <c r="L35" s="1">
        <v>1500</v>
      </c>
      <c r="M35" s="1">
        <v>1800</v>
      </c>
      <c r="N35" s="1">
        <v>1500</v>
      </c>
      <c r="O35" s="1">
        <v>1800</v>
      </c>
      <c r="P35" s="1">
        <v>1500</v>
      </c>
      <c r="Q35" s="1">
        <v>1800</v>
      </c>
      <c r="R35" s="1">
        <v>1500</v>
      </c>
      <c r="S35" s="1">
        <v>1800</v>
      </c>
      <c r="T35" s="1">
        <v>1500</v>
      </c>
      <c r="U35" s="1">
        <v>1800</v>
      </c>
      <c r="V35" s="1" t="s">
        <v>219</v>
      </c>
      <c r="W35" s="1">
        <f t="shared" si="31"/>
        <v>15</v>
      </c>
      <c r="X35" s="1">
        <f t="shared" si="32"/>
        <v>18</v>
      </c>
      <c r="Y35" s="1">
        <f t="shared" si="33"/>
        <v>15</v>
      </c>
      <c r="Z35" s="1">
        <f t="shared" si="34"/>
        <v>18</v>
      </c>
      <c r="AA35" s="1">
        <f t="shared" si="35"/>
        <v>15</v>
      </c>
      <c r="AB35" s="1">
        <f t="shared" si="36"/>
        <v>18</v>
      </c>
      <c r="AC35" s="1">
        <f t="shared" si="37"/>
        <v>15</v>
      </c>
      <c r="AD35" s="1">
        <f t="shared" si="38"/>
        <v>18</v>
      </c>
      <c r="AE35" s="1">
        <f t="shared" si="39"/>
        <v>15</v>
      </c>
      <c r="AF35" s="1">
        <f t="shared" si="40"/>
        <v>18</v>
      </c>
      <c r="AG35" s="1">
        <f t="shared" si="41"/>
        <v>15</v>
      </c>
      <c r="AH35" s="1">
        <f t="shared" si="42"/>
        <v>18</v>
      </c>
      <c r="AI35" s="1">
        <f t="shared" si="43"/>
        <v>15</v>
      </c>
      <c r="AJ35" s="1">
        <f t="shared" si="44"/>
        <v>18</v>
      </c>
      <c r="AK35" s="1" t="str">
        <f t="shared" si="45"/>
        <v>3pm-6pm</v>
      </c>
      <c r="AL35" s="1" t="str">
        <f t="shared" si="46"/>
        <v>3pm-6pm</v>
      </c>
      <c r="AM35" s="1" t="str">
        <f t="shared" si="47"/>
        <v>3pm-6pm</v>
      </c>
      <c r="AN35" s="1" t="str">
        <f t="shared" si="48"/>
        <v>3pm-6pm</v>
      </c>
      <c r="AO35" s="1" t="str">
        <f t="shared" si="49"/>
        <v>3pm-6pm</v>
      </c>
      <c r="AP35" s="1" t="str">
        <f t="shared" si="50"/>
        <v>3pm-6pm</v>
      </c>
      <c r="AQ35" s="1" t="str">
        <f t="shared" si="51"/>
        <v>3pm-6pm</v>
      </c>
      <c r="AR35" s="11"/>
      <c r="AU35" s="1" t="s">
        <v>425</v>
      </c>
      <c r="AV35" s="4" t="s">
        <v>423</v>
      </c>
      <c r="AW35" s="4" t="s">
        <v>423</v>
      </c>
      <c r="AX35" s="5" t="str">
        <f t="shared" si="52"/>
        <v>{
    'name': "Falcons Bar and Grill",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"Specials on beer and food including chips and salsa, nachos, boneless chicken wings, onion rings, mozarella sticks, cheese fries, potato skins, jalapeno poppers, and cheese quasadilla", 'link':"", 'pricing':"",   'phone-number': "", 'address': "8110 N Academy Blvd, Colorado Springs, CO 80920", 'other-amenities': ['','','med'], 'has-drink':true, 'has-food':true},</v>
      </c>
      <c r="AY35" s="1" t="str">
        <f t="shared" si="53"/>
        <v/>
      </c>
      <c r="AZ35" s="1" t="str">
        <f t="shared" si="54"/>
        <v/>
      </c>
      <c r="BA35" s="1" t="str">
        <f t="shared" si="55"/>
        <v/>
      </c>
      <c r="BB35" s="1" t="str">
        <f t="shared" si="56"/>
        <v>&lt;img src=@img/drinkicon.png@&gt;</v>
      </c>
      <c r="BC35" s="1" t="str">
        <f t="shared" si="57"/>
        <v>&lt;img src=@img/foodicon.png@&gt;</v>
      </c>
      <c r="BD35" s="1" t="str">
        <f t="shared" si="58"/>
        <v>&lt;img src=@img/drinkicon.png@&gt;&lt;img src=@img/foodicon.png@&gt;</v>
      </c>
      <c r="BE35" s="1" t="str">
        <f t="shared" si="59"/>
        <v>drink food med  nacademy</v>
      </c>
      <c r="BF35" s="1" t="str">
        <f t="shared" si="60"/>
        <v>North Academy</v>
      </c>
      <c r="BG35" s="8">
        <v>38.948990000000002</v>
      </c>
      <c r="BH35" s="8">
        <v>-104.80538</v>
      </c>
      <c r="BI35" s="1" t="str">
        <f t="shared" si="61"/>
        <v>[38.94899,-104.80538],</v>
      </c>
    </row>
    <row r="36" spans="2:63" ht="21" customHeight="1">
      <c r="B36" s="1" t="s">
        <v>312</v>
      </c>
      <c r="C36" s="1" t="s">
        <v>147</v>
      </c>
      <c r="G36" s="12" t="s">
        <v>311</v>
      </c>
      <c r="J36" s="1">
        <v>1500</v>
      </c>
      <c r="K36" s="1">
        <v>1900</v>
      </c>
      <c r="L36" s="1">
        <v>1500</v>
      </c>
      <c r="M36" s="1">
        <v>1900</v>
      </c>
      <c r="N36" s="1">
        <v>1500</v>
      </c>
      <c r="O36" s="1">
        <v>1900</v>
      </c>
      <c r="P36" s="1">
        <v>1500</v>
      </c>
      <c r="Q36" s="1">
        <v>1900</v>
      </c>
      <c r="R36" s="1">
        <v>1500</v>
      </c>
      <c r="S36" s="1">
        <v>1900</v>
      </c>
      <c r="V36" s="32" t="s">
        <v>226</v>
      </c>
      <c r="W36" s="1" t="str">
        <f t="shared" si="31"/>
        <v/>
      </c>
      <c r="X36" s="1" t="str">
        <f t="shared" si="32"/>
        <v/>
      </c>
      <c r="Y36" s="1">
        <f t="shared" si="33"/>
        <v>15</v>
      </c>
      <c r="Z36" s="1">
        <f t="shared" si="34"/>
        <v>19</v>
      </c>
      <c r="AA36" s="1">
        <f t="shared" si="35"/>
        <v>15</v>
      </c>
      <c r="AB36" s="1">
        <f t="shared" si="36"/>
        <v>19</v>
      </c>
      <c r="AC36" s="1">
        <f t="shared" si="37"/>
        <v>15</v>
      </c>
      <c r="AD36" s="1">
        <f t="shared" si="38"/>
        <v>19</v>
      </c>
      <c r="AE36" s="1">
        <f t="shared" si="39"/>
        <v>15</v>
      </c>
      <c r="AF36" s="1">
        <f t="shared" si="40"/>
        <v>19</v>
      </c>
      <c r="AG36" s="1">
        <f t="shared" si="41"/>
        <v>15</v>
      </c>
      <c r="AH36" s="1">
        <f t="shared" si="42"/>
        <v>19</v>
      </c>
      <c r="AI36" s="1" t="str">
        <f t="shared" si="43"/>
        <v/>
      </c>
      <c r="AJ36" s="1" t="str">
        <f t="shared" si="44"/>
        <v/>
      </c>
      <c r="AK36" s="1" t="str">
        <f t="shared" si="45"/>
        <v/>
      </c>
      <c r="AL36" s="1" t="str">
        <f t="shared" si="46"/>
        <v>3pm-7pm</v>
      </c>
      <c r="AM36" s="1" t="str">
        <f t="shared" si="47"/>
        <v>3pm-7pm</v>
      </c>
      <c r="AN36" s="1" t="str">
        <f t="shared" si="48"/>
        <v>3pm-7pm</v>
      </c>
      <c r="AO36" s="1" t="str">
        <f t="shared" si="49"/>
        <v>3pm-7pm</v>
      </c>
      <c r="AP36" s="1" t="str">
        <f t="shared" si="50"/>
        <v>3pm-7pm</v>
      </c>
      <c r="AQ36" s="1" t="str">
        <f t="shared" si="51"/>
        <v/>
      </c>
      <c r="AR36" s="6"/>
      <c r="AU36" s="1" t="s">
        <v>425</v>
      </c>
      <c r="AV36" s="4" t="s">
        <v>423</v>
      </c>
      <c r="AW36" s="4" t="s">
        <v>424</v>
      </c>
      <c r="AX36" s="5" t="str">
        <f t="shared" si="52"/>
        <v>{
    'name': "Farside Lounge",
    'area': "sacademy",'hours':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"$1.75 to $2 drafts and wells", 'link':"", 'pricing':"",   'phone-number': "", 'address': "4375 Airport Rd, Colorado Springs, CO 80916", 'other-amenities': ['','','med'], 'has-drink':true, 'has-food':false},</v>
      </c>
      <c r="AY36" s="1" t="str">
        <f t="shared" si="53"/>
        <v/>
      </c>
      <c r="AZ36" s="1" t="str">
        <f t="shared" si="54"/>
        <v/>
      </c>
      <c r="BA36" s="1" t="str">
        <f t="shared" si="55"/>
        <v/>
      </c>
      <c r="BB36" s="1" t="str">
        <f t="shared" si="56"/>
        <v>&lt;img src=@img/drinkicon.png@&gt;</v>
      </c>
      <c r="BC36" s="1" t="str">
        <f t="shared" si="57"/>
        <v/>
      </c>
      <c r="BD36" s="1" t="str">
        <f t="shared" si="58"/>
        <v>&lt;img src=@img/drinkicon.png@&gt;</v>
      </c>
      <c r="BE36" s="1" t="str">
        <f t="shared" si="59"/>
        <v>drink med  sacademy</v>
      </c>
      <c r="BF36" s="1" t="str">
        <f t="shared" si="60"/>
        <v>South Academy</v>
      </c>
      <c r="BG36" s="8">
        <v>38.824626000000002</v>
      </c>
      <c r="BH36" s="8">
        <v>-104.747446</v>
      </c>
      <c r="BI36" s="1" t="str">
        <f t="shared" si="61"/>
        <v>[38.824626,-104.747446],</v>
      </c>
    </row>
    <row r="37" spans="2:63" ht="21" customHeight="1">
      <c r="B37" s="25" t="s">
        <v>112</v>
      </c>
      <c r="C37" s="1" t="s">
        <v>55</v>
      </c>
      <c r="G37" s="12" t="s">
        <v>283</v>
      </c>
      <c r="H37" s="1">
        <v>1500</v>
      </c>
      <c r="I37" s="1">
        <v>1800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1500</v>
      </c>
      <c r="U37" s="1">
        <v>1800</v>
      </c>
      <c r="V37" s="1" t="s">
        <v>204</v>
      </c>
      <c r="W37" s="1">
        <f t="shared" si="31"/>
        <v>15</v>
      </c>
      <c r="X37" s="1">
        <f t="shared" si="32"/>
        <v>18</v>
      </c>
      <c r="Y37" s="1">
        <f t="shared" si="33"/>
        <v>15</v>
      </c>
      <c r="Z37" s="1">
        <f t="shared" si="34"/>
        <v>18</v>
      </c>
      <c r="AA37" s="1">
        <f t="shared" si="35"/>
        <v>15</v>
      </c>
      <c r="AB37" s="1">
        <f t="shared" si="36"/>
        <v>18</v>
      </c>
      <c r="AC37" s="1">
        <f t="shared" si="37"/>
        <v>15</v>
      </c>
      <c r="AD37" s="1">
        <f t="shared" si="38"/>
        <v>18</v>
      </c>
      <c r="AE37" s="1">
        <f t="shared" si="39"/>
        <v>15</v>
      </c>
      <c r="AF37" s="1">
        <f t="shared" si="40"/>
        <v>18</v>
      </c>
      <c r="AG37" s="1">
        <f t="shared" si="41"/>
        <v>15</v>
      </c>
      <c r="AH37" s="1">
        <f t="shared" si="42"/>
        <v>18</v>
      </c>
      <c r="AI37" s="1">
        <f t="shared" si="43"/>
        <v>15</v>
      </c>
      <c r="AJ37" s="1">
        <f t="shared" si="44"/>
        <v>18</v>
      </c>
      <c r="AK37" s="1" t="str">
        <f t="shared" si="45"/>
        <v>3pm-6pm</v>
      </c>
      <c r="AL37" s="1" t="str">
        <f t="shared" si="46"/>
        <v>3pm-6pm</v>
      </c>
      <c r="AM37" s="1" t="str">
        <f t="shared" si="47"/>
        <v>3pm-6pm</v>
      </c>
      <c r="AN37" s="1" t="str">
        <f t="shared" si="48"/>
        <v>3pm-6pm</v>
      </c>
      <c r="AO37" s="1" t="str">
        <f t="shared" si="49"/>
        <v>3pm-6pm</v>
      </c>
      <c r="AP37" s="1" t="str">
        <f t="shared" si="50"/>
        <v>3pm-6pm</v>
      </c>
      <c r="AQ37" s="1" t="str">
        <f t="shared" si="51"/>
        <v>3pm-6pm</v>
      </c>
      <c r="AR37" s="7"/>
      <c r="AU37" s="1" t="s">
        <v>425</v>
      </c>
      <c r="AV37" s="4" t="s">
        <v>423</v>
      </c>
      <c r="AW37" s="4" t="s">
        <v>423</v>
      </c>
      <c r="AX37" s="5" t="str">
        <f t="shared" si="52"/>
        <v>{
    'name': "Four by Brother Luck",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$6", 'link':"", 'pricing':"",   'phone-number': "", 'address': "321 N Tejon St, Colorado Springs, CO 80903", 'other-amenities': ['','','med'], 'has-drink':true, 'has-food':true},</v>
      </c>
      <c r="AY37" s="1" t="str">
        <f t="shared" si="53"/>
        <v/>
      </c>
      <c r="AZ37" s="1" t="str">
        <f t="shared" si="54"/>
        <v/>
      </c>
      <c r="BA37" s="1" t="str">
        <f t="shared" si="55"/>
        <v/>
      </c>
      <c r="BB37" s="1" t="str">
        <f t="shared" si="56"/>
        <v>&lt;img src=@img/drinkicon.png@&gt;</v>
      </c>
      <c r="BC37" s="1" t="str">
        <f t="shared" si="57"/>
        <v>&lt;img src=@img/foodicon.png@&gt;</v>
      </c>
      <c r="BD37" s="1" t="str">
        <f t="shared" si="58"/>
        <v>&lt;img src=@img/drinkicon.png@&gt;&lt;img src=@img/foodicon.png@&gt;</v>
      </c>
      <c r="BE37" s="1" t="str">
        <f t="shared" si="59"/>
        <v>drink food med  downtown</v>
      </c>
      <c r="BF37" s="1" t="str">
        <f t="shared" si="60"/>
        <v>Downtown</v>
      </c>
      <c r="BG37" s="8">
        <v>38.839080000000003</v>
      </c>
      <c r="BH37" s="8">
        <v>-104.82272</v>
      </c>
      <c r="BI37" s="1" t="str">
        <f t="shared" si="61"/>
        <v>[38.83908,-104.82272],</v>
      </c>
    </row>
    <row r="38" spans="2:63" ht="21" customHeight="1">
      <c r="B38" s="25" t="s">
        <v>97</v>
      </c>
      <c r="C38" s="1" t="s">
        <v>99</v>
      </c>
      <c r="G38" s="27" t="s">
        <v>268</v>
      </c>
      <c r="W38" s="1" t="str">
        <f t="shared" si="31"/>
        <v/>
      </c>
      <c r="X38" s="1" t="str">
        <f t="shared" si="32"/>
        <v/>
      </c>
      <c r="Y38" s="1" t="str">
        <f t="shared" si="33"/>
        <v/>
      </c>
      <c r="Z38" s="1" t="str">
        <f t="shared" si="34"/>
        <v/>
      </c>
      <c r="AA38" s="1" t="str">
        <f t="shared" si="35"/>
        <v/>
      </c>
      <c r="AB38" s="1" t="str">
        <f t="shared" si="36"/>
        <v/>
      </c>
      <c r="AC38" s="1" t="str">
        <f t="shared" si="37"/>
        <v/>
      </c>
      <c r="AD38" s="1" t="str">
        <f t="shared" si="38"/>
        <v/>
      </c>
      <c r="AE38" s="1" t="str">
        <f t="shared" si="39"/>
        <v/>
      </c>
      <c r="AF38" s="1" t="str">
        <f t="shared" si="40"/>
        <v/>
      </c>
      <c r="AG38" s="1" t="str">
        <f t="shared" si="41"/>
        <v/>
      </c>
      <c r="AH38" s="1" t="str">
        <f t="shared" si="42"/>
        <v/>
      </c>
      <c r="AI38" s="1" t="str">
        <f t="shared" si="43"/>
        <v/>
      </c>
      <c r="AJ38" s="1" t="str">
        <f t="shared" si="44"/>
        <v/>
      </c>
      <c r="AK38" s="1" t="str">
        <f t="shared" si="45"/>
        <v/>
      </c>
      <c r="AL38" s="1" t="str">
        <f t="shared" si="46"/>
        <v/>
      </c>
      <c r="AM38" s="1" t="str">
        <f t="shared" si="47"/>
        <v/>
      </c>
      <c r="AN38" s="1" t="str">
        <f t="shared" si="48"/>
        <v/>
      </c>
      <c r="AO38" s="1" t="str">
        <f t="shared" si="49"/>
        <v/>
      </c>
      <c r="AP38" s="1" t="str">
        <f t="shared" si="50"/>
        <v/>
      </c>
      <c r="AQ38" s="1" t="str">
        <f t="shared" si="51"/>
        <v/>
      </c>
      <c r="AR38" s="17"/>
      <c r="AU38" s="1" t="s">
        <v>425</v>
      </c>
      <c r="AV38" s="4" t="s">
        <v>424</v>
      </c>
      <c r="AW38" s="4" t="s">
        <v>424</v>
      </c>
      <c r="AX38" s="5" t="str">
        <f t="shared" si="52"/>
        <v>{
    'name': "Fox and Hound",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 3101 New Center Point, Colorado Springs, CO 80922", 'other-amenities': ['','','med'], 'has-drink':false, 'has-food':false},</v>
      </c>
      <c r="AY38" s="1" t="str">
        <f t="shared" si="53"/>
        <v/>
      </c>
      <c r="AZ38" s="1" t="str">
        <f t="shared" si="54"/>
        <v/>
      </c>
      <c r="BA38" s="1" t="str">
        <f t="shared" si="55"/>
        <v/>
      </c>
      <c r="BB38" s="1" t="str">
        <f t="shared" si="56"/>
        <v/>
      </c>
      <c r="BC38" s="1" t="str">
        <f t="shared" si="57"/>
        <v/>
      </c>
      <c r="BD38" s="1" t="str">
        <f t="shared" si="58"/>
        <v/>
      </c>
      <c r="BE38" s="1" t="str">
        <f t="shared" si="59"/>
        <v>med  powers</v>
      </c>
      <c r="BF38" s="1" t="str">
        <f t="shared" si="60"/>
        <v>Powers Road</v>
      </c>
      <c r="BG38" s="14">
        <v>38.878</v>
      </c>
      <c r="BH38" s="8">
        <v>-104.71639</v>
      </c>
      <c r="BI38" s="1" t="str">
        <f t="shared" si="61"/>
        <v>[38.878,-104.71639],</v>
      </c>
    </row>
    <row r="39" spans="2:63" ht="21" customHeight="1">
      <c r="B39" s="1" t="s">
        <v>346</v>
      </c>
      <c r="C39" s="1" t="s">
        <v>75</v>
      </c>
      <c r="G39" s="1" t="s">
        <v>370</v>
      </c>
      <c r="W39" s="1" t="str">
        <f t="shared" si="31"/>
        <v/>
      </c>
      <c r="X39" s="1" t="str">
        <f t="shared" si="32"/>
        <v/>
      </c>
      <c r="Y39" s="1" t="str">
        <f t="shared" si="33"/>
        <v/>
      </c>
      <c r="Z39" s="1" t="str">
        <f t="shared" si="34"/>
        <v/>
      </c>
      <c r="AA39" s="1" t="str">
        <f t="shared" si="35"/>
        <v/>
      </c>
      <c r="AB39" s="1" t="str">
        <f t="shared" si="36"/>
        <v/>
      </c>
      <c r="AC39" s="1" t="str">
        <f t="shared" si="37"/>
        <v/>
      </c>
      <c r="AD39" s="1" t="str">
        <f t="shared" si="38"/>
        <v/>
      </c>
      <c r="AE39" s="1" t="str">
        <f t="shared" si="39"/>
        <v/>
      </c>
      <c r="AF39" s="1" t="str">
        <f t="shared" si="40"/>
        <v/>
      </c>
      <c r="AG39" s="1" t="str">
        <f t="shared" si="41"/>
        <v/>
      </c>
      <c r="AH39" s="1" t="str">
        <f t="shared" si="42"/>
        <v/>
      </c>
      <c r="AI39" s="1" t="str">
        <f t="shared" si="43"/>
        <v/>
      </c>
      <c r="AJ39" s="1" t="str">
        <f t="shared" si="44"/>
        <v/>
      </c>
      <c r="AK39" s="1" t="str">
        <f t="shared" si="45"/>
        <v/>
      </c>
      <c r="AL39" s="1" t="str">
        <f t="shared" si="46"/>
        <v/>
      </c>
      <c r="AM39" s="1" t="str">
        <f t="shared" si="47"/>
        <v/>
      </c>
      <c r="AN39" s="1" t="str">
        <f t="shared" si="48"/>
        <v/>
      </c>
      <c r="AO39" s="1" t="str">
        <f t="shared" si="49"/>
        <v/>
      </c>
      <c r="AP39" s="1" t="str">
        <f t="shared" si="50"/>
        <v/>
      </c>
      <c r="AQ39" s="1" t="str">
        <f t="shared" si="51"/>
        <v/>
      </c>
      <c r="AS39" s="1" t="s">
        <v>345</v>
      </c>
      <c r="AU39" s="1" t="s">
        <v>425</v>
      </c>
      <c r="AV39" s="4" t="s">
        <v>424</v>
      </c>
      <c r="AW39" s="4" t="s">
        <v>424</v>
      </c>
      <c r="AX39" s="5" t="str">
        <f t="shared" si="52"/>
        <v>{
    'name': "Front Range Barbeque",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"2330 W Colorado Ave, Colorado Springs, CO 80904", 'other-amenities': ['outdoor','','med'], 'has-drink':false, 'has-food':false},</v>
      </c>
      <c r="AY39" s="1" t="str">
        <f t="shared" si="53"/>
        <v>&lt;img src=@img/outdoor.png@&gt;</v>
      </c>
      <c r="AZ39" s="1" t="str">
        <f t="shared" si="54"/>
        <v/>
      </c>
      <c r="BA39" s="1" t="str">
        <f t="shared" si="55"/>
        <v/>
      </c>
      <c r="BB39" s="1" t="str">
        <f t="shared" si="56"/>
        <v/>
      </c>
      <c r="BC39" s="1" t="str">
        <f t="shared" si="57"/>
        <v/>
      </c>
      <c r="BD39" s="1" t="str">
        <f t="shared" si="58"/>
        <v>&lt;img src=@img/outdoor.png@&gt;</v>
      </c>
      <c r="BE39" s="1" t="str">
        <f t="shared" si="59"/>
        <v>outdoor med  oldcolo</v>
      </c>
      <c r="BF39" s="1" t="str">
        <f t="shared" si="60"/>
        <v>Old Colorado Springs</v>
      </c>
      <c r="BG39" s="1">
        <v>38.846380000000003</v>
      </c>
      <c r="BH39" s="1">
        <v>-104.86066</v>
      </c>
      <c r="BI39" s="1" t="str">
        <f t="shared" si="61"/>
        <v>[38.84638,-104.86066],</v>
      </c>
    </row>
    <row r="40" spans="2:63" ht="21" customHeight="1">
      <c r="B40" s="25" t="s">
        <v>107</v>
      </c>
      <c r="C40" s="1" t="s">
        <v>55</v>
      </c>
      <c r="G40" s="12" t="s">
        <v>278</v>
      </c>
      <c r="H40" s="1">
        <v>1800</v>
      </c>
      <c r="I40" s="1">
        <v>2200</v>
      </c>
      <c r="J40" s="1">
        <v>1800</v>
      </c>
      <c r="K40" s="1">
        <v>2200</v>
      </c>
      <c r="L40" s="1">
        <v>1800</v>
      </c>
      <c r="M40" s="1">
        <v>2200</v>
      </c>
      <c r="N40" s="1">
        <v>1800</v>
      </c>
      <c r="O40" s="1">
        <v>2200</v>
      </c>
      <c r="P40" s="1">
        <v>1800</v>
      </c>
      <c r="Q40" s="1">
        <v>2200</v>
      </c>
      <c r="R40" s="1">
        <v>1800</v>
      </c>
      <c r="S40" s="1">
        <v>2200</v>
      </c>
      <c r="T40" s="1">
        <v>1800</v>
      </c>
      <c r="U40" s="1">
        <v>2200</v>
      </c>
      <c r="V40" s="30" t="s">
        <v>198</v>
      </c>
      <c r="W40" s="1">
        <f t="shared" si="31"/>
        <v>18</v>
      </c>
      <c r="X40" s="1">
        <f t="shared" si="32"/>
        <v>22</v>
      </c>
      <c r="Y40" s="1">
        <f t="shared" si="33"/>
        <v>18</v>
      </c>
      <c r="Z40" s="1">
        <f t="shared" si="34"/>
        <v>22</v>
      </c>
      <c r="AA40" s="1">
        <f t="shared" si="35"/>
        <v>18</v>
      </c>
      <c r="AB40" s="1">
        <f t="shared" si="36"/>
        <v>22</v>
      </c>
      <c r="AC40" s="1">
        <f t="shared" si="37"/>
        <v>18</v>
      </c>
      <c r="AD40" s="1">
        <f t="shared" si="38"/>
        <v>22</v>
      </c>
      <c r="AE40" s="1">
        <f t="shared" si="39"/>
        <v>18</v>
      </c>
      <c r="AF40" s="1">
        <f t="shared" si="40"/>
        <v>22</v>
      </c>
      <c r="AG40" s="1">
        <f t="shared" si="41"/>
        <v>18</v>
      </c>
      <c r="AH40" s="1">
        <f t="shared" si="42"/>
        <v>22</v>
      </c>
      <c r="AI40" s="1">
        <f t="shared" si="43"/>
        <v>18</v>
      </c>
      <c r="AJ40" s="1">
        <f t="shared" si="44"/>
        <v>22</v>
      </c>
      <c r="AK40" s="1" t="str">
        <f t="shared" si="45"/>
        <v>6pm-10pm</v>
      </c>
      <c r="AL40" s="1" t="str">
        <f t="shared" si="46"/>
        <v>6pm-10pm</v>
      </c>
      <c r="AM40" s="1" t="str">
        <f t="shared" si="47"/>
        <v>6pm-10pm</v>
      </c>
      <c r="AN40" s="1" t="str">
        <f t="shared" si="48"/>
        <v>6pm-10pm</v>
      </c>
      <c r="AO40" s="1" t="str">
        <f t="shared" si="49"/>
        <v>6pm-10pm</v>
      </c>
      <c r="AP40" s="1" t="str">
        <f t="shared" si="50"/>
        <v>6pm-10pm</v>
      </c>
      <c r="AQ40" s="1" t="str">
        <f t="shared" si="51"/>
        <v>6pm-10pm</v>
      </c>
      <c r="AR40" s="10"/>
      <c r="AU40" s="1" t="s">
        <v>425</v>
      </c>
      <c r="AV40" s="4" t="s">
        <v>423</v>
      </c>
      <c r="AW40" s="4" t="s">
        <v>424</v>
      </c>
      <c r="AX40" s="5" t="str">
        <f t="shared" si="52"/>
        <v>{
    'name': "Gasoline Alley",
    'area': "downtown",'hours': {
      'sunday-start':"1800", 'sunday-end':"2200", 'monday-start':"1800", 'monday-end':"2200", 'tuesday-start':"1800", 'tuesday-end':"2200", 'wednesday-start':"1800", 'wednesday-end':"2200", 'thursday-start':"1800", 'thursday-end':"2200", 'friday-start':"1800", 'friday-end':"2200", 'saturday-start':"1800", 'saturday-end':"2200"},  'description': "$3 pints; $6 pitchers", 'link':"", 'pricing':"",   'phone-number': "", 'address': "28 N Tejon St, Colorado Springs, CO 80903", 'other-amenities': ['','','med'], 'has-drink':true, 'has-food':false},</v>
      </c>
      <c r="AY40" s="1" t="str">
        <f t="shared" si="53"/>
        <v/>
      </c>
      <c r="AZ40" s="1" t="str">
        <f t="shared" si="54"/>
        <v/>
      </c>
      <c r="BA40" s="1" t="str">
        <f t="shared" si="55"/>
        <v/>
      </c>
      <c r="BB40" s="1" t="str">
        <f t="shared" si="56"/>
        <v>&lt;img src=@img/drinkicon.png@&gt;</v>
      </c>
      <c r="BC40" s="1" t="str">
        <f t="shared" si="57"/>
        <v/>
      </c>
      <c r="BD40" s="1" t="str">
        <f t="shared" si="58"/>
        <v>&lt;img src=@img/drinkicon.png@&gt;</v>
      </c>
      <c r="BE40" s="1" t="str">
        <f t="shared" si="59"/>
        <v>drink med  downtown</v>
      </c>
      <c r="BF40" s="1" t="str">
        <f t="shared" si="60"/>
        <v>Downtown</v>
      </c>
      <c r="BG40" s="8">
        <v>38.835000000000001</v>
      </c>
      <c r="BH40" s="8">
        <v>-104.82375</v>
      </c>
      <c r="BI40" s="1" t="str">
        <f t="shared" si="61"/>
        <v>[38.835,-104.82375],</v>
      </c>
    </row>
    <row r="41" spans="2:63" ht="21" customHeight="1">
      <c r="B41" s="1" t="s">
        <v>133</v>
      </c>
      <c r="C41" s="1" t="s">
        <v>142</v>
      </c>
      <c r="G41" s="12" t="s">
        <v>302</v>
      </c>
      <c r="H41" s="1">
        <v>1600</v>
      </c>
      <c r="I41" s="1">
        <v>1900</v>
      </c>
      <c r="J41" s="1">
        <v>1600</v>
      </c>
      <c r="K41" s="1">
        <v>1900</v>
      </c>
      <c r="L41" s="1">
        <v>1600</v>
      </c>
      <c r="M41" s="1">
        <v>1900</v>
      </c>
      <c r="N41" s="1">
        <v>1600</v>
      </c>
      <c r="O41" s="1">
        <v>1900</v>
      </c>
      <c r="P41" s="1">
        <v>1600</v>
      </c>
      <c r="Q41" s="1">
        <v>1900</v>
      </c>
      <c r="R41" s="1">
        <v>1600</v>
      </c>
      <c r="S41" s="1">
        <v>1900</v>
      </c>
      <c r="V41" s="1" t="s">
        <v>218</v>
      </c>
      <c r="W41" s="1">
        <f t="shared" si="31"/>
        <v>16</v>
      </c>
      <c r="X41" s="1">
        <f t="shared" si="32"/>
        <v>19</v>
      </c>
      <c r="Y41" s="1">
        <f t="shared" si="33"/>
        <v>16</v>
      </c>
      <c r="Z41" s="1">
        <f t="shared" si="34"/>
        <v>19</v>
      </c>
      <c r="AA41" s="1">
        <f t="shared" si="35"/>
        <v>16</v>
      </c>
      <c r="AB41" s="1">
        <f t="shared" si="36"/>
        <v>19</v>
      </c>
      <c r="AC41" s="1">
        <f t="shared" si="37"/>
        <v>16</v>
      </c>
      <c r="AD41" s="1">
        <f t="shared" si="38"/>
        <v>19</v>
      </c>
      <c r="AE41" s="1">
        <f t="shared" si="39"/>
        <v>16</v>
      </c>
      <c r="AF41" s="1">
        <f t="shared" si="40"/>
        <v>19</v>
      </c>
      <c r="AG41" s="1">
        <f t="shared" si="41"/>
        <v>16</v>
      </c>
      <c r="AH41" s="1">
        <f t="shared" si="42"/>
        <v>19</v>
      </c>
      <c r="AI41" s="1" t="str">
        <f t="shared" si="43"/>
        <v/>
      </c>
      <c r="AJ41" s="1" t="str">
        <f t="shared" si="44"/>
        <v/>
      </c>
      <c r="AK41" s="1" t="str">
        <f t="shared" si="45"/>
        <v>4pm-7pm</v>
      </c>
      <c r="AL41" s="1" t="str">
        <f t="shared" si="46"/>
        <v>4pm-7pm</v>
      </c>
      <c r="AM41" s="1" t="str">
        <f t="shared" si="47"/>
        <v>4pm-7pm</v>
      </c>
      <c r="AN41" s="1" t="str">
        <f t="shared" si="48"/>
        <v>4pm-7pm</v>
      </c>
      <c r="AO41" s="1" t="str">
        <f t="shared" si="49"/>
        <v>4pm-7pm</v>
      </c>
      <c r="AP41" s="1" t="str">
        <f t="shared" si="50"/>
        <v>4pm-7pm</v>
      </c>
      <c r="AQ41" s="1" t="str">
        <f t="shared" si="51"/>
        <v/>
      </c>
      <c r="AR41" s="11"/>
      <c r="AU41" s="1" t="s">
        <v>425</v>
      </c>
      <c r="AV41" s="4" t="s">
        <v>423</v>
      </c>
      <c r="AW41" s="4" t="s">
        <v>423</v>
      </c>
      <c r="AX41" s="5" t="str">
        <f t="shared" si="52"/>
        <v>{
    'name': "Good Company Restaurant and Bar",
    'area': "nacademy",'hours':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"Wells, house wines, and domestic beer - $3&lt;br&gt;Pitchers of Coors Light and Miller Lite - $9&lt;br&gt;Pitchers of Bud Light - $9.50&lt;br&gt;Additional specials every day of the week", 'link':"", 'pricing':"",   'phone-number': "", 'address': "7625 N Union Blvd, Colorado Springs, CO 80920", 'other-amenities': ['','','med'], 'has-drink':true, 'has-food':true},</v>
      </c>
      <c r="AY41" s="1" t="str">
        <f t="shared" si="53"/>
        <v/>
      </c>
      <c r="AZ41" s="1" t="str">
        <f t="shared" si="54"/>
        <v/>
      </c>
      <c r="BA41" s="1" t="str">
        <f t="shared" si="55"/>
        <v/>
      </c>
      <c r="BB41" s="1" t="str">
        <f t="shared" si="56"/>
        <v>&lt;img src=@img/drinkicon.png@&gt;</v>
      </c>
      <c r="BC41" s="1" t="str">
        <f t="shared" si="57"/>
        <v>&lt;img src=@img/foodicon.png@&gt;</v>
      </c>
      <c r="BD41" s="1" t="str">
        <f t="shared" si="58"/>
        <v>&lt;img src=@img/drinkicon.png@&gt;&lt;img src=@img/foodicon.png@&gt;</v>
      </c>
      <c r="BE41" s="1" t="str">
        <f t="shared" si="59"/>
        <v>drink food med  nacademy</v>
      </c>
      <c r="BF41" s="1" t="str">
        <f t="shared" si="60"/>
        <v>North Academy</v>
      </c>
      <c r="BG41" s="8">
        <v>38.943472499999999</v>
      </c>
      <c r="BH41" s="8">
        <v>-104.77398049999999</v>
      </c>
      <c r="BI41" s="1" t="str">
        <f t="shared" si="61"/>
        <v>[38.9434725,-104.7739805],</v>
      </c>
    </row>
    <row r="42" spans="2:63" ht="21" customHeight="1">
      <c r="B42" s="1" t="s">
        <v>349</v>
      </c>
      <c r="C42" s="1" t="s">
        <v>142</v>
      </c>
      <c r="G42" s="1" t="s">
        <v>373</v>
      </c>
      <c r="H42" s="1">
        <v>1100</v>
      </c>
      <c r="I42" s="1">
        <v>1730</v>
      </c>
      <c r="J42" s="1">
        <v>1400</v>
      </c>
      <c r="K42" s="1">
        <v>1730</v>
      </c>
      <c r="L42" s="1">
        <v>1400</v>
      </c>
      <c r="M42" s="1">
        <v>1730</v>
      </c>
      <c r="N42" s="1">
        <v>1400</v>
      </c>
      <c r="O42" s="1">
        <v>1730</v>
      </c>
      <c r="P42" s="1">
        <v>1400</v>
      </c>
      <c r="Q42" s="1">
        <v>1730</v>
      </c>
      <c r="R42" s="1">
        <v>1100</v>
      </c>
      <c r="S42" s="1">
        <v>1730</v>
      </c>
      <c r="T42" s="1">
        <v>1100</v>
      </c>
      <c r="U42" s="1">
        <v>1730</v>
      </c>
      <c r="V42" s="1" t="s">
        <v>356</v>
      </c>
      <c r="W42" s="1">
        <f t="shared" si="31"/>
        <v>11</v>
      </c>
      <c r="X42" s="1">
        <f t="shared" si="32"/>
        <v>17.3</v>
      </c>
      <c r="Y42" s="1">
        <f t="shared" si="33"/>
        <v>14</v>
      </c>
      <c r="Z42" s="1">
        <f t="shared" si="34"/>
        <v>17.3</v>
      </c>
      <c r="AA42" s="1">
        <f t="shared" si="35"/>
        <v>14</v>
      </c>
      <c r="AB42" s="1">
        <f t="shared" si="36"/>
        <v>17.3</v>
      </c>
      <c r="AC42" s="1">
        <f t="shared" si="37"/>
        <v>14</v>
      </c>
      <c r="AD42" s="1">
        <f t="shared" si="38"/>
        <v>17.3</v>
      </c>
      <c r="AE42" s="1">
        <f t="shared" si="39"/>
        <v>14</v>
      </c>
      <c r="AF42" s="1">
        <f t="shared" si="40"/>
        <v>17.3</v>
      </c>
      <c r="AG42" s="1">
        <f t="shared" si="41"/>
        <v>11</v>
      </c>
      <c r="AH42" s="1">
        <f t="shared" si="42"/>
        <v>17.3</v>
      </c>
      <c r="AI42" s="1">
        <f t="shared" si="43"/>
        <v>11</v>
      </c>
      <c r="AJ42" s="1">
        <f t="shared" si="44"/>
        <v>17.3</v>
      </c>
      <c r="AK42" s="1" t="str">
        <f t="shared" si="45"/>
        <v>11am-5.3pm</v>
      </c>
      <c r="AL42" s="1" t="str">
        <f t="shared" si="46"/>
        <v>2pm-5.3pm</v>
      </c>
      <c r="AM42" s="1" t="str">
        <f t="shared" si="47"/>
        <v>2pm-5.3pm</v>
      </c>
      <c r="AN42" s="1" t="str">
        <f t="shared" si="48"/>
        <v>2pm-5.3pm</v>
      </c>
      <c r="AO42" s="1" t="str">
        <f t="shared" si="49"/>
        <v>2pm-5.3pm</v>
      </c>
      <c r="AP42" s="1" t="str">
        <f t="shared" si="50"/>
        <v>11am-5.3pm</v>
      </c>
      <c r="AQ42" s="1" t="str">
        <f t="shared" si="51"/>
        <v>11am-5.3pm</v>
      </c>
      <c r="AS42" s="1" t="s">
        <v>345</v>
      </c>
      <c r="AU42" s="1" t="s">
        <v>425</v>
      </c>
      <c r="AV42" s="4" t="s">
        <v>423</v>
      </c>
      <c r="AW42" s="4" t="s">
        <v>423</v>
      </c>
      <c r="AX42" s="5" t="str">
        <f t="shared" si="52"/>
        <v>{
    'name': "Hacienda Colorado",
    'area': "nacademy",'hours': {
      'sunday-start':"1100", 'sunday-end':"1730", 'monday-start':"1400", 'monday-end':"1730", 'tuesday-start':"1400", 'tuesday-end':"1730", 'wednesday-start':"1400", 'wednesday-end':"1730", 'thursday-start':"1400", 'thursday-end':"1730", 'friday-start':"1100", 'friday-end':"1730", 'saturday-start':"1100", 'saturday-end':"1730"},  'description': "$4.50 16oz Beer&lt;br&gt;$5.50 21oz Beer&lt;br&gt;$6.50 Well Drinks&lt;br&gt;$1 Off Wines&lt;br&gt;Wide Range of Discounted Food", 'link':"", 'pricing':"",   'phone-number': "", 'address': "5246 N Nevada Ave, Colorado Springs, CO 80918", 'other-amenities': ['outdoor','','med'], 'has-drink':true, 'has-food':true},</v>
      </c>
      <c r="AY42" s="1" t="str">
        <f t="shared" si="53"/>
        <v>&lt;img src=@img/outdoor.png@&gt;</v>
      </c>
      <c r="AZ42" s="1" t="str">
        <f t="shared" si="54"/>
        <v/>
      </c>
      <c r="BA42" s="1" t="str">
        <f t="shared" si="55"/>
        <v/>
      </c>
      <c r="BB42" s="1" t="str">
        <f t="shared" si="56"/>
        <v>&lt;img src=@img/drinkicon.png@&gt;</v>
      </c>
      <c r="BC42" s="1" t="str">
        <f t="shared" si="57"/>
        <v>&lt;img src=@img/foodicon.png@&gt;</v>
      </c>
      <c r="BD42" s="1" t="str">
        <f t="shared" si="58"/>
        <v>&lt;img src=@img/outdoor.png@&gt;&lt;img src=@img/drinkicon.png@&gt;&lt;img src=@img/foodicon.png@&gt;</v>
      </c>
      <c r="BE42" s="1" t="str">
        <f t="shared" si="59"/>
        <v>outdoor drink food med  nacademy</v>
      </c>
      <c r="BF42" s="1" t="str">
        <f t="shared" si="60"/>
        <v>North Academy</v>
      </c>
      <c r="BG42" s="1">
        <v>38.904649300000003</v>
      </c>
      <c r="BH42" s="1">
        <v>-104.8177993</v>
      </c>
      <c r="BI42" s="1" t="str">
        <f t="shared" si="61"/>
        <v>[38.9046493,-104.8177993],</v>
      </c>
    </row>
    <row r="43" spans="2:63" ht="21" customHeight="1">
      <c r="B43" s="25" t="s">
        <v>88</v>
      </c>
      <c r="C43" s="1" t="s">
        <v>99</v>
      </c>
      <c r="G43" s="12" t="s">
        <v>169</v>
      </c>
      <c r="H43" s="1">
        <v>1400</v>
      </c>
      <c r="I43" s="1">
        <v>1800</v>
      </c>
      <c r="J43" s="1">
        <v>1400</v>
      </c>
      <c r="K43" s="1">
        <v>1800</v>
      </c>
      <c r="L43" s="1">
        <v>1400</v>
      </c>
      <c r="M43" s="1">
        <v>1800</v>
      </c>
      <c r="N43" s="1">
        <v>1400</v>
      </c>
      <c r="O43" s="1">
        <v>1800</v>
      </c>
      <c r="P43" s="1">
        <v>1400</v>
      </c>
      <c r="Q43" s="1">
        <v>1800</v>
      </c>
      <c r="R43" s="1">
        <v>1400</v>
      </c>
      <c r="S43" s="1">
        <v>1800</v>
      </c>
      <c r="T43" s="1">
        <v>1400</v>
      </c>
      <c r="U43" s="1">
        <v>1800</v>
      </c>
      <c r="V43" s="5" t="s">
        <v>187</v>
      </c>
      <c r="W43" s="1">
        <f t="shared" si="31"/>
        <v>14</v>
      </c>
      <c r="X43" s="1">
        <f t="shared" si="32"/>
        <v>18</v>
      </c>
      <c r="Y43" s="1">
        <f t="shared" si="33"/>
        <v>14</v>
      </c>
      <c r="Z43" s="1">
        <f t="shared" si="34"/>
        <v>18</v>
      </c>
      <c r="AA43" s="1">
        <f t="shared" si="35"/>
        <v>14</v>
      </c>
      <c r="AB43" s="1">
        <f t="shared" si="36"/>
        <v>18</v>
      </c>
      <c r="AC43" s="1">
        <f t="shared" si="37"/>
        <v>14</v>
      </c>
      <c r="AD43" s="1">
        <f t="shared" si="38"/>
        <v>18</v>
      </c>
      <c r="AE43" s="1">
        <f t="shared" si="39"/>
        <v>14</v>
      </c>
      <c r="AF43" s="1">
        <f t="shared" si="40"/>
        <v>18</v>
      </c>
      <c r="AG43" s="1">
        <f t="shared" si="41"/>
        <v>14</v>
      </c>
      <c r="AH43" s="1">
        <f t="shared" si="42"/>
        <v>18</v>
      </c>
      <c r="AI43" s="1">
        <f t="shared" si="43"/>
        <v>14</v>
      </c>
      <c r="AJ43" s="1">
        <f t="shared" si="44"/>
        <v>18</v>
      </c>
      <c r="AK43" s="1" t="str">
        <f t="shared" si="45"/>
        <v>2pm-6pm</v>
      </c>
      <c r="AL43" s="1" t="str">
        <f t="shared" si="46"/>
        <v>2pm-6pm</v>
      </c>
      <c r="AM43" s="1" t="str">
        <f t="shared" si="47"/>
        <v>2pm-6pm</v>
      </c>
      <c r="AN43" s="1" t="str">
        <f t="shared" si="48"/>
        <v>2pm-6pm</v>
      </c>
      <c r="AO43" s="1" t="str">
        <f t="shared" si="49"/>
        <v>2pm-6pm</v>
      </c>
      <c r="AP43" s="1" t="str">
        <f t="shared" si="50"/>
        <v>2pm-6pm</v>
      </c>
      <c r="AQ43" s="1" t="str">
        <f t="shared" si="51"/>
        <v>2pm-6pm</v>
      </c>
      <c r="AR43" s="3"/>
      <c r="AU43" s="1" t="s">
        <v>425</v>
      </c>
      <c r="AV43" s="4" t="s">
        <v>423</v>
      </c>
      <c r="AW43" s="4" t="s">
        <v>423</v>
      </c>
      <c r="AX43" s="5" t="str">
        <f t="shared" si="52"/>
        <v>{
    'name': "Hops n Drops",
    'area': "powers",'hours':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"Special pricing on food and drinks", 'link':"", 'pricing':"",   'phone-number': "", 'address': "5820 Stetson Hills Blvd, Colorado Springs, CO 80922", 'other-amenities': ['','','med'], 'has-drink':true, 'has-food':true},</v>
      </c>
      <c r="AY43" s="1" t="str">
        <f t="shared" si="53"/>
        <v/>
      </c>
      <c r="AZ43" s="1" t="str">
        <f t="shared" si="54"/>
        <v/>
      </c>
      <c r="BA43" s="1" t="str">
        <f t="shared" si="55"/>
        <v/>
      </c>
      <c r="BB43" s="1" t="str">
        <f t="shared" si="56"/>
        <v>&lt;img src=@img/drinkicon.png@&gt;</v>
      </c>
      <c r="BC43" s="1" t="str">
        <f t="shared" si="57"/>
        <v>&lt;img src=@img/foodicon.png@&gt;</v>
      </c>
      <c r="BD43" s="1" t="str">
        <f t="shared" si="58"/>
        <v>&lt;img src=@img/drinkicon.png@&gt;&lt;img src=@img/foodicon.png@&gt;</v>
      </c>
      <c r="BE43" s="1" t="str">
        <f t="shared" si="59"/>
        <v>drink food med  powers</v>
      </c>
      <c r="BF43" s="1" t="str">
        <f t="shared" si="60"/>
        <v>Powers Road</v>
      </c>
      <c r="BG43" s="8">
        <v>38.911320000000003</v>
      </c>
      <c r="BH43" s="8">
        <v>-104.71729000000001</v>
      </c>
      <c r="BI43" s="1" t="str">
        <f t="shared" si="61"/>
        <v>[38.91132,-104.71729],</v>
      </c>
    </row>
    <row r="44" spans="2:63" ht="21" customHeight="1">
      <c r="B44" s="1" t="s">
        <v>341</v>
      </c>
      <c r="C44" s="1" t="s">
        <v>55</v>
      </c>
      <c r="G44" s="1" t="s">
        <v>366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355</v>
      </c>
      <c r="W44" s="1" t="str">
        <f t="shared" si="31"/>
        <v/>
      </c>
      <c r="X44" s="1" t="str">
        <f t="shared" si="32"/>
        <v/>
      </c>
      <c r="Y44" s="1">
        <f t="shared" si="33"/>
        <v>15</v>
      </c>
      <c r="Z44" s="1">
        <f t="shared" si="34"/>
        <v>18</v>
      </c>
      <c r="AA44" s="1">
        <f t="shared" si="35"/>
        <v>15</v>
      </c>
      <c r="AB44" s="1">
        <f t="shared" si="36"/>
        <v>18</v>
      </c>
      <c r="AC44" s="1">
        <f t="shared" si="37"/>
        <v>15</v>
      </c>
      <c r="AD44" s="1">
        <f t="shared" si="38"/>
        <v>18</v>
      </c>
      <c r="AE44" s="1">
        <f t="shared" si="39"/>
        <v>15</v>
      </c>
      <c r="AF44" s="1">
        <f t="shared" si="40"/>
        <v>18</v>
      </c>
      <c r="AG44" s="1">
        <f t="shared" si="41"/>
        <v>15</v>
      </c>
      <c r="AH44" s="1">
        <f t="shared" si="42"/>
        <v>18</v>
      </c>
      <c r="AI44" s="1" t="str">
        <f t="shared" si="43"/>
        <v/>
      </c>
      <c r="AJ44" s="1" t="str">
        <f t="shared" si="44"/>
        <v/>
      </c>
      <c r="AK44" s="1" t="str">
        <f t="shared" si="45"/>
        <v/>
      </c>
      <c r="AL44" s="1" t="str">
        <f t="shared" si="46"/>
        <v>3pm-6pm</v>
      </c>
      <c r="AM44" s="1" t="str">
        <f t="shared" si="47"/>
        <v>3pm-6pm</v>
      </c>
      <c r="AN44" s="1" t="str">
        <f t="shared" si="48"/>
        <v>3pm-6pm</v>
      </c>
      <c r="AO44" s="1" t="str">
        <f t="shared" si="49"/>
        <v>3pm-6pm</v>
      </c>
      <c r="AP44" s="1" t="str">
        <f t="shared" si="50"/>
        <v>3pm-6pm</v>
      </c>
      <c r="AQ44" s="1" t="str">
        <f t="shared" si="51"/>
        <v/>
      </c>
      <c r="AT44" s="1" t="s">
        <v>333</v>
      </c>
      <c r="AU44" s="1" t="s">
        <v>425</v>
      </c>
      <c r="AV44" s="4" t="s">
        <v>423</v>
      </c>
      <c r="AW44" s="4" t="s">
        <v>424</v>
      </c>
      <c r="AX44" s="5" t="str">
        <f t="shared" si="52"/>
        <v>{
    'name': "Iron Bird Brewing",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beer", 'link':"", 'pricing':"",   'phone-number': "", 'address': "402 S Nevada Ave, Colorado Springs, CO 80903", 'other-amenities': ['','pet','med'], 'has-drink':true, 'has-food':false},</v>
      </c>
      <c r="AY44" s="1" t="str">
        <f t="shared" si="53"/>
        <v/>
      </c>
      <c r="AZ44" s="1" t="str">
        <f t="shared" si="54"/>
        <v>&lt;img src=@img/pets.png@&gt;</v>
      </c>
      <c r="BA44" s="1" t="str">
        <f t="shared" si="55"/>
        <v/>
      </c>
      <c r="BB44" s="1" t="str">
        <f t="shared" si="56"/>
        <v>&lt;img src=@img/drinkicon.png@&gt;</v>
      </c>
      <c r="BC44" s="1" t="str">
        <f t="shared" si="57"/>
        <v/>
      </c>
      <c r="BD44" s="1" t="str">
        <f t="shared" si="58"/>
        <v>&lt;img src=@img/pets.png@&gt;&lt;img src=@img/drinkicon.png@&gt;</v>
      </c>
      <c r="BE44" s="1" t="str">
        <f t="shared" si="59"/>
        <v>pet drink med  downtown</v>
      </c>
      <c r="BF44" s="1" t="str">
        <f t="shared" si="60"/>
        <v>Downtown</v>
      </c>
      <c r="BG44" s="1">
        <v>38.82799</v>
      </c>
      <c r="BH44" s="1">
        <v>-104.82259000000001</v>
      </c>
      <c r="BI44" s="1" t="str">
        <f t="shared" si="61"/>
        <v>[38.82799,-104.82259],</v>
      </c>
    </row>
    <row r="45" spans="2:63" ht="21" customHeight="1">
      <c r="B45" s="1" t="s">
        <v>61</v>
      </c>
      <c r="C45" s="1" t="s">
        <v>55</v>
      </c>
      <c r="G45" s="12" t="s">
        <v>148</v>
      </c>
      <c r="J45" s="1">
        <v>1500</v>
      </c>
      <c r="K45" s="1">
        <v>1800</v>
      </c>
      <c r="L45" s="1">
        <v>1500</v>
      </c>
      <c r="M45" s="1">
        <v>1800</v>
      </c>
      <c r="N45" s="1">
        <v>1500</v>
      </c>
      <c r="O45" s="1">
        <v>1800</v>
      </c>
      <c r="P45" s="1">
        <v>1500</v>
      </c>
      <c r="Q45" s="1">
        <v>1800</v>
      </c>
      <c r="R45" s="1">
        <v>1500</v>
      </c>
      <c r="S45" s="1">
        <v>1800</v>
      </c>
      <c r="V45" s="1" t="s">
        <v>172</v>
      </c>
      <c r="W45" s="1" t="str">
        <f t="shared" si="31"/>
        <v/>
      </c>
      <c r="X45" s="1" t="str">
        <f t="shared" si="32"/>
        <v/>
      </c>
      <c r="Y45" s="1">
        <f t="shared" si="33"/>
        <v>15</v>
      </c>
      <c r="Z45" s="1">
        <f t="shared" si="34"/>
        <v>18</v>
      </c>
      <c r="AA45" s="1">
        <f t="shared" si="35"/>
        <v>15</v>
      </c>
      <c r="AB45" s="1">
        <f t="shared" si="36"/>
        <v>18</v>
      </c>
      <c r="AC45" s="1">
        <f t="shared" si="37"/>
        <v>15</v>
      </c>
      <c r="AD45" s="1">
        <f t="shared" si="38"/>
        <v>18</v>
      </c>
      <c r="AE45" s="1">
        <f t="shared" si="39"/>
        <v>15</v>
      </c>
      <c r="AF45" s="1">
        <f t="shared" si="40"/>
        <v>18</v>
      </c>
      <c r="AG45" s="1">
        <f t="shared" si="41"/>
        <v>15</v>
      </c>
      <c r="AH45" s="1">
        <f t="shared" si="42"/>
        <v>18</v>
      </c>
      <c r="AI45" s="1" t="str">
        <f t="shared" si="43"/>
        <v/>
      </c>
      <c r="AJ45" s="1" t="str">
        <f t="shared" si="44"/>
        <v/>
      </c>
      <c r="AK45" s="1" t="str">
        <f t="shared" si="45"/>
        <v/>
      </c>
      <c r="AL45" s="1" t="str">
        <f t="shared" si="46"/>
        <v>3pm-6pm</v>
      </c>
      <c r="AM45" s="1" t="str">
        <f t="shared" si="47"/>
        <v>3pm-6pm</v>
      </c>
      <c r="AN45" s="1" t="str">
        <f t="shared" si="48"/>
        <v>3pm-6pm</v>
      </c>
      <c r="AO45" s="1" t="str">
        <f t="shared" si="49"/>
        <v>3pm-6pm</v>
      </c>
      <c r="AP45" s="1" t="str">
        <f t="shared" si="50"/>
        <v>3pm-6pm</v>
      </c>
      <c r="AQ45" s="1" t="str">
        <f t="shared" si="51"/>
        <v/>
      </c>
      <c r="AR45" s="6" t="s">
        <v>149</v>
      </c>
      <c r="AS45" s="1" t="s">
        <v>345</v>
      </c>
      <c r="AT45" s="1" t="s">
        <v>333</v>
      </c>
      <c r="AU45" s="1" t="s">
        <v>425</v>
      </c>
      <c r="AV45" s="4" t="s">
        <v>423</v>
      </c>
      <c r="AW45" s="4" t="s">
        <v>423</v>
      </c>
      <c r="AX45" s="5" t="str">
        <f t="shared" si="52"/>
        <v>{
    'name': "Jack Quinn Irish Ale House &amp; Pub",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$3.50 Domestic Beers and Liquors&lt;br&gt;Drinks $4 Imports and House Wine by the Glass&lt;br&gt;Food 1/2 Priced Appetizers", 'link':"https://jackquinnspub.com/", 'pricing':"",   'phone-number': "", 'address': "21 S Tejon St, Colorado Springs, CO 80903", 'other-amenities': ['outdoor','pet','med'], 'has-drink':true, 'has-food':true},</v>
      </c>
      <c r="AY45" s="1" t="str">
        <f t="shared" si="53"/>
        <v>&lt;img src=@img/outdoor.png@&gt;</v>
      </c>
      <c r="AZ45" s="1" t="str">
        <f t="shared" si="54"/>
        <v>&lt;img src=@img/pets.png@&gt;</v>
      </c>
      <c r="BA45" s="1" t="str">
        <f t="shared" si="55"/>
        <v/>
      </c>
      <c r="BB45" s="1" t="str">
        <f t="shared" si="56"/>
        <v>&lt;img src=@img/drinkicon.png@&gt;</v>
      </c>
      <c r="BC45" s="1" t="str">
        <f t="shared" si="57"/>
        <v>&lt;img src=@img/foodicon.png@&gt;</v>
      </c>
      <c r="BD45" s="1" t="str">
        <f t="shared" si="58"/>
        <v>&lt;img src=@img/outdoor.png@&gt;&lt;img src=@img/pets.png@&gt;&lt;img src=@img/drinkicon.png@&gt;&lt;img src=@img/foodicon.png@&gt;</v>
      </c>
      <c r="BE45" s="1" t="str">
        <f t="shared" si="59"/>
        <v>outdoor pet drink food med  downtown</v>
      </c>
      <c r="BF45" s="1" t="str">
        <f t="shared" si="60"/>
        <v>Downtown</v>
      </c>
      <c r="BG45" s="8">
        <v>38.832970000000003</v>
      </c>
      <c r="BH45" s="8">
        <v>-104.82306</v>
      </c>
      <c r="BI45" s="1" t="str">
        <f t="shared" si="61"/>
        <v>[38.83297,-104.82306],</v>
      </c>
      <c r="BJ45" s="4"/>
      <c r="BK45" s="1" t="str">
        <f>IF(BJ45&gt;0,"&lt;img src=@img/kidicon.png@&gt;","")</f>
        <v/>
      </c>
    </row>
    <row r="46" spans="2:63" ht="21" customHeight="1">
      <c r="B46" s="18" t="s">
        <v>249</v>
      </c>
      <c r="C46" s="1" t="s">
        <v>75</v>
      </c>
      <c r="G46" s="12" t="s">
        <v>327</v>
      </c>
      <c r="H46" s="1">
        <v>1500</v>
      </c>
      <c r="I46" s="1">
        <v>1800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1500</v>
      </c>
      <c r="S46" s="1">
        <v>1800</v>
      </c>
      <c r="T46" s="1">
        <v>1500</v>
      </c>
      <c r="U46" s="1">
        <v>1800</v>
      </c>
      <c r="V46" s="5" t="s">
        <v>256</v>
      </c>
      <c r="W46" s="1">
        <f t="shared" si="31"/>
        <v>15</v>
      </c>
      <c r="X46" s="1">
        <f t="shared" si="32"/>
        <v>18</v>
      </c>
      <c r="Y46" s="1">
        <f t="shared" si="33"/>
        <v>15</v>
      </c>
      <c r="Z46" s="1">
        <f t="shared" si="34"/>
        <v>18</v>
      </c>
      <c r="AA46" s="1">
        <f t="shared" si="35"/>
        <v>15</v>
      </c>
      <c r="AB46" s="1">
        <f t="shared" si="36"/>
        <v>18</v>
      </c>
      <c r="AC46" s="1">
        <f t="shared" si="37"/>
        <v>15</v>
      </c>
      <c r="AD46" s="1">
        <f t="shared" si="38"/>
        <v>18</v>
      </c>
      <c r="AE46" s="1">
        <f t="shared" si="39"/>
        <v>15</v>
      </c>
      <c r="AF46" s="1">
        <f t="shared" si="40"/>
        <v>18</v>
      </c>
      <c r="AG46" s="1">
        <f t="shared" si="41"/>
        <v>15</v>
      </c>
      <c r="AH46" s="1">
        <f t="shared" si="42"/>
        <v>18</v>
      </c>
      <c r="AI46" s="1">
        <f t="shared" si="43"/>
        <v>15</v>
      </c>
      <c r="AJ46" s="1">
        <f t="shared" si="44"/>
        <v>18</v>
      </c>
      <c r="AK46" s="1" t="str">
        <f t="shared" si="45"/>
        <v>3pm-6pm</v>
      </c>
      <c r="AL46" s="1" t="str">
        <f t="shared" si="46"/>
        <v>3pm-6pm</v>
      </c>
      <c r="AM46" s="1" t="str">
        <f t="shared" si="47"/>
        <v>3pm-6pm</v>
      </c>
      <c r="AN46" s="1" t="str">
        <f t="shared" si="48"/>
        <v>3pm-6pm</v>
      </c>
      <c r="AO46" s="1" t="str">
        <f t="shared" si="49"/>
        <v>3pm-6pm</v>
      </c>
      <c r="AP46" s="1" t="str">
        <f t="shared" si="50"/>
        <v>3pm-6pm</v>
      </c>
      <c r="AQ46" s="1" t="str">
        <f t="shared" si="51"/>
        <v>3pm-6pm</v>
      </c>
      <c r="AR46" s="17"/>
      <c r="AU46" s="1" t="s">
        <v>425</v>
      </c>
      <c r="AV46" s="4" t="s">
        <v>423</v>
      </c>
      <c r="AW46" s="4" t="s">
        <v>424</v>
      </c>
      <c r="AX46" s="5" t="str">
        <f t="shared" si="52"/>
        <v>{
    'name': "Jake &amp; Tellys Greek Taverna",
    'area': "oldcolo",'hours':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"Check their Facebook page for weekly specials", 'link':"", 'pricing':"",   'phone-number': "", 'address': "2616 Colorado Ave #24, Colorado Springs, CO 80904", 'other-amenities': ['','','med'], 'has-drink':true, 'has-food':false},</v>
      </c>
      <c r="AY46" s="1" t="str">
        <f t="shared" si="53"/>
        <v/>
      </c>
      <c r="AZ46" s="1" t="str">
        <f t="shared" si="54"/>
        <v/>
      </c>
      <c r="BA46" s="1" t="str">
        <f t="shared" si="55"/>
        <v/>
      </c>
      <c r="BB46" s="1" t="str">
        <f t="shared" si="56"/>
        <v>&lt;img src=@img/drinkicon.png@&gt;</v>
      </c>
      <c r="BC46" s="1" t="str">
        <f t="shared" si="57"/>
        <v/>
      </c>
      <c r="BD46" s="1" t="str">
        <f t="shared" si="58"/>
        <v>&lt;img src=@img/drinkicon.png@&gt;</v>
      </c>
      <c r="BE46" s="1" t="str">
        <f t="shared" si="59"/>
        <v>drink med  oldcolo</v>
      </c>
      <c r="BF46" s="1" t="str">
        <f t="shared" si="60"/>
        <v>Old Colorado Springs</v>
      </c>
      <c r="BG46" s="8">
        <v>38.848779999999998</v>
      </c>
      <c r="BH46" s="8">
        <v>-104.86452</v>
      </c>
      <c r="BI46" s="1" t="str">
        <f t="shared" si="61"/>
        <v>[38.84878,-104.86452],</v>
      </c>
    </row>
    <row r="47" spans="2:63" ht="21" customHeight="1">
      <c r="B47" s="26" t="s">
        <v>146</v>
      </c>
      <c r="C47" s="1" t="s">
        <v>147</v>
      </c>
      <c r="G47" s="12" t="s">
        <v>316</v>
      </c>
      <c r="J47" s="1">
        <v>1600</v>
      </c>
      <c r="K47" s="1">
        <v>1900</v>
      </c>
      <c r="L47" s="1">
        <v>1600</v>
      </c>
      <c r="M47" s="1">
        <v>1900</v>
      </c>
      <c r="N47" s="1">
        <v>1600</v>
      </c>
      <c r="O47" s="1">
        <v>1900</v>
      </c>
      <c r="P47" s="1">
        <v>1600</v>
      </c>
      <c r="Q47" s="1">
        <v>1900</v>
      </c>
      <c r="R47" s="1">
        <v>1600</v>
      </c>
      <c r="S47" s="1">
        <v>1900</v>
      </c>
      <c r="V47" s="1" t="s">
        <v>229</v>
      </c>
      <c r="W47" s="1" t="str">
        <f t="shared" si="31"/>
        <v/>
      </c>
      <c r="X47" s="1" t="str">
        <f t="shared" si="32"/>
        <v/>
      </c>
      <c r="Y47" s="1">
        <f t="shared" si="33"/>
        <v>16</v>
      </c>
      <c r="Z47" s="1">
        <f t="shared" si="34"/>
        <v>19</v>
      </c>
      <c r="AA47" s="1">
        <f t="shared" si="35"/>
        <v>16</v>
      </c>
      <c r="AB47" s="1">
        <f t="shared" si="36"/>
        <v>19</v>
      </c>
      <c r="AC47" s="1">
        <f t="shared" si="37"/>
        <v>16</v>
      </c>
      <c r="AD47" s="1">
        <f t="shared" si="38"/>
        <v>19</v>
      </c>
      <c r="AE47" s="1">
        <f t="shared" si="39"/>
        <v>16</v>
      </c>
      <c r="AF47" s="1">
        <f t="shared" si="40"/>
        <v>19</v>
      </c>
      <c r="AG47" s="1">
        <f t="shared" si="41"/>
        <v>16</v>
      </c>
      <c r="AH47" s="1">
        <f t="shared" si="42"/>
        <v>19</v>
      </c>
      <c r="AI47" s="1" t="str">
        <f t="shared" si="43"/>
        <v/>
      </c>
      <c r="AJ47" s="1" t="str">
        <f t="shared" si="44"/>
        <v/>
      </c>
      <c r="AK47" s="1" t="str">
        <f t="shared" si="45"/>
        <v/>
      </c>
      <c r="AL47" s="1" t="str">
        <f t="shared" si="46"/>
        <v>4pm-7pm</v>
      </c>
      <c r="AM47" s="1" t="str">
        <f t="shared" si="47"/>
        <v>4pm-7pm</v>
      </c>
      <c r="AN47" s="1" t="str">
        <f t="shared" si="48"/>
        <v>4pm-7pm</v>
      </c>
      <c r="AO47" s="1" t="str">
        <f t="shared" si="49"/>
        <v>4pm-7pm</v>
      </c>
      <c r="AP47" s="1" t="str">
        <f t="shared" si="50"/>
        <v>4pm-7pm</v>
      </c>
      <c r="AQ47" s="1" t="str">
        <f t="shared" si="51"/>
        <v/>
      </c>
      <c r="AR47" s="3"/>
      <c r="AU47" s="1" t="s">
        <v>425</v>
      </c>
      <c r="AV47" s="4" t="s">
        <v>423</v>
      </c>
      <c r="AW47" s="4" t="s">
        <v>423</v>
      </c>
      <c r="AX47" s="5" t="str">
        <f t="shared" si="52"/>
        <v>{
    'name': "JBs Burger Kitchen and Bar",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"1 off draft beer and well drinks&lt;br&gt;1/2 off Naan-Za Flatbreads", 'link':"", 'pricing':"",   'phone-number': "", 'address': "1855 Aeroplaza Dr, Colorado Springs, CO 80916", 'other-amenities': ['','','med'], 'has-drink':true, 'has-food':true},</v>
      </c>
      <c r="AY47" s="1" t="str">
        <f t="shared" si="53"/>
        <v/>
      </c>
      <c r="AZ47" s="1" t="str">
        <f t="shared" si="54"/>
        <v/>
      </c>
      <c r="BA47" s="1" t="str">
        <f t="shared" si="55"/>
        <v/>
      </c>
      <c r="BB47" s="1" t="str">
        <f t="shared" si="56"/>
        <v>&lt;img src=@img/drinkicon.png@&gt;</v>
      </c>
      <c r="BC47" s="1" t="str">
        <f t="shared" si="57"/>
        <v>&lt;img src=@img/foodicon.png@&gt;</v>
      </c>
      <c r="BD47" s="1" t="str">
        <f t="shared" si="58"/>
        <v>&lt;img src=@img/drinkicon.png@&gt;&lt;img src=@img/foodicon.png@&gt;</v>
      </c>
      <c r="BE47" s="1" t="str">
        <f t="shared" si="59"/>
        <v>drink food med  sacademy</v>
      </c>
      <c r="BF47" s="1" t="str">
        <f t="shared" si="60"/>
        <v>South Academy</v>
      </c>
      <c r="BG47" s="8">
        <v>38.804718999999999</v>
      </c>
      <c r="BH47" s="8">
        <v>-104.73662299999999</v>
      </c>
      <c r="BI47" s="1" t="str">
        <f t="shared" si="61"/>
        <v>[38.804719,-104.736623],</v>
      </c>
    </row>
    <row r="48" spans="2:63" ht="21" customHeight="1">
      <c r="B48" s="1" t="s">
        <v>71</v>
      </c>
      <c r="C48" s="1" t="s">
        <v>55</v>
      </c>
      <c r="G48" s="19" t="s">
        <v>156</v>
      </c>
      <c r="J48" s="1">
        <v>1600</v>
      </c>
      <c r="K48" s="1">
        <v>1900</v>
      </c>
      <c r="L48" s="1">
        <v>1600</v>
      </c>
      <c r="M48" s="1">
        <v>1900</v>
      </c>
      <c r="N48" s="1">
        <v>1600</v>
      </c>
      <c r="O48" s="1">
        <v>1900</v>
      </c>
      <c r="P48" s="1">
        <v>1600</v>
      </c>
      <c r="Q48" s="1">
        <v>1900</v>
      </c>
      <c r="R48" s="1">
        <v>1600</v>
      </c>
      <c r="S48" s="1">
        <v>1900</v>
      </c>
      <c r="T48" s="1">
        <v>1600</v>
      </c>
      <c r="U48" s="1">
        <v>1900</v>
      </c>
      <c r="V48" s="5" t="s">
        <v>178</v>
      </c>
      <c r="W48" s="1" t="str">
        <f t="shared" si="31"/>
        <v/>
      </c>
      <c r="X48" s="1" t="str">
        <f t="shared" si="32"/>
        <v/>
      </c>
      <c r="Y48" s="1">
        <f t="shared" si="33"/>
        <v>16</v>
      </c>
      <c r="Z48" s="1">
        <f t="shared" si="34"/>
        <v>19</v>
      </c>
      <c r="AA48" s="1">
        <f t="shared" si="35"/>
        <v>16</v>
      </c>
      <c r="AB48" s="1">
        <f t="shared" si="36"/>
        <v>19</v>
      </c>
      <c r="AC48" s="1">
        <f t="shared" si="37"/>
        <v>16</v>
      </c>
      <c r="AD48" s="1">
        <f t="shared" si="38"/>
        <v>19</v>
      </c>
      <c r="AE48" s="1">
        <f t="shared" si="39"/>
        <v>16</v>
      </c>
      <c r="AF48" s="1">
        <f t="shared" si="40"/>
        <v>19</v>
      </c>
      <c r="AG48" s="1">
        <f t="shared" si="41"/>
        <v>16</v>
      </c>
      <c r="AH48" s="1">
        <f t="shared" si="42"/>
        <v>19</v>
      </c>
      <c r="AI48" s="1">
        <f t="shared" si="43"/>
        <v>16</v>
      </c>
      <c r="AJ48" s="1">
        <f t="shared" si="44"/>
        <v>19</v>
      </c>
      <c r="AK48" s="1" t="str">
        <f t="shared" si="45"/>
        <v/>
      </c>
      <c r="AL48" s="1" t="str">
        <f t="shared" si="46"/>
        <v>4pm-7pm</v>
      </c>
      <c r="AM48" s="1" t="str">
        <f t="shared" si="47"/>
        <v>4pm-7pm</v>
      </c>
      <c r="AN48" s="1" t="str">
        <f t="shared" si="48"/>
        <v>4pm-7pm</v>
      </c>
      <c r="AO48" s="1" t="str">
        <f t="shared" si="49"/>
        <v>4pm-7pm</v>
      </c>
      <c r="AP48" s="1" t="str">
        <f t="shared" si="50"/>
        <v>4pm-7pm</v>
      </c>
      <c r="AQ48" s="1" t="str">
        <f t="shared" si="51"/>
        <v>4pm-7pm</v>
      </c>
      <c r="AR48" s="1" t="s">
        <v>72</v>
      </c>
      <c r="AS48" s="1" t="s">
        <v>345</v>
      </c>
      <c r="AU48" s="1" t="s">
        <v>425</v>
      </c>
      <c r="AV48" s="4" t="s">
        <v>423</v>
      </c>
      <c r="AW48" s="4" t="s">
        <v>423</v>
      </c>
      <c r="AX48" s="5" t="str">
        <f t="shared" si="52"/>
        <v>{
    'name': "Jose Muldoon’s Food &amp; Drink Downtown",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Drafts", 'link':"http://www.josemuldoons.com/", 'pricing':"",   'phone-number': "", 'address': "222 N Tejon St, Colorado Springs, CO 80903", 'other-amenities': ['outdoor','','med'], 'has-drink':true, 'has-food':true},</v>
      </c>
      <c r="AY48" s="1" t="str">
        <f t="shared" si="53"/>
        <v>&lt;img src=@img/outdoor.png@&gt;</v>
      </c>
      <c r="AZ48" s="1" t="str">
        <f t="shared" si="54"/>
        <v/>
      </c>
      <c r="BA48" s="1" t="str">
        <f t="shared" si="55"/>
        <v/>
      </c>
      <c r="BB48" s="1" t="str">
        <f t="shared" si="56"/>
        <v>&lt;img src=@img/drinkicon.png@&gt;</v>
      </c>
      <c r="BC48" s="1" t="str">
        <f t="shared" si="57"/>
        <v>&lt;img src=@img/foodicon.png@&gt;</v>
      </c>
      <c r="BD48" s="1" t="str">
        <f t="shared" si="58"/>
        <v>&lt;img src=@img/outdoor.png@&gt;&lt;img src=@img/drinkicon.png@&gt;&lt;img src=@img/foodicon.png@&gt;</v>
      </c>
      <c r="BE48" s="1" t="str">
        <f t="shared" si="59"/>
        <v>outdoor drink food med  downtown</v>
      </c>
      <c r="BF48" s="1" t="str">
        <f t="shared" si="60"/>
        <v>Downtown</v>
      </c>
      <c r="BG48" s="8">
        <v>38.837568300000001</v>
      </c>
      <c r="BH48" s="8">
        <v>-104.8235078</v>
      </c>
      <c r="BI48" s="1" t="str">
        <f t="shared" si="61"/>
        <v>[38.8375683,-104.8235078],</v>
      </c>
    </row>
    <row r="49" spans="2:62" ht="21" customHeight="1">
      <c r="B49" s="24" t="s">
        <v>84</v>
      </c>
      <c r="C49" s="1" t="s">
        <v>87</v>
      </c>
      <c r="G49" s="12" t="s">
        <v>165</v>
      </c>
      <c r="J49" s="1">
        <v>1600</v>
      </c>
      <c r="K49" s="1">
        <v>1800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V49" s="5" t="s">
        <v>184</v>
      </c>
      <c r="W49" s="1" t="str">
        <f t="shared" si="31"/>
        <v/>
      </c>
      <c r="X49" s="1" t="str">
        <f t="shared" si="32"/>
        <v/>
      </c>
      <c r="Y49" s="1">
        <f t="shared" si="33"/>
        <v>16</v>
      </c>
      <c r="Z49" s="1">
        <f t="shared" si="34"/>
        <v>18</v>
      </c>
      <c r="AA49" s="1">
        <f t="shared" si="35"/>
        <v>16</v>
      </c>
      <c r="AB49" s="1">
        <f t="shared" si="36"/>
        <v>18</v>
      </c>
      <c r="AC49" s="1">
        <f t="shared" si="37"/>
        <v>16</v>
      </c>
      <c r="AD49" s="1">
        <f t="shared" si="38"/>
        <v>18</v>
      </c>
      <c r="AE49" s="1">
        <f t="shared" si="39"/>
        <v>16</v>
      </c>
      <c r="AF49" s="1">
        <f t="shared" si="40"/>
        <v>18</v>
      </c>
      <c r="AG49" s="1">
        <f t="shared" si="41"/>
        <v>16</v>
      </c>
      <c r="AH49" s="1">
        <f t="shared" si="42"/>
        <v>18</v>
      </c>
      <c r="AI49" s="1" t="str">
        <f t="shared" si="43"/>
        <v/>
      </c>
      <c r="AJ49" s="1" t="str">
        <f t="shared" si="44"/>
        <v/>
      </c>
      <c r="AK49" s="1" t="str">
        <f t="shared" si="45"/>
        <v/>
      </c>
      <c r="AL49" s="1" t="str">
        <f t="shared" si="46"/>
        <v>4pm-6pm</v>
      </c>
      <c r="AM49" s="1" t="str">
        <f t="shared" si="47"/>
        <v>4pm-6pm</v>
      </c>
      <c r="AN49" s="1" t="str">
        <f t="shared" si="48"/>
        <v>4pm-6pm</v>
      </c>
      <c r="AO49" s="1" t="str">
        <f t="shared" si="49"/>
        <v>4pm-6pm</v>
      </c>
      <c r="AP49" s="1" t="str">
        <f t="shared" si="50"/>
        <v>4pm-6pm</v>
      </c>
      <c r="AQ49" s="1" t="str">
        <f t="shared" si="51"/>
        <v/>
      </c>
      <c r="AR49" s="3"/>
      <c r="AU49" s="1" t="s">
        <v>425</v>
      </c>
      <c r="AV49" s="4" t="s">
        <v>423</v>
      </c>
      <c r="AW49" s="4" t="s">
        <v>423</v>
      </c>
      <c r="AX49" s="5" t="str">
        <f t="shared" si="52"/>
        <v>{
    'name': "Keg Lounge",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well, MAT wine&lt;br&gt;$1 off draft beer and half price appetizers", 'link':"", 'pricing':"",   'phone-number': "", 'address': "730 Manitou Ave, Manitou Springs, CO 80829", 'other-amenities': ['','','med'], 'has-drink':true, 'has-food':true},</v>
      </c>
      <c r="AY49" s="1" t="str">
        <f t="shared" si="53"/>
        <v/>
      </c>
      <c r="AZ49" s="1" t="str">
        <f t="shared" si="54"/>
        <v/>
      </c>
      <c r="BA49" s="1" t="str">
        <f t="shared" si="55"/>
        <v/>
      </c>
      <c r="BB49" s="1" t="str">
        <f t="shared" si="56"/>
        <v>&lt;img src=@img/drinkicon.png@&gt;</v>
      </c>
      <c r="BC49" s="1" t="str">
        <f t="shared" si="57"/>
        <v>&lt;img src=@img/foodicon.png@&gt;</v>
      </c>
      <c r="BD49" s="1" t="str">
        <f t="shared" si="58"/>
        <v>&lt;img src=@img/drinkicon.png@&gt;&lt;img src=@img/foodicon.png@&gt;</v>
      </c>
      <c r="BE49" s="1" t="str">
        <f t="shared" si="59"/>
        <v>drink food med  manitou</v>
      </c>
      <c r="BF49" s="1" t="str">
        <f t="shared" si="60"/>
        <v>Manitou Springs</v>
      </c>
      <c r="BG49" s="8">
        <v>38.857489999999999</v>
      </c>
      <c r="BH49" s="8">
        <v>-104.91552</v>
      </c>
      <c r="BI49" s="1" t="str">
        <f t="shared" si="61"/>
        <v>[38.85749,-104.91552],</v>
      </c>
    </row>
    <row r="50" spans="2:62" ht="21" customHeight="1">
      <c r="B50" s="1" t="s">
        <v>143</v>
      </c>
      <c r="C50" s="1" t="s">
        <v>147</v>
      </c>
      <c r="G50" s="12" t="s">
        <v>313</v>
      </c>
      <c r="J50" s="1">
        <v>1600</v>
      </c>
      <c r="K50" s="1">
        <v>1900</v>
      </c>
      <c r="L50" s="1">
        <v>1600</v>
      </c>
      <c r="M50" s="1">
        <v>1900</v>
      </c>
      <c r="N50" s="1">
        <v>1600</v>
      </c>
      <c r="O50" s="1">
        <v>1900</v>
      </c>
      <c r="P50" s="1">
        <v>1600</v>
      </c>
      <c r="Q50" s="1">
        <v>1900</v>
      </c>
      <c r="R50" s="1">
        <v>1600</v>
      </c>
      <c r="S50" s="1">
        <v>1900</v>
      </c>
      <c r="T50" s="1">
        <v>1600</v>
      </c>
      <c r="U50" s="1">
        <v>1900</v>
      </c>
      <c r="V50" s="1" t="s">
        <v>227</v>
      </c>
      <c r="W50" s="1" t="str">
        <f t="shared" si="31"/>
        <v/>
      </c>
      <c r="X50" s="1" t="str">
        <f t="shared" si="32"/>
        <v/>
      </c>
      <c r="Y50" s="1">
        <f t="shared" si="33"/>
        <v>16</v>
      </c>
      <c r="Z50" s="1">
        <f t="shared" si="34"/>
        <v>19</v>
      </c>
      <c r="AA50" s="1">
        <f t="shared" si="35"/>
        <v>16</v>
      </c>
      <c r="AB50" s="1">
        <f t="shared" si="36"/>
        <v>19</v>
      </c>
      <c r="AC50" s="1">
        <f t="shared" si="37"/>
        <v>16</v>
      </c>
      <c r="AD50" s="1">
        <f t="shared" si="38"/>
        <v>19</v>
      </c>
      <c r="AE50" s="1">
        <f t="shared" si="39"/>
        <v>16</v>
      </c>
      <c r="AF50" s="1">
        <f t="shared" si="40"/>
        <v>19</v>
      </c>
      <c r="AG50" s="1">
        <f t="shared" si="41"/>
        <v>16</v>
      </c>
      <c r="AH50" s="1">
        <f t="shared" si="42"/>
        <v>19</v>
      </c>
      <c r="AI50" s="1">
        <f t="shared" si="43"/>
        <v>16</v>
      </c>
      <c r="AJ50" s="1">
        <f t="shared" si="44"/>
        <v>19</v>
      </c>
      <c r="AK50" s="1" t="str">
        <f t="shared" si="45"/>
        <v/>
      </c>
      <c r="AL50" s="1" t="str">
        <f t="shared" si="46"/>
        <v>4pm-7pm</v>
      </c>
      <c r="AM50" s="1" t="str">
        <f t="shared" si="47"/>
        <v>4pm-7pm</v>
      </c>
      <c r="AN50" s="1" t="str">
        <f t="shared" si="48"/>
        <v>4pm-7pm</v>
      </c>
      <c r="AO50" s="1" t="str">
        <f t="shared" si="49"/>
        <v>4pm-7pm</v>
      </c>
      <c r="AP50" s="1" t="str">
        <f t="shared" si="50"/>
        <v>4pm-7pm</v>
      </c>
      <c r="AQ50" s="1" t="str">
        <f t="shared" si="51"/>
        <v>4pm-7pm</v>
      </c>
      <c r="AR50" s="6"/>
      <c r="AU50" s="1" t="s">
        <v>425</v>
      </c>
      <c r="AV50" s="4" t="s">
        <v>423</v>
      </c>
      <c r="AW50" s="4" t="s">
        <v>423</v>
      </c>
      <c r="AX50" s="5" t="str">
        <f t="shared" si="52"/>
        <v>{
    'name': "Kelly Obrians",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 &amp; domestic pints&lt;br&gt;$3.25 premium pints&lt;br&gt;$2.75 domestic bottles&lt;br&gt;$3.75 premium bottles&lt;br&gt;75 cents wings! No minimum order. DINE IN ONLY", 'link':"", 'pricing':"",   'phone-number': "", 'address': "239 N Academy Blvd, Colorado Springs, CO 80909", 'other-amenities': ['','','med'], 'has-drink':true, 'has-food':true},</v>
      </c>
      <c r="AY50" s="1" t="str">
        <f t="shared" si="53"/>
        <v/>
      </c>
      <c r="AZ50" s="1" t="str">
        <f t="shared" si="54"/>
        <v/>
      </c>
      <c r="BA50" s="1" t="str">
        <f t="shared" si="55"/>
        <v/>
      </c>
      <c r="BB50" s="1" t="str">
        <f t="shared" si="56"/>
        <v>&lt;img src=@img/drinkicon.png@&gt;</v>
      </c>
      <c r="BC50" s="1" t="str">
        <f t="shared" si="57"/>
        <v>&lt;img src=@img/foodicon.png@&gt;</v>
      </c>
      <c r="BD50" s="1" t="str">
        <f t="shared" si="58"/>
        <v>&lt;img src=@img/drinkicon.png@&gt;&lt;img src=@img/foodicon.png@&gt;</v>
      </c>
      <c r="BE50" s="1" t="str">
        <f t="shared" si="59"/>
        <v>drink food med  sacademy</v>
      </c>
      <c r="BF50" s="1" t="str">
        <f t="shared" si="60"/>
        <v>South Academy</v>
      </c>
      <c r="BG50" s="8">
        <v>38.837120800000001</v>
      </c>
      <c r="BH50" s="8">
        <v>-104.7567483</v>
      </c>
      <c r="BI50" s="1" t="str">
        <f t="shared" si="61"/>
        <v>[38.8371208,-104.7567483],</v>
      </c>
    </row>
    <row r="51" spans="2:62" ht="21" customHeight="1">
      <c r="B51" s="22" t="s">
        <v>145</v>
      </c>
      <c r="C51" s="1" t="s">
        <v>147</v>
      </c>
      <c r="G51" s="12" t="s">
        <v>315</v>
      </c>
      <c r="J51" s="1">
        <v>1600</v>
      </c>
      <c r="K51" s="1">
        <v>1900</v>
      </c>
      <c r="L51" s="1">
        <v>1600</v>
      </c>
      <c r="M51" s="1">
        <v>1900</v>
      </c>
      <c r="N51" s="1">
        <v>1600</v>
      </c>
      <c r="O51" s="1">
        <v>1900</v>
      </c>
      <c r="P51" s="1">
        <v>1600</v>
      </c>
      <c r="Q51" s="1">
        <v>1900</v>
      </c>
      <c r="R51" s="1">
        <v>1600</v>
      </c>
      <c r="S51" s="1">
        <v>1900</v>
      </c>
      <c r="V51" s="1" t="s">
        <v>228</v>
      </c>
      <c r="W51" s="1" t="str">
        <f t="shared" si="31"/>
        <v/>
      </c>
      <c r="X51" s="1" t="str">
        <f t="shared" si="32"/>
        <v/>
      </c>
      <c r="Y51" s="1">
        <f t="shared" si="33"/>
        <v>16</v>
      </c>
      <c r="Z51" s="1">
        <f t="shared" si="34"/>
        <v>19</v>
      </c>
      <c r="AA51" s="1">
        <f t="shared" si="35"/>
        <v>16</v>
      </c>
      <c r="AB51" s="1">
        <f t="shared" si="36"/>
        <v>19</v>
      </c>
      <c r="AC51" s="1">
        <f t="shared" si="37"/>
        <v>16</v>
      </c>
      <c r="AD51" s="1">
        <f t="shared" si="38"/>
        <v>19</v>
      </c>
      <c r="AE51" s="1">
        <f t="shared" si="39"/>
        <v>16</v>
      </c>
      <c r="AF51" s="1">
        <f t="shared" si="40"/>
        <v>19</v>
      </c>
      <c r="AG51" s="1">
        <f t="shared" si="41"/>
        <v>16</v>
      </c>
      <c r="AH51" s="1">
        <f t="shared" si="42"/>
        <v>19</v>
      </c>
      <c r="AI51" s="1" t="str">
        <f t="shared" si="43"/>
        <v/>
      </c>
      <c r="AJ51" s="1" t="str">
        <f t="shared" si="44"/>
        <v/>
      </c>
      <c r="AK51" s="1" t="str">
        <f t="shared" si="45"/>
        <v/>
      </c>
      <c r="AL51" s="1" t="str">
        <f t="shared" si="46"/>
        <v>4pm-7pm</v>
      </c>
      <c r="AM51" s="1" t="str">
        <f t="shared" si="47"/>
        <v>4pm-7pm</v>
      </c>
      <c r="AN51" s="1" t="str">
        <f t="shared" si="48"/>
        <v>4pm-7pm</v>
      </c>
      <c r="AO51" s="1" t="str">
        <f t="shared" si="49"/>
        <v>4pm-7pm</v>
      </c>
      <c r="AP51" s="1" t="str">
        <f t="shared" si="50"/>
        <v>4pm-7pm</v>
      </c>
      <c r="AQ51" s="1" t="str">
        <f t="shared" si="51"/>
        <v/>
      </c>
      <c r="AR51" s="3"/>
      <c r="AU51" s="1" t="s">
        <v>425</v>
      </c>
      <c r="AV51" s="4" t="s">
        <v>423</v>
      </c>
      <c r="AW51" s="4" t="s">
        <v>424</v>
      </c>
      <c r="AX51" s="5" t="str">
        <f t="shared" si="52"/>
        <v>{
    'name': "Knucklehead Tavern",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"Domestic bottles and drafts, great wine and well specials.", 'link':"", 'pricing':"",   'phone-number': "", 'address': "2627 Delta Dr, Colorado Springs, CO 80910", 'other-amenities': ['','','med'], 'has-drink':true, 'has-food':false},</v>
      </c>
      <c r="AY51" s="1" t="str">
        <f t="shared" si="53"/>
        <v/>
      </c>
      <c r="AZ51" s="1" t="str">
        <f t="shared" si="54"/>
        <v/>
      </c>
      <c r="BA51" s="1" t="str">
        <f t="shared" si="55"/>
        <v/>
      </c>
      <c r="BB51" s="1" t="str">
        <f t="shared" si="56"/>
        <v>&lt;img src=@img/drinkicon.png@&gt;</v>
      </c>
      <c r="BC51" s="1" t="str">
        <f t="shared" si="57"/>
        <v/>
      </c>
      <c r="BD51" s="1" t="str">
        <f t="shared" si="58"/>
        <v>&lt;img src=@img/drinkicon.png@&gt;</v>
      </c>
      <c r="BE51" s="1" t="str">
        <f t="shared" si="59"/>
        <v>drink med  sacademy</v>
      </c>
      <c r="BF51" s="1" t="str">
        <f t="shared" si="60"/>
        <v>South Academy</v>
      </c>
      <c r="BG51" s="8">
        <v>38.793636499999998</v>
      </c>
      <c r="BH51" s="8">
        <v>-104.7684613</v>
      </c>
      <c r="BI51" s="1" t="str">
        <f t="shared" si="61"/>
        <v>[38.7936365,-104.7684613],</v>
      </c>
    </row>
    <row r="52" spans="2:62" ht="21" customHeight="1">
      <c r="B52" s="25" t="s">
        <v>119</v>
      </c>
      <c r="C52" s="1" t="s">
        <v>126</v>
      </c>
      <c r="G52" s="12" t="s">
        <v>290</v>
      </c>
      <c r="H52" s="1">
        <v>1400</v>
      </c>
      <c r="I52" s="1">
        <v>1700</v>
      </c>
      <c r="J52" s="1">
        <v>1400</v>
      </c>
      <c r="K52" s="1">
        <v>1700</v>
      </c>
      <c r="L52" s="1">
        <v>1400</v>
      </c>
      <c r="M52" s="1">
        <v>1700</v>
      </c>
      <c r="N52" s="1">
        <v>1400</v>
      </c>
      <c r="O52" s="1">
        <v>1700</v>
      </c>
      <c r="P52" s="1">
        <v>1400</v>
      </c>
      <c r="Q52" s="1">
        <v>1700</v>
      </c>
      <c r="R52" s="1">
        <v>1400</v>
      </c>
      <c r="S52" s="1">
        <v>1700</v>
      </c>
      <c r="T52" s="1">
        <v>1400</v>
      </c>
      <c r="U52" s="1">
        <v>1700</v>
      </c>
      <c r="V52" s="1" t="s">
        <v>210</v>
      </c>
      <c r="W52" s="1">
        <f t="shared" si="31"/>
        <v>14</v>
      </c>
      <c r="X52" s="1">
        <f t="shared" si="32"/>
        <v>17</v>
      </c>
      <c r="Y52" s="1">
        <f t="shared" si="33"/>
        <v>14</v>
      </c>
      <c r="Z52" s="1">
        <f t="shared" si="34"/>
        <v>17</v>
      </c>
      <c r="AA52" s="1">
        <f t="shared" si="35"/>
        <v>14</v>
      </c>
      <c r="AB52" s="1">
        <f t="shared" si="36"/>
        <v>17</v>
      </c>
      <c r="AC52" s="1">
        <f t="shared" si="37"/>
        <v>14</v>
      </c>
      <c r="AD52" s="1">
        <f t="shared" si="38"/>
        <v>17</v>
      </c>
      <c r="AE52" s="1">
        <f t="shared" si="39"/>
        <v>14</v>
      </c>
      <c r="AF52" s="1">
        <f t="shared" si="40"/>
        <v>17</v>
      </c>
      <c r="AG52" s="1">
        <f t="shared" si="41"/>
        <v>14</v>
      </c>
      <c r="AH52" s="1">
        <f t="shared" si="42"/>
        <v>17</v>
      </c>
      <c r="AI52" s="1">
        <f t="shared" si="43"/>
        <v>14</v>
      </c>
      <c r="AJ52" s="1">
        <f t="shared" si="44"/>
        <v>17</v>
      </c>
      <c r="AK52" s="1" t="str">
        <f t="shared" si="45"/>
        <v>2pm-5pm</v>
      </c>
      <c r="AL52" s="1" t="str">
        <f t="shared" si="46"/>
        <v>2pm-5pm</v>
      </c>
      <c r="AM52" s="1" t="str">
        <f t="shared" si="47"/>
        <v>2pm-5pm</v>
      </c>
      <c r="AN52" s="1" t="str">
        <f t="shared" si="48"/>
        <v>2pm-5pm</v>
      </c>
      <c r="AO52" s="1" t="str">
        <f t="shared" si="49"/>
        <v>2pm-5pm</v>
      </c>
      <c r="AP52" s="1" t="str">
        <f t="shared" si="50"/>
        <v>2pm-5pm</v>
      </c>
      <c r="AQ52" s="1" t="str">
        <f t="shared" si="51"/>
        <v>2pm-5pm</v>
      </c>
      <c r="AR52" s="6"/>
      <c r="AS52" s="1" t="s">
        <v>345</v>
      </c>
      <c r="AU52" s="1" t="s">
        <v>425</v>
      </c>
      <c r="AV52" s="4" t="s">
        <v>423</v>
      </c>
      <c r="AW52" s="4" t="s">
        <v>423</v>
      </c>
      <c r="AX52" s="5" t="str">
        <f t="shared" si="52"/>
        <v>{
    'name': "La Casa Fiesta Restaurant",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"Food and drink specials", 'link':"", 'pricing':"",   'phone-number': "", 'address': "230 Front St, Monument, CO 80132", 'other-amenities': ['outdoor','','med'], 'has-drink':true, 'has-food':true},</v>
      </c>
      <c r="AY52" s="1" t="str">
        <f t="shared" si="53"/>
        <v>&lt;img src=@img/outdoor.png@&gt;</v>
      </c>
      <c r="AZ52" s="1" t="str">
        <f t="shared" si="54"/>
        <v/>
      </c>
      <c r="BA52" s="1" t="str">
        <f t="shared" si="55"/>
        <v/>
      </c>
      <c r="BB52" s="1" t="str">
        <f t="shared" si="56"/>
        <v>&lt;img src=@img/drinkicon.png@&gt;</v>
      </c>
      <c r="BC52" s="1" t="str">
        <f t="shared" si="57"/>
        <v>&lt;img src=@img/foodicon.png@&gt;</v>
      </c>
      <c r="BD52" s="1" t="str">
        <f t="shared" si="58"/>
        <v>&lt;img src=@img/outdoor.png@&gt;&lt;img src=@img/drinkicon.png@&gt;&lt;img src=@img/foodicon.png@&gt;</v>
      </c>
      <c r="BE52" s="1" t="str">
        <f t="shared" si="59"/>
        <v>outdoor drink food med  monument</v>
      </c>
      <c r="BF52" s="1" t="str">
        <f t="shared" si="60"/>
        <v>Monument</v>
      </c>
      <c r="BG52" s="8">
        <v>39.091929999999998</v>
      </c>
      <c r="BH52" s="8">
        <v>-104.87358999999999</v>
      </c>
      <c r="BI52" s="1" t="str">
        <f t="shared" si="61"/>
        <v>[39.09193,-104.87359],</v>
      </c>
    </row>
    <row r="53" spans="2:62" ht="21" customHeight="1">
      <c r="B53" s="22" t="s">
        <v>144</v>
      </c>
      <c r="C53" s="1" t="s">
        <v>147</v>
      </c>
      <c r="G53" s="12" t="s">
        <v>314</v>
      </c>
      <c r="V53" s="8"/>
      <c r="W53" s="1" t="str">
        <f t="shared" si="31"/>
        <v/>
      </c>
      <c r="X53" s="1" t="str">
        <f t="shared" si="32"/>
        <v/>
      </c>
      <c r="Y53" s="1" t="str">
        <f t="shared" si="33"/>
        <v/>
      </c>
      <c r="Z53" s="1" t="str">
        <f t="shared" si="34"/>
        <v/>
      </c>
      <c r="AA53" s="1" t="str">
        <f t="shared" si="35"/>
        <v/>
      </c>
      <c r="AB53" s="1" t="str">
        <f t="shared" si="36"/>
        <v/>
      </c>
      <c r="AC53" s="1" t="str">
        <f t="shared" si="37"/>
        <v/>
      </c>
      <c r="AD53" s="1" t="str">
        <f t="shared" si="38"/>
        <v/>
      </c>
      <c r="AE53" s="1" t="str">
        <f t="shared" si="39"/>
        <v/>
      </c>
      <c r="AF53" s="1" t="str">
        <f t="shared" si="40"/>
        <v/>
      </c>
      <c r="AG53" s="1" t="str">
        <f t="shared" si="41"/>
        <v/>
      </c>
      <c r="AH53" s="1" t="str">
        <f t="shared" si="42"/>
        <v/>
      </c>
      <c r="AI53" s="1" t="str">
        <f t="shared" si="43"/>
        <v/>
      </c>
      <c r="AJ53" s="1" t="str">
        <f t="shared" si="44"/>
        <v/>
      </c>
      <c r="AK53" s="1" t="str">
        <f t="shared" si="45"/>
        <v/>
      </c>
      <c r="AL53" s="1" t="str">
        <f t="shared" si="46"/>
        <v/>
      </c>
      <c r="AM53" s="1" t="str">
        <f t="shared" si="47"/>
        <v/>
      </c>
      <c r="AN53" s="1" t="str">
        <f t="shared" si="48"/>
        <v/>
      </c>
      <c r="AO53" s="1" t="str">
        <f t="shared" si="49"/>
        <v/>
      </c>
      <c r="AP53" s="1" t="str">
        <f t="shared" si="50"/>
        <v/>
      </c>
      <c r="AQ53" s="1" t="str">
        <f t="shared" si="51"/>
        <v/>
      </c>
      <c r="AU53" s="1" t="s">
        <v>425</v>
      </c>
      <c r="AV53" s="4" t="s">
        <v>424</v>
      </c>
      <c r="AW53" s="4" t="s">
        <v>424</v>
      </c>
      <c r="AX53" s="5" t="str">
        <f t="shared" si="52"/>
        <v>{
    'name': "Legends Rock Bar",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"2790 Hancock Expy, Colorado Springs, CO 80910", 'other-amenities': ['','','med'], 'has-drink':false, 'has-food':false},</v>
      </c>
      <c r="AY53" s="1" t="str">
        <f t="shared" si="53"/>
        <v/>
      </c>
      <c r="AZ53" s="1" t="str">
        <f t="shared" si="54"/>
        <v/>
      </c>
      <c r="BA53" s="1" t="str">
        <f t="shared" si="55"/>
        <v/>
      </c>
      <c r="BB53" s="1" t="str">
        <f t="shared" si="56"/>
        <v/>
      </c>
      <c r="BC53" s="1" t="str">
        <f t="shared" si="57"/>
        <v/>
      </c>
      <c r="BD53" s="1" t="str">
        <f t="shared" si="58"/>
        <v/>
      </c>
      <c r="BE53" s="1" t="str">
        <f t="shared" si="59"/>
        <v>med  sacademy</v>
      </c>
      <c r="BF53" s="1" t="str">
        <f t="shared" si="60"/>
        <v>South Academy</v>
      </c>
      <c r="BG53" s="8">
        <v>38.789400000000001</v>
      </c>
      <c r="BH53" s="8">
        <v>-104.76197999999999</v>
      </c>
      <c r="BI53" s="1" t="str">
        <f t="shared" si="61"/>
        <v>[38.7894,-104.76198],</v>
      </c>
      <c r="BJ53" s="4"/>
    </row>
    <row r="54" spans="2:62" ht="21" customHeight="1">
      <c r="B54" s="1" t="s">
        <v>250</v>
      </c>
      <c r="C54" s="1" t="s">
        <v>55</v>
      </c>
      <c r="G54" s="12" t="s">
        <v>328</v>
      </c>
      <c r="H54" s="1">
        <v>1700</v>
      </c>
      <c r="I54" s="1">
        <v>2100</v>
      </c>
      <c r="J54" s="1">
        <v>1600</v>
      </c>
      <c r="K54" s="1">
        <v>1900</v>
      </c>
      <c r="L54" s="1">
        <v>1600</v>
      </c>
      <c r="M54" s="1">
        <v>1900</v>
      </c>
      <c r="N54" s="1">
        <v>1600</v>
      </c>
      <c r="O54" s="1">
        <v>1900</v>
      </c>
      <c r="P54" s="1">
        <v>1600</v>
      </c>
      <c r="Q54" s="1">
        <v>1900</v>
      </c>
      <c r="R54" s="1">
        <v>1500</v>
      </c>
      <c r="S54" s="1">
        <v>1900</v>
      </c>
      <c r="V54" s="1" t="s">
        <v>257</v>
      </c>
      <c r="W54" s="1">
        <f t="shared" si="31"/>
        <v>17</v>
      </c>
      <c r="X54" s="1">
        <f t="shared" si="32"/>
        <v>21</v>
      </c>
      <c r="Y54" s="1">
        <f t="shared" si="33"/>
        <v>16</v>
      </c>
      <c r="Z54" s="1">
        <f t="shared" si="34"/>
        <v>19</v>
      </c>
      <c r="AA54" s="1">
        <f t="shared" si="35"/>
        <v>16</v>
      </c>
      <c r="AB54" s="1">
        <f t="shared" si="36"/>
        <v>19</v>
      </c>
      <c r="AC54" s="1">
        <f t="shared" si="37"/>
        <v>16</v>
      </c>
      <c r="AD54" s="1">
        <f t="shared" si="38"/>
        <v>19</v>
      </c>
      <c r="AE54" s="1">
        <f t="shared" si="39"/>
        <v>16</v>
      </c>
      <c r="AF54" s="1">
        <f t="shared" si="40"/>
        <v>19</v>
      </c>
      <c r="AG54" s="1">
        <f t="shared" si="41"/>
        <v>15</v>
      </c>
      <c r="AH54" s="1">
        <f t="shared" si="42"/>
        <v>19</v>
      </c>
      <c r="AI54" s="1" t="str">
        <f t="shared" si="43"/>
        <v/>
      </c>
      <c r="AJ54" s="1" t="str">
        <f t="shared" si="44"/>
        <v/>
      </c>
      <c r="AK54" s="1" t="str">
        <f t="shared" si="45"/>
        <v>5pm-9pm</v>
      </c>
      <c r="AL54" s="1" t="str">
        <f t="shared" si="46"/>
        <v>4pm-7pm</v>
      </c>
      <c r="AM54" s="1" t="str">
        <f t="shared" si="47"/>
        <v>4pm-7pm</v>
      </c>
      <c r="AN54" s="1" t="str">
        <f t="shared" si="48"/>
        <v>4pm-7pm</v>
      </c>
      <c r="AO54" s="1" t="str">
        <f t="shared" si="49"/>
        <v>4pm-7pm</v>
      </c>
      <c r="AP54" s="1" t="str">
        <f t="shared" si="50"/>
        <v>3pm-7pm</v>
      </c>
      <c r="AQ54" s="1" t="str">
        <f t="shared" si="51"/>
        <v/>
      </c>
      <c r="AS54" s="1" t="s">
        <v>345</v>
      </c>
      <c r="AU54" s="1" t="s">
        <v>425</v>
      </c>
      <c r="AV54" s="4" t="s">
        <v>423</v>
      </c>
      <c r="AW54" s="4" t="s">
        <v>423</v>
      </c>
      <c r="AX54" s="5" t="str">
        <f t="shared" si="52"/>
        <v>{
    'name': "MacKenzies Chop House",
    'area': "downtown",'hours': {
      'sunday-start':"1700", 'sunday-end':"2100", 'monday-start':"1600", 'monday-end':"1900", 'tuesday-start':"1600", 'tuesday-end':"1900", 'wednesday-start':"1600", 'wednesday-end':"1900", 'thursday-start':"1600", 'thursday-end':"1900", 'friday-start':"1500", 'friday-end':"1900", 'saturday-start':"", 'saturday-end':""},  'description': "$7 select appetizers &amp; martinis&lt;br&gt;$2 off all wines by the glass&lt;br&gt;$4 wells and drafts", 'link':"", 'pricing':"",   'phone-number': "", 'address': "128 S Tejon St, Colorado Springs, CO 80903", 'other-amenities': ['outdoor','','med'], 'has-drink':true, 'has-food':true},</v>
      </c>
      <c r="AY54" s="1" t="str">
        <f t="shared" si="53"/>
        <v>&lt;img src=@img/outdoor.png@&gt;</v>
      </c>
      <c r="AZ54" s="1" t="str">
        <f t="shared" si="54"/>
        <v/>
      </c>
      <c r="BA54" s="1" t="str">
        <f t="shared" si="55"/>
        <v/>
      </c>
      <c r="BB54" s="1" t="str">
        <f t="shared" si="56"/>
        <v>&lt;img src=@img/drinkicon.png@&gt;</v>
      </c>
      <c r="BC54" s="1" t="str">
        <f t="shared" si="57"/>
        <v>&lt;img src=@img/foodicon.png@&gt;</v>
      </c>
      <c r="BD54" s="1" t="str">
        <f t="shared" si="58"/>
        <v>&lt;img src=@img/outdoor.png@&gt;&lt;img src=@img/drinkicon.png@&gt;&lt;img src=@img/foodicon.png@&gt;</v>
      </c>
      <c r="BE54" s="1" t="str">
        <f t="shared" si="59"/>
        <v>outdoor drink food med  downtown</v>
      </c>
      <c r="BF54" s="1" t="str">
        <f t="shared" si="60"/>
        <v>Downtown</v>
      </c>
      <c r="BG54" s="14">
        <v>38.831229999999998</v>
      </c>
      <c r="BH54" s="8">
        <v>-104.82414</v>
      </c>
      <c r="BI54" s="1" t="str">
        <f t="shared" si="61"/>
        <v>[38.83123,-104.82414],</v>
      </c>
    </row>
    <row r="55" spans="2:62" ht="21" customHeight="1">
      <c r="B55" s="8" t="s">
        <v>235</v>
      </c>
      <c r="C55" s="1" t="s">
        <v>55</v>
      </c>
      <c r="G55" s="12" t="s">
        <v>155</v>
      </c>
      <c r="H55" s="1">
        <v>1500</v>
      </c>
      <c r="I55" s="1">
        <v>1800</v>
      </c>
      <c r="J55" s="1">
        <v>1500</v>
      </c>
      <c r="K55" s="1">
        <v>1800</v>
      </c>
      <c r="L55" s="1">
        <v>1500</v>
      </c>
      <c r="M55" s="1">
        <v>1800</v>
      </c>
      <c r="N55" s="1">
        <v>1500</v>
      </c>
      <c r="O55" s="1">
        <v>1800</v>
      </c>
      <c r="P55" s="1">
        <v>1500</v>
      </c>
      <c r="Q55" s="1">
        <v>1800</v>
      </c>
      <c r="R55" s="1">
        <v>1500</v>
      </c>
      <c r="S55" s="1">
        <v>1800</v>
      </c>
      <c r="T55" s="1">
        <v>1500</v>
      </c>
      <c r="U55" s="1">
        <v>1800</v>
      </c>
      <c r="V55" s="1" t="s">
        <v>236</v>
      </c>
      <c r="W55" s="1">
        <f t="shared" si="31"/>
        <v>15</v>
      </c>
      <c r="X55" s="1">
        <f t="shared" si="32"/>
        <v>18</v>
      </c>
      <c r="Y55" s="1">
        <f t="shared" si="33"/>
        <v>15</v>
      </c>
      <c r="Z55" s="1">
        <f t="shared" si="34"/>
        <v>18</v>
      </c>
      <c r="AA55" s="1">
        <f t="shared" si="35"/>
        <v>15</v>
      </c>
      <c r="AB55" s="1">
        <f t="shared" si="36"/>
        <v>18</v>
      </c>
      <c r="AC55" s="1">
        <f t="shared" si="37"/>
        <v>15</v>
      </c>
      <c r="AD55" s="1">
        <f t="shared" si="38"/>
        <v>18</v>
      </c>
      <c r="AE55" s="1">
        <f t="shared" si="39"/>
        <v>15</v>
      </c>
      <c r="AF55" s="1">
        <f t="shared" si="40"/>
        <v>18</v>
      </c>
      <c r="AG55" s="1">
        <f t="shared" si="41"/>
        <v>15</v>
      </c>
      <c r="AH55" s="1">
        <f t="shared" si="42"/>
        <v>18</v>
      </c>
      <c r="AI55" s="1">
        <f t="shared" si="43"/>
        <v>15</v>
      </c>
      <c r="AJ55" s="1">
        <f t="shared" si="44"/>
        <v>18</v>
      </c>
      <c r="AK55" s="1" t="str">
        <f t="shared" si="45"/>
        <v>3pm-6pm</v>
      </c>
      <c r="AL55" s="1" t="str">
        <f t="shared" si="46"/>
        <v>3pm-6pm</v>
      </c>
      <c r="AM55" s="1" t="str">
        <f t="shared" si="47"/>
        <v>3pm-6pm</v>
      </c>
      <c r="AN55" s="1" t="str">
        <f t="shared" si="48"/>
        <v>3pm-6pm</v>
      </c>
      <c r="AO55" s="1" t="str">
        <f t="shared" si="49"/>
        <v>3pm-6pm</v>
      </c>
      <c r="AP55" s="1" t="str">
        <f t="shared" si="50"/>
        <v>3pm-6pm</v>
      </c>
      <c r="AQ55" s="1" t="str">
        <f t="shared" si="51"/>
        <v>3pm-6pm</v>
      </c>
      <c r="AR55" s="3"/>
      <c r="AU55" s="1" t="s">
        <v>425</v>
      </c>
      <c r="AV55" s="4" t="s">
        <v>423</v>
      </c>
      <c r="AW55" s="4" t="s">
        <v>423</v>
      </c>
      <c r="AX55" s="5" t="str">
        <f t="shared" si="52"/>
        <v>{
    'name': "McCabes Tavern",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Wells &amp; House Wines&lt;br&gt;50-cent Chicken Wings&lt;br&gt;$3.50 Drafts Pints ($2.75 Bud Light pint)", 'link':"", 'pricing':"",   'phone-number': "", 'address': "520 S Tejon St, Colorado Springs, CO 80903", 'other-amenities': ['','','med'], 'has-drink':true, 'has-food':true},</v>
      </c>
      <c r="AY55" s="1" t="str">
        <f t="shared" si="53"/>
        <v/>
      </c>
      <c r="AZ55" s="1" t="str">
        <f t="shared" si="54"/>
        <v/>
      </c>
      <c r="BA55" s="1" t="str">
        <f t="shared" si="55"/>
        <v/>
      </c>
      <c r="BB55" s="1" t="str">
        <f t="shared" si="56"/>
        <v>&lt;img src=@img/drinkicon.png@&gt;</v>
      </c>
      <c r="BC55" s="1" t="str">
        <f t="shared" si="57"/>
        <v>&lt;img src=@img/foodicon.png@&gt;</v>
      </c>
      <c r="BD55" s="1" t="str">
        <f t="shared" si="58"/>
        <v>&lt;img src=@img/drinkicon.png@&gt;&lt;img src=@img/foodicon.png@&gt;</v>
      </c>
      <c r="BE55" s="1" t="str">
        <f t="shared" si="59"/>
        <v>drink food med  downtown</v>
      </c>
      <c r="BF55" s="1" t="str">
        <f t="shared" si="60"/>
        <v>Downtown</v>
      </c>
      <c r="BG55" s="8">
        <v>38.826121499999999</v>
      </c>
      <c r="BH55" s="8">
        <v>-104.8241113</v>
      </c>
      <c r="BI55" s="1" t="str">
        <f t="shared" si="61"/>
        <v>[38.8261215,-104.8241113],</v>
      </c>
    </row>
    <row r="56" spans="2:62" ht="21" customHeight="1">
      <c r="B56" s="1" t="s">
        <v>141</v>
      </c>
      <c r="C56" s="1" t="s">
        <v>142</v>
      </c>
      <c r="G56" s="12" t="s">
        <v>310</v>
      </c>
      <c r="H56" s="1">
        <v>1500</v>
      </c>
      <c r="I56" s="1">
        <v>1800</v>
      </c>
      <c r="J56" s="1">
        <v>1500</v>
      </c>
      <c r="K56" s="1">
        <v>1800</v>
      </c>
      <c r="L56" s="1">
        <v>1500</v>
      </c>
      <c r="M56" s="1">
        <v>1800</v>
      </c>
      <c r="N56" s="1">
        <v>1500</v>
      </c>
      <c r="O56" s="1">
        <v>1800</v>
      </c>
      <c r="P56" s="1">
        <v>1500</v>
      </c>
      <c r="Q56" s="1">
        <v>1800</v>
      </c>
      <c r="R56" s="1">
        <v>1500</v>
      </c>
      <c r="S56" s="1">
        <v>1800</v>
      </c>
      <c r="T56" s="1">
        <v>1500</v>
      </c>
      <c r="U56" s="1">
        <v>1800</v>
      </c>
      <c r="V56" s="1" t="s">
        <v>225</v>
      </c>
      <c r="W56" s="1">
        <f t="shared" si="31"/>
        <v>15</v>
      </c>
      <c r="X56" s="1">
        <f t="shared" si="32"/>
        <v>18</v>
      </c>
      <c r="Y56" s="1">
        <f t="shared" si="33"/>
        <v>15</v>
      </c>
      <c r="Z56" s="1">
        <f t="shared" si="34"/>
        <v>18</v>
      </c>
      <c r="AA56" s="1">
        <f t="shared" si="35"/>
        <v>15</v>
      </c>
      <c r="AB56" s="1">
        <f t="shared" si="36"/>
        <v>18</v>
      </c>
      <c r="AC56" s="1">
        <f t="shared" si="37"/>
        <v>15</v>
      </c>
      <c r="AD56" s="1">
        <f t="shared" si="38"/>
        <v>18</v>
      </c>
      <c r="AE56" s="1">
        <f t="shared" si="39"/>
        <v>15</v>
      </c>
      <c r="AF56" s="1">
        <f t="shared" si="40"/>
        <v>18</v>
      </c>
      <c r="AG56" s="1">
        <f t="shared" si="41"/>
        <v>15</v>
      </c>
      <c r="AH56" s="1">
        <f t="shared" si="42"/>
        <v>18</v>
      </c>
      <c r="AI56" s="1">
        <f t="shared" si="43"/>
        <v>15</v>
      </c>
      <c r="AJ56" s="1">
        <f t="shared" si="44"/>
        <v>18</v>
      </c>
      <c r="AK56" s="1" t="str">
        <f t="shared" si="45"/>
        <v>3pm-6pm</v>
      </c>
      <c r="AL56" s="1" t="str">
        <f t="shared" si="46"/>
        <v>3pm-6pm</v>
      </c>
      <c r="AM56" s="1" t="str">
        <f t="shared" si="47"/>
        <v>3pm-6pm</v>
      </c>
      <c r="AN56" s="1" t="str">
        <f t="shared" si="48"/>
        <v>3pm-6pm</v>
      </c>
      <c r="AO56" s="1" t="str">
        <f t="shared" si="49"/>
        <v>3pm-6pm</v>
      </c>
      <c r="AP56" s="1" t="str">
        <f t="shared" si="50"/>
        <v>3pm-6pm</v>
      </c>
      <c r="AQ56" s="1" t="str">
        <f t="shared" si="51"/>
        <v>3pm-6pm</v>
      </c>
      <c r="AR56" s="6"/>
      <c r="AU56" s="1" t="s">
        <v>425</v>
      </c>
      <c r="AV56" s="4" t="s">
        <v>423</v>
      </c>
      <c r="AW56" s="4" t="s">
        <v>424</v>
      </c>
      <c r="AX56" s="5" t="str">
        <f t="shared" si="52"/>
        <v>{
    'name': "Mi Mexico",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drinks", 'link':"", 'pricing':"",   'phone-number': "", 'address': "3956 N Academy Blvd, Colorado Springs, CO 80917", 'other-amenities': ['','','med'], 'has-drink':true, 'has-food':false},</v>
      </c>
      <c r="AY56" s="1" t="str">
        <f t="shared" si="53"/>
        <v/>
      </c>
      <c r="AZ56" s="1" t="str">
        <f t="shared" si="54"/>
        <v/>
      </c>
      <c r="BA56" s="1" t="str">
        <f t="shared" si="55"/>
        <v/>
      </c>
      <c r="BB56" s="1" t="str">
        <f t="shared" si="56"/>
        <v>&lt;img src=@img/drinkicon.png@&gt;</v>
      </c>
      <c r="BC56" s="1" t="str">
        <f t="shared" si="57"/>
        <v/>
      </c>
      <c r="BD56" s="1" t="str">
        <f t="shared" si="58"/>
        <v>&lt;img src=@img/drinkicon.png@&gt;</v>
      </c>
      <c r="BE56" s="1" t="str">
        <f t="shared" si="59"/>
        <v>drink med  nacademy</v>
      </c>
      <c r="BF56" s="1" t="str">
        <f t="shared" si="60"/>
        <v>North Academy</v>
      </c>
      <c r="BG56" s="8">
        <v>38.889310000000002</v>
      </c>
      <c r="BH56" s="8">
        <v>-104.7575033</v>
      </c>
      <c r="BI56" s="1" t="str">
        <f t="shared" si="61"/>
        <v>[38.88931,-104.7575033],</v>
      </c>
    </row>
    <row r="57" spans="2:62" ht="21" customHeight="1">
      <c r="B57" s="24" t="s">
        <v>83</v>
      </c>
      <c r="C57" s="1" t="s">
        <v>87</v>
      </c>
      <c r="G57" s="12" t="s">
        <v>166</v>
      </c>
      <c r="H57" s="1">
        <v>1630</v>
      </c>
      <c r="I57" s="1">
        <v>1830</v>
      </c>
      <c r="P57" s="1">
        <v>1630</v>
      </c>
      <c r="Q57" s="1">
        <v>1830</v>
      </c>
      <c r="R57" s="1">
        <v>1630</v>
      </c>
      <c r="S57" s="1">
        <v>1830</v>
      </c>
      <c r="T57" s="1">
        <v>1630</v>
      </c>
      <c r="U57" s="1">
        <v>1830</v>
      </c>
      <c r="V57" s="29" t="s">
        <v>183</v>
      </c>
      <c r="W57" s="1">
        <f t="shared" si="31"/>
        <v>16.3</v>
      </c>
      <c r="X57" s="1">
        <f t="shared" si="32"/>
        <v>18.3</v>
      </c>
      <c r="Y57" s="1" t="str">
        <f t="shared" si="33"/>
        <v/>
      </c>
      <c r="Z57" s="1" t="str">
        <f t="shared" si="34"/>
        <v/>
      </c>
      <c r="AA57" s="1" t="str">
        <f t="shared" si="35"/>
        <v/>
      </c>
      <c r="AB57" s="1" t="str">
        <f t="shared" si="36"/>
        <v/>
      </c>
      <c r="AC57" s="1" t="str">
        <f t="shared" si="37"/>
        <v/>
      </c>
      <c r="AD57" s="1" t="str">
        <f t="shared" si="38"/>
        <v/>
      </c>
      <c r="AE57" s="1">
        <f t="shared" si="39"/>
        <v>16.3</v>
      </c>
      <c r="AF57" s="1">
        <f t="shared" si="40"/>
        <v>18.3</v>
      </c>
      <c r="AG57" s="1">
        <f t="shared" si="41"/>
        <v>16.3</v>
      </c>
      <c r="AH57" s="1">
        <f t="shared" si="42"/>
        <v>18.3</v>
      </c>
      <c r="AI57" s="1">
        <f t="shared" si="43"/>
        <v>16.3</v>
      </c>
      <c r="AJ57" s="1">
        <f t="shared" si="44"/>
        <v>18.3</v>
      </c>
      <c r="AK57" s="1" t="str">
        <f t="shared" si="45"/>
        <v>4.3pm-6.3pm</v>
      </c>
      <c r="AL57" s="1" t="str">
        <f t="shared" si="46"/>
        <v/>
      </c>
      <c r="AM57" s="1" t="str">
        <f t="shared" si="47"/>
        <v/>
      </c>
      <c r="AN57" s="1" t="str">
        <f t="shared" si="48"/>
        <v/>
      </c>
      <c r="AO57" s="1" t="str">
        <f t="shared" si="49"/>
        <v/>
      </c>
      <c r="AP57" s="1" t="str">
        <f t="shared" si="50"/>
        <v>4.3pm-6.3pm</v>
      </c>
      <c r="AQ57" s="1" t="str">
        <f t="shared" si="51"/>
        <v>4.3pm-6.3pm</v>
      </c>
      <c r="AR57" s="3"/>
      <c r="AU57" s="1" t="s">
        <v>425</v>
      </c>
      <c r="AV57" s="4" t="s">
        <v>423</v>
      </c>
      <c r="AW57" s="4" t="s">
        <v>423</v>
      </c>
      <c r="AX57" s="5" t="str">
        <f t="shared" si="52"/>
        <v>{
    'name': "Mona Lisa Fondue Restaurant",
    'area': "manitou",'hours': {
      'sunday-start':"1630", 'sunday-end':"1830", 'monday-start':"", 'monday-end':"", 'tuesday-start':"", 'tuesday-end':"", 'wednesday-start':"", 'wednesday-end':"", 'thursday-start':"1630", 'thursday-end':"1830", 'friday-start':"1630", 'friday-end':"1830", 'saturday-start':"1630", 'saturday-end':"1830"},  'description': "$5 glasses of wine and 40% off all food", 'link':"", 'pricing':"",   'phone-number': "", 'address': "733 Manitou Ave, Manitou Springs, CO 80829", 'other-amenities': ['','','med'], 'has-drink':true, 'has-food':true},</v>
      </c>
      <c r="AY57" s="1" t="str">
        <f t="shared" si="53"/>
        <v/>
      </c>
      <c r="AZ57" s="1" t="str">
        <f t="shared" si="54"/>
        <v/>
      </c>
      <c r="BA57" s="1" t="str">
        <f t="shared" si="55"/>
        <v/>
      </c>
      <c r="BB57" s="1" t="str">
        <f t="shared" si="56"/>
        <v>&lt;img src=@img/drinkicon.png@&gt;</v>
      </c>
      <c r="BC57" s="1" t="str">
        <f t="shared" si="57"/>
        <v>&lt;img src=@img/foodicon.png@&gt;</v>
      </c>
      <c r="BD57" s="1" t="str">
        <f t="shared" si="58"/>
        <v>&lt;img src=@img/drinkicon.png@&gt;&lt;img src=@img/foodicon.png@&gt;</v>
      </c>
      <c r="BE57" s="1" t="str">
        <f t="shared" si="59"/>
        <v>drink food med  manitou</v>
      </c>
      <c r="BF57" s="1" t="str">
        <f t="shared" si="60"/>
        <v>Manitou Springs</v>
      </c>
      <c r="BG57" s="8">
        <v>38.857100000000003</v>
      </c>
      <c r="BH57" s="8">
        <v>-104.91604</v>
      </c>
      <c r="BI57" s="1" t="str">
        <f t="shared" si="61"/>
        <v>[38.8571,-104.91604],</v>
      </c>
    </row>
    <row r="58" spans="2:62" ht="21" customHeight="1">
      <c r="B58" s="1" t="s">
        <v>338</v>
      </c>
      <c r="C58" s="1" t="s">
        <v>75</v>
      </c>
      <c r="G58" s="1" t="s">
        <v>363</v>
      </c>
      <c r="W58" s="1" t="str">
        <f t="shared" si="31"/>
        <v/>
      </c>
      <c r="X58" s="1" t="str">
        <f t="shared" si="32"/>
        <v/>
      </c>
      <c r="Y58" s="1" t="str">
        <f t="shared" si="33"/>
        <v/>
      </c>
      <c r="Z58" s="1" t="str">
        <f t="shared" si="34"/>
        <v/>
      </c>
      <c r="AA58" s="1" t="str">
        <f t="shared" si="35"/>
        <v/>
      </c>
      <c r="AB58" s="1" t="str">
        <f t="shared" si="36"/>
        <v/>
      </c>
      <c r="AC58" s="1" t="str">
        <f t="shared" si="37"/>
        <v/>
      </c>
      <c r="AD58" s="1" t="str">
        <f t="shared" si="38"/>
        <v/>
      </c>
      <c r="AE58" s="1" t="str">
        <f t="shared" si="39"/>
        <v/>
      </c>
      <c r="AF58" s="1" t="str">
        <f t="shared" si="40"/>
        <v/>
      </c>
      <c r="AG58" s="1" t="str">
        <f t="shared" si="41"/>
        <v/>
      </c>
      <c r="AH58" s="1" t="str">
        <f t="shared" si="42"/>
        <v/>
      </c>
      <c r="AI58" s="1" t="str">
        <f t="shared" si="43"/>
        <v/>
      </c>
      <c r="AJ58" s="1" t="str">
        <f t="shared" si="44"/>
        <v/>
      </c>
      <c r="AK58" s="1" t="str">
        <f t="shared" si="45"/>
        <v/>
      </c>
      <c r="AL58" s="1" t="str">
        <f t="shared" si="46"/>
        <v/>
      </c>
      <c r="AM58" s="1" t="str">
        <f t="shared" si="47"/>
        <v/>
      </c>
      <c r="AN58" s="1" t="str">
        <f t="shared" si="48"/>
        <v/>
      </c>
      <c r="AO58" s="1" t="str">
        <f t="shared" si="49"/>
        <v/>
      </c>
      <c r="AP58" s="1" t="str">
        <f t="shared" si="50"/>
        <v/>
      </c>
      <c r="AQ58" s="1" t="str">
        <f t="shared" si="51"/>
        <v/>
      </c>
      <c r="AT58" s="1" t="s">
        <v>333</v>
      </c>
      <c r="AU58" s="1" t="s">
        <v>425</v>
      </c>
      <c r="AV58" s="4" t="s">
        <v>424</v>
      </c>
      <c r="AW58" s="4" t="s">
        <v>424</v>
      </c>
      <c r="AX58" s="5" t="str">
        <f t="shared" si="52"/>
        <v>{
    'name': "Mountain Shadows Restaurant",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"2223 Colorado Ave, Colorado Springs, CO 80904", 'other-amenities': ['','pet','med'], 'has-drink':false, 'has-food':false},</v>
      </c>
      <c r="AY58" s="1" t="str">
        <f t="shared" si="53"/>
        <v/>
      </c>
      <c r="AZ58" s="1" t="str">
        <f t="shared" si="54"/>
        <v>&lt;img src=@img/pets.png@&gt;</v>
      </c>
      <c r="BA58" s="1" t="str">
        <f t="shared" si="55"/>
        <v/>
      </c>
      <c r="BB58" s="1" t="str">
        <f t="shared" si="56"/>
        <v/>
      </c>
      <c r="BC58" s="1" t="str">
        <f t="shared" si="57"/>
        <v/>
      </c>
      <c r="BD58" s="1" t="str">
        <f t="shared" si="58"/>
        <v>&lt;img src=@img/pets.png@&gt;</v>
      </c>
      <c r="BE58" s="1" t="str">
        <f t="shared" si="59"/>
        <v>pet med  oldcolo</v>
      </c>
      <c r="BF58" s="1" t="str">
        <f t="shared" si="60"/>
        <v>Old Colorado Springs</v>
      </c>
      <c r="BG58" s="1">
        <v>38.844859999999997</v>
      </c>
      <c r="BH58" s="1">
        <v>-104.85939999999999</v>
      </c>
      <c r="BI58" s="1" t="str">
        <f t="shared" si="61"/>
        <v>[38.84486,-104.8594],</v>
      </c>
    </row>
    <row r="59" spans="2:62" ht="21" customHeight="1">
      <c r="B59" s="26" t="s">
        <v>230</v>
      </c>
      <c r="C59" s="1" t="s">
        <v>55</v>
      </c>
      <c r="G59" s="12" t="s">
        <v>317</v>
      </c>
      <c r="J59" s="1">
        <v>1600</v>
      </c>
      <c r="K59" s="1">
        <v>1900</v>
      </c>
      <c r="L59" s="1">
        <v>1600</v>
      </c>
      <c r="M59" s="1">
        <v>1900</v>
      </c>
      <c r="N59" s="1">
        <v>1600</v>
      </c>
      <c r="O59" s="1">
        <v>1900</v>
      </c>
      <c r="P59" s="1">
        <v>1600</v>
      </c>
      <c r="Q59" s="1">
        <v>1900</v>
      </c>
      <c r="R59" s="1">
        <v>1600</v>
      </c>
      <c r="S59" s="1">
        <v>1900</v>
      </c>
      <c r="V59" s="20" t="s">
        <v>231</v>
      </c>
      <c r="W59" s="1" t="str">
        <f t="shared" si="31"/>
        <v/>
      </c>
      <c r="X59" s="1" t="str">
        <f t="shared" si="32"/>
        <v/>
      </c>
      <c r="Y59" s="1">
        <f t="shared" si="33"/>
        <v>16</v>
      </c>
      <c r="Z59" s="1">
        <f t="shared" si="34"/>
        <v>19</v>
      </c>
      <c r="AA59" s="1">
        <f t="shared" si="35"/>
        <v>16</v>
      </c>
      <c r="AB59" s="1">
        <f t="shared" si="36"/>
        <v>19</v>
      </c>
      <c r="AC59" s="1">
        <f t="shared" si="37"/>
        <v>16</v>
      </c>
      <c r="AD59" s="1">
        <f t="shared" si="38"/>
        <v>19</v>
      </c>
      <c r="AE59" s="1">
        <f t="shared" si="39"/>
        <v>16</v>
      </c>
      <c r="AF59" s="1">
        <f t="shared" si="40"/>
        <v>19</v>
      </c>
      <c r="AG59" s="1">
        <f t="shared" si="41"/>
        <v>16</v>
      </c>
      <c r="AH59" s="1">
        <f t="shared" si="42"/>
        <v>19</v>
      </c>
      <c r="AI59" s="1" t="str">
        <f t="shared" si="43"/>
        <v/>
      </c>
      <c r="AJ59" s="1" t="str">
        <f t="shared" si="44"/>
        <v/>
      </c>
      <c r="AK59" s="1" t="str">
        <f t="shared" si="45"/>
        <v/>
      </c>
      <c r="AL59" s="1" t="str">
        <f t="shared" si="46"/>
        <v>4pm-7pm</v>
      </c>
      <c r="AM59" s="1" t="str">
        <f t="shared" si="47"/>
        <v>4pm-7pm</v>
      </c>
      <c r="AN59" s="1" t="str">
        <f t="shared" si="48"/>
        <v>4pm-7pm</v>
      </c>
      <c r="AO59" s="1" t="str">
        <f t="shared" si="49"/>
        <v>4pm-7pm</v>
      </c>
      <c r="AP59" s="1" t="str">
        <f t="shared" si="50"/>
        <v>4pm-7pm</v>
      </c>
      <c r="AQ59" s="1" t="str">
        <f t="shared" si="51"/>
        <v/>
      </c>
      <c r="AR59" s="3"/>
      <c r="AU59" s="1" t="s">
        <v>425</v>
      </c>
      <c r="AV59" s="4" t="s">
        <v>423</v>
      </c>
      <c r="AW59" s="4" t="s">
        <v>423</v>
      </c>
      <c r="AX59" s="5" t="str">
        <f t="shared" si="52"/>
        <v>{
    'name': "Oscars Oyster Bar",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wines and drafts&lt;br&gt;Half priced oysters&lt;br&gt;Two for One wine, wells, drafts and Cajun martinis on Tuesday 4:00-7:00pm", 'link':"", 'pricing':"",   'phone-number': "", 'address': "333 S Tejon St, Colorado Springs, CO 80903", 'other-amenities': ['','','med'], 'has-drink':true, 'has-food':true},</v>
      </c>
      <c r="AY59" s="1" t="str">
        <f t="shared" si="53"/>
        <v/>
      </c>
      <c r="AZ59" s="1" t="str">
        <f t="shared" si="54"/>
        <v/>
      </c>
      <c r="BA59" s="1" t="str">
        <f t="shared" si="55"/>
        <v/>
      </c>
      <c r="BB59" s="1" t="str">
        <f t="shared" si="56"/>
        <v>&lt;img src=@img/drinkicon.png@&gt;</v>
      </c>
      <c r="BC59" s="1" t="str">
        <f t="shared" si="57"/>
        <v>&lt;img src=@img/foodicon.png@&gt;</v>
      </c>
      <c r="BD59" s="1" t="str">
        <f t="shared" si="58"/>
        <v>&lt;img src=@img/drinkicon.png@&gt;&lt;img src=@img/foodicon.png@&gt;</v>
      </c>
      <c r="BE59" s="1" t="str">
        <f t="shared" si="59"/>
        <v>drink food med  downtown</v>
      </c>
      <c r="BF59" s="1" t="str">
        <f t="shared" si="60"/>
        <v>Downtown</v>
      </c>
      <c r="BG59" s="8">
        <v>38.828429999999997</v>
      </c>
      <c r="BH59" s="8">
        <v>-104.8233</v>
      </c>
      <c r="BI59" s="1" t="str">
        <f t="shared" si="61"/>
        <v>[38.82843,-104.8233],</v>
      </c>
    </row>
    <row r="60" spans="2:62" ht="21" customHeight="1">
      <c r="B60" s="8" t="s">
        <v>63</v>
      </c>
      <c r="C60" s="1" t="s">
        <v>55</v>
      </c>
      <c r="G60" s="12" t="s">
        <v>152</v>
      </c>
      <c r="J60" s="1">
        <v>1500</v>
      </c>
      <c r="K60" s="1">
        <v>1800</v>
      </c>
      <c r="L60" s="1">
        <v>1500</v>
      </c>
      <c r="M60" s="1">
        <v>1800</v>
      </c>
      <c r="N60" s="1">
        <v>1500</v>
      </c>
      <c r="O60" s="1">
        <v>1800</v>
      </c>
      <c r="P60" s="1">
        <v>1500</v>
      </c>
      <c r="Q60" s="1">
        <v>1800</v>
      </c>
      <c r="R60" s="1">
        <v>1500</v>
      </c>
      <c r="S60" s="1">
        <v>1800</v>
      </c>
      <c r="V60" s="1" t="s">
        <v>174</v>
      </c>
      <c r="W60" s="1" t="str">
        <f t="shared" si="31"/>
        <v/>
      </c>
      <c r="X60" s="1" t="str">
        <f t="shared" si="32"/>
        <v/>
      </c>
      <c r="Y60" s="1">
        <f t="shared" si="33"/>
        <v>15</v>
      </c>
      <c r="Z60" s="1">
        <f t="shared" si="34"/>
        <v>18</v>
      </c>
      <c r="AA60" s="1">
        <f t="shared" si="35"/>
        <v>15</v>
      </c>
      <c r="AB60" s="1">
        <f t="shared" si="36"/>
        <v>18</v>
      </c>
      <c r="AC60" s="1">
        <f t="shared" si="37"/>
        <v>15</v>
      </c>
      <c r="AD60" s="1">
        <f t="shared" si="38"/>
        <v>18</v>
      </c>
      <c r="AE60" s="1">
        <f t="shared" si="39"/>
        <v>15</v>
      </c>
      <c r="AF60" s="1">
        <f t="shared" si="40"/>
        <v>18</v>
      </c>
      <c r="AG60" s="1">
        <f t="shared" si="41"/>
        <v>15</v>
      </c>
      <c r="AH60" s="1">
        <f t="shared" si="42"/>
        <v>18</v>
      </c>
      <c r="AI60" s="1" t="str">
        <f t="shared" si="43"/>
        <v/>
      </c>
      <c r="AJ60" s="1" t="str">
        <f t="shared" si="44"/>
        <v/>
      </c>
      <c r="AK60" s="1" t="str">
        <f t="shared" si="45"/>
        <v/>
      </c>
      <c r="AL60" s="1" t="str">
        <f t="shared" si="46"/>
        <v>3pm-6pm</v>
      </c>
      <c r="AM60" s="1" t="str">
        <f t="shared" si="47"/>
        <v>3pm-6pm</v>
      </c>
      <c r="AN60" s="1" t="str">
        <f t="shared" si="48"/>
        <v>3pm-6pm</v>
      </c>
      <c r="AO60" s="1" t="str">
        <f t="shared" si="49"/>
        <v>3pm-6pm</v>
      </c>
      <c r="AP60" s="1" t="str">
        <f t="shared" si="50"/>
        <v>3pm-6pm</v>
      </c>
      <c r="AQ60" s="1" t="str">
        <f t="shared" si="51"/>
        <v/>
      </c>
      <c r="AR60" s="1" t="s">
        <v>64</v>
      </c>
      <c r="AS60" s="1" t="s">
        <v>345</v>
      </c>
      <c r="AU60" s="1" t="s">
        <v>425</v>
      </c>
      <c r="AV60" s="4" t="s">
        <v>423</v>
      </c>
      <c r="AW60" s="4" t="s">
        <v>423</v>
      </c>
      <c r="AX60" s="5" t="str">
        <f t="shared" si="52"/>
        <v>{
    'name': "Oskar Blues",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"All appetizers half price&lt;br&gt;$3.50 Core beers&lt;br&gt;$4.50 Jamison drinks&lt;br&gt;$2 Off wells and wines", 'link':"http://www.oskarbluesfooderies.com/", 'pricing':"",   'phone-number': "", 'address': "118 N Tejon St, Colorado Springs, CO 80903", 'other-amenities': ['outdoor','','med'], 'has-drink':true, 'has-food':true},</v>
      </c>
      <c r="AY60" s="1" t="str">
        <f t="shared" si="53"/>
        <v>&lt;img src=@img/outdoor.png@&gt;</v>
      </c>
      <c r="AZ60" s="1" t="str">
        <f t="shared" si="54"/>
        <v/>
      </c>
      <c r="BA60" s="1" t="str">
        <f t="shared" si="55"/>
        <v/>
      </c>
      <c r="BB60" s="1" t="str">
        <f t="shared" si="56"/>
        <v>&lt;img src=@img/drinkicon.png@&gt;</v>
      </c>
      <c r="BC60" s="1" t="str">
        <f t="shared" si="57"/>
        <v>&lt;img src=@img/foodicon.png@&gt;</v>
      </c>
      <c r="BD60" s="1" t="str">
        <f t="shared" si="58"/>
        <v>&lt;img src=@img/outdoor.png@&gt;&lt;img src=@img/drinkicon.png@&gt;&lt;img src=@img/foodicon.png@&gt;</v>
      </c>
      <c r="BE60" s="1" t="str">
        <f t="shared" si="59"/>
        <v>outdoor drink food med  downtown</v>
      </c>
      <c r="BF60" s="1" t="str">
        <f t="shared" si="60"/>
        <v>Downtown</v>
      </c>
      <c r="BG60" s="8">
        <v>38.835999999999999</v>
      </c>
      <c r="BH60" s="8">
        <v>-104.82387</v>
      </c>
      <c r="BI60" s="1" t="str">
        <f t="shared" si="61"/>
        <v>[38.836,-104.82387],</v>
      </c>
    </row>
    <row r="61" spans="2:62" ht="21" customHeight="1">
      <c r="B61" s="1" t="s">
        <v>130</v>
      </c>
      <c r="C61" s="1" t="s">
        <v>142</v>
      </c>
      <c r="G61" s="27" t="s">
        <v>299</v>
      </c>
      <c r="H61" s="1">
        <v>1000</v>
      </c>
      <c r="I61" s="1">
        <v>2400</v>
      </c>
      <c r="J61" s="1">
        <v>1400</v>
      </c>
      <c r="K61" s="1">
        <v>2400</v>
      </c>
      <c r="L61" s="1">
        <v>1400</v>
      </c>
      <c r="M61" s="1">
        <v>2400</v>
      </c>
      <c r="N61" s="1">
        <v>1400</v>
      </c>
      <c r="O61" s="1">
        <v>2400</v>
      </c>
      <c r="P61" s="1">
        <v>1130</v>
      </c>
      <c r="Q61" s="1">
        <v>2400</v>
      </c>
      <c r="R61" s="1">
        <v>1130</v>
      </c>
      <c r="S61" s="1">
        <v>2400</v>
      </c>
      <c r="T61" s="1">
        <v>1000</v>
      </c>
      <c r="U61" s="1">
        <v>2400</v>
      </c>
      <c r="V61" s="1" t="s">
        <v>430</v>
      </c>
      <c r="W61" s="1">
        <f t="shared" si="31"/>
        <v>10</v>
      </c>
      <c r="X61" s="1">
        <f t="shared" si="32"/>
        <v>24</v>
      </c>
      <c r="Y61" s="1">
        <f t="shared" si="33"/>
        <v>14</v>
      </c>
      <c r="Z61" s="1">
        <f t="shared" si="34"/>
        <v>24</v>
      </c>
      <c r="AA61" s="1">
        <f t="shared" si="35"/>
        <v>14</v>
      </c>
      <c r="AB61" s="1">
        <f t="shared" si="36"/>
        <v>24</v>
      </c>
      <c r="AC61" s="1">
        <f t="shared" si="37"/>
        <v>14</v>
      </c>
      <c r="AD61" s="1">
        <f t="shared" si="38"/>
        <v>24</v>
      </c>
      <c r="AE61" s="1">
        <f t="shared" si="39"/>
        <v>11.3</v>
      </c>
      <c r="AF61" s="1">
        <f t="shared" si="40"/>
        <v>24</v>
      </c>
      <c r="AG61" s="1">
        <f t="shared" si="41"/>
        <v>11.3</v>
      </c>
      <c r="AH61" s="1">
        <f t="shared" si="42"/>
        <v>24</v>
      </c>
      <c r="AI61" s="1">
        <f t="shared" si="43"/>
        <v>10</v>
      </c>
      <c r="AJ61" s="1">
        <f t="shared" si="44"/>
        <v>24</v>
      </c>
      <c r="AK61" s="1" t="str">
        <f t="shared" si="45"/>
        <v>10am-12am</v>
      </c>
      <c r="AL61" s="1" t="str">
        <f t="shared" si="46"/>
        <v>2pm-12am</v>
      </c>
      <c r="AM61" s="1" t="str">
        <f t="shared" si="47"/>
        <v>2pm-12am</v>
      </c>
      <c r="AN61" s="1" t="str">
        <f t="shared" si="48"/>
        <v>2pm-12am</v>
      </c>
      <c r="AO61" s="1" t="str">
        <f t="shared" si="49"/>
        <v>11.3am-12am</v>
      </c>
      <c r="AP61" s="1" t="str">
        <f t="shared" si="50"/>
        <v>11.3am-12am</v>
      </c>
      <c r="AQ61" s="1" t="str">
        <f t="shared" si="51"/>
        <v>10am-12am</v>
      </c>
      <c r="AU61" s="1" t="s">
        <v>425</v>
      </c>
      <c r="AV61" s="4" t="s">
        <v>423</v>
      </c>
      <c r="AW61" s="4" t="s">
        <v>424</v>
      </c>
      <c r="AX61" s="5" t="str">
        <f t="shared" si="52"/>
        <v>{
    'name': "Overtime Sports Bar and Grill",
    'area': "nacademy",'hours': {
      'sunday-start':"1000", 'sunday-end':"2400", 'monday-start':"1400", 'monday-end':"2400", 'tuesday-start':"1400", 'tuesday-end':"2400", 'wednesday-start':"1400", 'wednesday-end':"2400", 'thursday-start':"1130", 'thursday-end':"2400", 'friday-start':"1130", 'friday-end':"2400", 'saturday-start':"1000", 'saturday-end':"2400"},  'description': "&lt;b&gt;Monday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Bombs", 'link':"", 'pricing':"",   'phone-number': "", 'address': " 2809 Dublin Blvd, Colorado Springs, CO 80918", 'other-amenities': ['','','med'], 'has-drink':true, 'has-food':false},</v>
      </c>
      <c r="AY61" s="1" t="str">
        <f t="shared" si="53"/>
        <v/>
      </c>
      <c r="AZ61" s="1" t="str">
        <f t="shared" si="54"/>
        <v/>
      </c>
      <c r="BA61" s="1" t="str">
        <f t="shared" si="55"/>
        <v/>
      </c>
      <c r="BB61" s="1" t="str">
        <f t="shared" si="56"/>
        <v>&lt;img src=@img/drinkicon.png@&gt;</v>
      </c>
      <c r="BC61" s="1" t="str">
        <f t="shared" si="57"/>
        <v/>
      </c>
      <c r="BD61" s="1" t="str">
        <f t="shared" si="58"/>
        <v>&lt;img src=@img/drinkicon.png@&gt;</v>
      </c>
      <c r="BE61" s="1" t="str">
        <f t="shared" si="59"/>
        <v>drink med  nacademy</v>
      </c>
      <c r="BF61" s="1" t="str">
        <f t="shared" si="60"/>
        <v>North Academy</v>
      </c>
      <c r="BG61" s="8">
        <v>38.924875</v>
      </c>
      <c r="BH61" s="8">
        <v>-104.7742415</v>
      </c>
      <c r="BI61" s="1" t="str">
        <f t="shared" si="61"/>
        <v>[38.924875,-104.7742415],</v>
      </c>
    </row>
    <row r="62" spans="2:62" ht="21" customHeight="1">
      <c r="B62" s="1" t="s">
        <v>344</v>
      </c>
      <c r="C62" s="1" t="s">
        <v>75</v>
      </c>
      <c r="G62" s="1" t="s">
        <v>369</v>
      </c>
      <c r="W62" s="1" t="str">
        <f t="shared" si="31"/>
        <v/>
      </c>
      <c r="X62" s="1" t="str">
        <f t="shared" si="32"/>
        <v/>
      </c>
      <c r="Y62" s="1" t="str">
        <f t="shared" si="33"/>
        <v/>
      </c>
      <c r="Z62" s="1" t="str">
        <f t="shared" si="34"/>
        <v/>
      </c>
      <c r="AA62" s="1" t="str">
        <f t="shared" si="35"/>
        <v/>
      </c>
      <c r="AB62" s="1" t="str">
        <f t="shared" si="36"/>
        <v/>
      </c>
      <c r="AC62" s="1" t="str">
        <f t="shared" si="37"/>
        <v/>
      </c>
      <c r="AD62" s="1" t="str">
        <f t="shared" si="38"/>
        <v/>
      </c>
      <c r="AE62" s="1" t="str">
        <f t="shared" si="39"/>
        <v/>
      </c>
      <c r="AF62" s="1" t="str">
        <f t="shared" si="40"/>
        <v/>
      </c>
      <c r="AG62" s="1" t="str">
        <f t="shared" si="41"/>
        <v/>
      </c>
      <c r="AH62" s="1" t="str">
        <f t="shared" si="42"/>
        <v/>
      </c>
      <c r="AI62" s="1" t="str">
        <f t="shared" si="43"/>
        <v/>
      </c>
      <c r="AJ62" s="1" t="str">
        <f t="shared" si="44"/>
        <v/>
      </c>
      <c r="AK62" s="1" t="str">
        <f t="shared" si="45"/>
        <v/>
      </c>
      <c r="AL62" s="1" t="str">
        <f t="shared" si="46"/>
        <v/>
      </c>
      <c r="AM62" s="1" t="str">
        <f t="shared" si="47"/>
        <v/>
      </c>
      <c r="AN62" s="1" t="str">
        <f t="shared" si="48"/>
        <v/>
      </c>
      <c r="AO62" s="1" t="str">
        <f t="shared" si="49"/>
        <v/>
      </c>
      <c r="AP62" s="1" t="str">
        <f t="shared" si="50"/>
        <v/>
      </c>
      <c r="AQ62" s="1" t="str">
        <f t="shared" si="51"/>
        <v/>
      </c>
      <c r="AT62" s="1" t="s">
        <v>333</v>
      </c>
      <c r="AU62" s="1" t="s">
        <v>425</v>
      </c>
      <c r="AV62" s="4" t="s">
        <v>424</v>
      </c>
      <c r="AW62" s="4" t="s">
        <v>424</v>
      </c>
      <c r="AX62" s="5" t="str">
        <f t="shared" si="52"/>
        <v>{
    'name': "Paravicinis",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"2802 Colorado Ave, Colorado Springs, CO 80904", 'other-amenities': ['','pet','med'], 'has-drink':false, 'has-food':false},</v>
      </c>
      <c r="AY62" s="1" t="str">
        <f t="shared" si="53"/>
        <v/>
      </c>
      <c r="AZ62" s="1" t="str">
        <f t="shared" si="54"/>
        <v>&lt;img src=@img/pets.png@&gt;</v>
      </c>
      <c r="BA62" s="1" t="str">
        <f t="shared" si="55"/>
        <v/>
      </c>
      <c r="BB62" s="1" t="str">
        <f t="shared" si="56"/>
        <v/>
      </c>
      <c r="BC62" s="1" t="str">
        <f t="shared" si="57"/>
        <v/>
      </c>
      <c r="BD62" s="1" t="str">
        <f t="shared" si="58"/>
        <v>&lt;img src=@img/pets.png@&gt;</v>
      </c>
      <c r="BE62" s="1" t="str">
        <f t="shared" si="59"/>
        <v>pet med  oldcolo</v>
      </c>
      <c r="BF62" s="1" t="str">
        <f t="shared" si="60"/>
        <v>Old Colorado Springs</v>
      </c>
      <c r="BG62" s="1">
        <v>38.850259999999999</v>
      </c>
      <c r="BH62" s="1">
        <v>-104.86696000000001</v>
      </c>
      <c r="BI62" s="1" t="str">
        <f t="shared" si="61"/>
        <v>[38.85026,-104.86696],</v>
      </c>
    </row>
    <row r="63" spans="2:62" ht="21" customHeight="1">
      <c r="B63" s="25" t="s">
        <v>94</v>
      </c>
      <c r="C63" s="1" t="s">
        <v>99</v>
      </c>
      <c r="G63" s="12" t="s">
        <v>265</v>
      </c>
      <c r="W63" s="1" t="str">
        <f t="shared" si="31"/>
        <v/>
      </c>
      <c r="X63" s="1" t="str">
        <f t="shared" si="32"/>
        <v/>
      </c>
      <c r="Y63" s="1" t="str">
        <f t="shared" si="33"/>
        <v/>
      </c>
      <c r="Z63" s="1" t="str">
        <f t="shared" si="34"/>
        <v/>
      </c>
      <c r="AA63" s="1" t="str">
        <f t="shared" si="35"/>
        <v/>
      </c>
      <c r="AB63" s="1" t="str">
        <f t="shared" si="36"/>
        <v/>
      </c>
      <c r="AC63" s="1" t="str">
        <f t="shared" si="37"/>
        <v/>
      </c>
      <c r="AD63" s="1" t="str">
        <f t="shared" si="38"/>
        <v/>
      </c>
      <c r="AE63" s="1" t="str">
        <f t="shared" si="39"/>
        <v/>
      </c>
      <c r="AF63" s="1" t="str">
        <f t="shared" si="40"/>
        <v/>
      </c>
      <c r="AG63" s="1" t="str">
        <f t="shared" si="41"/>
        <v/>
      </c>
      <c r="AH63" s="1" t="str">
        <f t="shared" si="42"/>
        <v/>
      </c>
      <c r="AI63" s="1" t="str">
        <f t="shared" si="43"/>
        <v/>
      </c>
      <c r="AJ63" s="1" t="str">
        <f t="shared" si="44"/>
        <v/>
      </c>
      <c r="AK63" s="1" t="str">
        <f t="shared" si="45"/>
        <v/>
      </c>
      <c r="AL63" s="1" t="str">
        <f t="shared" si="46"/>
        <v/>
      </c>
      <c r="AM63" s="1" t="str">
        <f t="shared" si="47"/>
        <v/>
      </c>
      <c r="AN63" s="1" t="str">
        <f t="shared" si="48"/>
        <v/>
      </c>
      <c r="AO63" s="1" t="str">
        <f t="shared" si="49"/>
        <v/>
      </c>
      <c r="AP63" s="1" t="str">
        <f t="shared" si="50"/>
        <v/>
      </c>
      <c r="AQ63" s="1" t="str">
        <f t="shared" si="51"/>
        <v/>
      </c>
      <c r="AU63" s="1" t="s">
        <v>425</v>
      </c>
      <c r="AV63" s="4" t="s">
        <v>424</v>
      </c>
      <c r="AW63" s="4" t="s">
        <v>424</v>
      </c>
      <c r="AX63" s="5" t="str">
        <f t="shared" si="52"/>
        <v>{
    'name': "Peaks N Pines Brewing Company",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"4005 Tutt Blvd, Colorado Springs, CO 80922", 'other-amenities': ['','','med'], 'has-drink':false, 'has-food':false},</v>
      </c>
      <c r="AY63" s="1" t="str">
        <f t="shared" si="53"/>
        <v/>
      </c>
      <c r="AZ63" s="1" t="str">
        <f t="shared" si="54"/>
        <v/>
      </c>
      <c r="BA63" s="1" t="str">
        <f t="shared" si="55"/>
        <v/>
      </c>
      <c r="BB63" s="1" t="str">
        <f t="shared" si="56"/>
        <v/>
      </c>
      <c r="BC63" s="1" t="str">
        <f t="shared" si="57"/>
        <v/>
      </c>
      <c r="BD63" s="1" t="str">
        <f t="shared" si="58"/>
        <v/>
      </c>
      <c r="BE63" s="1" t="str">
        <f t="shared" si="59"/>
        <v>med  powers</v>
      </c>
      <c r="BF63" s="1" t="str">
        <f t="shared" si="60"/>
        <v>Powers Road</v>
      </c>
      <c r="BG63" s="8">
        <v>38.889899999999997</v>
      </c>
      <c r="BH63" s="8">
        <v>-104.71393999999999</v>
      </c>
      <c r="BI63" s="1" t="str">
        <f t="shared" si="61"/>
        <v>[38.8899,-104.71394],</v>
      </c>
    </row>
    <row r="64" spans="2:62" ht="21" customHeight="1">
      <c r="B64" s="17" t="s">
        <v>73</v>
      </c>
      <c r="C64" s="1" t="s">
        <v>55</v>
      </c>
      <c r="G64" s="12" t="s">
        <v>157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28" t="s">
        <v>179</v>
      </c>
      <c r="W64" s="1">
        <f t="shared" si="31"/>
        <v>15</v>
      </c>
      <c r="X64" s="1">
        <f t="shared" si="32"/>
        <v>18</v>
      </c>
      <c r="Y64" s="1">
        <f t="shared" si="33"/>
        <v>15</v>
      </c>
      <c r="Z64" s="1">
        <f t="shared" si="34"/>
        <v>18</v>
      </c>
      <c r="AA64" s="1">
        <f t="shared" si="35"/>
        <v>15</v>
      </c>
      <c r="AB64" s="1">
        <f t="shared" si="36"/>
        <v>18</v>
      </c>
      <c r="AC64" s="1">
        <f t="shared" si="37"/>
        <v>15</v>
      </c>
      <c r="AD64" s="1">
        <f t="shared" si="38"/>
        <v>18</v>
      </c>
      <c r="AE64" s="1">
        <f t="shared" si="39"/>
        <v>15</v>
      </c>
      <c r="AF64" s="1">
        <f t="shared" si="40"/>
        <v>18</v>
      </c>
      <c r="AG64" s="1">
        <f t="shared" si="41"/>
        <v>15</v>
      </c>
      <c r="AH64" s="1">
        <f t="shared" si="42"/>
        <v>18</v>
      </c>
      <c r="AI64" s="1">
        <f t="shared" si="43"/>
        <v>15</v>
      </c>
      <c r="AJ64" s="1">
        <f t="shared" si="44"/>
        <v>18</v>
      </c>
      <c r="AK64" s="1" t="str">
        <f t="shared" si="45"/>
        <v>3pm-6pm</v>
      </c>
      <c r="AL64" s="1" t="str">
        <f t="shared" si="46"/>
        <v>3pm-6pm</v>
      </c>
      <c r="AM64" s="1" t="str">
        <f t="shared" si="47"/>
        <v>3pm-6pm</v>
      </c>
      <c r="AN64" s="1" t="str">
        <f t="shared" si="48"/>
        <v>3pm-6pm</v>
      </c>
      <c r="AO64" s="1" t="str">
        <f t="shared" si="49"/>
        <v>3pm-6pm</v>
      </c>
      <c r="AP64" s="1" t="str">
        <f t="shared" si="50"/>
        <v>3pm-6pm</v>
      </c>
      <c r="AQ64" s="1" t="str">
        <f t="shared" si="51"/>
        <v>3pm-6pm</v>
      </c>
      <c r="AR64" s="1" t="s">
        <v>74</v>
      </c>
      <c r="AS64" s="1" t="s">
        <v>345</v>
      </c>
      <c r="AT64" s="1" t="s">
        <v>333</v>
      </c>
      <c r="AU64" s="1" t="s">
        <v>425</v>
      </c>
      <c r="AV64" s="4" t="s">
        <v>423</v>
      </c>
      <c r="AW64" s="4" t="s">
        <v>424</v>
      </c>
      <c r="AX64" s="5" t="str">
        <f t="shared" si="52"/>
        <v>{
    'name': "Phantom Canyon Brewing Company",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fills&lt;br&gt;", 'link':"http://www.phantomcanyon.com/", 'pricing':"",   'phone-number': "", 'address': "2 E Pikes Peak Ave, Colorado Springs, CO 80903", 'other-amenities': ['outdoor','pet','med'], 'has-drink':true, 'has-food':false},</v>
      </c>
      <c r="AY64" s="1" t="str">
        <f t="shared" si="53"/>
        <v>&lt;img src=@img/outdoor.png@&gt;</v>
      </c>
      <c r="AZ64" s="1" t="str">
        <f t="shared" si="54"/>
        <v>&lt;img src=@img/pets.png@&gt;</v>
      </c>
      <c r="BA64" s="1" t="str">
        <f t="shared" si="55"/>
        <v/>
      </c>
      <c r="BB64" s="1" t="str">
        <f t="shared" si="56"/>
        <v>&lt;img src=@img/drinkicon.png@&gt;</v>
      </c>
      <c r="BC64" s="1" t="str">
        <f t="shared" si="57"/>
        <v/>
      </c>
      <c r="BD64" s="1" t="str">
        <f t="shared" si="58"/>
        <v>&lt;img src=@img/outdoor.png@&gt;&lt;img src=@img/pets.png@&gt;&lt;img src=@img/drinkicon.png@&gt;</v>
      </c>
      <c r="BE64" s="1" t="str">
        <f t="shared" si="59"/>
        <v>outdoor pet drink med  downtown</v>
      </c>
      <c r="BF64" s="1" t="str">
        <f t="shared" si="60"/>
        <v>Downtown</v>
      </c>
      <c r="BG64" s="8">
        <v>38.834290000000003</v>
      </c>
      <c r="BH64" s="8">
        <v>-104.82483999999999</v>
      </c>
      <c r="BI64" s="1" t="str">
        <f t="shared" si="61"/>
        <v>[38.83429,-104.82484],</v>
      </c>
    </row>
    <row r="65" spans="2:61" ht="21" customHeight="1">
      <c r="B65" s="1" t="s">
        <v>129</v>
      </c>
      <c r="C65" s="1" t="s">
        <v>142</v>
      </c>
      <c r="G65" s="12" t="s">
        <v>298</v>
      </c>
      <c r="H65" s="1">
        <v>1500</v>
      </c>
      <c r="I65" s="1">
        <v>1800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T65" s="1">
        <v>1500</v>
      </c>
      <c r="U65" s="1">
        <v>1800</v>
      </c>
      <c r="W65" s="1">
        <f t="shared" si="31"/>
        <v>15</v>
      </c>
      <c r="X65" s="1">
        <f t="shared" si="32"/>
        <v>18</v>
      </c>
      <c r="Y65" s="1">
        <f t="shared" si="33"/>
        <v>15</v>
      </c>
      <c r="Z65" s="1">
        <f t="shared" si="34"/>
        <v>18</v>
      </c>
      <c r="AA65" s="1">
        <f t="shared" si="35"/>
        <v>15</v>
      </c>
      <c r="AB65" s="1">
        <f t="shared" si="36"/>
        <v>18</v>
      </c>
      <c r="AC65" s="1">
        <f t="shared" si="37"/>
        <v>15</v>
      </c>
      <c r="AD65" s="1">
        <f t="shared" si="38"/>
        <v>18</v>
      </c>
      <c r="AE65" s="1">
        <f t="shared" si="39"/>
        <v>15</v>
      </c>
      <c r="AF65" s="1">
        <f t="shared" si="40"/>
        <v>18</v>
      </c>
      <c r="AG65" s="1">
        <f t="shared" si="41"/>
        <v>15</v>
      </c>
      <c r="AH65" s="1">
        <f t="shared" si="42"/>
        <v>18</v>
      </c>
      <c r="AI65" s="1">
        <f t="shared" si="43"/>
        <v>15</v>
      </c>
      <c r="AJ65" s="1">
        <f t="shared" si="44"/>
        <v>18</v>
      </c>
      <c r="AK65" s="1" t="str">
        <f t="shared" si="45"/>
        <v>3pm-6pm</v>
      </c>
      <c r="AL65" s="1" t="str">
        <f t="shared" si="46"/>
        <v>3pm-6pm</v>
      </c>
      <c r="AM65" s="1" t="str">
        <f t="shared" si="47"/>
        <v>3pm-6pm</v>
      </c>
      <c r="AN65" s="1" t="str">
        <f t="shared" si="48"/>
        <v>3pm-6pm</v>
      </c>
      <c r="AO65" s="1" t="str">
        <f t="shared" si="49"/>
        <v>3pm-6pm</v>
      </c>
      <c r="AP65" s="1" t="str">
        <f t="shared" si="50"/>
        <v>3pm-6pm</v>
      </c>
      <c r="AQ65" s="1" t="str">
        <f t="shared" si="51"/>
        <v>3pm-6pm</v>
      </c>
      <c r="AR65" s="11"/>
      <c r="AU65" s="1" t="s">
        <v>425</v>
      </c>
      <c r="AV65" s="4" t="s">
        <v>423</v>
      </c>
      <c r="AW65" s="4" t="s">
        <v>423</v>
      </c>
      <c r="AX65" s="5" t="str">
        <f t="shared" si="52"/>
        <v>{
    'name': "Piglatin Cocina",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'link':"", 'pricing':"",   'phone-number': "", 'address': "2825 Dublin Blvd, Colorado Springs, CO 80918", 'other-amenities': ['','','med'], 'has-drink':true, 'has-food':true},</v>
      </c>
      <c r="AY65" s="1" t="str">
        <f t="shared" si="53"/>
        <v/>
      </c>
      <c r="AZ65" s="1" t="str">
        <f t="shared" si="54"/>
        <v/>
      </c>
      <c r="BA65" s="1" t="str">
        <f t="shared" si="55"/>
        <v/>
      </c>
      <c r="BB65" s="1" t="str">
        <f t="shared" si="56"/>
        <v>&lt;img src=@img/drinkicon.png@&gt;</v>
      </c>
      <c r="BC65" s="1" t="str">
        <f t="shared" si="57"/>
        <v>&lt;img src=@img/foodicon.png@&gt;</v>
      </c>
      <c r="BD65" s="1" t="str">
        <f t="shared" si="58"/>
        <v>&lt;img src=@img/drinkicon.png@&gt;&lt;img src=@img/foodicon.png@&gt;</v>
      </c>
      <c r="BE65" s="1" t="str">
        <f t="shared" si="59"/>
        <v>drink food med  nacademy</v>
      </c>
      <c r="BF65" s="1" t="str">
        <f t="shared" si="60"/>
        <v>North Academy</v>
      </c>
      <c r="BG65" s="8">
        <v>38.924974200000001</v>
      </c>
      <c r="BH65" s="8">
        <v>-104.77376529999999</v>
      </c>
      <c r="BI65" s="1" t="str">
        <f t="shared" si="61"/>
        <v>[38.9249742,-104.7737653],</v>
      </c>
    </row>
    <row r="66" spans="2:61" ht="21" customHeight="1">
      <c r="B66" s="25" t="s">
        <v>115</v>
      </c>
      <c r="C66" s="1" t="s">
        <v>126</v>
      </c>
      <c r="G66" s="12" t="s">
        <v>285</v>
      </c>
      <c r="V66" s="8"/>
      <c r="W66" s="1" t="str">
        <f t="shared" ref="W66:W97" si="62">IF(H66&gt;0,H66/100,"")</f>
        <v/>
      </c>
      <c r="X66" s="1" t="str">
        <f t="shared" ref="X66:X97" si="63">IF(I66&gt;0,I66/100,"")</f>
        <v/>
      </c>
      <c r="Y66" s="1" t="str">
        <f t="shared" ref="Y66:Y97" si="64">IF(J66&gt;0,J66/100,"")</f>
        <v/>
      </c>
      <c r="Z66" s="1" t="str">
        <f t="shared" ref="Z66:Z97" si="65">IF(K66&gt;0,K66/100,"")</f>
        <v/>
      </c>
      <c r="AA66" s="1" t="str">
        <f t="shared" ref="AA66:AA97" si="66">IF(L66&gt;0,L66/100,"")</f>
        <v/>
      </c>
      <c r="AB66" s="1" t="str">
        <f t="shared" ref="AB66:AB97" si="67">IF(M66&gt;0,M66/100,"")</f>
        <v/>
      </c>
      <c r="AC66" s="1" t="str">
        <f t="shared" ref="AC66:AC97" si="68">IF(N66&gt;0,N66/100,"")</f>
        <v/>
      </c>
      <c r="AD66" s="1" t="str">
        <f t="shared" ref="AD66:AD97" si="69">IF(O66&gt;0,O66/100,"")</f>
        <v/>
      </c>
      <c r="AE66" s="1" t="str">
        <f t="shared" ref="AE66:AE97" si="70">IF(P66&gt;0,P66/100,"")</f>
        <v/>
      </c>
      <c r="AF66" s="1" t="str">
        <f t="shared" ref="AF66:AF97" si="71">IF(Q66&gt;0,Q66/100,"")</f>
        <v/>
      </c>
      <c r="AG66" s="1" t="str">
        <f t="shared" ref="AG66:AG97" si="72">IF(R66&gt;0,R66/100,"")</f>
        <v/>
      </c>
      <c r="AH66" s="1" t="str">
        <f t="shared" ref="AH66:AH97" si="73">IF(S66&gt;0,S66/100,"")</f>
        <v/>
      </c>
      <c r="AI66" s="1" t="str">
        <f t="shared" ref="AI66:AI97" si="74">IF(T66&gt;0,T66/100,"")</f>
        <v/>
      </c>
      <c r="AJ66" s="1" t="str">
        <f t="shared" ref="AJ66:AJ97" si="75">IF(U66&gt;0,U66/100,"")</f>
        <v/>
      </c>
      <c r="AK66" s="1" t="str">
        <f t="shared" ref="AK66:AK97" si="76">IF(H66&gt;0,CONCATENATE(IF(W66&lt;=12,W66,W66-12),IF(OR(W66&lt;12,W66=24),"am","pm"),"-",IF(X66&lt;=12,X66,X66-12),IF(OR(X66&lt;12,X66=24),"am","pm")),"")</f>
        <v/>
      </c>
      <c r="AL66" s="1" t="str">
        <f t="shared" ref="AL66:AL97" si="77">IF(J66&gt;0,CONCATENATE(IF(Y66&lt;=12,Y66,Y66-12),IF(OR(Y66&lt;12,Y66=24),"am","pm"),"-",IF(Z66&lt;=12,Z66,Z66-12),IF(OR(Z66&lt;12,Z66=24),"am","pm")),"")</f>
        <v/>
      </c>
      <c r="AM66" s="1" t="str">
        <f t="shared" ref="AM66:AM97" si="78">IF(L66&gt;0,CONCATENATE(IF(AA66&lt;=12,AA66,AA66-12),IF(OR(AA66&lt;12,AA66=24),"am","pm"),"-",IF(AB66&lt;=12,AB66,AB66-12),IF(OR(AB66&lt;12,AB66=24),"am","pm")),"")</f>
        <v/>
      </c>
      <c r="AN66" s="1" t="str">
        <f t="shared" ref="AN66:AN97" si="79">IF(N66&gt;0,CONCATENATE(IF(AC66&lt;=12,AC66,AC66-12),IF(OR(AC66&lt;12,AC66=24),"am","pm"),"-",IF(AD66&lt;=12,AD66,AD66-12),IF(OR(AD66&lt;12,AD66=24),"am","pm")),"")</f>
        <v/>
      </c>
      <c r="AO66" s="1" t="str">
        <f t="shared" ref="AO66:AO97" si="80">IF(O66&gt;0,CONCATENATE(IF(AE66&lt;=12,AE66,AE66-12),IF(OR(AE66&lt;12,AE66=24),"am","pm"),"-",IF(AF66&lt;=12,AF66,AF66-12),IF(OR(AF66&lt;12,AF66=24),"am","pm")),"")</f>
        <v/>
      </c>
      <c r="AP66" s="1" t="str">
        <f t="shared" ref="AP66:AP97" si="81">IF(R66&gt;0,CONCATENATE(IF(AG66&lt;=12,AG66,AG66-12),IF(OR(AG66&lt;12,AG66=24),"am","pm"),"-",IF(AH66&lt;=12,AH66,AH66-12),IF(OR(AH66&lt;12,AH66=24),"am","pm")),"")</f>
        <v/>
      </c>
      <c r="AQ66" s="1" t="str">
        <f t="shared" ref="AQ66:AQ97" si="82">IF(T66&gt;0,CONCATENATE(IF(AI66&lt;=12,AI66,AI66-12),IF(OR(AI66&lt;12,AI66=24),"am","pm"),"-",IF(AJ66&lt;=12,AJ66,AJ66-12),IF(OR(AJ66&lt;12,AJ66=24),"am","pm")),"")</f>
        <v/>
      </c>
      <c r="AU66" s="1" t="s">
        <v>425</v>
      </c>
      <c r="AV66" s="4" t="s">
        <v>424</v>
      </c>
      <c r="AW66" s="4" t="s">
        <v>424</v>
      </c>
      <c r="AX66" s="5" t="str">
        <f t="shared" ref="AX66:AX97" si="83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"Pikes Peak Brewing",
    'area': "monument",'hours':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"1756 Lake Woodmoor Dr, Monument, CO 80132", 'other-amenities': ['','','med'], 'has-drink':false, 'has-food':false},</v>
      </c>
      <c r="AY66" s="1" t="str">
        <f t="shared" ref="AY66:AY97" si="84">IF(AS66&gt;0,"&lt;img src=@img/outdoor.png@&gt;","")</f>
        <v/>
      </c>
      <c r="AZ66" s="1" t="str">
        <f t="shared" ref="AZ66:AZ97" si="85">IF(AT66&gt;0,"&lt;img src=@img/pets.png@&gt;","")</f>
        <v/>
      </c>
      <c r="BA66" s="1" t="str">
        <f t="shared" ref="BA66:BA97" si="86">IF(AU66="hard","&lt;img src=@img/hard.png@&gt;",IF(AU66="medium","&lt;img src=@img/medium.png@&gt;",IF(AU66="easy","&lt;img src=@img/easy.png@&gt;","")))</f>
        <v/>
      </c>
      <c r="BB66" s="1" t="str">
        <f t="shared" ref="BB66:BB97" si="87">IF(AV66="true","&lt;img src=@img/drinkicon.png@&gt;","")</f>
        <v/>
      </c>
      <c r="BC66" s="1" t="str">
        <f t="shared" ref="BC66:BC97" si="88">IF(AW66="true","&lt;img src=@img/foodicon.png@&gt;","")</f>
        <v/>
      </c>
      <c r="BD66" s="1" t="str">
        <f t="shared" ref="BD66:BD97" si="89">CONCATENATE(AY66,AZ66,BA66,BB66,BC66,BK66)</f>
        <v/>
      </c>
      <c r="BE66" s="1" t="str">
        <f t="shared" ref="BE66:BE97" si="90">CONCATENATE(IF(AS66&gt;0,"outdoor ",""),IF(AT66&gt;0,"pet ",""),IF(AV66="true","drink ",""),IF(AW66="true","food ",""),AU66," ",E66," ",C66,IF(BJ66=TRUE," kid",""))</f>
        <v>med  monument</v>
      </c>
      <c r="BF66" s="1" t="str">
        <f t="shared" ref="BF66:BF97" si="91">IF(C66="Broadmoor","Broadmoor",IF(C66="manitou","Manitou Springs",IF(C66="downtown","Downtown",IF(C66="Monument","Monument",IF(C66="nacademy","North Academy",IF(C66="northgate","North Gate",IF(C66="oldcolo","Old Colorado Springs",IF(C66="powers","Powers Road",IF(C66="sacademy","South Academy",IF(C66="woodland","Woodlands Park",""))))))))))</f>
        <v>Monument</v>
      </c>
      <c r="BG66" s="8">
        <v>39.095570000000002</v>
      </c>
      <c r="BH66" s="8">
        <v>-104.85966000000001</v>
      </c>
      <c r="BI66" s="1" t="str">
        <f t="shared" ref="BI66:BI97" si="92">CONCATENATE("[",BG66,",",BH66,"],")</f>
        <v>[39.09557,-104.85966],</v>
      </c>
    </row>
    <row r="67" spans="2:61" ht="21" customHeight="1">
      <c r="B67" s="1" t="s">
        <v>139</v>
      </c>
      <c r="C67" s="1" t="s">
        <v>142</v>
      </c>
      <c r="G67" s="12" t="s">
        <v>308</v>
      </c>
      <c r="V67" s="34"/>
      <c r="W67" s="1" t="str">
        <f t="shared" si="62"/>
        <v/>
      </c>
      <c r="X67" s="1" t="str">
        <f t="shared" si="63"/>
        <v/>
      </c>
      <c r="Y67" s="1" t="str">
        <f t="shared" si="64"/>
        <v/>
      </c>
      <c r="Z67" s="1" t="str">
        <f t="shared" si="65"/>
        <v/>
      </c>
      <c r="AA67" s="1" t="str">
        <f t="shared" si="66"/>
        <v/>
      </c>
      <c r="AB67" s="1" t="str">
        <f t="shared" si="67"/>
        <v/>
      </c>
      <c r="AC67" s="1" t="str">
        <f t="shared" si="68"/>
        <v/>
      </c>
      <c r="AD67" s="1" t="str">
        <f t="shared" si="69"/>
        <v/>
      </c>
      <c r="AE67" s="1" t="str">
        <f t="shared" si="70"/>
        <v/>
      </c>
      <c r="AF67" s="1" t="str">
        <f t="shared" si="71"/>
        <v/>
      </c>
      <c r="AG67" s="1" t="str">
        <f t="shared" si="72"/>
        <v/>
      </c>
      <c r="AH67" s="1" t="str">
        <f t="shared" si="73"/>
        <v/>
      </c>
      <c r="AI67" s="1" t="str">
        <f t="shared" si="74"/>
        <v/>
      </c>
      <c r="AJ67" s="1" t="str">
        <f t="shared" si="75"/>
        <v/>
      </c>
      <c r="AK67" s="1" t="str">
        <f t="shared" si="76"/>
        <v/>
      </c>
      <c r="AL67" s="1" t="str">
        <f t="shared" si="77"/>
        <v/>
      </c>
      <c r="AM67" s="1" t="str">
        <f t="shared" si="78"/>
        <v/>
      </c>
      <c r="AN67" s="1" t="str">
        <f t="shared" si="79"/>
        <v/>
      </c>
      <c r="AO67" s="1" t="str">
        <f t="shared" si="80"/>
        <v/>
      </c>
      <c r="AP67" s="1" t="str">
        <f t="shared" si="81"/>
        <v/>
      </c>
      <c r="AQ67" s="1" t="str">
        <f t="shared" si="82"/>
        <v/>
      </c>
      <c r="AR67" s="6"/>
      <c r="AU67" s="1" t="s">
        <v>425</v>
      </c>
      <c r="AV67" s="4" t="s">
        <v>424</v>
      </c>
      <c r="AW67" s="4" t="s">
        <v>424</v>
      </c>
      <c r="AX67" s="5" t="str">
        <f t="shared" si="83"/>
        <v>{
    'name': "Pints Tavern",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"4861 N Academy Blvd, Colorado Springs, CO 80918", 'other-amenities': ['','','med'], 'has-drink':false, 'has-food':false},</v>
      </c>
      <c r="AY67" s="1" t="str">
        <f t="shared" si="84"/>
        <v/>
      </c>
      <c r="AZ67" s="1" t="str">
        <f t="shared" si="85"/>
        <v/>
      </c>
      <c r="BA67" s="1" t="str">
        <f t="shared" si="86"/>
        <v/>
      </c>
      <c r="BB67" s="1" t="str">
        <f t="shared" si="87"/>
        <v/>
      </c>
      <c r="BC67" s="1" t="str">
        <f t="shared" si="88"/>
        <v/>
      </c>
      <c r="BD67" s="1" t="str">
        <f t="shared" si="89"/>
        <v/>
      </c>
      <c r="BE67" s="1" t="str">
        <f t="shared" si="90"/>
        <v>med  nacademy</v>
      </c>
      <c r="BF67" s="1" t="str">
        <f t="shared" si="91"/>
        <v>North Academy</v>
      </c>
      <c r="BG67" s="8">
        <v>38.902715000000001</v>
      </c>
      <c r="BH67" s="8">
        <v>-104.7687567</v>
      </c>
      <c r="BI67" s="1" t="str">
        <f t="shared" si="92"/>
        <v>[38.902715,-104.7687567],</v>
      </c>
    </row>
    <row r="68" spans="2:61" ht="21" customHeight="1">
      <c r="B68" s="25" t="s">
        <v>86</v>
      </c>
      <c r="C68" s="1" t="s">
        <v>87</v>
      </c>
      <c r="G68" s="12" t="s">
        <v>168</v>
      </c>
      <c r="H68" s="1">
        <v>1700</v>
      </c>
      <c r="I68" s="1">
        <v>1800</v>
      </c>
      <c r="L68" s="1">
        <v>1700</v>
      </c>
      <c r="M68" s="1">
        <v>1800</v>
      </c>
      <c r="N68" s="1">
        <v>1700</v>
      </c>
      <c r="O68" s="1">
        <v>1800</v>
      </c>
      <c r="P68" s="1">
        <v>1700</v>
      </c>
      <c r="Q68" s="1">
        <v>1800</v>
      </c>
      <c r="R68" s="1">
        <v>1700</v>
      </c>
      <c r="S68" s="1">
        <v>1800</v>
      </c>
      <c r="T68" s="1">
        <v>1700</v>
      </c>
      <c r="U68" s="1">
        <v>1800</v>
      </c>
      <c r="V68" s="5" t="s">
        <v>186</v>
      </c>
      <c r="W68" s="1">
        <f t="shared" si="62"/>
        <v>17</v>
      </c>
      <c r="X68" s="1">
        <f t="shared" si="63"/>
        <v>18</v>
      </c>
      <c r="Y68" s="1" t="str">
        <f t="shared" si="64"/>
        <v/>
      </c>
      <c r="Z68" s="1" t="str">
        <f t="shared" si="65"/>
        <v/>
      </c>
      <c r="AA68" s="1">
        <f t="shared" si="66"/>
        <v>17</v>
      </c>
      <c r="AB68" s="1">
        <f t="shared" si="67"/>
        <v>18</v>
      </c>
      <c r="AC68" s="1">
        <f t="shared" si="68"/>
        <v>17</v>
      </c>
      <c r="AD68" s="1">
        <f t="shared" si="69"/>
        <v>18</v>
      </c>
      <c r="AE68" s="1">
        <f t="shared" si="70"/>
        <v>17</v>
      </c>
      <c r="AF68" s="1">
        <f t="shared" si="71"/>
        <v>18</v>
      </c>
      <c r="AG68" s="1">
        <f t="shared" si="72"/>
        <v>17</v>
      </c>
      <c r="AH68" s="1">
        <f t="shared" si="73"/>
        <v>18</v>
      </c>
      <c r="AI68" s="1">
        <f t="shared" si="74"/>
        <v>17</v>
      </c>
      <c r="AJ68" s="1">
        <f t="shared" si="75"/>
        <v>18</v>
      </c>
      <c r="AK68" s="1" t="str">
        <f t="shared" si="76"/>
        <v>5pm-6pm</v>
      </c>
      <c r="AL68" s="1" t="str">
        <f t="shared" si="77"/>
        <v/>
      </c>
      <c r="AM68" s="1" t="str">
        <f t="shared" si="78"/>
        <v>5pm-6pm</v>
      </c>
      <c r="AN68" s="1" t="str">
        <f t="shared" si="79"/>
        <v>5pm-6pm</v>
      </c>
      <c r="AO68" s="1" t="str">
        <f t="shared" si="80"/>
        <v>5pm-6pm</v>
      </c>
      <c r="AP68" s="1" t="str">
        <f t="shared" si="81"/>
        <v>5pm-6pm</v>
      </c>
      <c r="AQ68" s="1" t="str">
        <f t="shared" si="82"/>
        <v>5pm-6pm</v>
      </c>
      <c r="AR68" s="3"/>
      <c r="AU68" s="1" t="s">
        <v>425</v>
      </c>
      <c r="AV68" s="4" t="s">
        <v>423</v>
      </c>
      <c r="AW68" s="4" t="s">
        <v>423</v>
      </c>
      <c r="AX68" s="5" t="str">
        <f t="shared" si="83"/>
        <v>{
    'name': "PJs Bistro",
    'area': "manitou",'hours': {
      'sunday-start':"1700", 'sunday-end':"1800", 'monday-start':"", 'monday-end':"", 'tuesday-start':"1700", 'tuesday-end':"1800", 'wednesday-start':"1700", 'wednesday-end':"1800", 'thursday-start':"1700", 'thursday-end':"1800", 'friday-start':"1700", 'friday-end':"1800", 'saturday-start':"1700", 'saturday-end':"1800"},  'description': "Appetizers and drinks 25% off&lt;br&gt;Every Wed from 5-9p.m. Ladies get a free glass of wine or beer with purchase of an entree", 'link':"", 'pricing':"",   'phone-number': "", 'address': "915 Manitou Ave, Manitou Springs, CO 80829", 'other-amenities': ['','','med'], 'has-drink':true, 'has-food':true},</v>
      </c>
      <c r="AY68" s="1" t="str">
        <f t="shared" si="84"/>
        <v/>
      </c>
      <c r="AZ68" s="1" t="str">
        <f t="shared" si="85"/>
        <v/>
      </c>
      <c r="BA68" s="1" t="str">
        <f t="shared" si="86"/>
        <v/>
      </c>
      <c r="BB68" s="1" t="str">
        <f t="shared" si="87"/>
        <v>&lt;img src=@img/drinkicon.png@&gt;</v>
      </c>
      <c r="BC68" s="1" t="str">
        <f t="shared" si="88"/>
        <v>&lt;img src=@img/foodicon.png@&gt;</v>
      </c>
      <c r="BD68" s="1" t="str">
        <f t="shared" si="89"/>
        <v>&lt;img src=@img/drinkicon.png@&gt;&lt;img src=@img/foodicon.png@&gt;</v>
      </c>
      <c r="BE68" s="1" t="str">
        <f t="shared" si="90"/>
        <v>drink food med  manitou</v>
      </c>
      <c r="BF68" s="1" t="str">
        <f t="shared" si="91"/>
        <v>Manitou Springs</v>
      </c>
      <c r="BG68" s="8">
        <v>38.858370000000001</v>
      </c>
      <c r="BH68" s="8">
        <v>-104.91792</v>
      </c>
      <c r="BI68" s="1" t="str">
        <f t="shared" si="92"/>
        <v>[38.85837,-104.91792],</v>
      </c>
    </row>
    <row r="69" spans="2:61" ht="21" customHeight="1">
      <c r="B69" s="1" t="s">
        <v>350</v>
      </c>
      <c r="C69" s="1" t="s">
        <v>376</v>
      </c>
      <c r="G69" s="1" t="s">
        <v>374</v>
      </c>
      <c r="J69" s="1">
        <v>1600</v>
      </c>
      <c r="K69" s="1">
        <v>1900</v>
      </c>
      <c r="L69" s="1">
        <v>1600</v>
      </c>
      <c r="M69" s="1">
        <v>1900</v>
      </c>
      <c r="N69" s="1">
        <v>1600</v>
      </c>
      <c r="O69" s="1">
        <v>1900</v>
      </c>
      <c r="P69" s="1">
        <v>1600</v>
      </c>
      <c r="Q69" s="1">
        <v>1900</v>
      </c>
      <c r="R69" s="1">
        <v>1600</v>
      </c>
      <c r="S69" s="1">
        <v>1900</v>
      </c>
      <c r="W69" s="1" t="str">
        <f t="shared" si="62"/>
        <v/>
      </c>
      <c r="X69" s="1" t="str">
        <f t="shared" si="63"/>
        <v/>
      </c>
      <c r="Y69" s="1">
        <f t="shared" si="64"/>
        <v>16</v>
      </c>
      <c r="Z69" s="1">
        <f t="shared" si="65"/>
        <v>19</v>
      </c>
      <c r="AA69" s="1">
        <f t="shared" si="66"/>
        <v>16</v>
      </c>
      <c r="AB69" s="1">
        <f t="shared" si="67"/>
        <v>19</v>
      </c>
      <c r="AC69" s="1">
        <f t="shared" si="68"/>
        <v>16</v>
      </c>
      <c r="AD69" s="1">
        <f t="shared" si="69"/>
        <v>19</v>
      </c>
      <c r="AE69" s="1">
        <f t="shared" si="70"/>
        <v>16</v>
      </c>
      <c r="AF69" s="1">
        <f t="shared" si="71"/>
        <v>19</v>
      </c>
      <c r="AG69" s="1">
        <f t="shared" si="72"/>
        <v>16</v>
      </c>
      <c r="AH69" s="1">
        <f t="shared" si="73"/>
        <v>19</v>
      </c>
      <c r="AI69" s="1" t="str">
        <f t="shared" si="74"/>
        <v/>
      </c>
      <c r="AJ69" s="1" t="str">
        <f t="shared" si="75"/>
        <v/>
      </c>
      <c r="AK69" s="1" t="str">
        <f t="shared" si="76"/>
        <v/>
      </c>
      <c r="AL69" s="1" t="str">
        <f t="shared" si="77"/>
        <v>4pm-7pm</v>
      </c>
      <c r="AM69" s="1" t="str">
        <f t="shared" si="78"/>
        <v>4pm-7pm</v>
      </c>
      <c r="AN69" s="1" t="str">
        <f t="shared" si="79"/>
        <v>4pm-7pm</v>
      </c>
      <c r="AO69" s="1" t="str">
        <f t="shared" si="80"/>
        <v>4pm-7pm</v>
      </c>
      <c r="AP69" s="1" t="str">
        <f t="shared" si="81"/>
        <v>4pm-7pm</v>
      </c>
      <c r="AQ69" s="1" t="str">
        <f t="shared" si="82"/>
        <v/>
      </c>
      <c r="AS69" s="1" t="s">
        <v>345</v>
      </c>
      <c r="AU69" s="1" t="s">
        <v>425</v>
      </c>
      <c r="AV69" s="4" t="s">
        <v>423</v>
      </c>
      <c r="AW69" s="4" t="s">
        <v>423</v>
      </c>
      <c r="AX69" s="5" t="str">
        <f t="shared" si="83"/>
        <v>{
    'name': "Prime25",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"", 'link':"", 'pricing':"",   'phone-number': "", 'address': "1605 S Tejon St, Colorado Springs, CO 80905", 'other-amenities': ['outdoor','','med'], 'has-drink':true, 'has-food':true},</v>
      </c>
      <c r="AY69" s="1" t="str">
        <f t="shared" si="84"/>
        <v>&lt;img src=@img/outdoor.png@&gt;</v>
      </c>
      <c r="AZ69" s="1" t="str">
        <f t="shared" si="85"/>
        <v/>
      </c>
      <c r="BA69" s="1" t="str">
        <f t="shared" si="86"/>
        <v/>
      </c>
      <c r="BB69" s="1" t="str">
        <f t="shared" si="87"/>
        <v>&lt;img src=@img/drinkicon.png@&gt;</v>
      </c>
      <c r="BC69" s="1" t="str">
        <f t="shared" si="88"/>
        <v>&lt;img src=@img/foodicon.png@&gt;</v>
      </c>
      <c r="BD69" s="1" t="str">
        <f t="shared" si="89"/>
        <v>&lt;img src=@img/outdoor.png@&gt;&lt;img src=@img/drinkicon.png@&gt;&lt;img src=@img/foodicon.png@&gt;</v>
      </c>
      <c r="BE69" s="1" t="str">
        <f t="shared" si="90"/>
        <v>outdoor drink food med  broadmoor</v>
      </c>
      <c r="BF69" s="1" t="str">
        <f t="shared" si="91"/>
        <v>Broadmoor</v>
      </c>
      <c r="BG69" s="1">
        <v>38.811149999999998</v>
      </c>
      <c r="BH69" s="1">
        <v>-104.82487999999999</v>
      </c>
      <c r="BI69" s="1" t="str">
        <f t="shared" si="92"/>
        <v>[38.81115,-104.82488],</v>
      </c>
    </row>
    <row r="70" spans="2:61" ht="21" customHeight="1">
      <c r="B70" s="1" t="s">
        <v>334</v>
      </c>
      <c r="C70" s="1" t="s">
        <v>75</v>
      </c>
      <c r="G70" s="1" t="s">
        <v>359</v>
      </c>
      <c r="W70" s="1" t="str">
        <f t="shared" si="62"/>
        <v/>
      </c>
      <c r="X70" s="1" t="str">
        <f t="shared" si="63"/>
        <v/>
      </c>
      <c r="Y70" s="1" t="str">
        <f t="shared" si="64"/>
        <v/>
      </c>
      <c r="Z70" s="1" t="str">
        <f t="shared" si="65"/>
        <v/>
      </c>
      <c r="AA70" s="1" t="str">
        <f t="shared" si="66"/>
        <v/>
      </c>
      <c r="AB70" s="1" t="str">
        <f t="shared" si="67"/>
        <v/>
      </c>
      <c r="AC70" s="1" t="str">
        <f t="shared" si="68"/>
        <v/>
      </c>
      <c r="AD70" s="1" t="str">
        <f t="shared" si="69"/>
        <v/>
      </c>
      <c r="AE70" s="1" t="str">
        <f t="shared" si="70"/>
        <v/>
      </c>
      <c r="AF70" s="1" t="str">
        <f t="shared" si="71"/>
        <v/>
      </c>
      <c r="AG70" s="1" t="str">
        <f t="shared" si="72"/>
        <v/>
      </c>
      <c r="AH70" s="1" t="str">
        <f t="shared" si="73"/>
        <v/>
      </c>
      <c r="AI70" s="1" t="str">
        <f t="shared" si="74"/>
        <v/>
      </c>
      <c r="AJ70" s="1" t="str">
        <f t="shared" si="75"/>
        <v/>
      </c>
      <c r="AK70" s="1" t="str">
        <f t="shared" si="76"/>
        <v/>
      </c>
      <c r="AL70" s="1" t="str">
        <f t="shared" si="77"/>
        <v/>
      </c>
      <c r="AM70" s="1" t="str">
        <f t="shared" si="78"/>
        <v/>
      </c>
      <c r="AN70" s="1" t="str">
        <f t="shared" si="79"/>
        <v/>
      </c>
      <c r="AO70" s="1" t="str">
        <f t="shared" si="80"/>
        <v/>
      </c>
      <c r="AP70" s="1" t="str">
        <f t="shared" si="81"/>
        <v/>
      </c>
      <c r="AQ70" s="1" t="str">
        <f t="shared" si="82"/>
        <v/>
      </c>
      <c r="AR70" s="11"/>
      <c r="AT70" s="1" t="s">
        <v>333</v>
      </c>
      <c r="AU70" s="1" t="s">
        <v>425</v>
      </c>
      <c r="AV70" s="4" t="s">
        <v>424</v>
      </c>
      <c r="AW70" s="4" t="s">
        <v>424</v>
      </c>
      <c r="AX70" s="5" t="str">
        <f t="shared" si="83"/>
        <v>{
    'name': "Pub Dog",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"2207 Bott Ave, Colorado Springs, CO 80904", 'other-amenities': ['','pet','med'], 'has-drink':false, 'has-food':false},</v>
      </c>
      <c r="AY70" s="1" t="str">
        <f t="shared" si="84"/>
        <v/>
      </c>
      <c r="AZ70" s="1" t="str">
        <f t="shared" si="85"/>
        <v>&lt;img src=@img/pets.png@&gt;</v>
      </c>
      <c r="BA70" s="1" t="str">
        <f t="shared" si="86"/>
        <v/>
      </c>
      <c r="BB70" s="1" t="str">
        <f t="shared" si="87"/>
        <v/>
      </c>
      <c r="BC70" s="1" t="str">
        <f t="shared" si="88"/>
        <v/>
      </c>
      <c r="BD70" s="1" t="str">
        <f t="shared" si="89"/>
        <v>&lt;img src=@img/pets.png@&gt;</v>
      </c>
      <c r="BE70" s="1" t="str">
        <f t="shared" si="90"/>
        <v>pet med  oldcolo</v>
      </c>
      <c r="BF70" s="1" t="str">
        <f t="shared" si="91"/>
        <v>Old Colorado Springs</v>
      </c>
      <c r="BG70" s="8">
        <v>38.840389999999999</v>
      </c>
      <c r="BH70" s="8">
        <v>-104.86297</v>
      </c>
      <c r="BI70" s="1" t="str">
        <f t="shared" si="92"/>
        <v>[38.84039,-104.86297],</v>
      </c>
    </row>
    <row r="71" spans="2:61" ht="21" customHeight="1">
      <c r="B71" s="1" t="s">
        <v>377</v>
      </c>
      <c r="C71" s="1" t="s">
        <v>376</v>
      </c>
      <c r="G71" s="1" t="s">
        <v>378</v>
      </c>
      <c r="J71" s="1">
        <v>1500</v>
      </c>
      <c r="K71" s="1">
        <v>1900</v>
      </c>
      <c r="L71" s="1">
        <v>1500</v>
      </c>
      <c r="M71" s="1">
        <v>1900</v>
      </c>
      <c r="N71" s="1">
        <v>1500</v>
      </c>
      <c r="O71" s="1">
        <v>1900</v>
      </c>
      <c r="P71" s="1">
        <v>1500</v>
      </c>
      <c r="Q71" s="1">
        <v>1900</v>
      </c>
      <c r="R71" s="1">
        <v>1500</v>
      </c>
      <c r="S71" s="1">
        <v>1900</v>
      </c>
      <c r="V71" s="1" t="s">
        <v>381</v>
      </c>
      <c r="W71" s="1" t="str">
        <f t="shared" si="62"/>
        <v/>
      </c>
      <c r="X71" s="1" t="str">
        <f t="shared" si="63"/>
        <v/>
      </c>
      <c r="Y71" s="1">
        <f t="shared" si="64"/>
        <v>15</v>
      </c>
      <c r="Z71" s="1">
        <f t="shared" si="65"/>
        <v>19</v>
      </c>
      <c r="AA71" s="1">
        <f t="shared" si="66"/>
        <v>15</v>
      </c>
      <c r="AB71" s="1">
        <f t="shared" si="67"/>
        <v>19</v>
      </c>
      <c r="AC71" s="1">
        <f t="shared" si="68"/>
        <v>15</v>
      </c>
      <c r="AD71" s="1">
        <f t="shared" si="69"/>
        <v>19</v>
      </c>
      <c r="AE71" s="1">
        <f t="shared" si="70"/>
        <v>15</v>
      </c>
      <c r="AF71" s="1">
        <f t="shared" si="71"/>
        <v>19</v>
      </c>
      <c r="AG71" s="1">
        <f t="shared" si="72"/>
        <v>15</v>
      </c>
      <c r="AH71" s="1">
        <f t="shared" si="73"/>
        <v>19</v>
      </c>
      <c r="AI71" s="1" t="str">
        <f t="shared" si="74"/>
        <v/>
      </c>
      <c r="AJ71" s="1" t="str">
        <f t="shared" si="75"/>
        <v/>
      </c>
      <c r="AK71" s="1" t="str">
        <f t="shared" si="76"/>
        <v/>
      </c>
      <c r="AL71" s="1" t="str">
        <f t="shared" si="77"/>
        <v>3pm-7pm</v>
      </c>
      <c r="AM71" s="1" t="str">
        <f t="shared" si="78"/>
        <v>3pm-7pm</v>
      </c>
      <c r="AN71" s="1" t="str">
        <f t="shared" si="79"/>
        <v>3pm-7pm</v>
      </c>
      <c r="AO71" s="1" t="str">
        <f t="shared" si="80"/>
        <v>3pm-7pm</v>
      </c>
      <c r="AP71" s="1" t="str">
        <f t="shared" si="81"/>
        <v>3pm-7pm</v>
      </c>
      <c r="AQ71" s="1" t="str">
        <f t="shared" si="82"/>
        <v/>
      </c>
      <c r="AU71" s="1" t="s">
        <v>425</v>
      </c>
      <c r="AV71" s="4" t="s">
        <v>423</v>
      </c>
      <c r="AW71" s="4" t="s">
        <v>423</v>
      </c>
      <c r="AX71" s="5" t="str">
        <f t="shared" si="83"/>
        <v>{
    'name': "Rancho Alegre Mexican Restaurant",
    'area': "broadmoor",'hours':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"Half off appetizers&lt;br&gt;$2.99 16oz IPA&lt;br&gt;$2.50 16oz Domestic&lt;br&gt;$2.50 Import Beer&lt;br&gt;Daily Food and Drink Specials", 'link':"", 'pricing':"",   'phone-number': "", 'address': "1899 S Nevada Ave, Colorado Springs, CO 80905", 'other-amenities': ['','','med'], 'has-drink':true, 'has-food':true},</v>
      </c>
      <c r="AY71" s="1" t="str">
        <f t="shared" si="84"/>
        <v/>
      </c>
      <c r="AZ71" s="1" t="str">
        <f t="shared" si="85"/>
        <v/>
      </c>
      <c r="BA71" s="1" t="str">
        <f t="shared" si="86"/>
        <v/>
      </c>
      <c r="BB71" s="1" t="str">
        <f t="shared" si="87"/>
        <v>&lt;img src=@img/drinkicon.png@&gt;</v>
      </c>
      <c r="BC71" s="1" t="str">
        <f t="shared" si="88"/>
        <v>&lt;img src=@img/foodicon.png@&gt;</v>
      </c>
      <c r="BD71" s="1" t="str">
        <f t="shared" si="89"/>
        <v>&lt;img src=@img/drinkicon.png@&gt;&lt;img src=@img/foodicon.png@&gt;</v>
      </c>
      <c r="BE71" s="1" t="str">
        <f t="shared" si="90"/>
        <v>drink food med  broadmoor</v>
      </c>
      <c r="BF71" s="1" t="str">
        <f t="shared" si="91"/>
        <v>Broadmoor</v>
      </c>
      <c r="BG71" s="1">
        <v>38.807157799999999</v>
      </c>
      <c r="BH71" s="1">
        <v>-104.8221449</v>
      </c>
      <c r="BI71" s="1" t="str">
        <f t="shared" si="92"/>
        <v>[38.8071578,-104.8221449],</v>
      </c>
    </row>
    <row r="72" spans="2:61" ht="21" customHeight="1">
      <c r="B72" s="25" t="s">
        <v>98</v>
      </c>
      <c r="C72" s="1" t="s">
        <v>99</v>
      </c>
      <c r="G72" s="12" t="s">
        <v>269</v>
      </c>
      <c r="V72" s="8"/>
      <c r="W72" s="1" t="str">
        <f t="shared" si="62"/>
        <v/>
      </c>
      <c r="X72" s="1" t="str">
        <f t="shared" si="63"/>
        <v/>
      </c>
      <c r="Y72" s="1" t="str">
        <f t="shared" si="64"/>
        <v/>
      </c>
      <c r="Z72" s="1" t="str">
        <f t="shared" si="65"/>
        <v/>
      </c>
      <c r="AA72" s="1" t="str">
        <f t="shared" si="66"/>
        <v/>
      </c>
      <c r="AB72" s="1" t="str">
        <f t="shared" si="67"/>
        <v/>
      </c>
      <c r="AC72" s="1" t="str">
        <f t="shared" si="68"/>
        <v/>
      </c>
      <c r="AD72" s="1" t="str">
        <f t="shared" si="69"/>
        <v/>
      </c>
      <c r="AE72" s="1" t="str">
        <f t="shared" si="70"/>
        <v/>
      </c>
      <c r="AF72" s="1" t="str">
        <f t="shared" si="71"/>
        <v/>
      </c>
      <c r="AG72" s="1" t="str">
        <f t="shared" si="72"/>
        <v/>
      </c>
      <c r="AH72" s="1" t="str">
        <f t="shared" si="73"/>
        <v/>
      </c>
      <c r="AI72" s="1" t="str">
        <f t="shared" si="74"/>
        <v/>
      </c>
      <c r="AJ72" s="1" t="str">
        <f t="shared" si="75"/>
        <v/>
      </c>
      <c r="AK72" s="1" t="str">
        <f t="shared" si="76"/>
        <v/>
      </c>
      <c r="AL72" s="1" t="str">
        <f t="shared" si="77"/>
        <v/>
      </c>
      <c r="AM72" s="1" t="str">
        <f t="shared" si="78"/>
        <v/>
      </c>
      <c r="AN72" s="1" t="str">
        <f t="shared" si="79"/>
        <v/>
      </c>
      <c r="AO72" s="1" t="str">
        <f t="shared" si="80"/>
        <v/>
      </c>
      <c r="AP72" s="1" t="str">
        <f t="shared" si="81"/>
        <v/>
      </c>
      <c r="AQ72" s="1" t="str">
        <f t="shared" si="82"/>
        <v/>
      </c>
      <c r="AR72" s="9"/>
      <c r="AU72" s="1" t="s">
        <v>425</v>
      </c>
      <c r="AV72" s="4" t="s">
        <v>424</v>
      </c>
      <c r="AW72" s="4" t="s">
        <v>424</v>
      </c>
      <c r="AX72" s="5" t="str">
        <f t="shared" si="83"/>
        <v>{
    'name': "Rhinos Ranch",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"5853 Palmer Park Blvd, Colorado Springs, CO 80915", 'other-amenities': ['','','med'], 'has-drink':false, 'has-food':false},</v>
      </c>
      <c r="AY72" s="1" t="str">
        <f t="shared" si="84"/>
        <v/>
      </c>
      <c r="AZ72" s="1" t="str">
        <f t="shared" si="85"/>
        <v/>
      </c>
      <c r="BA72" s="1" t="str">
        <f t="shared" si="86"/>
        <v/>
      </c>
      <c r="BB72" s="1" t="str">
        <f t="shared" si="87"/>
        <v/>
      </c>
      <c r="BC72" s="1" t="str">
        <f t="shared" si="88"/>
        <v/>
      </c>
      <c r="BD72" s="1" t="str">
        <f t="shared" si="89"/>
        <v/>
      </c>
      <c r="BE72" s="1" t="str">
        <f t="shared" si="90"/>
        <v>med  powers</v>
      </c>
      <c r="BF72" s="1" t="str">
        <f t="shared" si="91"/>
        <v>Powers Road</v>
      </c>
      <c r="BG72" s="8">
        <v>38.854834799999999</v>
      </c>
      <c r="BH72" s="8">
        <v>-104.71841430000001</v>
      </c>
      <c r="BI72" s="1" t="str">
        <f t="shared" si="92"/>
        <v>[38.8548348,-104.7184143],</v>
      </c>
    </row>
    <row r="73" spans="2:61" ht="21" customHeight="1">
      <c r="B73" s="25" t="s">
        <v>91</v>
      </c>
      <c r="C73" s="1" t="s">
        <v>99</v>
      </c>
      <c r="G73" s="12" t="s">
        <v>262</v>
      </c>
      <c r="J73" s="1">
        <v>1500</v>
      </c>
      <c r="K73" s="1">
        <v>1900</v>
      </c>
      <c r="L73" s="1">
        <v>1500</v>
      </c>
      <c r="M73" s="1">
        <v>1900</v>
      </c>
      <c r="N73" s="1">
        <v>1500</v>
      </c>
      <c r="O73" s="1">
        <v>1900</v>
      </c>
      <c r="P73" s="1">
        <v>1500</v>
      </c>
      <c r="Q73" s="1">
        <v>1900</v>
      </c>
      <c r="R73" s="1">
        <v>1500</v>
      </c>
      <c r="S73" s="1">
        <v>1900</v>
      </c>
      <c r="V73" s="5" t="s">
        <v>189</v>
      </c>
      <c r="W73" s="1" t="str">
        <f t="shared" si="62"/>
        <v/>
      </c>
      <c r="X73" s="1" t="str">
        <f t="shared" si="63"/>
        <v/>
      </c>
      <c r="Y73" s="1">
        <f t="shared" si="64"/>
        <v>15</v>
      </c>
      <c r="Z73" s="1">
        <f t="shared" si="65"/>
        <v>19</v>
      </c>
      <c r="AA73" s="1">
        <f t="shared" si="66"/>
        <v>15</v>
      </c>
      <c r="AB73" s="1">
        <f t="shared" si="67"/>
        <v>19</v>
      </c>
      <c r="AC73" s="1">
        <f t="shared" si="68"/>
        <v>15</v>
      </c>
      <c r="AD73" s="1">
        <f t="shared" si="69"/>
        <v>19</v>
      </c>
      <c r="AE73" s="1">
        <f t="shared" si="70"/>
        <v>15</v>
      </c>
      <c r="AF73" s="1">
        <f t="shared" si="71"/>
        <v>19</v>
      </c>
      <c r="AG73" s="1">
        <f t="shared" si="72"/>
        <v>15</v>
      </c>
      <c r="AH73" s="1">
        <f t="shared" si="73"/>
        <v>19</v>
      </c>
      <c r="AI73" s="1" t="str">
        <f t="shared" si="74"/>
        <v/>
      </c>
      <c r="AJ73" s="1" t="str">
        <f t="shared" si="75"/>
        <v/>
      </c>
      <c r="AK73" s="1" t="str">
        <f t="shared" si="76"/>
        <v/>
      </c>
      <c r="AL73" s="1" t="str">
        <f t="shared" si="77"/>
        <v>3pm-7pm</v>
      </c>
      <c r="AM73" s="1" t="str">
        <f t="shared" si="78"/>
        <v>3pm-7pm</v>
      </c>
      <c r="AN73" s="1" t="str">
        <f t="shared" si="79"/>
        <v>3pm-7pm</v>
      </c>
      <c r="AO73" s="1" t="str">
        <f t="shared" si="80"/>
        <v>3pm-7pm</v>
      </c>
      <c r="AP73" s="1" t="str">
        <f t="shared" si="81"/>
        <v>3pm-7pm</v>
      </c>
      <c r="AQ73" s="1" t="str">
        <f t="shared" si="82"/>
        <v/>
      </c>
      <c r="AU73" s="1" t="s">
        <v>425</v>
      </c>
      <c r="AV73" s="4" t="s">
        <v>423</v>
      </c>
      <c r="AW73" s="4" t="s">
        <v>423</v>
      </c>
      <c r="AX73" s="5" t="str">
        <f t="shared" si="83"/>
        <v>{
    'name': "Rhinos Sports and Spirits",
    'area': "powers",'hours':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 off all drinks&lt;br&gt;$2 off appetizers", 'link':"", 'pricing':"",   'phone-number': "", 'address': "4307 Integrity Center Point, Colorado Springs, CO 80917", 'other-amenities': ['','','med'], 'has-drink':true, 'has-food':true},</v>
      </c>
      <c r="AY73" s="1" t="str">
        <f t="shared" si="84"/>
        <v/>
      </c>
      <c r="AZ73" s="1" t="str">
        <f t="shared" si="85"/>
        <v/>
      </c>
      <c r="BA73" s="1" t="str">
        <f t="shared" si="86"/>
        <v/>
      </c>
      <c r="BB73" s="1" t="str">
        <f t="shared" si="87"/>
        <v>&lt;img src=@img/drinkicon.png@&gt;</v>
      </c>
      <c r="BC73" s="1" t="str">
        <f t="shared" si="88"/>
        <v>&lt;img src=@img/foodicon.png@&gt;</v>
      </c>
      <c r="BD73" s="1" t="str">
        <f t="shared" si="89"/>
        <v>&lt;img src=@img/drinkicon.png@&gt;&lt;img src=@img/foodicon.png@&gt;</v>
      </c>
      <c r="BE73" s="1" t="str">
        <f t="shared" si="90"/>
        <v>drink food med  powers</v>
      </c>
      <c r="BF73" s="1" t="str">
        <f t="shared" si="91"/>
        <v>Powers Road</v>
      </c>
      <c r="BG73" s="8">
        <v>38.894410000000001</v>
      </c>
      <c r="BH73" s="8">
        <v>-104.72107</v>
      </c>
      <c r="BI73" s="1" t="str">
        <f t="shared" si="92"/>
        <v>[38.89441,-104.72107],</v>
      </c>
    </row>
    <row r="74" spans="2:61" ht="21" customHeight="1">
      <c r="B74" s="1" t="s">
        <v>132</v>
      </c>
      <c r="C74" s="1" t="s">
        <v>142</v>
      </c>
      <c r="G74" s="12" t="s">
        <v>301</v>
      </c>
      <c r="V74" s="8"/>
      <c r="W74" s="1" t="str">
        <f t="shared" si="62"/>
        <v/>
      </c>
      <c r="X74" s="1" t="str">
        <f t="shared" si="63"/>
        <v/>
      </c>
      <c r="Y74" s="1" t="str">
        <f t="shared" si="64"/>
        <v/>
      </c>
      <c r="Z74" s="1" t="str">
        <f t="shared" si="65"/>
        <v/>
      </c>
      <c r="AA74" s="1" t="str">
        <f t="shared" si="66"/>
        <v/>
      </c>
      <c r="AB74" s="1" t="str">
        <f t="shared" si="67"/>
        <v/>
      </c>
      <c r="AC74" s="1" t="str">
        <f t="shared" si="68"/>
        <v/>
      </c>
      <c r="AD74" s="1" t="str">
        <f t="shared" si="69"/>
        <v/>
      </c>
      <c r="AE74" s="1" t="str">
        <f t="shared" si="70"/>
        <v/>
      </c>
      <c r="AF74" s="1" t="str">
        <f t="shared" si="71"/>
        <v/>
      </c>
      <c r="AG74" s="1" t="str">
        <f t="shared" si="72"/>
        <v/>
      </c>
      <c r="AH74" s="1" t="str">
        <f t="shared" si="73"/>
        <v/>
      </c>
      <c r="AI74" s="1" t="str">
        <f t="shared" si="74"/>
        <v/>
      </c>
      <c r="AJ74" s="1" t="str">
        <f t="shared" si="75"/>
        <v/>
      </c>
      <c r="AK74" s="1" t="str">
        <f t="shared" si="76"/>
        <v/>
      </c>
      <c r="AL74" s="1" t="str">
        <f t="shared" si="77"/>
        <v/>
      </c>
      <c r="AM74" s="1" t="str">
        <f t="shared" si="78"/>
        <v/>
      </c>
      <c r="AN74" s="1" t="str">
        <f t="shared" si="79"/>
        <v/>
      </c>
      <c r="AO74" s="1" t="str">
        <f t="shared" si="80"/>
        <v/>
      </c>
      <c r="AP74" s="1" t="str">
        <f t="shared" si="81"/>
        <v/>
      </c>
      <c r="AQ74" s="1" t="str">
        <f t="shared" si="82"/>
        <v/>
      </c>
      <c r="AR74" s="6"/>
      <c r="AU74" s="1" t="s">
        <v>425</v>
      </c>
      <c r="AV74" s="4" t="s">
        <v>424</v>
      </c>
      <c r="AW74" s="4" t="s">
        <v>424</v>
      </c>
      <c r="AX74" s="5" t="str">
        <f t="shared" si="83"/>
        <v>{
    'name': "Rileas Pub",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"5672 N Union Blvd, Colorado Springs, CO 80918", 'other-amenities': ['','','med'], 'has-drink':false, 'has-food':false},</v>
      </c>
      <c r="AY74" s="1" t="str">
        <f t="shared" si="84"/>
        <v/>
      </c>
      <c r="AZ74" s="1" t="str">
        <f t="shared" si="85"/>
        <v/>
      </c>
      <c r="BA74" s="1" t="str">
        <f t="shared" si="86"/>
        <v/>
      </c>
      <c r="BB74" s="1" t="str">
        <f t="shared" si="87"/>
        <v/>
      </c>
      <c r="BC74" s="1" t="str">
        <f t="shared" si="88"/>
        <v/>
      </c>
      <c r="BD74" s="1" t="str">
        <f t="shared" si="89"/>
        <v/>
      </c>
      <c r="BE74" s="1" t="str">
        <f t="shared" si="90"/>
        <v>med  nacademy</v>
      </c>
      <c r="BF74" s="1" t="str">
        <f t="shared" si="91"/>
        <v>North Academy</v>
      </c>
      <c r="BG74" s="8">
        <v>38.913607800000001</v>
      </c>
      <c r="BH74" s="8">
        <v>-104.7764085</v>
      </c>
      <c r="BI74" s="1" t="str">
        <f t="shared" si="92"/>
        <v>[38.9136078,-104.7764085],</v>
      </c>
    </row>
    <row r="75" spans="2:61" ht="21" customHeight="1">
      <c r="B75" s="1" t="s">
        <v>254</v>
      </c>
      <c r="C75" s="1" t="s">
        <v>99</v>
      </c>
      <c r="G75" s="12" t="s">
        <v>332</v>
      </c>
      <c r="J75" s="1">
        <v>1500</v>
      </c>
      <c r="K75" s="1">
        <v>1800</v>
      </c>
      <c r="L75" s="1">
        <v>1500</v>
      </c>
      <c r="M75" s="1">
        <v>1800</v>
      </c>
      <c r="N75" s="1">
        <v>1500</v>
      </c>
      <c r="O75" s="1">
        <v>1800</v>
      </c>
      <c r="P75" s="1">
        <v>1500</v>
      </c>
      <c r="Q75" s="1">
        <v>1800</v>
      </c>
      <c r="R75" s="1">
        <v>1500</v>
      </c>
      <c r="S75" s="1">
        <v>1800</v>
      </c>
      <c r="V75" s="1" t="s">
        <v>261</v>
      </c>
      <c r="W75" s="1" t="str">
        <f t="shared" si="62"/>
        <v/>
      </c>
      <c r="X75" s="1" t="str">
        <f t="shared" si="63"/>
        <v/>
      </c>
      <c r="Y75" s="1">
        <f t="shared" si="64"/>
        <v>15</v>
      </c>
      <c r="Z75" s="1">
        <f t="shared" si="65"/>
        <v>18</v>
      </c>
      <c r="AA75" s="1">
        <f t="shared" si="66"/>
        <v>15</v>
      </c>
      <c r="AB75" s="1">
        <f t="shared" si="67"/>
        <v>18</v>
      </c>
      <c r="AC75" s="1">
        <f t="shared" si="68"/>
        <v>15</v>
      </c>
      <c r="AD75" s="1">
        <f t="shared" si="69"/>
        <v>18</v>
      </c>
      <c r="AE75" s="1">
        <f t="shared" si="70"/>
        <v>15</v>
      </c>
      <c r="AF75" s="1">
        <f t="shared" si="71"/>
        <v>18</v>
      </c>
      <c r="AG75" s="1">
        <f t="shared" si="72"/>
        <v>15</v>
      </c>
      <c r="AH75" s="1">
        <f t="shared" si="73"/>
        <v>18</v>
      </c>
      <c r="AI75" s="1" t="str">
        <f t="shared" si="74"/>
        <v/>
      </c>
      <c r="AJ75" s="1" t="str">
        <f t="shared" si="75"/>
        <v/>
      </c>
      <c r="AK75" s="1" t="str">
        <f t="shared" si="76"/>
        <v/>
      </c>
      <c r="AL75" s="1" t="str">
        <f t="shared" si="77"/>
        <v>3pm-6pm</v>
      </c>
      <c r="AM75" s="1" t="str">
        <f t="shared" si="78"/>
        <v>3pm-6pm</v>
      </c>
      <c r="AN75" s="1" t="str">
        <f t="shared" si="79"/>
        <v>3pm-6pm</v>
      </c>
      <c r="AO75" s="1" t="str">
        <f t="shared" si="80"/>
        <v>3pm-6pm</v>
      </c>
      <c r="AP75" s="1" t="str">
        <f t="shared" si="81"/>
        <v>3pm-6pm</v>
      </c>
      <c r="AQ75" s="1" t="str">
        <f t="shared" si="82"/>
        <v/>
      </c>
      <c r="AR75" s="3"/>
      <c r="AU75" s="1" t="s">
        <v>425</v>
      </c>
      <c r="AV75" s="4" t="s">
        <v>423</v>
      </c>
      <c r="AW75" s="4" t="s">
        <v>423</v>
      </c>
      <c r="AX75" s="5" t="str">
        <f t="shared" si="83"/>
        <v>{
    'name': "Rock Bottom",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 liquors; $2 off beers, wines&lt;br&gt;$6 specialty cocktails&lt;br&gt;$5 - $7 select appetizers", 'link':"", 'pricing':"",   'phone-number': "", 'address': "3316 Cinema Point, Colorado Springs, CO 80922", 'other-amenities': ['','','med'], 'has-drink':true, 'has-food':true},</v>
      </c>
      <c r="AY75" s="1" t="str">
        <f t="shared" si="84"/>
        <v/>
      </c>
      <c r="AZ75" s="1" t="str">
        <f t="shared" si="85"/>
        <v/>
      </c>
      <c r="BA75" s="1" t="str">
        <f t="shared" si="86"/>
        <v/>
      </c>
      <c r="BB75" s="1" t="str">
        <f t="shared" si="87"/>
        <v>&lt;img src=@img/drinkicon.png@&gt;</v>
      </c>
      <c r="BC75" s="1" t="str">
        <f t="shared" si="88"/>
        <v>&lt;img src=@img/foodicon.png@&gt;</v>
      </c>
      <c r="BD75" s="1" t="str">
        <f t="shared" si="89"/>
        <v>&lt;img src=@img/drinkicon.png@&gt;&lt;img src=@img/foodicon.png@&gt;</v>
      </c>
      <c r="BE75" s="1" t="str">
        <f t="shared" si="90"/>
        <v>drink food med  powers</v>
      </c>
      <c r="BF75" s="1" t="str">
        <f t="shared" si="91"/>
        <v>Powers Road</v>
      </c>
      <c r="BG75" s="8">
        <v>38.881030000000003</v>
      </c>
      <c r="BH75" s="8">
        <v>-104.71706</v>
      </c>
      <c r="BI75" s="1" t="str">
        <f t="shared" si="92"/>
        <v>[38.88103,-104.71706],</v>
      </c>
    </row>
    <row r="76" spans="2:61" ht="21" customHeight="1">
      <c r="B76" s="1" t="s">
        <v>336</v>
      </c>
      <c r="C76" s="1" t="s">
        <v>99</v>
      </c>
      <c r="G76" s="1" t="s">
        <v>361</v>
      </c>
      <c r="W76" s="1" t="str">
        <f t="shared" si="62"/>
        <v/>
      </c>
      <c r="X76" s="1" t="str">
        <f t="shared" si="63"/>
        <v/>
      </c>
      <c r="Y76" s="1" t="str">
        <f t="shared" si="64"/>
        <v/>
      </c>
      <c r="Z76" s="1" t="str">
        <f t="shared" si="65"/>
        <v/>
      </c>
      <c r="AA76" s="1" t="str">
        <f t="shared" si="66"/>
        <v/>
      </c>
      <c r="AB76" s="1" t="str">
        <f t="shared" si="67"/>
        <v/>
      </c>
      <c r="AC76" s="1" t="str">
        <f t="shared" si="68"/>
        <v/>
      </c>
      <c r="AD76" s="1" t="str">
        <f t="shared" si="69"/>
        <v/>
      </c>
      <c r="AE76" s="1" t="str">
        <f t="shared" si="70"/>
        <v/>
      </c>
      <c r="AF76" s="1" t="str">
        <f t="shared" si="71"/>
        <v/>
      </c>
      <c r="AG76" s="1" t="str">
        <f t="shared" si="72"/>
        <v/>
      </c>
      <c r="AH76" s="1" t="str">
        <f t="shared" si="73"/>
        <v/>
      </c>
      <c r="AI76" s="1" t="str">
        <f t="shared" si="74"/>
        <v/>
      </c>
      <c r="AJ76" s="1" t="str">
        <f t="shared" si="75"/>
        <v/>
      </c>
      <c r="AK76" s="1" t="str">
        <f t="shared" si="76"/>
        <v/>
      </c>
      <c r="AL76" s="1" t="str">
        <f t="shared" si="77"/>
        <v/>
      </c>
      <c r="AM76" s="1" t="str">
        <f t="shared" si="78"/>
        <v/>
      </c>
      <c r="AN76" s="1" t="str">
        <f t="shared" si="79"/>
        <v/>
      </c>
      <c r="AO76" s="1" t="str">
        <f t="shared" si="80"/>
        <v/>
      </c>
      <c r="AP76" s="1" t="str">
        <f t="shared" si="81"/>
        <v/>
      </c>
      <c r="AQ76" s="1" t="str">
        <f t="shared" si="82"/>
        <v/>
      </c>
      <c r="AR76" s="3"/>
      <c r="AT76" s="1" t="s">
        <v>333</v>
      </c>
      <c r="AU76" s="1" t="s">
        <v>425</v>
      </c>
      <c r="AV76" s="4" t="s">
        <v>424</v>
      </c>
      <c r="AW76" s="4" t="s">
        <v>424</v>
      </c>
      <c r="AX76" s="5" t="str">
        <f t="shared" si="83"/>
        <v>{
    'name': "Rocky Mountain Brewing",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"625 Paonia St, Colorado Springs, CO 80915", 'other-amenities': ['','pet','med'], 'has-drink':false, 'has-food':false},</v>
      </c>
      <c r="AY76" s="1" t="str">
        <f t="shared" si="84"/>
        <v/>
      </c>
      <c r="AZ76" s="1" t="str">
        <f t="shared" si="85"/>
        <v>&lt;img src=@img/pets.png@&gt;</v>
      </c>
      <c r="BA76" s="1" t="str">
        <f t="shared" si="86"/>
        <v/>
      </c>
      <c r="BB76" s="1" t="str">
        <f t="shared" si="87"/>
        <v/>
      </c>
      <c r="BC76" s="1" t="str">
        <f t="shared" si="88"/>
        <v/>
      </c>
      <c r="BD76" s="1" t="str">
        <f t="shared" si="89"/>
        <v>&lt;img src=@img/pets.png@&gt;</v>
      </c>
      <c r="BE76" s="1" t="str">
        <f t="shared" si="90"/>
        <v>pet med  powers</v>
      </c>
      <c r="BF76" s="1" t="str">
        <f t="shared" si="91"/>
        <v>Powers Road</v>
      </c>
      <c r="BG76" s="8">
        <v>38.841248999999998</v>
      </c>
      <c r="BH76" s="8">
        <v>-104.71677099999999</v>
      </c>
      <c r="BI76" s="1" t="str">
        <f t="shared" si="92"/>
        <v>[38.841249,-104.716771],</v>
      </c>
    </row>
    <row r="77" spans="2:61" ht="21" customHeight="1">
      <c r="B77" s="25" t="s">
        <v>85</v>
      </c>
      <c r="C77" s="1" t="s">
        <v>87</v>
      </c>
      <c r="G77" s="12" t="s">
        <v>167</v>
      </c>
      <c r="J77" s="1">
        <v>1600</v>
      </c>
      <c r="K77" s="1">
        <v>1800</v>
      </c>
      <c r="L77" s="1">
        <v>1600</v>
      </c>
      <c r="M77" s="1">
        <v>1800</v>
      </c>
      <c r="N77" s="1">
        <v>1600</v>
      </c>
      <c r="O77" s="1">
        <v>1800</v>
      </c>
      <c r="P77" s="1">
        <v>1600</v>
      </c>
      <c r="Q77" s="1">
        <v>1800</v>
      </c>
      <c r="R77" s="1">
        <v>1600</v>
      </c>
      <c r="S77" s="1">
        <v>1800</v>
      </c>
      <c r="V77" s="5" t="s">
        <v>185</v>
      </c>
      <c r="W77" s="1" t="str">
        <f t="shared" si="62"/>
        <v/>
      </c>
      <c r="X77" s="1" t="str">
        <f t="shared" si="63"/>
        <v/>
      </c>
      <c r="Y77" s="1">
        <f t="shared" si="64"/>
        <v>16</v>
      </c>
      <c r="Z77" s="1">
        <f t="shared" si="65"/>
        <v>18</v>
      </c>
      <c r="AA77" s="1">
        <f t="shared" si="66"/>
        <v>16</v>
      </c>
      <c r="AB77" s="1">
        <f t="shared" si="67"/>
        <v>18</v>
      </c>
      <c r="AC77" s="1">
        <f t="shared" si="68"/>
        <v>16</v>
      </c>
      <c r="AD77" s="1">
        <f t="shared" si="69"/>
        <v>18</v>
      </c>
      <c r="AE77" s="1">
        <f t="shared" si="70"/>
        <v>16</v>
      </c>
      <c r="AF77" s="1">
        <f t="shared" si="71"/>
        <v>18</v>
      </c>
      <c r="AG77" s="1">
        <f t="shared" si="72"/>
        <v>16</v>
      </c>
      <c r="AH77" s="1">
        <f t="shared" si="73"/>
        <v>18</v>
      </c>
      <c r="AI77" s="1" t="str">
        <f t="shared" si="74"/>
        <v/>
      </c>
      <c r="AJ77" s="1" t="str">
        <f t="shared" si="75"/>
        <v/>
      </c>
      <c r="AK77" s="1" t="str">
        <f t="shared" si="76"/>
        <v/>
      </c>
      <c r="AL77" s="1" t="str">
        <f t="shared" si="77"/>
        <v>4pm-6pm</v>
      </c>
      <c r="AM77" s="1" t="str">
        <f t="shared" si="78"/>
        <v>4pm-6pm</v>
      </c>
      <c r="AN77" s="1" t="str">
        <f t="shared" si="79"/>
        <v>4pm-6pm</v>
      </c>
      <c r="AO77" s="1" t="str">
        <f t="shared" si="80"/>
        <v>4pm-6pm</v>
      </c>
      <c r="AP77" s="1" t="str">
        <f t="shared" si="81"/>
        <v>4pm-6pm</v>
      </c>
      <c r="AQ77" s="1" t="str">
        <f t="shared" si="82"/>
        <v/>
      </c>
      <c r="AU77" s="1" t="s">
        <v>425</v>
      </c>
      <c r="AV77" s="4" t="s">
        <v>423</v>
      </c>
      <c r="AW77" s="4" t="s">
        <v>424</v>
      </c>
      <c r="AX77" s="5" t="str">
        <f t="shared" si="83"/>
        <v>{
    'name': "Royal Tavern",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pitchers; $2.75 wines and domestics; $2 drafts", 'link':"", 'pricing':"",   'phone-number': "", 'address': "924 Manitou Ave, Manitou Springs, CO 80829", 'other-amenities': ['','','med'], 'has-drink':true, 'has-food':false},</v>
      </c>
      <c r="AY77" s="1" t="str">
        <f t="shared" si="84"/>
        <v/>
      </c>
      <c r="AZ77" s="1" t="str">
        <f t="shared" si="85"/>
        <v/>
      </c>
      <c r="BA77" s="1" t="str">
        <f t="shared" si="86"/>
        <v/>
      </c>
      <c r="BB77" s="1" t="str">
        <f t="shared" si="87"/>
        <v>&lt;img src=@img/drinkicon.png@&gt;</v>
      </c>
      <c r="BC77" s="1" t="str">
        <f t="shared" si="88"/>
        <v/>
      </c>
      <c r="BD77" s="1" t="str">
        <f t="shared" si="89"/>
        <v>&lt;img src=@img/drinkicon.png@&gt;</v>
      </c>
      <c r="BE77" s="1" t="str">
        <f t="shared" si="90"/>
        <v>drink med  manitou</v>
      </c>
      <c r="BF77" s="1" t="str">
        <f t="shared" si="91"/>
        <v>Manitou Springs</v>
      </c>
      <c r="BG77" s="8">
        <v>38.858800000000002</v>
      </c>
      <c r="BH77" s="8">
        <v>-104.91779</v>
      </c>
      <c r="BI77" s="1" t="str">
        <f t="shared" si="92"/>
        <v>[38.8588,-104.91779],</v>
      </c>
    </row>
    <row r="78" spans="2:61" ht="21" customHeight="1">
      <c r="B78" s="1" t="s">
        <v>335</v>
      </c>
      <c r="C78" s="1" t="s">
        <v>55</v>
      </c>
      <c r="G78" s="1" t="s">
        <v>358</v>
      </c>
      <c r="H78" s="1">
        <v>1500</v>
      </c>
      <c r="I78" s="1">
        <v>1800</v>
      </c>
      <c r="J78" s="1">
        <v>1500</v>
      </c>
      <c r="K78" s="1">
        <v>1800</v>
      </c>
      <c r="L78" s="1">
        <v>1500</v>
      </c>
      <c r="M78" s="1">
        <v>1800</v>
      </c>
      <c r="N78" s="1">
        <v>1500</v>
      </c>
      <c r="O78" s="1">
        <v>1800</v>
      </c>
      <c r="P78" s="1">
        <v>1500</v>
      </c>
      <c r="Q78" s="1">
        <v>1800</v>
      </c>
      <c r="R78" s="1">
        <v>1500</v>
      </c>
      <c r="S78" s="1">
        <v>1800</v>
      </c>
      <c r="T78" s="1">
        <v>1500</v>
      </c>
      <c r="U78" s="1">
        <v>1800</v>
      </c>
      <c r="V78" s="1" t="s">
        <v>353</v>
      </c>
      <c r="W78" s="1">
        <f t="shared" si="62"/>
        <v>15</v>
      </c>
      <c r="X78" s="1">
        <f t="shared" si="63"/>
        <v>18</v>
      </c>
      <c r="Y78" s="1">
        <f t="shared" si="64"/>
        <v>15</v>
      </c>
      <c r="Z78" s="1">
        <f t="shared" si="65"/>
        <v>18</v>
      </c>
      <c r="AA78" s="1">
        <f t="shared" si="66"/>
        <v>15</v>
      </c>
      <c r="AB78" s="1">
        <f t="shared" si="67"/>
        <v>18</v>
      </c>
      <c r="AC78" s="1">
        <f t="shared" si="68"/>
        <v>15</v>
      </c>
      <c r="AD78" s="1">
        <f t="shared" si="69"/>
        <v>18</v>
      </c>
      <c r="AE78" s="1">
        <f t="shared" si="70"/>
        <v>15</v>
      </c>
      <c r="AF78" s="1">
        <f t="shared" si="71"/>
        <v>18</v>
      </c>
      <c r="AG78" s="1">
        <f t="shared" si="72"/>
        <v>15</v>
      </c>
      <c r="AH78" s="1">
        <f t="shared" si="73"/>
        <v>18</v>
      </c>
      <c r="AI78" s="1">
        <f t="shared" si="74"/>
        <v>15</v>
      </c>
      <c r="AJ78" s="1">
        <f t="shared" si="75"/>
        <v>18</v>
      </c>
      <c r="AK78" s="1" t="str">
        <f t="shared" si="76"/>
        <v>3pm-6pm</v>
      </c>
      <c r="AL78" s="1" t="str">
        <f t="shared" si="77"/>
        <v>3pm-6pm</v>
      </c>
      <c r="AM78" s="1" t="str">
        <f t="shared" si="78"/>
        <v>3pm-6pm</v>
      </c>
      <c r="AN78" s="1" t="str">
        <f t="shared" si="79"/>
        <v>3pm-6pm</v>
      </c>
      <c r="AO78" s="1" t="str">
        <f t="shared" si="80"/>
        <v>3pm-6pm</v>
      </c>
      <c r="AP78" s="1" t="str">
        <f t="shared" si="81"/>
        <v>3pm-6pm</v>
      </c>
      <c r="AQ78" s="1" t="str">
        <f t="shared" si="82"/>
        <v>3pm-6pm</v>
      </c>
      <c r="AR78" s="6"/>
      <c r="AT78" s="1" t="s">
        <v>333</v>
      </c>
      <c r="AU78" s="1" t="s">
        <v>425</v>
      </c>
      <c r="AV78" s="4" t="s">
        <v>423</v>
      </c>
      <c r="AW78" s="4" t="s">
        <v>423</v>
      </c>
      <c r="AX78" s="5" t="str">
        <f t="shared" si="83"/>
        <v>{
    'name': "Rudys Little Hideaway",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"$1 off alcoholic beverages&lt;br&gt;Food specials", 'link':"", 'pricing':"",   'phone-number': "", 'address': "945 S 8th St, Colorado Springs, CO 80905", 'other-amenities': ['','pet','med'], 'has-drink':true, 'has-food':true},</v>
      </c>
      <c r="AY78" s="1" t="str">
        <f t="shared" si="84"/>
        <v/>
      </c>
      <c r="AZ78" s="1" t="str">
        <f t="shared" si="85"/>
        <v>&lt;img src=@img/pets.png@&gt;</v>
      </c>
      <c r="BA78" s="1" t="str">
        <f t="shared" si="86"/>
        <v/>
      </c>
      <c r="BB78" s="1" t="str">
        <f t="shared" si="87"/>
        <v>&lt;img src=@img/drinkicon.png@&gt;</v>
      </c>
      <c r="BC78" s="1" t="str">
        <f t="shared" si="88"/>
        <v>&lt;img src=@img/foodicon.png@&gt;</v>
      </c>
      <c r="BD78" s="1" t="str">
        <f t="shared" si="89"/>
        <v>&lt;img src=@img/pets.png@&gt;&lt;img src=@img/drinkicon.png@&gt;&lt;img src=@img/foodicon.png@&gt;</v>
      </c>
      <c r="BE78" s="1" t="str">
        <f t="shared" si="90"/>
        <v>pet drink food med  downtown</v>
      </c>
      <c r="BF78" s="1" t="str">
        <f t="shared" si="91"/>
        <v>Downtown</v>
      </c>
      <c r="BG78" s="8">
        <v>38.819960000000002</v>
      </c>
      <c r="BH78" s="8">
        <v>-104.84134</v>
      </c>
      <c r="BI78" s="1" t="str">
        <f t="shared" si="92"/>
        <v>[38.81996,-104.84134],</v>
      </c>
    </row>
    <row r="79" spans="2:61" ht="21" customHeight="1">
      <c r="B79" s="24" t="s">
        <v>78</v>
      </c>
      <c r="C79" s="1" t="s">
        <v>75</v>
      </c>
      <c r="G79" s="27" t="s">
        <v>160</v>
      </c>
      <c r="P79" s="1">
        <v>1600</v>
      </c>
      <c r="Q79" s="1">
        <v>1800</v>
      </c>
      <c r="R79" s="1">
        <v>1600</v>
      </c>
      <c r="S79" s="1">
        <v>1800</v>
      </c>
      <c r="T79" s="1">
        <v>1600</v>
      </c>
      <c r="U79" s="1">
        <v>1800</v>
      </c>
      <c r="V79" s="5"/>
      <c r="W79" s="1" t="str">
        <f t="shared" si="62"/>
        <v/>
      </c>
      <c r="X79" s="1" t="str">
        <f t="shared" si="63"/>
        <v/>
      </c>
      <c r="Y79" s="1" t="str">
        <f t="shared" si="64"/>
        <v/>
      </c>
      <c r="Z79" s="1" t="str">
        <f t="shared" si="65"/>
        <v/>
      </c>
      <c r="AA79" s="1" t="str">
        <f t="shared" si="66"/>
        <v/>
      </c>
      <c r="AB79" s="1" t="str">
        <f t="shared" si="67"/>
        <v/>
      </c>
      <c r="AC79" s="1" t="str">
        <f t="shared" si="68"/>
        <v/>
      </c>
      <c r="AD79" s="1" t="str">
        <f t="shared" si="69"/>
        <v/>
      </c>
      <c r="AE79" s="1">
        <f t="shared" si="70"/>
        <v>16</v>
      </c>
      <c r="AF79" s="1">
        <f t="shared" si="71"/>
        <v>18</v>
      </c>
      <c r="AG79" s="1">
        <f t="shared" si="72"/>
        <v>16</v>
      </c>
      <c r="AH79" s="1">
        <f t="shared" si="73"/>
        <v>18</v>
      </c>
      <c r="AI79" s="1">
        <f t="shared" si="74"/>
        <v>16</v>
      </c>
      <c r="AJ79" s="1">
        <f t="shared" si="75"/>
        <v>18</v>
      </c>
      <c r="AK79" s="1" t="str">
        <f t="shared" si="76"/>
        <v/>
      </c>
      <c r="AL79" s="1" t="str">
        <f t="shared" si="77"/>
        <v/>
      </c>
      <c r="AM79" s="1" t="str">
        <f t="shared" si="78"/>
        <v/>
      </c>
      <c r="AN79" s="1" t="str">
        <f t="shared" si="79"/>
        <v/>
      </c>
      <c r="AO79" s="1" t="str">
        <f t="shared" si="80"/>
        <v/>
      </c>
      <c r="AP79" s="1" t="str">
        <f t="shared" si="81"/>
        <v>4pm-6pm</v>
      </c>
      <c r="AQ79" s="1" t="str">
        <f t="shared" si="82"/>
        <v>4pm-6pm</v>
      </c>
      <c r="AT79" s="1" t="s">
        <v>333</v>
      </c>
      <c r="AU79" s="1" t="s">
        <v>425</v>
      </c>
      <c r="AV79" s="4" t="s">
        <v>423</v>
      </c>
      <c r="AW79" s="4" t="s">
        <v>424</v>
      </c>
      <c r="AX79" s="5" t="str">
        <f t="shared" si="83"/>
        <v>{
    'name': "Rustica Pizzeria",
    'area': "oldcolo",'hours': {
      'sunday-start':"", 'sunday-end':"", 'monday-start':"", 'monday-end':"", 'tuesday-start':"", 'tuesday-end':"", 'wednesday-start':"", 'wednesday-end':"", 'thursday-start':"1600", 'thursday-end':"1800", 'friday-start':"1600", 'friday-end':"1800", 'saturday-start':"1600", 'saturday-end':"1800"},  'description': "", 'link':"", 'pricing':"",   'phone-number': "", 'address': " 2527 W Colorado Ave, Colorado Springs, CO 80904", 'other-amenities': ['','pet','med'], 'has-drink':true, 'has-food':false},</v>
      </c>
      <c r="AY79" s="1" t="str">
        <f t="shared" si="84"/>
        <v/>
      </c>
      <c r="AZ79" s="1" t="str">
        <f t="shared" si="85"/>
        <v>&lt;img src=@img/pets.png@&gt;</v>
      </c>
      <c r="BA79" s="1" t="str">
        <f t="shared" si="86"/>
        <v/>
      </c>
      <c r="BB79" s="1" t="str">
        <f t="shared" si="87"/>
        <v>&lt;img src=@img/drinkicon.png@&gt;</v>
      </c>
      <c r="BC79" s="1" t="str">
        <f t="shared" si="88"/>
        <v/>
      </c>
      <c r="BD79" s="1" t="str">
        <f t="shared" si="89"/>
        <v>&lt;img src=@img/pets.png@&gt;&lt;img src=@img/drinkicon.png@&gt;</v>
      </c>
      <c r="BE79" s="1" t="str">
        <f t="shared" si="90"/>
        <v>pet drink med  oldcolo</v>
      </c>
      <c r="BF79" s="1" t="str">
        <f t="shared" si="91"/>
        <v>Old Colorado Springs</v>
      </c>
      <c r="BG79" s="8">
        <v>38.8478317</v>
      </c>
      <c r="BH79" s="8">
        <v>-104.864165</v>
      </c>
      <c r="BI79" s="1" t="str">
        <f t="shared" si="92"/>
        <v>[38.8478317,-104.864165],</v>
      </c>
    </row>
    <row r="80" spans="2:61" ht="21" customHeight="1">
      <c r="B80" s="25" t="s">
        <v>93</v>
      </c>
      <c r="C80" s="1" t="s">
        <v>99</v>
      </c>
      <c r="G80" s="12" t="s">
        <v>264</v>
      </c>
      <c r="J80" s="1">
        <v>1400</v>
      </c>
      <c r="K80" s="1">
        <v>1830</v>
      </c>
      <c r="L80" s="1">
        <v>1400</v>
      </c>
      <c r="M80" s="1">
        <v>1830</v>
      </c>
      <c r="N80" s="1">
        <v>1400</v>
      </c>
      <c r="O80" s="1">
        <v>1830</v>
      </c>
      <c r="P80" s="1">
        <v>1400</v>
      </c>
      <c r="Q80" s="1">
        <v>1830</v>
      </c>
      <c r="R80" s="1">
        <v>1400</v>
      </c>
      <c r="S80" s="1">
        <v>1830</v>
      </c>
      <c r="T80" s="1">
        <v>1100</v>
      </c>
      <c r="U80" s="1">
        <v>1800</v>
      </c>
      <c r="V80" s="5" t="s">
        <v>191</v>
      </c>
      <c r="W80" s="1" t="str">
        <f t="shared" si="62"/>
        <v/>
      </c>
      <c r="X80" s="1" t="str">
        <f t="shared" si="63"/>
        <v/>
      </c>
      <c r="Y80" s="1">
        <f t="shared" si="64"/>
        <v>14</v>
      </c>
      <c r="Z80" s="1">
        <f t="shared" si="65"/>
        <v>18.3</v>
      </c>
      <c r="AA80" s="1">
        <f t="shared" si="66"/>
        <v>14</v>
      </c>
      <c r="AB80" s="1">
        <f t="shared" si="67"/>
        <v>18.3</v>
      </c>
      <c r="AC80" s="1">
        <f t="shared" si="68"/>
        <v>14</v>
      </c>
      <c r="AD80" s="1">
        <f t="shared" si="69"/>
        <v>18.3</v>
      </c>
      <c r="AE80" s="1">
        <f t="shared" si="70"/>
        <v>14</v>
      </c>
      <c r="AF80" s="1">
        <f t="shared" si="71"/>
        <v>18.3</v>
      </c>
      <c r="AG80" s="1">
        <f t="shared" si="72"/>
        <v>14</v>
      </c>
      <c r="AH80" s="1">
        <f t="shared" si="73"/>
        <v>18.3</v>
      </c>
      <c r="AI80" s="1">
        <f t="shared" si="74"/>
        <v>11</v>
      </c>
      <c r="AJ80" s="1">
        <f t="shared" si="75"/>
        <v>18</v>
      </c>
      <c r="AK80" s="1" t="str">
        <f t="shared" si="76"/>
        <v/>
      </c>
      <c r="AL80" s="1" t="str">
        <f t="shared" si="77"/>
        <v>2pm-6.3pm</v>
      </c>
      <c r="AM80" s="1" t="str">
        <f t="shared" si="78"/>
        <v>2pm-6.3pm</v>
      </c>
      <c r="AN80" s="1" t="str">
        <f t="shared" si="79"/>
        <v>2pm-6.3pm</v>
      </c>
      <c r="AO80" s="1" t="str">
        <f t="shared" si="80"/>
        <v>2pm-6.3pm</v>
      </c>
      <c r="AP80" s="1" t="str">
        <f t="shared" si="81"/>
        <v>2pm-6.3pm</v>
      </c>
      <c r="AQ80" s="1" t="str">
        <f t="shared" si="82"/>
        <v>11am-6pm</v>
      </c>
      <c r="AS80" s="1" t="s">
        <v>345</v>
      </c>
      <c r="AU80" s="1" t="s">
        <v>425</v>
      </c>
      <c r="AV80" s="4" t="s">
        <v>423</v>
      </c>
      <c r="AW80" s="4" t="s">
        <v>423</v>
      </c>
      <c r="AX80" s="5" t="str">
        <f t="shared" si="83"/>
        <v>{
    'name': "Salsa Brava Fresh Mexican Grill",
    'area': "powers",'hours': {
      'sunday-start':"", 'sunday-end':"", 'monday-start':"1400", 'monday-end':"1830", 'tuesday-start':"1400", 'tuesday-end':"1830", 'wednesday-start':"1400", 'wednesday-end':"1830", 'thursday-start':"1400", 'thursday-end':"1830", 'friday-start':"1400", 'friday-end':"1830", 'saturday-start':"1100", 'saturday-end':"1800"},  'description': "HOUSE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", 'link':"", 'pricing':"",   'phone-number': "", 'address': "5925 Dublin Blvd Unit A, Colorado Springs, CO 80923", 'other-amenities': ['outdoor','','med'], 'has-drink':true, 'has-food':true},</v>
      </c>
      <c r="AY80" s="1" t="str">
        <f t="shared" si="84"/>
        <v>&lt;img src=@img/outdoor.png@&gt;</v>
      </c>
      <c r="AZ80" s="1" t="str">
        <f t="shared" si="85"/>
        <v/>
      </c>
      <c r="BA80" s="1" t="str">
        <f t="shared" si="86"/>
        <v/>
      </c>
      <c r="BB80" s="1" t="str">
        <f t="shared" si="87"/>
        <v>&lt;img src=@img/drinkicon.png@&gt;</v>
      </c>
      <c r="BC80" s="1" t="str">
        <f t="shared" si="88"/>
        <v>&lt;img src=@img/foodicon.png@&gt;</v>
      </c>
      <c r="BD80" s="1" t="str">
        <f t="shared" si="89"/>
        <v>&lt;img src=@img/outdoor.png@&gt;&lt;img src=@img/drinkicon.png@&gt;&lt;img src=@img/foodicon.png@&gt;</v>
      </c>
      <c r="BE80" s="1" t="str">
        <f t="shared" si="90"/>
        <v>outdoor drink food med  powers</v>
      </c>
      <c r="BF80" s="1" t="str">
        <f t="shared" si="91"/>
        <v>Powers Road</v>
      </c>
      <c r="BG80" s="8">
        <v>38.927124999999997</v>
      </c>
      <c r="BH80" s="8">
        <v>-104.72270399999999</v>
      </c>
      <c r="BI80" s="1" t="str">
        <f t="shared" si="92"/>
        <v>[38.927125,-104.722704],</v>
      </c>
    </row>
    <row r="81" spans="2:64" ht="21" customHeight="1">
      <c r="B81" s="1" t="s">
        <v>137</v>
      </c>
      <c r="C81" s="1" t="s">
        <v>142</v>
      </c>
      <c r="G81" s="12" t="s">
        <v>306</v>
      </c>
      <c r="J81" s="1">
        <v>1500</v>
      </c>
      <c r="K81" s="1">
        <v>1900</v>
      </c>
      <c r="L81" s="1">
        <v>1500</v>
      </c>
      <c r="M81" s="1">
        <v>1900</v>
      </c>
      <c r="N81" s="1">
        <v>1500</v>
      </c>
      <c r="O81" s="1">
        <v>1900</v>
      </c>
      <c r="P81" s="1">
        <v>1500</v>
      </c>
      <c r="Q81" s="1">
        <v>1900</v>
      </c>
      <c r="R81" s="1">
        <v>1500</v>
      </c>
      <c r="S81" s="1">
        <v>1900</v>
      </c>
      <c r="V81" s="1" t="s">
        <v>222</v>
      </c>
      <c r="W81" s="1" t="str">
        <f t="shared" si="62"/>
        <v/>
      </c>
      <c r="X81" s="1" t="str">
        <f t="shared" si="63"/>
        <v/>
      </c>
      <c r="Y81" s="1">
        <f t="shared" si="64"/>
        <v>15</v>
      </c>
      <c r="Z81" s="1">
        <f t="shared" si="65"/>
        <v>19</v>
      </c>
      <c r="AA81" s="1">
        <f t="shared" si="66"/>
        <v>15</v>
      </c>
      <c r="AB81" s="1">
        <f t="shared" si="67"/>
        <v>19</v>
      </c>
      <c r="AC81" s="1">
        <f t="shared" si="68"/>
        <v>15</v>
      </c>
      <c r="AD81" s="1">
        <f t="shared" si="69"/>
        <v>19</v>
      </c>
      <c r="AE81" s="1">
        <f t="shared" si="70"/>
        <v>15</v>
      </c>
      <c r="AF81" s="1">
        <f t="shared" si="71"/>
        <v>19</v>
      </c>
      <c r="AG81" s="1">
        <f t="shared" si="72"/>
        <v>15</v>
      </c>
      <c r="AH81" s="1">
        <f t="shared" si="73"/>
        <v>19</v>
      </c>
      <c r="AI81" s="1" t="str">
        <f t="shared" si="74"/>
        <v/>
      </c>
      <c r="AJ81" s="1" t="str">
        <f t="shared" si="75"/>
        <v/>
      </c>
      <c r="AK81" s="1" t="str">
        <f t="shared" si="76"/>
        <v/>
      </c>
      <c r="AL81" s="1" t="str">
        <f t="shared" si="77"/>
        <v>3pm-7pm</v>
      </c>
      <c r="AM81" s="1" t="str">
        <f t="shared" si="78"/>
        <v>3pm-7pm</v>
      </c>
      <c r="AN81" s="1" t="str">
        <f t="shared" si="79"/>
        <v>3pm-7pm</v>
      </c>
      <c r="AO81" s="1" t="str">
        <f t="shared" si="80"/>
        <v>3pm-7pm</v>
      </c>
      <c r="AP81" s="1" t="str">
        <f t="shared" si="81"/>
        <v>3pm-7pm</v>
      </c>
      <c r="AQ81" s="1" t="str">
        <f t="shared" si="82"/>
        <v/>
      </c>
      <c r="AU81" s="1" t="s">
        <v>425</v>
      </c>
      <c r="AV81" s="4" t="s">
        <v>423</v>
      </c>
      <c r="AW81" s="4" t="s">
        <v>423</v>
      </c>
      <c r="AX81" s="5" t="str">
        <f t="shared" si="83"/>
        <v>{
    'name': "Saltgrass Steak House",
    'area': "nacademy",'hours':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"$2.75 DOMESTIC BEERS&lt;br&gt; $3.75 CRAFT &amp; IMPORT BOTTLE BEERS&lt;br&gt; $4.75 WINES $6.75 SELECT COCKTAILS&lt;br&gt;APPETIZERS $4-$6", 'link':"", 'pricing':"",   'phone-number': "", 'address': "1405 Jamboree Dr, Colorado Springs, CO 80920", 'other-amenities': ['','','med'], 'has-drink':true, 'has-food':true},</v>
      </c>
      <c r="AY81" s="1" t="str">
        <f t="shared" si="84"/>
        <v/>
      </c>
      <c r="AZ81" s="1" t="str">
        <f t="shared" si="85"/>
        <v/>
      </c>
      <c r="BA81" s="1" t="str">
        <f t="shared" si="86"/>
        <v/>
      </c>
      <c r="BB81" s="1" t="str">
        <f t="shared" si="87"/>
        <v>&lt;img src=@img/drinkicon.png@&gt;</v>
      </c>
      <c r="BC81" s="1" t="str">
        <f t="shared" si="88"/>
        <v>&lt;img src=@img/foodicon.png@&gt;</v>
      </c>
      <c r="BD81" s="1" t="str">
        <f t="shared" si="89"/>
        <v>&lt;img src=@img/drinkicon.png@&gt;&lt;img src=@img/foodicon.png@&gt;</v>
      </c>
      <c r="BE81" s="1" t="str">
        <f t="shared" si="90"/>
        <v>drink food med  nacademy</v>
      </c>
      <c r="BF81" s="1" t="str">
        <f t="shared" si="91"/>
        <v>North Academy</v>
      </c>
      <c r="BG81" s="8">
        <v>38.947016699999999</v>
      </c>
      <c r="BH81" s="8">
        <v>-104.80141500000001</v>
      </c>
      <c r="BI81" s="1" t="str">
        <f t="shared" si="92"/>
        <v>[38.9470167,-104.801415],</v>
      </c>
    </row>
    <row r="82" spans="2:64" ht="21" customHeight="1">
      <c r="B82" s="1" t="s">
        <v>251</v>
      </c>
      <c r="C82" s="1" t="s">
        <v>55</v>
      </c>
      <c r="G82" s="12" t="s">
        <v>329</v>
      </c>
      <c r="H82" s="1">
        <v>1600</v>
      </c>
      <c r="I82" s="1">
        <v>1800</v>
      </c>
      <c r="J82" s="1">
        <v>1600</v>
      </c>
      <c r="K82" s="1">
        <v>1800</v>
      </c>
      <c r="L82" s="1">
        <v>1600</v>
      </c>
      <c r="M82" s="1">
        <v>1800</v>
      </c>
      <c r="N82" s="1">
        <v>1600</v>
      </c>
      <c r="O82" s="1">
        <v>1800</v>
      </c>
      <c r="P82" s="1">
        <v>1600</v>
      </c>
      <c r="Q82" s="1">
        <v>1800</v>
      </c>
      <c r="R82" s="1">
        <v>1600</v>
      </c>
      <c r="S82" s="1">
        <v>1800</v>
      </c>
      <c r="T82" s="1">
        <v>1600</v>
      </c>
      <c r="U82" s="1">
        <v>1800</v>
      </c>
      <c r="V82" s="1" t="s">
        <v>258</v>
      </c>
      <c r="W82" s="1">
        <f t="shared" si="62"/>
        <v>16</v>
      </c>
      <c r="X82" s="1">
        <f t="shared" si="63"/>
        <v>18</v>
      </c>
      <c r="Y82" s="1">
        <f t="shared" si="64"/>
        <v>16</v>
      </c>
      <c r="Z82" s="1">
        <f t="shared" si="65"/>
        <v>18</v>
      </c>
      <c r="AA82" s="1">
        <f t="shared" si="66"/>
        <v>16</v>
      </c>
      <c r="AB82" s="1">
        <f t="shared" si="67"/>
        <v>18</v>
      </c>
      <c r="AC82" s="1">
        <f t="shared" si="68"/>
        <v>16</v>
      </c>
      <c r="AD82" s="1">
        <f t="shared" si="69"/>
        <v>18</v>
      </c>
      <c r="AE82" s="1">
        <f t="shared" si="70"/>
        <v>16</v>
      </c>
      <c r="AF82" s="1">
        <f t="shared" si="71"/>
        <v>18</v>
      </c>
      <c r="AG82" s="1">
        <f t="shared" si="72"/>
        <v>16</v>
      </c>
      <c r="AH82" s="1">
        <f t="shared" si="73"/>
        <v>18</v>
      </c>
      <c r="AI82" s="1">
        <f t="shared" si="74"/>
        <v>16</v>
      </c>
      <c r="AJ82" s="1">
        <f t="shared" si="75"/>
        <v>18</v>
      </c>
      <c r="AK82" s="1" t="str">
        <f t="shared" si="76"/>
        <v>4pm-6pm</v>
      </c>
      <c r="AL82" s="1" t="str">
        <f t="shared" si="77"/>
        <v>4pm-6pm</v>
      </c>
      <c r="AM82" s="1" t="str">
        <f t="shared" si="78"/>
        <v>4pm-6pm</v>
      </c>
      <c r="AN82" s="1" t="str">
        <f t="shared" si="79"/>
        <v>4pm-6pm</v>
      </c>
      <c r="AO82" s="1" t="str">
        <f t="shared" si="80"/>
        <v>4pm-6pm</v>
      </c>
      <c r="AP82" s="1" t="str">
        <f t="shared" si="81"/>
        <v>4pm-6pm</v>
      </c>
      <c r="AQ82" s="1" t="str">
        <f t="shared" si="82"/>
        <v>4pm-6pm</v>
      </c>
      <c r="AR82" s="3"/>
      <c r="AT82" s="1" t="s">
        <v>333</v>
      </c>
      <c r="AU82" s="1" t="s">
        <v>425</v>
      </c>
      <c r="AV82" s="4" t="s">
        <v>423</v>
      </c>
      <c r="AW82" s="4" t="s">
        <v>423</v>
      </c>
      <c r="AX82" s="5" t="str">
        <f t="shared" si="83"/>
        <v>{
    'name': "Shugas",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Cocktails $8&lt;br&gt;$7 Wine by the Glass&lt;br&gt;$6 Beer and a Shot&lt;br&gt;$7 Bruschetta&lt;br&gt;$3 Cup of Soup&lt;br&gt;$3 Small Mac n Cheese", 'link':"", 'pricing':"",   'phone-number': "", 'address': "702 S Cascade Ave, Colorado Springs, CO 80903", 'other-amenities': ['','pet','med'], 'has-drink':true, 'has-food':true},</v>
      </c>
      <c r="AY82" s="1" t="str">
        <f t="shared" si="84"/>
        <v/>
      </c>
      <c r="AZ82" s="1" t="str">
        <f t="shared" si="85"/>
        <v>&lt;img src=@img/pets.png@&gt;</v>
      </c>
      <c r="BA82" s="1" t="str">
        <f t="shared" si="86"/>
        <v/>
      </c>
      <c r="BB82" s="1" t="str">
        <f t="shared" si="87"/>
        <v>&lt;img src=@img/drinkicon.png@&gt;</v>
      </c>
      <c r="BC82" s="1" t="str">
        <f t="shared" si="88"/>
        <v>&lt;img src=@img/foodicon.png@&gt;</v>
      </c>
      <c r="BD82" s="1" t="str">
        <f t="shared" si="89"/>
        <v>&lt;img src=@img/pets.png@&gt;&lt;img src=@img/drinkicon.png@&gt;&lt;img src=@img/foodicon.png@&gt;</v>
      </c>
      <c r="BE82" s="1" t="str">
        <f t="shared" si="90"/>
        <v>pet drink food med  downtown</v>
      </c>
      <c r="BF82" s="1" t="str">
        <f t="shared" si="91"/>
        <v>Downtown</v>
      </c>
      <c r="BG82" s="8">
        <v>38.824300000000001</v>
      </c>
      <c r="BH82" s="8">
        <v>-104.82622000000001</v>
      </c>
      <c r="BI82" s="1" t="str">
        <f t="shared" si="92"/>
        <v>[38.8243,-104.82622],</v>
      </c>
    </row>
    <row r="83" spans="2:64" ht="21" customHeight="1">
      <c r="B83" s="25" t="s">
        <v>89</v>
      </c>
      <c r="C83" s="1" t="s">
        <v>99</v>
      </c>
      <c r="G83" s="12" t="s">
        <v>170</v>
      </c>
      <c r="H83" s="1">
        <v>1500</v>
      </c>
      <c r="I83" s="1">
        <v>1800</v>
      </c>
      <c r="J83" s="1">
        <v>1500</v>
      </c>
      <c r="K83" s="1">
        <v>1800</v>
      </c>
      <c r="L83" s="1">
        <v>1500</v>
      </c>
      <c r="M83" s="1">
        <v>1800</v>
      </c>
      <c r="N83" s="1">
        <v>1500</v>
      </c>
      <c r="O83" s="1">
        <v>1800</v>
      </c>
      <c r="P83" s="1">
        <v>1500</v>
      </c>
      <c r="Q83" s="1">
        <v>1800</v>
      </c>
      <c r="R83" s="1">
        <v>1500</v>
      </c>
      <c r="S83" s="1">
        <v>1800</v>
      </c>
      <c r="T83" s="1">
        <v>1500</v>
      </c>
      <c r="U83" s="1">
        <v>1800</v>
      </c>
      <c r="V83" s="5" t="s">
        <v>188</v>
      </c>
      <c r="W83" s="1">
        <f t="shared" si="62"/>
        <v>15</v>
      </c>
      <c r="X83" s="1">
        <f t="shared" si="63"/>
        <v>18</v>
      </c>
      <c r="Y83" s="1">
        <f t="shared" si="64"/>
        <v>15</v>
      </c>
      <c r="Z83" s="1">
        <f t="shared" si="65"/>
        <v>18</v>
      </c>
      <c r="AA83" s="1">
        <f t="shared" si="66"/>
        <v>15</v>
      </c>
      <c r="AB83" s="1">
        <f t="shared" si="67"/>
        <v>18</v>
      </c>
      <c r="AC83" s="1">
        <f t="shared" si="68"/>
        <v>15</v>
      </c>
      <c r="AD83" s="1">
        <f t="shared" si="69"/>
        <v>18</v>
      </c>
      <c r="AE83" s="1">
        <f t="shared" si="70"/>
        <v>15</v>
      </c>
      <c r="AF83" s="1">
        <f t="shared" si="71"/>
        <v>18</v>
      </c>
      <c r="AG83" s="1">
        <f t="shared" si="72"/>
        <v>15</v>
      </c>
      <c r="AH83" s="1">
        <f t="shared" si="73"/>
        <v>18</v>
      </c>
      <c r="AI83" s="1">
        <f t="shared" si="74"/>
        <v>15</v>
      </c>
      <c r="AJ83" s="1">
        <f t="shared" si="75"/>
        <v>18</v>
      </c>
      <c r="AK83" s="1" t="str">
        <f t="shared" si="76"/>
        <v>3pm-6pm</v>
      </c>
      <c r="AL83" s="1" t="str">
        <f t="shared" si="77"/>
        <v>3pm-6pm</v>
      </c>
      <c r="AM83" s="1" t="str">
        <f t="shared" si="78"/>
        <v>3pm-6pm</v>
      </c>
      <c r="AN83" s="1" t="str">
        <f t="shared" si="79"/>
        <v>3pm-6pm</v>
      </c>
      <c r="AO83" s="1" t="str">
        <f t="shared" si="80"/>
        <v>3pm-6pm</v>
      </c>
      <c r="AP83" s="1" t="str">
        <f t="shared" si="81"/>
        <v>3pm-6pm</v>
      </c>
      <c r="AQ83" s="1" t="str">
        <f t="shared" si="82"/>
        <v>3pm-6pm</v>
      </c>
      <c r="AR83" s="3"/>
      <c r="AU83" s="1" t="s">
        <v>425</v>
      </c>
      <c r="AV83" s="4" t="s">
        <v>423</v>
      </c>
      <c r="AW83" s="4" t="s">
        <v>424</v>
      </c>
      <c r="AX83" s="5" t="str">
        <f t="shared" si="83"/>
        <v>{
    'name': "Single Barrel Craft Burgers and Brews",
    'area': "powers",'hours':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cocktails, beers, and wines", 'link':"", 'pricing':"",   'phone-number': "", 'address': "5885 Stetson Hills Blvd, Colorado Springs, CO 80923", 'other-amenities': ['','','med'], 'has-drink':true, 'has-food':false},</v>
      </c>
      <c r="AY83" s="1" t="str">
        <f t="shared" si="84"/>
        <v/>
      </c>
      <c r="AZ83" s="1" t="str">
        <f t="shared" si="85"/>
        <v/>
      </c>
      <c r="BA83" s="1" t="str">
        <f t="shared" si="86"/>
        <v/>
      </c>
      <c r="BB83" s="1" t="str">
        <f t="shared" si="87"/>
        <v>&lt;img src=@img/drinkicon.png@&gt;</v>
      </c>
      <c r="BC83" s="1" t="str">
        <f t="shared" si="88"/>
        <v/>
      </c>
      <c r="BD83" s="1" t="str">
        <f t="shared" si="89"/>
        <v>&lt;img src=@img/drinkicon.png@&gt;</v>
      </c>
      <c r="BE83" s="1" t="str">
        <f t="shared" si="90"/>
        <v>drink med  powers</v>
      </c>
      <c r="BF83" s="1" t="str">
        <f t="shared" si="91"/>
        <v>Powers Road</v>
      </c>
      <c r="BG83" s="8">
        <v>38.909889999999997</v>
      </c>
      <c r="BH83" s="8">
        <v>-104.71872</v>
      </c>
      <c r="BI83" s="1" t="str">
        <f t="shared" si="92"/>
        <v>[38.90989,-104.71872],</v>
      </c>
      <c r="BJ83" s="4"/>
    </row>
    <row r="84" spans="2:64" ht="21" customHeight="1">
      <c r="B84" s="36" t="s">
        <v>246</v>
      </c>
      <c r="C84" s="1" t="s">
        <v>55</v>
      </c>
      <c r="G84" s="12" t="s">
        <v>325</v>
      </c>
      <c r="J84" s="1">
        <v>1500</v>
      </c>
      <c r="K84" s="1">
        <v>1900</v>
      </c>
      <c r="L84" s="1">
        <v>1500</v>
      </c>
      <c r="M84" s="1">
        <v>1900</v>
      </c>
      <c r="N84" s="1">
        <v>1500</v>
      </c>
      <c r="O84" s="1">
        <v>1900</v>
      </c>
      <c r="P84" s="1">
        <v>1500</v>
      </c>
      <c r="Q84" s="1">
        <v>1900</v>
      </c>
      <c r="R84" s="1">
        <v>1500</v>
      </c>
      <c r="S84" s="1">
        <v>1900</v>
      </c>
      <c r="T84" s="1">
        <v>1100</v>
      </c>
      <c r="U84" s="1">
        <v>1900</v>
      </c>
      <c r="V84" s="1" t="s">
        <v>247</v>
      </c>
      <c r="W84" s="1" t="str">
        <f t="shared" si="62"/>
        <v/>
      </c>
      <c r="X84" s="1" t="str">
        <f t="shared" si="63"/>
        <v/>
      </c>
      <c r="Y84" s="1">
        <f t="shared" si="64"/>
        <v>15</v>
      </c>
      <c r="Z84" s="1">
        <f t="shared" si="65"/>
        <v>19</v>
      </c>
      <c r="AA84" s="1">
        <f t="shared" si="66"/>
        <v>15</v>
      </c>
      <c r="AB84" s="1">
        <f t="shared" si="67"/>
        <v>19</v>
      </c>
      <c r="AC84" s="1">
        <f t="shared" si="68"/>
        <v>15</v>
      </c>
      <c r="AD84" s="1">
        <f t="shared" si="69"/>
        <v>19</v>
      </c>
      <c r="AE84" s="1">
        <f t="shared" si="70"/>
        <v>15</v>
      </c>
      <c r="AF84" s="1">
        <f t="shared" si="71"/>
        <v>19</v>
      </c>
      <c r="AG84" s="1">
        <f t="shared" si="72"/>
        <v>15</v>
      </c>
      <c r="AH84" s="1">
        <f t="shared" si="73"/>
        <v>19</v>
      </c>
      <c r="AI84" s="1">
        <f t="shared" si="74"/>
        <v>11</v>
      </c>
      <c r="AJ84" s="1">
        <f t="shared" si="75"/>
        <v>19</v>
      </c>
      <c r="AK84" s="1" t="str">
        <f t="shared" si="76"/>
        <v/>
      </c>
      <c r="AL84" s="1" t="str">
        <f t="shared" si="77"/>
        <v>3pm-7pm</v>
      </c>
      <c r="AM84" s="1" t="str">
        <f t="shared" si="78"/>
        <v>3pm-7pm</v>
      </c>
      <c r="AN84" s="1" t="str">
        <f t="shared" si="79"/>
        <v>3pm-7pm</v>
      </c>
      <c r="AO84" s="1" t="str">
        <f t="shared" si="80"/>
        <v>3pm-7pm</v>
      </c>
      <c r="AP84" s="1" t="str">
        <f t="shared" si="81"/>
        <v>3pm-7pm</v>
      </c>
      <c r="AQ84" s="1" t="str">
        <f t="shared" si="82"/>
        <v>11am-7pm</v>
      </c>
      <c r="AR84" s="3"/>
      <c r="AS84" s="1" t="s">
        <v>345</v>
      </c>
      <c r="AU84" s="1" t="s">
        <v>425</v>
      </c>
      <c r="AV84" s="4" t="s">
        <v>423</v>
      </c>
      <c r="AW84" s="4" t="s">
        <v>423</v>
      </c>
      <c r="AX84" s="5" t="str">
        <f t="shared" si="83"/>
        <v>{
    'name': "Sonterra Grill",
    'area': "downtown",'hours':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"Select Martinis $6&lt;br&gt;House Margarita $4&lt;br&gt;House Wine $4&lt;br&gt;Draft Beer $2 off&lt;br&gt;Well Drinks $3&lt;br&gt;$3.50 Tapas&lt;br&gt;Appetizers $6-$10", 'link':"", 'pricing':"",   'phone-number': "", 'address': "28B S Tejon St, Colorado Springs, CO 80903", 'other-amenities': ['outdoor','','med'], 'has-drink':true, 'has-food':true},</v>
      </c>
      <c r="AY84" s="1" t="str">
        <f t="shared" si="84"/>
        <v>&lt;img src=@img/outdoor.png@&gt;</v>
      </c>
      <c r="AZ84" s="1" t="str">
        <f t="shared" si="85"/>
        <v/>
      </c>
      <c r="BA84" s="1" t="str">
        <f t="shared" si="86"/>
        <v/>
      </c>
      <c r="BB84" s="1" t="str">
        <f t="shared" si="87"/>
        <v>&lt;img src=@img/drinkicon.png@&gt;</v>
      </c>
      <c r="BC84" s="1" t="str">
        <f t="shared" si="88"/>
        <v>&lt;img src=@img/foodicon.png@&gt;</v>
      </c>
      <c r="BD84" s="1" t="str">
        <f t="shared" si="89"/>
        <v>&lt;img src=@img/outdoor.png@&gt;&lt;img src=@img/drinkicon.png@&gt;&lt;img src=@img/foodicon.png@&gt;</v>
      </c>
      <c r="BE84" s="1" t="str">
        <f t="shared" si="90"/>
        <v>outdoor drink food med  downtown</v>
      </c>
      <c r="BF84" s="1" t="str">
        <f t="shared" si="91"/>
        <v>Downtown</v>
      </c>
      <c r="BG84" s="8">
        <v>38.832819999999998</v>
      </c>
      <c r="BH84" s="8">
        <v>-104.82402999999999</v>
      </c>
      <c r="BI84" s="1" t="str">
        <f t="shared" si="92"/>
        <v>[38.83282,-104.82403],</v>
      </c>
    </row>
    <row r="85" spans="2:64" ht="21" customHeight="1">
      <c r="B85" s="25" t="s">
        <v>200</v>
      </c>
      <c r="C85" s="1" t="s">
        <v>55</v>
      </c>
      <c r="G85" s="27" t="s">
        <v>280</v>
      </c>
      <c r="H85" s="1">
        <v>1600</v>
      </c>
      <c r="I85" s="1">
        <v>1900</v>
      </c>
      <c r="J85" s="1">
        <v>1600</v>
      </c>
      <c r="K85" s="1">
        <v>1900</v>
      </c>
      <c r="L85" s="1">
        <v>1600</v>
      </c>
      <c r="M85" s="1">
        <v>1900</v>
      </c>
      <c r="N85" s="1">
        <v>1600</v>
      </c>
      <c r="O85" s="1">
        <v>1900</v>
      </c>
      <c r="P85" s="1">
        <v>1600</v>
      </c>
      <c r="Q85" s="1">
        <v>1900</v>
      </c>
      <c r="R85" s="1">
        <v>1600</v>
      </c>
      <c r="S85" s="1">
        <v>1900</v>
      </c>
      <c r="T85" s="1">
        <v>1600</v>
      </c>
      <c r="U85" s="1">
        <v>1900</v>
      </c>
      <c r="V85" s="31" t="s">
        <v>201</v>
      </c>
      <c r="W85" s="1">
        <f t="shared" si="62"/>
        <v>16</v>
      </c>
      <c r="X85" s="1">
        <f t="shared" si="63"/>
        <v>19</v>
      </c>
      <c r="Y85" s="1">
        <f t="shared" si="64"/>
        <v>16</v>
      </c>
      <c r="Z85" s="1">
        <f t="shared" si="65"/>
        <v>19</v>
      </c>
      <c r="AA85" s="1">
        <f t="shared" si="66"/>
        <v>16</v>
      </c>
      <c r="AB85" s="1">
        <f t="shared" si="67"/>
        <v>19</v>
      </c>
      <c r="AC85" s="1">
        <f t="shared" si="68"/>
        <v>16</v>
      </c>
      <c r="AD85" s="1">
        <f t="shared" si="69"/>
        <v>19</v>
      </c>
      <c r="AE85" s="1">
        <f t="shared" si="70"/>
        <v>16</v>
      </c>
      <c r="AF85" s="1">
        <f t="shared" si="71"/>
        <v>19</v>
      </c>
      <c r="AG85" s="1">
        <f t="shared" si="72"/>
        <v>16</v>
      </c>
      <c r="AH85" s="1">
        <f t="shared" si="73"/>
        <v>19</v>
      </c>
      <c r="AI85" s="1">
        <f t="shared" si="74"/>
        <v>16</v>
      </c>
      <c r="AJ85" s="1">
        <f t="shared" si="75"/>
        <v>19</v>
      </c>
      <c r="AK85" s="1" t="str">
        <f t="shared" si="76"/>
        <v>4pm-7pm</v>
      </c>
      <c r="AL85" s="1" t="str">
        <f t="shared" si="77"/>
        <v>4pm-7pm</v>
      </c>
      <c r="AM85" s="1" t="str">
        <f t="shared" si="78"/>
        <v>4pm-7pm</v>
      </c>
      <c r="AN85" s="1" t="str">
        <f t="shared" si="79"/>
        <v>4pm-7pm</v>
      </c>
      <c r="AO85" s="1" t="str">
        <f t="shared" si="80"/>
        <v>4pm-7pm</v>
      </c>
      <c r="AP85" s="1" t="str">
        <f t="shared" si="81"/>
        <v>4pm-7pm</v>
      </c>
      <c r="AQ85" s="1" t="str">
        <f t="shared" si="82"/>
        <v>4pm-7pm</v>
      </c>
      <c r="AR85" s="3"/>
      <c r="AU85" s="1" t="s">
        <v>425</v>
      </c>
      <c r="AV85" s="4" t="s">
        <v>423</v>
      </c>
      <c r="AW85" s="4" t="s">
        <v>423</v>
      </c>
      <c r="AX85" s="5" t="str">
        <f t="shared" si="83"/>
        <v>{
    'name': "Sportivo Primo at the Antlers",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house drafts, house wine and well drinks, and half off appetizers", 'link':"", 'pricing':"",   'phone-number': "", 'address': " 4 S Cascade Ave, Colorado Springs, CO 80903", 'other-amenities': ['','','med'], 'has-drink':true, 'has-food':true},</v>
      </c>
      <c r="AY85" s="1" t="str">
        <f t="shared" si="84"/>
        <v/>
      </c>
      <c r="AZ85" s="1" t="str">
        <f t="shared" si="85"/>
        <v/>
      </c>
      <c r="BA85" s="1" t="str">
        <f t="shared" si="86"/>
        <v/>
      </c>
      <c r="BB85" s="1" t="str">
        <f t="shared" si="87"/>
        <v>&lt;img src=@img/drinkicon.png@&gt;</v>
      </c>
      <c r="BC85" s="1" t="str">
        <f t="shared" si="88"/>
        <v>&lt;img src=@img/foodicon.png@&gt;</v>
      </c>
      <c r="BD85" s="1" t="str">
        <f t="shared" si="89"/>
        <v>&lt;img src=@img/drinkicon.png@&gt;&lt;img src=@img/foodicon.png@&gt;</v>
      </c>
      <c r="BE85" s="1" t="str">
        <f t="shared" si="90"/>
        <v>drink food med  downtown</v>
      </c>
      <c r="BF85" s="1" t="str">
        <f t="shared" si="91"/>
        <v>Downtown</v>
      </c>
      <c r="BG85" s="8">
        <v>38.833320000000001</v>
      </c>
      <c r="BH85" s="8">
        <v>-104.82666999999999</v>
      </c>
      <c r="BI85" s="1" t="str">
        <f t="shared" si="92"/>
        <v>[38.83332,-104.82667],</v>
      </c>
    </row>
    <row r="86" spans="2:64" ht="21" customHeight="1">
      <c r="B86" s="1" t="s">
        <v>242</v>
      </c>
      <c r="C86" s="1" t="s">
        <v>55</v>
      </c>
      <c r="G86" s="12" t="s">
        <v>323</v>
      </c>
      <c r="H86" s="1">
        <v>1500</v>
      </c>
      <c r="I86" s="1">
        <v>1800</v>
      </c>
      <c r="J86" s="1">
        <v>1500</v>
      </c>
      <c r="K86" s="1">
        <v>1800</v>
      </c>
      <c r="L86" s="1">
        <v>1500</v>
      </c>
      <c r="M86" s="1">
        <v>1800</v>
      </c>
      <c r="N86" s="1">
        <v>1500</v>
      </c>
      <c r="O86" s="1">
        <v>1800</v>
      </c>
      <c r="P86" s="1">
        <v>1500</v>
      </c>
      <c r="Q86" s="1">
        <v>1800</v>
      </c>
      <c r="R86" s="1">
        <v>1500</v>
      </c>
      <c r="S86" s="1">
        <v>1800</v>
      </c>
      <c r="T86" s="1">
        <v>1500</v>
      </c>
      <c r="U86" s="1">
        <v>1800</v>
      </c>
      <c r="V86" s="1" t="s">
        <v>243</v>
      </c>
      <c r="W86" s="1">
        <f t="shared" si="62"/>
        <v>15</v>
      </c>
      <c r="X86" s="1">
        <f t="shared" si="63"/>
        <v>18</v>
      </c>
      <c r="Y86" s="1">
        <f t="shared" si="64"/>
        <v>15</v>
      </c>
      <c r="Z86" s="1">
        <f t="shared" si="65"/>
        <v>18</v>
      </c>
      <c r="AA86" s="1">
        <f t="shared" si="66"/>
        <v>15</v>
      </c>
      <c r="AB86" s="1">
        <f t="shared" si="67"/>
        <v>18</v>
      </c>
      <c r="AC86" s="1">
        <f t="shared" si="68"/>
        <v>15</v>
      </c>
      <c r="AD86" s="1">
        <f t="shared" si="69"/>
        <v>18</v>
      </c>
      <c r="AE86" s="1">
        <f t="shared" si="70"/>
        <v>15</v>
      </c>
      <c r="AF86" s="1">
        <f t="shared" si="71"/>
        <v>18</v>
      </c>
      <c r="AG86" s="1">
        <f t="shared" si="72"/>
        <v>15</v>
      </c>
      <c r="AH86" s="1">
        <f t="shared" si="73"/>
        <v>18</v>
      </c>
      <c r="AI86" s="1">
        <f t="shared" si="74"/>
        <v>15</v>
      </c>
      <c r="AJ86" s="1">
        <f t="shared" si="75"/>
        <v>18</v>
      </c>
      <c r="AK86" s="1" t="str">
        <f t="shared" si="76"/>
        <v>3pm-6pm</v>
      </c>
      <c r="AL86" s="1" t="str">
        <f t="shared" si="77"/>
        <v>3pm-6pm</v>
      </c>
      <c r="AM86" s="1" t="str">
        <f t="shared" si="78"/>
        <v>3pm-6pm</v>
      </c>
      <c r="AN86" s="1" t="str">
        <f t="shared" si="79"/>
        <v>3pm-6pm</v>
      </c>
      <c r="AO86" s="1" t="str">
        <f t="shared" si="80"/>
        <v>3pm-6pm</v>
      </c>
      <c r="AP86" s="1" t="str">
        <f t="shared" si="81"/>
        <v>3pm-6pm</v>
      </c>
      <c r="AQ86" s="1" t="str">
        <f t="shared" si="82"/>
        <v>3pm-6pm</v>
      </c>
      <c r="AS86" s="1" t="s">
        <v>345</v>
      </c>
      <c r="AU86" s="1" t="s">
        <v>425</v>
      </c>
      <c r="AV86" s="4" t="s">
        <v>423</v>
      </c>
      <c r="AW86" s="4" t="s">
        <v>423</v>
      </c>
      <c r="AX86" s="5" t="str">
        <f t="shared" si="83"/>
        <v>{
    'name': "Springs Orleans",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Appetizers&lt;br&gt;2 for 1 Select Cocktails&lt;br&gt;$3 Beers&lt;br&gt;30 Percent Off All Wines", 'link':"", 'pricing':"",   'phone-number': "", 'address': "123 E Pikes Peak Ave, Colorado Springs, CO 80903", 'other-amenities': ['outdoor','','med'], 'has-drink':true, 'has-food':true},</v>
      </c>
      <c r="AY86" s="1" t="str">
        <f t="shared" si="84"/>
        <v>&lt;img src=@img/outdoor.png@&gt;</v>
      </c>
      <c r="AZ86" s="1" t="str">
        <f t="shared" si="85"/>
        <v/>
      </c>
      <c r="BA86" s="1" t="str">
        <f t="shared" si="86"/>
        <v/>
      </c>
      <c r="BB86" s="1" t="str">
        <f t="shared" si="87"/>
        <v>&lt;img src=@img/drinkicon.png@&gt;</v>
      </c>
      <c r="BC86" s="1" t="str">
        <f t="shared" si="88"/>
        <v>&lt;img src=@img/foodicon.png@&gt;</v>
      </c>
      <c r="BD86" s="1" t="str">
        <f t="shared" si="89"/>
        <v>&lt;img src=@img/outdoor.png@&gt;&lt;img src=@img/drinkicon.png@&gt;&lt;img src=@img/foodicon.png@&gt;</v>
      </c>
      <c r="BE86" s="1" t="str">
        <f t="shared" si="90"/>
        <v>outdoor drink food med  downtown</v>
      </c>
      <c r="BF86" s="1" t="str">
        <f t="shared" si="91"/>
        <v>Downtown</v>
      </c>
      <c r="BG86" s="5">
        <v>38.833849999999998</v>
      </c>
      <c r="BH86" s="8">
        <v>-104.82241999999999</v>
      </c>
      <c r="BI86" s="1" t="str">
        <f t="shared" si="92"/>
        <v>[38.83385,-104.82242],</v>
      </c>
      <c r="BJ86" s="4"/>
      <c r="BL86" s="21"/>
    </row>
    <row r="87" spans="2:64" ht="21" customHeight="1">
      <c r="B87" s="1" t="s">
        <v>252</v>
      </c>
      <c r="C87" s="1" t="s">
        <v>87</v>
      </c>
      <c r="G87" s="12" t="s">
        <v>330</v>
      </c>
      <c r="H87" s="1">
        <v>1500</v>
      </c>
      <c r="I87" s="1">
        <v>1800</v>
      </c>
      <c r="J87" s="1">
        <v>1500</v>
      </c>
      <c r="K87" s="1">
        <v>1800</v>
      </c>
      <c r="L87" s="1">
        <v>1500</v>
      </c>
      <c r="M87" s="1">
        <v>1800</v>
      </c>
      <c r="N87" s="1">
        <v>1500</v>
      </c>
      <c r="O87" s="1">
        <v>1800</v>
      </c>
      <c r="P87" s="1">
        <v>1500</v>
      </c>
      <c r="Q87" s="1">
        <v>1800</v>
      </c>
      <c r="R87" s="1">
        <v>1500</v>
      </c>
      <c r="S87" s="1">
        <v>1800</v>
      </c>
      <c r="T87" s="1">
        <v>1500</v>
      </c>
      <c r="U87" s="1">
        <v>1800</v>
      </c>
      <c r="V87" s="1" t="s">
        <v>259</v>
      </c>
      <c r="W87" s="1">
        <f t="shared" si="62"/>
        <v>15</v>
      </c>
      <c r="X87" s="1">
        <f t="shared" si="63"/>
        <v>18</v>
      </c>
      <c r="Y87" s="1">
        <f t="shared" si="64"/>
        <v>15</v>
      </c>
      <c r="Z87" s="1">
        <f t="shared" si="65"/>
        <v>18</v>
      </c>
      <c r="AA87" s="1">
        <f t="shared" si="66"/>
        <v>15</v>
      </c>
      <c r="AB87" s="1">
        <f t="shared" si="67"/>
        <v>18</v>
      </c>
      <c r="AC87" s="1">
        <f t="shared" si="68"/>
        <v>15</v>
      </c>
      <c r="AD87" s="1">
        <f t="shared" si="69"/>
        <v>18</v>
      </c>
      <c r="AE87" s="1">
        <f t="shared" si="70"/>
        <v>15</v>
      </c>
      <c r="AF87" s="1">
        <f t="shared" si="71"/>
        <v>18</v>
      </c>
      <c r="AG87" s="1">
        <f t="shared" si="72"/>
        <v>15</v>
      </c>
      <c r="AH87" s="1">
        <f t="shared" si="73"/>
        <v>18</v>
      </c>
      <c r="AI87" s="1">
        <f t="shared" si="74"/>
        <v>15</v>
      </c>
      <c r="AJ87" s="1">
        <f t="shared" si="75"/>
        <v>18</v>
      </c>
      <c r="AK87" s="1" t="str">
        <f t="shared" si="76"/>
        <v>3pm-6pm</v>
      </c>
      <c r="AL87" s="1" t="str">
        <f t="shared" si="77"/>
        <v>3pm-6pm</v>
      </c>
      <c r="AM87" s="1" t="str">
        <f t="shared" si="78"/>
        <v>3pm-6pm</v>
      </c>
      <c r="AN87" s="1" t="str">
        <f t="shared" si="79"/>
        <v>3pm-6pm</v>
      </c>
      <c r="AO87" s="1" t="str">
        <f t="shared" si="80"/>
        <v>3pm-6pm</v>
      </c>
      <c r="AP87" s="1" t="str">
        <f t="shared" si="81"/>
        <v>3pm-6pm</v>
      </c>
      <c r="AQ87" s="1" t="str">
        <f t="shared" si="82"/>
        <v>3pm-6pm</v>
      </c>
      <c r="AR87" s="3"/>
      <c r="AU87" s="1" t="s">
        <v>425</v>
      </c>
      <c r="AV87" s="4" t="s">
        <v>423</v>
      </c>
      <c r="AW87" s="4" t="s">
        <v>423</v>
      </c>
      <c r="AX87" s="5" t="str">
        <f t="shared" si="83"/>
        <v>{
    'name': "Stagecoach Inn",
    'area': "manitou",'hours':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is every day in our lounge and on the front patio", 'link':"", 'pricing':"",   'phone-number': "", 'address': "702 Manitou Ave, Manitou Springs, CO 80829", 'other-amenities': ['','','med'], 'has-drink':true, 'has-food':true},</v>
      </c>
      <c r="AY87" s="1" t="str">
        <f t="shared" si="84"/>
        <v/>
      </c>
      <c r="AZ87" s="1" t="str">
        <f t="shared" si="85"/>
        <v/>
      </c>
      <c r="BA87" s="1" t="str">
        <f t="shared" si="86"/>
        <v/>
      </c>
      <c r="BB87" s="1" t="str">
        <f t="shared" si="87"/>
        <v>&lt;img src=@img/drinkicon.png@&gt;</v>
      </c>
      <c r="BC87" s="1" t="str">
        <f t="shared" si="88"/>
        <v>&lt;img src=@img/foodicon.png@&gt;</v>
      </c>
      <c r="BD87" s="1" t="str">
        <f t="shared" si="89"/>
        <v>&lt;img src=@img/drinkicon.png@&gt;&lt;img src=@img/foodicon.png@&gt;</v>
      </c>
      <c r="BE87" s="1" t="str">
        <f t="shared" si="90"/>
        <v>drink food med  manitou</v>
      </c>
      <c r="BF87" s="1" t="str">
        <f t="shared" si="91"/>
        <v>Manitou Springs</v>
      </c>
      <c r="BG87" s="8">
        <v>38.857550000000003</v>
      </c>
      <c r="BH87" s="8">
        <v>-104.91434</v>
      </c>
      <c r="BI87" s="1" t="str">
        <f t="shared" si="92"/>
        <v>[38.85755,-104.91434],</v>
      </c>
    </row>
    <row r="88" spans="2:64" ht="21" customHeight="1">
      <c r="B88" s="1" t="s">
        <v>339</v>
      </c>
      <c r="C88" s="1" t="s">
        <v>55</v>
      </c>
      <c r="G88" s="1" t="s">
        <v>364</v>
      </c>
      <c r="W88" s="1" t="str">
        <f t="shared" si="62"/>
        <v/>
      </c>
      <c r="X88" s="1" t="str">
        <f t="shared" si="63"/>
        <v/>
      </c>
      <c r="Y88" s="1" t="str">
        <f t="shared" si="64"/>
        <v/>
      </c>
      <c r="Z88" s="1" t="str">
        <f t="shared" si="65"/>
        <v/>
      </c>
      <c r="AA88" s="1" t="str">
        <f t="shared" si="66"/>
        <v/>
      </c>
      <c r="AB88" s="1" t="str">
        <f t="shared" si="67"/>
        <v/>
      </c>
      <c r="AC88" s="1" t="str">
        <f t="shared" si="68"/>
        <v/>
      </c>
      <c r="AD88" s="1" t="str">
        <f t="shared" si="69"/>
        <v/>
      </c>
      <c r="AE88" s="1" t="str">
        <f t="shared" si="70"/>
        <v/>
      </c>
      <c r="AF88" s="1" t="str">
        <f t="shared" si="71"/>
        <v/>
      </c>
      <c r="AG88" s="1" t="str">
        <f t="shared" si="72"/>
        <v/>
      </c>
      <c r="AH88" s="1" t="str">
        <f t="shared" si="73"/>
        <v/>
      </c>
      <c r="AI88" s="1" t="str">
        <f t="shared" si="74"/>
        <v/>
      </c>
      <c r="AJ88" s="1" t="str">
        <f t="shared" si="75"/>
        <v/>
      </c>
      <c r="AK88" s="1" t="str">
        <f t="shared" si="76"/>
        <v/>
      </c>
      <c r="AL88" s="1" t="str">
        <f t="shared" si="77"/>
        <v/>
      </c>
      <c r="AM88" s="1" t="str">
        <f t="shared" si="78"/>
        <v/>
      </c>
      <c r="AN88" s="1" t="str">
        <f t="shared" si="79"/>
        <v/>
      </c>
      <c r="AO88" s="1" t="str">
        <f t="shared" si="80"/>
        <v/>
      </c>
      <c r="AP88" s="1" t="str">
        <f t="shared" si="81"/>
        <v/>
      </c>
      <c r="AQ88" s="1" t="str">
        <f t="shared" si="82"/>
        <v/>
      </c>
      <c r="AT88" s="1" t="s">
        <v>333</v>
      </c>
      <c r="AU88" s="1" t="s">
        <v>425</v>
      </c>
      <c r="AV88" s="4" t="s">
        <v>424</v>
      </c>
      <c r="AW88" s="4" t="s">
        <v>424</v>
      </c>
      <c r="AX88" s="5" t="str">
        <f t="shared" si="83"/>
        <v>{
    'name': "Storybook Brewing",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"3121 A N El Paso St, Colorado Springs, CO 80907", 'other-amenities': ['','pet','med'], 'has-drink':false, 'has-food':false},</v>
      </c>
      <c r="AY88" s="1" t="str">
        <f t="shared" si="84"/>
        <v/>
      </c>
      <c r="AZ88" s="1" t="str">
        <f t="shared" si="85"/>
        <v>&lt;img src=@img/pets.png@&gt;</v>
      </c>
      <c r="BA88" s="1" t="str">
        <f t="shared" si="86"/>
        <v/>
      </c>
      <c r="BB88" s="1" t="str">
        <f t="shared" si="87"/>
        <v/>
      </c>
      <c r="BC88" s="1" t="str">
        <f t="shared" si="88"/>
        <v/>
      </c>
      <c r="BD88" s="1" t="str">
        <f t="shared" si="89"/>
        <v>&lt;img src=@img/pets.png@&gt;</v>
      </c>
      <c r="BE88" s="1" t="str">
        <f t="shared" si="90"/>
        <v>pet med  downtown</v>
      </c>
      <c r="BF88" s="1" t="str">
        <f t="shared" si="91"/>
        <v>Downtown</v>
      </c>
      <c r="BG88" s="1">
        <v>38.877710499999999</v>
      </c>
      <c r="BH88" s="1">
        <v>-104.8125695</v>
      </c>
      <c r="BI88" s="1" t="str">
        <f t="shared" si="92"/>
        <v>[38.8777105,-104.8125695],</v>
      </c>
    </row>
    <row r="89" spans="2:64" ht="21" customHeight="1">
      <c r="B89" s="8" t="s">
        <v>69</v>
      </c>
      <c r="C89" s="1" t="s">
        <v>55</v>
      </c>
      <c r="G89" s="12" t="s">
        <v>155</v>
      </c>
      <c r="J89" s="1">
        <v>1500</v>
      </c>
      <c r="K89" s="1">
        <v>1800</v>
      </c>
      <c r="L89" s="1">
        <v>1500</v>
      </c>
      <c r="M89" s="1">
        <v>1800</v>
      </c>
      <c r="N89" s="1">
        <v>1500</v>
      </c>
      <c r="O89" s="1">
        <v>1800</v>
      </c>
      <c r="P89" s="1">
        <v>1500</v>
      </c>
      <c r="Q89" s="1">
        <v>1800</v>
      </c>
      <c r="R89" s="1">
        <v>1500</v>
      </c>
      <c r="S89" s="1">
        <v>1800</v>
      </c>
      <c r="V89" s="13" t="s">
        <v>177</v>
      </c>
      <c r="W89" s="1" t="str">
        <f t="shared" si="62"/>
        <v/>
      </c>
      <c r="X89" s="1" t="str">
        <f t="shared" si="63"/>
        <v/>
      </c>
      <c r="Y89" s="1">
        <f t="shared" si="64"/>
        <v>15</v>
      </c>
      <c r="Z89" s="1">
        <f t="shared" si="65"/>
        <v>18</v>
      </c>
      <c r="AA89" s="1">
        <f t="shared" si="66"/>
        <v>15</v>
      </c>
      <c r="AB89" s="1">
        <f t="shared" si="67"/>
        <v>18</v>
      </c>
      <c r="AC89" s="1">
        <f t="shared" si="68"/>
        <v>15</v>
      </c>
      <c r="AD89" s="1">
        <f t="shared" si="69"/>
        <v>18</v>
      </c>
      <c r="AE89" s="1">
        <f t="shared" si="70"/>
        <v>15</v>
      </c>
      <c r="AF89" s="1">
        <f t="shared" si="71"/>
        <v>18</v>
      </c>
      <c r="AG89" s="1">
        <f t="shared" si="72"/>
        <v>15</v>
      </c>
      <c r="AH89" s="1">
        <f t="shared" si="73"/>
        <v>18</v>
      </c>
      <c r="AI89" s="1" t="str">
        <f t="shared" si="74"/>
        <v/>
      </c>
      <c r="AJ89" s="1" t="str">
        <f t="shared" si="75"/>
        <v/>
      </c>
      <c r="AK89" s="1" t="str">
        <f t="shared" si="76"/>
        <v/>
      </c>
      <c r="AL89" s="1" t="str">
        <f t="shared" si="77"/>
        <v>3pm-6pm</v>
      </c>
      <c r="AM89" s="1" t="str">
        <f t="shared" si="78"/>
        <v>3pm-6pm</v>
      </c>
      <c r="AN89" s="1" t="str">
        <f t="shared" si="79"/>
        <v>3pm-6pm</v>
      </c>
      <c r="AO89" s="1" t="str">
        <f t="shared" si="80"/>
        <v>3pm-6pm</v>
      </c>
      <c r="AP89" s="1" t="str">
        <f t="shared" si="81"/>
        <v>3pm-6pm</v>
      </c>
      <c r="AQ89" s="1" t="str">
        <f t="shared" si="82"/>
        <v/>
      </c>
      <c r="AR89" s="1" t="s">
        <v>70</v>
      </c>
      <c r="AU89" s="1" t="s">
        <v>425</v>
      </c>
      <c r="AV89" s="4" t="s">
        <v>423</v>
      </c>
      <c r="AW89" s="4" t="s">
        <v>423</v>
      </c>
      <c r="AX89" s="5" t="str">
        <f t="shared" si="83"/>
        <v>{
    'name': "Streetcar520",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"Daily from 3pm to 6pm and 9pm to Close!&lt;br&gt;1/2 price share plates, $3 wines and drafts, $4 wells, $5 beer &amp; a shot. ", 'link':"http://www.streetcar520.com/", 'pricing':"",   'phone-number': "", 'address': "520 S Tejon St, Colorado Springs, CO 80903", 'other-amenities': ['','','med'], 'has-drink':true, 'has-food':true},</v>
      </c>
      <c r="AY89" s="1" t="str">
        <f t="shared" si="84"/>
        <v/>
      </c>
      <c r="AZ89" s="1" t="str">
        <f t="shared" si="85"/>
        <v/>
      </c>
      <c r="BA89" s="1" t="str">
        <f t="shared" si="86"/>
        <v/>
      </c>
      <c r="BB89" s="1" t="str">
        <f t="shared" si="87"/>
        <v>&lt;img src=@img/drinkicon.png@&gt;</v>
      </c>
      <c r="BC89" s="1" t="str">
        <f t="shared" si="88"/>
        <v>&lt;img src=@img/foodicon.png@&gt;</v>
      </c>
      <c r="BD89" s="1" t="str">
        <f t="shared" si="89"/>
        <v>&lt;img src=@img/drinkicon.png@&gt;&lt;img src=@img/foodicon.png@&gt;</v>
      </c>
      <c r="BE89" s="1" t="str">
        <f t="shared" si="90"/>
        <v>drink food med  downtown</v>
      </c>
      <c r="BF89" s="1" t="str">
        <f t="shared" si="91"/>
        <v>Downtown</v>
      </c>
      <c r="BG89" s="8">
        <v>38.826121499999999</v>
      </c>
      <c r="BH89" s="8">
        <v>-104.8241113</v>
      </c>
      <c r="BI89" s="1" t="str">
        <f t="shared" si="92"/>
        <v>[38.8261215,-104.8241113],</v>
      </c>
    </row>
    <row r="90" spans="2:64" ht="21" customHeight="1">
      <c r="B90" s="25" t="s">
        <v>110</v>
      </c>
      <c r="C90" s="1" t="s">
        <v>55</v>
      </c>
      <c r="G90" s="12" t="s">
        <v>281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R90" s="1">
        <v>1500</v>
      </c>
      <c r="S90" s="1">
        <v>1800</v>
      </c>
      <c r="V90" s="1" t="s">
        <v>202</v>
      </c>
      <c r="W90" s="1" t="str">
        <f t="shared" si="62"/>
        <v/>
      </c>
      <c r="X90" s="1" t="str">
        <f t="shared" si="63"/>
        <v/>
      </c>
      <c r="Y90" s="1">
        <f t="shared" si="64"/>
        <v>15</v>
      </c>
      <c r="Z90" s="1">
        <f t="shared" si="65"/>
        <v>18</v>
      </c>
      <c r="AA90" s="1">
        <f t="shared" si="66"/>
        <v>15</v>
      </c>
      <c r="AB90" s="1">
        <f t="shared" si="67"/>
        <v>18</v>
      </c>
      <c r="AC90" s="1">
        <f t="shared" si="68"/>
        <v>15</v>
      </c>
      <c r="AD90" s="1">
        <f t="shared" si="69"/>
        <v>18</v>
      </c>
      <c r="AE90" s="1">
        <f t="shared" si="70"/>
        <v>15</v>
      </c>
      <c r="AF90" s="1">
        <f t="shared" si="71"/>
        <v>18</v>
      </c>
      <c r="AG90" s="1">
        <f t="shared" si="72"/>
        <v>15</v>
      </c>
      <c r="AH90" s="1">
        <f t="shared" si="73"/>
        <v>18</v>
      </c>
      <c r="AI90" s="1" t="str">
        <f t="shared" si="74"/>
        <v/>
      </c>
      <c r="AJ90" s="1" t="str">
        <f t="shared" si="75"/>
        <v/>
      </c>
      <c r="AK90" s="1" t="str">
        <f t="shared" si="76"/>
        <v/>
      </c>
      <c r="AL90" s="1" t="str">
        <f t="shared" si="77"/>
        <v>3pm-6pm</v>
      </c>
      <c r="AM90" s="1" t="str">
        <f t="shared" si="78"/>
        <v>3pm-6pm</v>
      </c>
      <c r="AN90" s="1" t="str">
        <f t="shared" si="79"/>
        <v>3pm-6pm</v>
      </c>
      <c r="AO90" s="1" t="str">
        <f t="shared" si="80"/>
        <v>3pm-6pm</v>
      </c>
      <c r="AP90" s="1" t="str">
        <f t="shared" si="81"/>
        <v>3pm-6pm</v>
      </c>
      <c r="AQ90" s="1" t="str">
        <f t="shared" si="82"/>
        <v/>
      </c>
      <c r="AU90" s="1" t="s">
        <v>425</v>
      </c>
      <c r="AV90" s="4" t="s">
        <v>423</v>
      </c>
      <c r="AW90" s="4" t="s">
        <v>423</v>
      </c>
      <c r="AX90" s="5" t="str">
        <f t="shared" si="83"/>
        <v>{
    'name': "Supernova",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drafts, wines, and wells&lt;br&gt;Half off Barcade bites&lt;br&gt;Taco Tuesday - $1.25&lt;br&gt;Wing Wed - $0.60 each", 'link':"", 'pricing':"",   'phone-number': "", 'address': "111 E Boulder St, Colorado Springs, CO 80903", 'other-amenities': ['','','med'], 'has-drink':true, 'has-food':true},</v>
      </c>
      <c r="AY90" s="1" t="str">
        <f t="shared" si="84"/>
        <v/>
      </c>
      <c r="AZ90" s="1" t="str">
        <f t="shared" si="85"/>
        <v/>
      </c>
      <c r="BA90" s="1" t="str">
        <f t="shared" si="86"/>
        <v/>
      </c>
      <c r="BB90" s="1" t="str">
        <f t="shared" si="87"/>
        <v>&lt;img src=@img/drinkicon.png@&gt;</v>
      </c>
      <c r="BC90" s="1" t="str">
        <f t="shared" si="88"/>
        <v>&lt;img src=@img/foodicon.png@&gt;</v>
      </c>
      <c r="BD90" s="1" t="str">
        <f t="shared" si="89"/>
        <v>&lt;img src=@img/drinkicon.png@&gt;&lt;img src=@img/foodicon.png@&gt;</v>
      </c>
      <c r="BE90" s="1" t="str">
        <f t="shared" si="90"/>
        <v>drink food med  downtown</v>
      </c>
      <c r="BF90" s="1" t="str">
        <f t="shared" si="91"/>
        <v>Downtown</v>
      </c>
      <c r="BG90" s="8">
        <v>38.839413299999997</v>
      </c>
      <c r="BH90" s="8">
        <v>-104.8226938</v>
      </c>
      <c r="BI90" s="1" t="str">
        <f t="shared" si="92"/>
        <v>[38.8394133,-104.8226938],</v>
      </c>
    </row>
    <row r="91" spans="2:64" ht="21" customHeight="1">
      <c r="B91" s="24" t="s">
        <v>80</v>
      </c>
      <c r="C91" s="1" t="s">
        <v>87</v>
      </c>
      <c r="G91" s="12" t="s">
        <v>162</v>
      </c>
      <c r="J91" s="1">
        <v>1600</v>
      </c>
      <c r="K91" s="1">
        <v>1800</v>
      </c>
      <c r="L91" s="1">
        <v>1600</v>
      </c>
      <c r="M91" s="1">
        <v>1800</v>
      </c>
      <c r="N91" s="1">
        <v>1600</v>
      </c>
      <c r="O91" s="1">
        <v>1800</v>
      </c>
      <c r="P91" s="1">
        <v>1600</v>
      </c>
      <c r="Q91" s="1">
        <v>1800</v>
      </c>
      <c r="R91" s="1">
        <v>1600</v>
      </c>
      <c r="S91" s="1">
        <v>1800</v>
      </c>
      <c r="V91" s="5" t="s">
        <v>181</v>
      </c>
      <c r="W91" s="1" t="str">
        <f t="shared" si="62"/>
        <v/>
      </c>
      <c r="X91" s="1" t="str">
        <f t="shared" si="63"/>
        <v/>
      </c>
      <c r="Y91" s="1">
        <f t="shared" si="64"/>
        <v>16</v>
      </c>
      <c r="Z91" s="1">
        <f t="shared" si="65"/>
        <v>18</v>
      </c>
      <c r="AA91" s="1">
        <f t="shared" si="66"/>
        <v>16</v>
      </c>
      <c r="AB91" s="1">
        <f t="shared" si="67"/>
        <v>18</v>
      </c>
      <c r="AC91" s="1">
        <f t="shared" si="68"/>
        <v>16</v>
      </c>
      <c r="AD91" s="1">
        <f t="shared" si="69"/>
        <v>18</v>
      </c>
      <c r="AE91" s="1">
        <f t="shared" si="70"/>
        <v>16</v>
      </c>
      <c r="AF91" s="1">
        <f t="shared" si="71"/>
        <v>18</v>
      </c>
      <c r="AG91" s="1">
        <f t="shared" si="72"/>
        <v>16</v>
      </c>
      <c r="AH91" s="1">
        <f t="shared" si="73"/>
        <v>18</v>
      </c>
      <c r="AI91" s="1" t="str">
        <f t="shared" si="74"/>
        <v/>
      </c>
      <c r="AJ91" s="1" t="str">
        <f t="shared" si="75"/>
        <v/>
      </c>
      <c r="AK91" s="1" t="str">
        <f t="shared" si="76"/>
        <v/>
      </c>
      <c r="AL91" s="1" t="str">
        <f t="shared" si="77"/>
        <v>4pm-6pm</v>
      </c>
      <c r="AM91" s="1" t="str">
        <f t="shared" si="78"/>
        <v>4pm-6pm</v>
      </c>
      <c r="AN91" s="1" t="str">
        <f t="shared" si="79"/>
        <v>4pm-6pm</v>
      </c>
      <c r="AO91" s="1" t="str">
        <f t="shared" si="80"/>
        <v>4pm-6pm</v>
      </c>
      <c r="AP91" s="1" t="str">
        <f t="shared" si="81"/>
        <v>4pm-6pm</v>
      </c>
      <c r="AQ91" s="1" t="str">
        <f t="shared" si="82"/>
        <v/>
      </c>
      <c r="AR91" s="3"/>
      <c r="AU91" s="1" t="s">
        <v>425</v>
      </c>
      <c r="AV91" s="4" t="s">
        <v>423</v>
      </c>
      <c r="AW91" s="4" t="s">
        <v>423</v>
      </c>
      <c r="AX91" s="5" t="str">
        <f t="shared" si="83"/>
        <v>{
    'name': "Swirl Wine Bar",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"$4 house wine, $4 select draft, $4 wells, $2.5 Full Sail Sessions Plus, Small Plate Deals!", 'link':"", 'pricing':"",   'phone-number': "", 'address': "717 Manitou Ave, Manitou Springs, CO 80829", 'other-amenities': ['','','med'], 'has-drink':true, 'has-food':true},</v>
      </c>
      <c r="AY91" s="1" t="str">
        <f t="shared" si="84"/>
        <v/>
      </c>
      <c r="AZ91" s="1" t="str">
        <f t="shared" si="85"/>
        <v/>
      </c>
      <c r="BA91" s="1" t="str">
        <f t="shared" si="86"/>
        <v/>
      </c>
      <c r="BB91" s="1" t="str">
        <f t="shared" si="87"/>
        <v>&lt;img src=@img/drinkicon.png@&gt;</v>
      </c>
      <c r="BC91" s="1" t="str">
        <f t="shared" si="88"/>
        <v>&lt;img src=@img/foodicon.png@&gt;</v>
      </c>
      <c r="BD91" s="1" t="str">
        <f t="shared" si="89"/>
        <v>&lt;img src=@img/drinkicon.png@&gt;&lt;img src=@img/foodicon.png@&gt;</v>
      </c>
      <c r="BE91" s="1" t="str">
        <f t="shared" si="90"/>
        <v>drink food med  manitou</v>
      </c>
      <c r="BF91" s="1" t="str">
        <f t="shared" si="91"/>
        <v>Manitou Springs</v>
      </c>
      <c r="BG91" s="8">
        <v>38.856949999999998</v>
      </c>
      <c r="BH91" s="8">
        <v>-104.91531999999999</v>
      </c>
      <c r="BI91" s="1" t="str">
        <f t="shared" si="92"/>
        <v>[38.85695,-104.91532],</v>
      </c>
    </row>
    <row r="92" spans="2:64" ht="21" customHeight="1">
      <c r="B92" s="1" t="s">
        <v>342</v>
      </c>
      <c r="C92" s="1" t="s">
        <v>75</v>
      </c>
      <c r="G92" s="1" t="s">
        <v>367</v>
      </c>
      <c r="W92" s="1" t="str">
        <f t="shared" si="62"/>
        <v/>
      </c>
      <c r="X92" s="1" t="str">
        <f t="shared" si="63"/>
        <v/>
      </c>
      <c r="Y92" s="1" t="str">
        <f t="shared" si="64"/>
        <v/>
      </c>
      <c r="Z92" s="1" t="str">
        <f t="shared" si="65"/>
        <v/>
      </c>
      <c r="AA92" s="1" t="str">
        <f t="shared" si="66"/>
        <v/>
      </c>
      <c r="AB92" s="1" t="str">
        <f t="shared" si="67"/>
        <v/>
      </c>
      <c r="AC92" s="1" t="str">
        <f t="shared" si="68"/>
        <v/>
      </c>
      <c r="AD92" s="1" t="str">
        <f t="shared" si="69"/>
        <v/>
      </c>
      <c r="AE92" s="1" t="str">
        <f t="shared" si="70"/>
        <v/>
      </c>
      <c r="AF92" s="1" t="str">
        <f t="shared" si="71"/>
        <v/>
      </c>
      <c r="AG92" s="1" t="str">
        <f t="shared" si="72"/>
        <v/>
      </c>
      <c r="AH92" s="1" t="str">
        <f t="shared" si="73"/>
        <v/>
      </c>
      <c r="AI92" s="1" t="str">
        <f t="shared" si="74"/>
        <v/>
      </c>
      <c r="AJ92" s="1" t="str">
        <f t="shared" si="75"/>
        <v/>
      </c>
      <c r="AK92" s="1" t="str">
        <f t="shared" si="76"/>
        <v/>
      </c>
      <c r="AL92" s="1" t="str">
        <f t="shared" si="77"/>
        <v/>
      </c>
      <c r="AM92" s="1" t="str">
        <f t="shared" si="78"/>
        <v/>
      </c>
      <c r="AN92" s="1" t="str">
        <f t="shared" si="79"/>
        <v/>
      </c>
      <c r="AO92" s="1" t="str">
        <f t="shared" si="80"/>
        <v/>
      </c>
      <c r="AP92" s="1" t="str">
        <f t="shared" si="81"/>
        <v/>
      </c>
      <c r="AQ92" s="1" t="str">
        <f t="shared" si="82"/>
        <v/>
      </c>
      <c r="AS92" s="1" t="s">
        <v>345</v>
      </c>
      <c r="AT92" s="1" t="s">
        <v>333</v>
      </c>
      <c r="AU92" s="1" t="s">
        <v>425</v>
      </c>
      <c r="AV92" s="4" t="s">
        <v>424</v>
      </c>
      <c r="AW92" s="4" t="s">
        <v>424</v>
      </c>
      <c r="AX92" s="5" t="str">
        <f t="shared" si="83"/>
        <v>{
    'name': "TAPAteria",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"2607 W Colorado Ave, Colorado Springs, CO 80904", 'other-amenities': ['outdoor','pet','med'], 'has-drink':false, 'has-food':false},</v>
      </c>
      <c r="AY92" s="1" t="str">
        <f t="shared" si="84"/>
        <v>&lt;img src=@img/outdoor.png@&gt;</v>
      </c>
      <c r="AZ92" s="1" t="str">
        <f t="shared" si="85"/>
        <v>&lt;img src=@img/pets.png@&gt;</v>
      </c>
      <c r="BA92" s="1" t="str">
        <f t="shared" si="86"/>
        <v/>
      </c>
      <c r="BB92" s="1" t="str">
        <f t="shared" si="87"/>
        <v/>
      </c>
      <c r="BC92" s="1" t="str">
        <f t="shared" si="88"/>
        <v/>
      </c>
      <c r="BD92" s="1" t="str">
        <f t="shared" si="89"/>
        <v>&lt;img src=@img/outdoor.png@&gt;&lt;img src=@img/pets.png@&gt;</v>
      </c>
      <c r="BE92" s="1" t="str">
        <f t="shared" si="90"/>
        <v>outdoor pet med  oldcolo</v>
      </c>
      <c r="BF92" s="1" t="str">
        <f t="shared" si="91"/>
        <v>Old Colorado Springs</v>
      </c>
      <c r="BG92" s="1">
        <v>38.848080000000003</v>
      </c>
      <c r="BH92" s="1">
        <v>-104.86471</v>
      </c>
      <c r="BI92" s="1" t="str">
        <f t="shared" si="92"/>
        <v>[38.84808,-104.86471],</v>
      </c>
    </row>
    <row r="93" spans="2:64" ht="21" customHeight="1">
      <c r="B93" s="8" t="s">
        <v>65</v>
      </c>
      <c r="C93" s="1" t="s">
        <v>55</v>
      </c>
      <c r="G93" s="12" t="s">
        <v>153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V93" s="1" t="s">
        <v>175</v>
      </c>
      <c r="W93" s="1" t="str">
        <f t="shared" si="62"/>
        <v/>
      </c>
      <c r="X93" s="1" t="str">
        <f t="shared" si="63"/>
        <v/>
      </c>
      <c r="Y93" s="1">
        <f t="shared" si="64"/>
        <v>15</v>
      </c>
      <c r="Z93" s="1">
        <f t="shared" si="65"/>
        <v>18</v>
      </c>
      <c r="AA93" s="1">
        <f t="shared" si="66"/>
        <v>15</v>
      </c>
      <c r="AB93" s="1">
        <f t="shared" si="67"/>
        <v>18</v>
      </c>
      <c r="AC93" s="1">
        <f t="shared" si="68"/>
        <v>15</v>
      </c>
      <c r="AD93" s="1">
        <f t="shared" si="69"/>
        <v>18</v>
      </c>
      <c r="AE93" s="1">
        <f t="shared" si="70"/>
        <v>15</v>
      </c>
      <c r="AF93" s="1">
        <f t="shared" si="71"/>
        <v>18</v>
      </c>
      <c r="AG93" s="1">
        <f t="shared" si="72"/>
        <v>15</v>
      </c>
      <c r="AH93" s="1">
        <f t="shared" si="73"/>
        <v>18</v>
      </c>
      <c r="AI93" s="1" t="str">
        <f t="shared" si="74"/>
        <v/>
      </c>
      <c r="AJ93" s="1" t="str">
        <f t="shared" si="75"/>
        <v/>
      </c>
      <c r="AK93" s="1" t="str">
        <f t="shared" si="76"/>
        <v/>
      </c>
      <c r="AL93" s="1" t="str">
        <f t="shared" si="77"/>
        <v>3pm-6pm</v>
      </c>
      <c r="AM93" s="1" t="str">
        <f t="shared" si="78"/>
        <v>3pm-6pm</v>
      </c>
      <c r="AN93" s="1" t="str">
        <f t="shared" si="79"/>
        <v>3pm-6pm</v>
      </c>
      <c r="AO93" s="1" t="str">
        <f t="shared" si="80"/>
        <v>3pm-6pm</v>
      </c>
      <c r="AP93" s="1" t="str">
        <f t="shared" si="81"/>
        <v>3pm-6pm</v>
      </c>
      <c r="AQ93" s="1" t="str">
        <f t="shared" si="82"/>
        <v/>
      </c>
      <c r="AR93" s="1" t="s">
        <v>66</v>
      </c>
      <c r="AU93" s="1" t="s">
        <v>425</v>
      </c>
      <c r="AV93" s="4" t="s">
        <v>423</v>
      </c>
      <c r="AW93" s="4" t="s">
        <v>423</v>
      </c>
      <c r="AX93" s="5" t="str">
        <f t="shared" si="83"/>
        <v>{
    'name': "T-Byrd’s Tacos &amp; Tequila",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Margs&lt;br&gt;$5 Sangria Swirl&lt;br&gt;$3 Tacate, Dos XX, and Mandelo&lt;br&gt;$3 Baby Margs&lt;br&gt;Tacos $2.50-$3.25&lt;br&gt;$5 Guac&lt;br&gt;$3.95 Chips and Salsa", 'link':"http://www.tbyrdstacos.com/index.html", 'pricing':"",   'phone-number': "", 'address': "26 E Kiowa St, Colorado Springs, CO 80903", 'other-amenities': ['','','med'], 'has-drink':true, 'has-food':true},</v>
      </c>
      <c r="AY93" s="1" t="str">
        <f t="shared" si="84"/>
        <v/>
      </c>
      <c r="AZ93" s="1" t="str">
        <f t="shared" si="85"/>
        <v/>
      </c>
      <c r="BA93" s="1" t="str">
        <f t="shared" si="86"/>
        <v/>
      </c>
      <c r="BB93" s="1" t="str">
        <f t="shared" si="87"/>
        <v>&lt;img src=@img/drinkicon.png@&gt;</v>
      </c>
      <c r="BC93" s="1" t="str">
        <f t="shared" si="88"/>
        <v>&lt;img src=@img/foodicon.png@&gt;</v>
      </c>
      <c r="BD93" s="1" t="str">
        <f t="shared" si="89"/>
        <v>&lt;img src=@img/drinkicon.png@&gt;&lt;img src=@img/foodicon.png@&gt;</v>
      </c>
      <c r="BE93" s="1" t="str">
        <f t="shared" si="90"/>
        <v>drink food med  downtown</v>
      </c>
      <c r="BF93" s="1" t="str">
        <f t="shared" si="91"/>
        <v>Downtown</v>
      </c>
      <c r="BG93" s="8">
        <v>38.835560000000001</v>
      </c>
      <c r="BH93" s="8">
        <v>-104.82407000000001</v>
      </c>
      <c r="BI93" s="1" t="str">
        <f t="shared" si="92"/>
        <v>[38.83556,-104.82407],</v>
      </c>
    </row>
    <row r="94" spans="2:64" ht="21" customHeight="1">
      <c r="B94" s="25" t="s">
        <v>118</v>
      </c>
      <c r="C94" s="1" t="s">
        <v>126</v>
      </c>
      <c r="G94" s="12" t="s">
        <v>289</v>
      </c>
      <c r="H94" s="1">
        <v>1100</v>
      </c>
      <c r="I94" s="1">
        <v>1600</v>
      </c>
      <c r="J94" s="1">
        <v>1600</v>
      </c>
      <c r="K94" s="1">
        <v>1800</v>
      </c>
      <c r="L94" s="1">
        <v>1600</v>
      </c>
      <c r="M94" s="1">
        <v>1800</v>
      </c>
      <c r="N94" s="1">
        <v>1600</v>
      </c>
      <c r="O94" s="1">
        <v>1800</v>
      </c>
      <c r="P94" s="1">
        <v>1600</v>
      </c>
      <c r="Q94" s="1">
        <v>1800</v>
      </c>
      <c r="R94" s="1">
        <v>1600</v>
      </c>
      <c r="S94" s="1">
        <v>1800</v>
      </c>
      <c r="T94" s="1">
        <v>1100</v>
      </c>
      <c r="U94" s="1">
        <v>1600</v>
      </c>
      <c r="V94" s="1" t="s">
        <v>210</v>
      </c>
      <c r="W94" s="1">
        <f t="shared" si="62"/>
        <v>11</v>
      </c>
      <c r="X94" s="1">
        <f t="shared" si="63"/>
        <v>16</v>
      </c>
      <c r="Y94" s="1">
        <f t="shared" si="64"/>
        <v>16</v>
      </c>
      <c r="Z94" s="1">
        <f t="shared" si="65"/>
        <v>18</v>
      </c>
      <c r="AA94" s="1">
        <f t="shared" si="66"/>
        <v>16</v>
      </c>
      <c r="AB94" s="1">
        <f t="shared" si="67"/>
        <v>18</v>
      </c>
      <c r="AC94" s="1">
        <f t="shared" si="68"/>
        <v>16</v>
      </c>
      <c r="AD94" s="1">
        <f t="shared" si="69"/>
        <v>18</v>
      </c>
      <c r="AE94" s="1">
        <f t="shared" si="70"/>
        <v>16</v>
      </c>
      <c r="AF94" s="1">
        <f t="shared" si="71"/>
        <v>18</v>
      </c>
      <c r="AG94" s="1">
        <f t="shared" si="72"/>
        <v>16</v>
      </c>
      <c r="AH94" s="1">
        <f t="shared" si="73"/>
        <v>18</v>
      </c>
      <c r="AI94" s="1">
        <f t="shared" si="74"/>
        <v>11</v>
      </c>
      <c r="AJ94" s="1">
        <f t="shared" si="75"/>
        <v>16</v>
      </c>
      <c r="AK94" s="1" t="str">
        <f t="shared" si="76"/>
        <v>11am-4pm</v>
      </c>
      <c r="AL94" s="1" t="str">
        <f t="shared" si="77"/>
        <v>4pm-6pm</v>
      </c>
      <c r="AM94" s="1" t="str">
        <f t="shared" si="78"/>
        <v>4pm-6pm</v>
      </c>
      <c r="AN94" s="1" t="str">
        <f t="shared" si="79"/>
        <v>4pm-6pm</v>
      </c>
      <c r="AO94" s="1" t="str">
        <f t="shared" si="80"/>
        <v>4pm-6pm</v>
      </c>
      <c r="AP94" s="1" t="str">
        <f t="shared" si="81"/>
        <v>4pm-6pm</v>
      </c>
      <c r="AQ94" s="1" t="str">
        <f t="shared" si="82"/>
        <v>11am-4pm</v>
      </c>
      <c r="AR94" s="3"/>
      <c r="AU94" s="1" t="s">
        <v>425</v>
      </c>
      <c r="AV94" s="4" t="s">
        <v>423</v>
      </c>
      <c r="AW94" s="4" t="s">
        <v>423</v>
      </c>
      <c r="AX94" s="5" t="str">
        <f t="shared" si="83"/>
        <v>{
    'name': "Texas Roadhouse",
    'area': "monument",'hours':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"16196 Jackson Creek Pkwy, Monument, CO 80132", 'other-amenities': ['','','med'], 'has-drink':true, 'has-food':true},</v>
      </c>
      <c r="AY94" s="1" t="str">
        <f t="shared" si="84"/>
        <v/>
      </c>
      <c r="AZ94" s="1" t="str">
        <f t="shared" si="85"/>
        <v/>
      </c>
      <c r="BA94" s="1" t="str">
        <f t="shared" si="86"/>
        <v/>
      </c>
      <c r="BB94" s="1" t="str">
        <f t="shared" si="87"/>
        <v>&lt;img src=@img/drinkicon.png@&gt;</v>
      </c>
      <c r="BC94" s="1" t="str">
        <f t="shared" si="88"/>
        <v>&lt;img src=@img/foodicon.png@&gt;</v>
      </c>
      <c r="BD94" s="1" t="str">
        <f t="shared" si="89"/>
        <v>&lt;img src=@img/drinkicon.png@&gt;&lt;img src=@img/foodicon.png@&gt;</v>
      </c>
      <c r="BE94" s="1" t="str">
        <f t="shared" si="90"/>
        <v>drink food med  monument</v>
      </c>
      <c r="BF94" s="1" t="str">
        <f t="shared" si="91"/>
        <v>Monument</v>
      </c>
      <c r="BG94" s="8">
        <v>39.066606</v>
      </c>
      <c r="BH94" s="8">
        <v>-104.8554</v>
      </c>
      <c r="BI94" s="1" t="str">
        <f t="shared" si="92"/>
        <v>[39.066606,-104.8554],</v>
      </c>
    </row>
    <row r="95" spans="2:64" ht="21" customHeight="1">
      <c r="B95" s="25" t="s">
        <v>390</v>
      </c>
      <c r="C95" s="12" t="s">
        <v>376</v>
      </c>
      <c r="G95" s="12" t="s">
        <v>391</v>
      </c>
      <c r="H95" s="1">
        <v>1100</v>
      </c>
      <c r="I95" s="1">
        <v>1600</v>
      </c>
      <c r="J95" s="1">
        <v>1600</v>
      </c>
      <c r="K95" s="1">
        <v>1800</v>
      </c>
      <c r="L95" s="1">
        <v>1600</v>
      </c>
      <c r="M95" s="1">
        <v>1800</v>
      </c>
      <c r="N95" s="1">
        <v>1600</v>
      </c>
      <c r="O95" s="1">
        <v>1800</v>
      </c>
      <c r="P95" s="1">
        <v>1600</v>
      </c>
      <c r="Q95" s="1">
        <v>1800</v>
      </c>
      <c r="R95" s="1">
        <v>1600</v>
      </c>
      <c r="S95" s="1">
        <v>1800</v>
      </c>
      <c r="T95" s="1">
        <v>1100</v>
      </c>
      <c r="U95" s="1">
        <v>1600</v>
      </c>
      <c r="V95" s="1" t="s">
        <v>210</v>
      </c>
      <c r="W95" s="1">
        <f t="shared" si="62"/>
        <v>11</v>
      </c>
      <c r="X95" s="1">
        <f t="shared" si="63"/>
        <v>16</v>
      </c>
      <c r="Y95" s="1">
        <f t="shared" si="64"/>
        <v>16</v>
      </c>
      <c r="Z95" s="1">
        <f t="shared" si="65"/>
        <v>18</v>
      </c>
      <c r="AA95" s="1">
        <f t="shared" si="66"/>
        <v>16</v>
      </c>
      <c r="AB95" s="1">
        <f t="shared" si="67"/>
        <v>18</v>
      </c>
      <c r="AC95" s="1">
        <f t="shared" si="68"/>
        <v>16</v>
      </c>
      <c r="AD95" s="1">
        <f t="shared" si="69"/>
        <v>18</v>
      </c>
      <c r="AE95" s="1">
        <f t="shared" si="70"/>
        <v>16</v>
      </c>
      <c r="AF95" s="1">
        <f t="shared" si="71"/>
        <v>18</v>
      </c>
      <c r="AG95" s="1">
        <f t="shared" si="72"/>
        <v>16</v>
      </c>
      <c r="AH95" s="1">
        <f t="shared" si="73"/>
        <v>18</v>
      </c>
      <c r="AI95" s="1">
        <f t="shared" si="74"/>
        <v>11</v>
      </c>
      <c r="AJ95" s="1">
        <f t="shared" si="75"/>
        <v>16</v>
      </c>
      <c r="AK95" s="1" t="str">
        <f t="shared" si="76"/>
        <v>11am-4pm</v>
      </c>
      <c r="AL95" s="1" t="str">
        <f t="shared" si="77"/>
        <v>4pm-6pm</v>
      </c>
      <c r="AM95" s="1" t="str">
        <f t="shared" si="78"/>
        <v>4pm-6pm</v>
      </c>
      <c r="AN95" s="1" t="str">
        <f t="shared" si="79"/>
        <v>4pm-6pm</v>
      </c>
      <c r="AO95" s="1" t="str">
        <f t="shared" si="80"/>
        <v>4pm-6pm</v>
      </c>
      <c r="AP95" s="1" t="str">
        <f t="shared" si="81"/>
        <v>4pm-6pm</v>
      </c>
      <c r="AQ95" s="1" t="str">
        <f t="shared" si="82"/>
        <v>11am-4pm</v>
      </c>
      <c r="AU95" s="1" t="s">
        <v>425</v>
      </c>
      <c r="AV95" s="4" t="s">
        <v>423</v>
      </c>
      <c r="AW95" s="4" t="s">
        <v>423</v>
      </c>
      <c r="AX95" s="5" t="str">
        <f t="shared" si="83"/>
        <v>{
    'name': "Texas Roadhouse - Broadmoor",
    'area': "broadmoor",'hours':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"595 S 8th St, Colorado Springs, CO 80905", 'other-amenities': ['','','med'], 'has-drink':true, 'has-food':true},</v>
      </c>
      <c r="AY95" s="1" t="str">
        <f t="shared" si="84"/>
        <v/>
      </c>
      <c r="AZ95" s="1" t="str">
        <f t="shared" si="85"/>
        <v/>
      </c>
      <c r="BA95" s="1" t="str">
        <f t="shared" si="86"/>
        <v/>
      </c>
      <c r="BB95" s="1" t="str">
        <f t="shared" si="87"/>
        <v>&lt;img src=@img/drinkicon.png@&gt;</v>
      </c>
      <c r="BC95" s="1" t="str">
        <f t="shared" si="88"/>
        <v>&lt;img src=@img/foodicon.png@&gt;</v>
      </c>
      <c r="BD95" s="1" t="str">
        <f t="shared" si="89"/>
        <v>&lt;img src=@img/drinkicon.png@&gt;&lt;img src=@img/foodicon.png@&gt;</v>
      </c>
      <c r="BE95" s="1" t="str">
        <f t="shared" si="90"/>
        <v>drink food med  broadmoor</v>
      </c>
      <c r="BF95" s="1" t="str">
        <f t="shared" si="91"/>
        <v>Broadmoor</v>
      </c>
      <c r="BG95" s="1">
        <v>38.82593</v>
      </c>
      <c r="BH95" s="1">
        <v>-104.83919</v>
      </c>
      <c r="BI95" s="1" t="str">
        <f t="shared" si="92"/>
        <v>[38.82593,-104.83919],</v>
      </c>
    </row>
    <row r="96" spans="2:64" ht="21" customHeight="1">
      <c r="B96" s="25" t="s">
        <v>389</v>
      </c>
      <c r="C96" s="12" t="s">
        <v>99</v>
      </c>
      <c r="G96" s="12" t="s">
        <v>388</v>
      </c>
      <c r="H96" s="1">
        <v>1100</v>
      </c>
      <c r="I96" s="1">
        <v>1600</v>
      </c>
      <c r="J96" s="1">
        <v>1600</v>
      </c>
      <c r="K96" s="1">
        <v>1800</v>
      </c>
      <c r="L96" s="1">
        <v>1600</v>
      </c>
      <c r="M96" s="1">
        <v>1800</v>
      </c>
      <c r="N96" s="1">
        <v>1600</v>
      </c>
      <c r="O96" s="1">
        <v>1800</v>
      </c>
      <c r="P96" s="1">
        <v>1600</v>
      </c>
      <c r="Q96" s="1">
        <v>1800</v>
      </c>
      <c r="R96" s="1">
        <v>1600</v>
      </c>
      <c r="S96" s="1">
        <v>1800</v>
      </c>
      <c r="T96" s="1">
        <v>1100</v>
      </c>
      <c r="U96" s="1">
        <v>1600</v>
      </c>
      <c r="V96" s="1" t="s">
        <v>210</v>
      </c>
      <c r="W96" s="1">
        <f t="shared" si="62"/>
        <v>11</v>
      </c>
      <c r="X96" s="1">
        <f t="shared" si="63"/>
        <v>16</v>
      </c>
      <c r="Y96" s="1">
        <f t="shared" si="64"/>
        <v>16</v>
      </c>
      <c r="Z96" s="1">
        <f t="shared" si="65"/>
        <v>18</v>
      </c>
      <c r="AA96" s="1">
        <f t="shared" si="66"/>
        <v>16</v>
      </c>
      <c r="AB96" s="1">
        <f t="shared" si="67"/>
        <v>18</v>
      </c>
      <c r="AC96" s="1">
        <f t="shared" si="68"/>
        <v>16</v>
      </c>
      <c r="AD96" s="1">
        <f t="shared" si="69"/>
        <v>18</v>
      </c>
      <c r="AE96" s="1">
        <f t="shared" si="70"/>
        <v>16</v>
      </c>
      <c r="AF96" s="1">
        <f t="shared" si="71"/>
        <v>18</v>
      </c>
      <c r="AG96" s="1">
        <f t="shared" si="72"/>
        <v>16</v>
      </c>
      <c r="AH96" s="1">
        <f t="shared" si="73"/>
        <v>18</v>
      </c>
      <c r="AI96" s="1">
        <f t="shared" si="74"/>
        <v>11</v>
      </c>
      <c r="AJ96" s="1">
        <f t="shared" si="75"/>
        <v>16</v>
      </c>
      <c r="AK96" s="1" t="str">
        <f t="shared" si="76"/>
        <v>11am-4pm</v>
      </c>
      <c r="AL96" s="1" t="str">
        <f t="shared" si="77"/>
        <v>4pm-6pm</v>
      </c>
      <c r="AM96" s="1" t="str">
        <f t="shared" si="78"/>
        <v>4pm-6pm</v>
      </c>
      <c r="AN96" s="1" t="str">
        <f t="shared" si="79"/>
        <v>4pm-6pm</v>
      </c>
      <c r="AO96" s="1" t="str">
        <f t="shared" si="80"/>
        <v>4pm-6pm</v>
      </c>
      <c r="AP96" s="1" t="str">
        <f t="shared" si="81"/>
        <v>4pm-6pm</v>
      </c>
      <c r="AQ96" s="1" t="str">
        <f t="shared" si="82"/>
        <v>11am-4pm</v>
      </c>
      <c r="AU96" s="1" t="s">
        <v>425</v>
      </c>
      <c r="AV96" s="4" t="s">
        <v>423</v>
      </c>
      <c r="AW96" s="4" t="s">
        <v>423</v>
      </c>
      <c r="AX96" s="5" t="str">
        <f t="shared" si="83"/>
        <v>{
    'name': "Texas Roadhouse - Powers",
    'area': "powers",'hours':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"3120 N Powers Blvd, Colorado Springs, CO 80922", 'other-amenities': ['','','med'], 'has-drink':true, 'has-food':true},</v>
      </c>
      <c r="AY96" s="1" t="str">
        <f t="shared" si="84"/>
        <v/>
      </c>
      <c r="AZ96" s="1" t="str">
        <f t="shared" si="85"/>
        <v/>
      </c>
      <c r="BA96" s="1" t="str">
        <f t="shared" si="86"/>
        <v/>
      </c>
      <c r="BB96" s="1" t="str">
        <f t="shared" si="87"/>
        <v>&lt;img src=@img/drinkicon.png@&gt;</v>
      </c>
      <c r="BC96" s="1" t="str">
        <f t="shared" si="88"/>
        <v>&lt;img src=@img/foodicon.png@&gt;</v>
      </c>
      <c r="BD96" s="1" t="str">
        <f t="shared" si="89"/>
        <v>&lt;img src=@img/drinkicon.png@&gt;&lt;img src=@img/foodicon.png@&gt;</v>
      </c>
      <c r="BE96" s="1" t="str">
        <f t="shared" si="90"/>
        <v>drink food med  powers</v>
      </c>
      <c r="BF96" s="1" t="str">
        <f t="shared" si="91"/>
        <v>Powers Road</v>
      </c>
      <c r="BG96" s="1">
        <v>38.8765</v>
      </c>
      <c r="BH96" s="1">
        <v>-104.72076</v>
      </c>
      <c r="BI96" s="1" t="str">
        <f t="shared" si="92"/>
        <v>[38.8765,-104.72076],</v>
      </c>
    </row>
    <row r="97" spans="2:61" ht="21" customHeight="1">
      <c r="B97" s="1" t="s">
        <v>340</v>
      </c>
      <c r="C97" s="1" t="s">
        <v>99</v>
      </c>
      <c r="G97" s="1" t="s">
        <v>365</v>
      </c>
      <c r="W97" s="1" t="str">
        <f t="shared" si="62"/>
        <v/>
      </c>
      <c r="X97" s="1" t="str">
        <f t="shared" si="63"/>
        <v/>
      </c>
      <c r="Y97" s="1" t="str">
        <f t="shared" si="64"/>
        <v/>
      </c>
      <c r="Z97" s="1" t="str">
        <f t="shared" si="65"/>
        <v/>
      </c>
      <c r="AA97" s="1" t="str">
        <f t="shared" si="66"/>
        <v/>
      </c>
      <c r="AB97" s="1" t="str">
        <f t="shared" si="67"/>
        <v/>
      </c>
      <c r="AC97" s="1" t="str">
        <f t="shared" si="68"/>
        <v/>
      </c>
      <c r="AD97" s="1" t="str">
        <f t="shared" si="69"/>
        <v/>
      </c>
      <c r="AE97" s="1" t="str">
        <f t="shared" si="70"/>
        <v/>
      </c>
      <c r="AF97" s="1" t="str">
        <f t="shared" si="71"/>
        <v/>
      </c>
      <c r="AG97" s="1" t="str">
        <f t="shared" si="72"/>
        <v/>
      </c>
      <c r="AH97" s="1" t="str">
        <f t="shared" si="73"/>
        <v/>
      </c>
      <c r="AI97" s="1" t="str">
        <f t="shared" si="74"/>
        <v/>
      </c>
      <c r="AJ97" s="1" t="str">
        <f t="shared" si="75"/>
        <v/>
      </c>
      <c r="AK97" s="1" t="str">
        <f t="shared" si="76"/>
        <v/>
      </c>
      <c r="AL97" s="1" t="str">
        <f t="shared" si="77"/>
        <v/>
      </c>
      <c r="AM97" s="1" t="str">
        <f t="shared" si="78"/>
        <v/>
      </c>
      <c r="AN97" s="1" t="str">
        <f t="shared" si="79"/>
        <v/>
      </c>
      <c r="AO97" s="1" t="str">
        <f t="shared" si="80"/>
        <v/>
      </c>
      <c r="AP97" s="1" t="str">
        <f t="shared" si="81"/>
        <v/>
      </c>
      <c r="AQ97" s="1" t="str">
        <f t="shared" si="82"/>
        <v/>
      </c>
      <c r="AT97" s="1" t="s">
        <v>333</v>
      </c>
      <c r="AU97" s="1" t="s">
        <v>425</v>
      </c>
      <c r="AV97" s="4" t="s">
        <v>424</v>
      </c>
      <c r="AW97" s="4" t="s">
        <v>424</v>
      </c>
      <c r="AX97" s="5" t="str">
        <f t="shared" si="83"/>
        <v>{
    'name': "The Airplane Restaurant",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"1665 Newport Rd, Colorado Springs, CO 80916", 'other-amenities': ['','pet','med'], 'has-drink':false, 'has-food':false},</v>
      </c>
      <c r="AY97" s="1" t="str">
        <f t="shared" si="84"/>
        <v/>
      </c>
      <c r="AZ97" s="1" t="str">
        <f t="shared" si="85"/>
        <v>&lt;img src=@img/pets.png@&gt;</v>
      </c>
      <c r="BA97" s="1" t="str">
        <f t="shared" si="86"/>
        <v/>
      </c>
      <c r="BB97" s="1" t="str">
        <f t="shared" si="87"/>
        <v/>
      </c>
      <c r="BC97" s="1" t="str">
        <f t="shared" si="88"/>
        <v/>
      </c>
      <c r="BD97" s="1" t="str">
        <f t="shared" si="89"/>
        <v>&lt;img src=@img/pets.png@&gt;</v>
      </c>
      <c r="BE97" s="1" t="str">
        <f t="shared" si="90"/>
        <v>pet med  powers</v>
      </c>
      <c r="BF97" s="1" t="str">
        <f t="shared" si="91"/>
        <v>Powers Road</v>
      </c>
      <c r="BG97" s="1">
        <v>38.806759999999997</v>
      </c>
      <c r="BH97" s="1">
        <v>-104.72629999999999</v>
      </c>
      <c r="BI97" s="1" t="str">
        <f t="shared" si="92"/>
        <v>[38.80676,-104.7263],</v>
      </c>
    </row>
    <row r="98" spans="2:61" ht="21" customHeight="1">
      <c r="B98" s="25" t="s">
        <v>105</v>
      </c>
      <c r="C98" s="1" t="s">
        <v>55</v>
      </c>
      <c r="G98" s="12" t="s">
        <v>276</v>
      </c>
      <c r="L98" s="1">
        <v>1700</v>
      </c>
      <c r="M98" s="1">
        <v>1900</v>
      </c>
      <c r="N98" s="1">
        <v>1700</v>
      </c>
      <c r="O98" s="1">
        <v>1900</v>
      </c>
      <c r="P98" s="1">
        <v>1700</v>
      </c>
      <c r="Q98" s="1">
        <v>1900</v>
      </c>
      <c r="R98" s="1">
        <v>1700</v>
      </c>
      <c r="S98" s="1">
        <v>1900</v>
      </c>
      <c r="T98" s="1">
        <v>1700</v>
      </c>
      <c r="U98" s="1">
        <v>1900</v>
      </c>
      <c r="V98" s="5" t="s">
        <v>197</v>
      </c>
      <c r="W98" s="1" t="str">
        <f t="shared" ref="W98:W119" si="93">IF(H98&gt;0,H98/100,"")</f>
        <v/>
      </c>
      <c r="X98" s="1" t="str">
        <f t="shared" ref="X98:X119" si="94">IF(I98&gt;0,I98/100,"")</f>
        <v/>
      </c>
      <c r="Y98" s="1" t="str">
        <f t="shared" ref="Y98:Y119" si="95">IF(J98&gt;0,J98/100,"")</f>
        <v/>
      </c>
      <c r="Z98" s="1" t="str">
        <f t="shared" ref="Z98:Z119" si="96">IF(K98&gt;0,K98/100,"")</f>
        <v/>
      </c>
      <c r="AA98" s="1">
        <f t="shared" ref="AA98:AA119" si="97">IF(L98&gt;0,L98/100,"")</f>
        <v>17</v>
      </c>
      <c r="AB98" s="1">
        <f t="shared" ref="AB98:AB119" si="98">IF(M98&gt;0,M98/100,"")</f>
        <v>19</v>
      </c>
      <c r="AC98" s="1">
        <f t="shared" ref="AC98:AC119" si="99">IF(N98&gt;0,N98/100,"")</f>
        <v>17</v>
      </c>
      <c r="AD98" s="1">
        <f t="shared" ref="AD98:AD119" si="100">IF(O98&gt;0,O98/100,"")</f>
        <v>19</v>
      </c>
      <c r="AE98" s="1">
        <f t="shared" ref="AE98:AE119" si="101">IF(P98&gt;0,P98/100,"")</f>
        <v>17</v>
      </c>
      <c r="AF98" s="1">
        <f t="shared" ref="AF98:AF119" si="102">IF(Q98&gt;0,Q98/100,"")</f>
        <v>19</v>
      </c>
      <c r="AG98" s="1">
        <f t="shared" ref="AG98:AG119" si="103">IF(R98&gt;0,R98/100,"")</f>
        <v>17</v>
      </c>
      <c r="AH98" s="1">
        <f t="shared" ref="AH98:AH119" si="104">IF(S98&gt;0,S98/100,"")</f>
        <v>19</v>
      </c>
      <c r="AI98" s="1">
        <f t="shared" ref="AI98:AI119" si="105">IF(T98&gt;0,T98/100,"")</f>
        <v>17</v>
      </c>
      <c r="AJ98" s="1">
        <f t="shared" ref="AJ98:AJ119" si="106">IF(U98&gt;0,U98/100,"")</f>
        <v>19</v>
      </c>
      <c r="AK98" s="1" t="str">
        <f t="shared" ref="AK98:AK119" si="107">IF(H98&gt;0,CONCATENATE(IF(W98&lt;=12,W98,W98-12),IF(OR(W98&lt;12,W98=24),"am","pm"),"-",IF(X98&lt;=12,X98,X98-12),IF(OR(X98&lt;12,X98=24),"am","pm")),"")</f>
        <v/>
      </c>
      <c r="AL98" s="1" t="str">
        <f t="shared" ref="AL98:AL119" si="108">IF(J98&gt;0,CONCATENATE(IF(Y98&lt;=12,Y98,Y98-12),IF(OR(Y98&lt;12,Y98=24),"am","pm"),"-",IF(Z98&lt;=12,Z98,Z98-12),IF(OR(Z98&lt;12,Z98=24),"am","pm")),"")</f>
        <v/>
      </c>
      <c r="AM98" s="1" t="str">
        <f t="shared" ref="AM98:AM119" si="109">IF(L98&gt;0,CONCATENATE(IF(AA98&lt;=12,AA98,AA98-12),IF(OR(AA98&lt;12,AA98=24),"am","pm"),"-",IF(AB98&lt;=12,AB98,AB98-12),IF(OR(AB98&lt;12,AB98=24),"am","pm")),"")</f>
        <v>5pm-7pm</v>
      </c>
      <c r="AN98" s="1" t="str">
        <f t="shared" ref="AN98:AN119" si="110">IF(N98&gt;0,CONCATENATE(IF(AC98&lt;=12,AC98,AC98-12),IF(OR(AC98&lt;12,AC98=24),"am","pm"),"-",IF(AD98&lt;=12,AD98,AD98-12),IF(OR(AD98&lt;12,AD98=24),"am","pm")),"")</f>
        <v>5pm-7pm</v>
      </c>
      <c r="AO98" s="1" t="str">
        <f t="shared" ref="AO98:AO119" si="111">IF(O98&gt;0,CONCATENATE(IF(AE98&lt;=12,AE98,AE98-12),IF(OR(AE98&lt;12,AE98=24),"am","pm"),"-",IF(AF98&lt;=12,AF98,AF98-12),IF(OR(AF98&lt;12,AF98=24),"am","pm")),"")</f>
        <v>5pm-7pm</v>
      </c>
      <c r="AP98" s="1" t="str">
        <f t="shared" ref="AP98:AP119" si="112">IF(R98&gt;0,CONCATENATE(IF(AG98&lt;=12,AG98,AG98-12),IF(OR(AG98&lt;12,AG98=24),"am","pm"),"-",IF(AH98&lt;=12,AH98,AH98-12),IF(OR(AH98&lt;12,AH98=24),"am","pm")),"")</f>
        <v>5pm-7pm</v>
      </c>
      <c r="AQ98" s="1" t="str">
        <f t="shared" ref="AQ98:AQ119" si="113">IF(T98&gt;0,CONCATENATE(IF(AI98&lt;=12,AI98,AI98-12),IF(OR(AI98&lt;12,AI98=24),"am","pm"),"-",IF(AJ98&lt;=12,AJ98,AJ98-12),IF(OR(AJ98&lt;12,AJ98=24),"am","pm")),"")</f>
        <v>5pm-7pm</v>
      </c>
      <c r="AR98" s="6"/>
      <c r="AU98" s="1" t="s">
        <v>425</v>
      </c>
      <c r="AV98" s="4" t="s">
        <v>423</v>
      </c>
      <c r="AW98" s="4" t="s">
        <v>424</v>
      </c>
      <c r="AX98" s="5" t="str">
        <f t="shared" ref="AX98:AX129" si="114">CONCATENATE("{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"The Archives",
    'area': "downtown",'hours': {
      'sunday-start':"", 'sunday-end':"", 'monday-start':"", 'monday-end':"", 'tuesday-start':"1700", 'tuesday-end':"1900", 'wednesday-start':"1700", 'wednesday-end':"1900", 'thursday-start':"1700", 'thursday-end':"1900", 'friday-start':"1700", 'friday-end':"1900", 'saturday-start':"1700", 'saturday-end':"1900"},  'description': "Half off cocktaills", 'link':"", 'pricing':"",   'phone-number': "", 'address': "15 S Tejon St, Colorado Springs, CO 80903", 'other-amenities': ['','','med'], 'has-drink':true, 'has-food':false},</v>
      </c>
      <c r="AY98" s="1" t="str">
        <f t="shared" ref="AY98:AY119" si="115">IF(AS98&gt;0,"&lt;img src=@img/outdoor.png@&gt;","")</f>
        <v/>
      </c>
      <c r="AZ98" s="1" t="str">
        <f t="shared" ref="AZ98:AZ119" si="116">IF(AT98&gt;0,"&lt;img src=@img/pets.png@&gt;","")</f>
        <v/>
      </c>
      <c r="BA98" s="1" t="str">
        <f t="shared" ref="BA98:BA119" si="117">IF(AU98="hard","&lt;img src=@img/hard.png@&gt;",IF(AU98="medium","&lt;img src=@img/medium.png@&gt;",IF(AU98="easy","&lt;img src=@img/easy.png@&gt;","")))</f>
        <v/>
      </c>
      <c r="BB98" s="1" t="str">
        <f t="shared" ref="BB98:BB119" si="118">IF(AV98="true","&lt;img src=@img/drinkicon.png@&gt;","")</f>
        <v>&lt;img src=@img/drinkicon.png@&gt;</v>
      </c>
      <c r="BC98" s="1" t="str">
        <f t="shared" ref="BC98:BC119" si="119">IF(AW98="true","&lt;img src=@img/foodicon.png@&gt;","")</f>
        <v/>
      </c>
      <c r="BD98" s="1" t="str">
        <f t="shared" ref="BD98:BD129" si="120">CONCATENATE(AY98,AZ98,BA98,BB98,BC98,BK98)</f>
        <v>&lt;img src=@img/drinkicon.png@&gt;</v>
      </c>
      <c r="BE98" s="1" t="str">
        <f t="shared" ref="BE98:BE119" si="121">CONCATENATE(IF(AS98&gt;0,"outdoor ",""),IF(AT98&gt;0,"pet ",""),IF(AV98="true","drink ",""),IF(AW98="true","food ",""),AU98," ",E98," ",C98,IF(BJ98=TRUE," kid",""))</f>
        <v>drink med  downtown</v>
      </c>
      <c r="BF98" s="1" t="str">
        <f t="shared" ref="BF98:BF119" si="122">IF(C98="Broadmoor","Broadmoor",IF(C98="manitou","Manitou Springs",IF(C98="downtown","Downtown",IF(C98="Monument","Monument",IF(C98="nacademy","North Academy",IF(C98="northgate","North Gate",IF(C98="oldcolo","Old Colorado Springs",IF(C98="powers","Powers Road",IF(C98="sacademy","South Academy",IF(C98="woodland","Woodlands Park",""))))))))))</f>
        <v>Downtown</v>
      </c>
      <c r="BG98" s="8">
        <v>38.833321699999999</v>
      </c>
      <c r="BH98" s="8">
        <v>-104.8235583</v>
      </c>
      <c r="BI98" s="1" t="str">
        <f t="shared" ref="BI98:BI129" si="123">CONCATENATE("[",BG98,",",BH98,"],")</f>
        <v>[38.8333217,-104.8235583],</v>
      </c>
    </row>
    <row r="99" spans="2:61" ht="21" customHeight="1">
      <c r="B99" s="25" t="s">
        <v>103</v>
      </c>
      <c r="C99" s="1" t="s">
        <v>55</v>
      </c>
      <c r="G99" s="12" t="s">
        <v>274</v>
      </c>
      <c r="H99" s="1">
        <v>1600</v>
      </c>
      <c r="I99" s="1">
        <v>1800</v>
      </c>
      <c r="J99" s="1">
        <v>1600</v>
      </c>
      <c r="K99" s="1">
        <v>1800</v>
      </c>
      <c r="L99" s="1">
        <v>1600</v>
      </c>
      <c r="M99" s="1">
        <v>1800</v>
      </c>
      <c r="N99" s="1">
        <v>1600</v>
      </c>
      <c r="O99" s="1">
        <v>1800</v>
      </c>
      <c r="P99" s="1">
        <v>1600</v>
      </c>
      <c r="Q99" s="1">
        <v>1800</v>
      </c>
      <c r="R99" s="1">
        <v>1600</v>
      </c>
      <c r="S99" s="1">
        <v>1800</v>
      </c>
      <c r="T99" s="1">
        <v>1600</v>
      </c>
      <c r="U99" s="1">
        <v>1800</v>
      </c>
      <c r="V99" s="1" t="s">
        <v>195</v>
      </c>
      <c r="W99" s="1">
        <f t="shared" si="93"/>
        <v>16</v>
      </c>
      <c r="X99" s="1">
        <f t="shared" si="94"/>
        <v>18</v>
      </c>
      <c r="Y99" s="1">
        <f t="shared" si="95"/>
        <v>16</v>
      </c>
      <c r="Z99" s="1">
        <f t="shared" si="96"/>
        <v>18</v>
      </c>
      <c r="AA99" s="1">
        <f t="shared" si="97"/>
        <v>16</v>
      </c>
      <c r="AB99" s="1">
        <f t="shared" si="98"/>
        <v>18</v>
      </c>
      <c r="AC99" s="1">
        <f t="shared" si="99"/>
        <v>16</v>
      </c>
      <c r="AD99" s="1">
        <f t="shared" si="100"/>
        <v>18</v>
      </c>
      <c r="AE99" s="1">
        <f t="shared" si="101"/>
        <v>16</v>
      </c>
      <c r="AF99" s="1">
        <f t="shared" si="102"/>
        <v>18</v>
      </c>
      <c r="AG99" s="1">
        <f t="shared" si="103"/>
        <v>16</v>
      </c>
      <c r="AH99" s="1">
        <f t="shared" si="104"/>
        <v>18</v>
      </c>
      <c r="AI99" s="1">
        <f t="shared" si="105"/>
        <v>16</v>
      </c>
      <c r="AJ99" s="1">
        <f t="shared" si="106"/>
        <v>18</v>
      </c>
      <c r="AK99" s="1" t="str">
        <f t="shared" si="107"/>
        <v>4pm-6pm</v>
      </c>
      <c r="AL99" s="1" t="str">
        <f t="shared" si="108"/>
        <v>4pm-6pm</v>
      </c>
      <c r="AM99" s="1" t="str">
        <f t="shared" si="109"/>
        <v>4pm-6pm</v>
      </c>
      <c r="AN99" s="1" t="str">
        <f t="shared" si="110"/>
        <v>4pm-6pm</v>
      </c>
      <c r="AO99" s="1" t="str">
        <f t="shared" si="111"/>
        <v>4pm-6pm</v>
      </c>
      <c r="AP99" s="1" t="str">
        <f t="shared" si="112"/>
        <v>4pm-6pm</v>
      </c>
      <c r="AQ99" s="1" t="str">
        <f t="shared" si="113"/>
        <v>4pm-6pm</v>
      </c>
      <c r="AR99" s="3"/>
      <c r="AU99" s="1" t="s">
        <v>425</v>
      </c>
      <c r="AV99" s="4" t="s">
        <v>423</v>
      </c>
      <c r="AW99" s="4" t="s">
        <v>423</v>
      </c>
      <c r="AX99" s="5" t="str">
        <f t="shared" si="114"/>
        <v>{
    'name': "The Bench",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all drafts, house wines, well drinks, and can beer. Discounted food.", 'link':"", 'pricing':"",   'phone-number': "", 'address': "424 S Nevada Ave, Colorado Springs, CO 80903", 'other-amenities': ['','','med'], 'has-drink':true, 'has-food':true},</v>
      </c>
      <c r="AY99" s="1" t="str">
        <f t="shared" si="115"/>
        <v/>
      </c>
      <c r="AZ99" s="1" t="str">
        <f t="shared" si="116"/>
        <v/>
      </c>
      <c r="BA99" s="1" t="str">
        <f t="shared" si="117"/>
        <v/>
      </c>
      <c r="BB99" s="1" t="str">
        <f t="shared" si="118"/>
        <v>&lt;img src=@img/drinkicon.png@&gt;</v>
      </c>
      <c r="BC99" s="1" t="str">
        <f t="shared" si="119"/>
        <v>&lt;img src=@img/foodicon.png@&gt;</v>
      </c>
      <c r="BD99" s="1" t="str">
        <f t="shared" si="120"/>
        <v>&lt;img src=@img/drinkicon.png@&gt;&lt;img src=@img/foodicon.png@&gt;</v>
      </c>
      <c r="BE99" s="1" t="str">
        <f t="shared" si="121"/>
        <v>drink food med  downtown</v>
      </c>
      <c r="BF99" s="1" t="str">
        <f t="shared" si="122"/>
        <v>Downtown</v>
      </c>
      <c r="BG99" s="8">
        <v>38.827300000000001</v>
      </c>
      <c r="BH99" s="8">
        <v>-104.82262</v>
      </c>
      <c r="BI99" s="1" t="str">
        <f t="shared" si="123"/>
        <v>[38.8273,-104.82262],</v>
      </c>
    </row>
    <row r="100" spans="2:61" ht="21" customHeight="1">
      <c r="B100" s="25" t="s">
        <v>116</v>
      </c>
      <c r="C100" s="1" t="s">
        <v>126</v>
      </c>
      <c r="G100" s="12" t="s">
        <v>286</v>
      </c>
      <c r="J100" s="1">
        <v>1600</v>
      </c>
      <c r="K100" s="1">
        <v>1730</v>
      </c>
      <c r="L100" s="1">
        <v>1600</v>
      </c>
      <c r="M100" s="1">
        <v>1730</v>
      </c>
      <c r="N100" s="1">
        <v>1600</v>
      </c>
      <c r="O100" s="1">
        <v>1730</v>
      </c>
      <c r="P100" s="1">
        <v>1600</v>
      </c>
      <c r="Q100" s="1">
        <v>1730</v>
      </c>
      <c r="R100" s="1">
        <v>1600</v>
      </c>
      <c r="S100" s="1">
        <v>1730</v>
      </c>
      <c r="V100" s="8" t="s">
        <v>206</v>
      </c>
      <c r="W100" s="1" t="str">
        <f t="shared" si="93"/>
        <v/>
      </c>
      <c r="X100" s="1" t="str">
        <f t="shared" si="94"/>
        <v/>
      </c>
      <c r="Y100" s="1">
        <f t="shared" si="95"/>
        <v>16</v>
      </c>
      <c r="Z100" s="1">
        <f t="shared" si="96"/>
        <v>17.3</v>
      </c>
      <c r="AA100" s="1">
        <f t="shared" si="97"/>
        <v>16</v>
      </c>
      <c r="AB100" s="1">
        <f t="shared" si="98"/>
        <v>17.3</v>
      </c>
      <c r="AC100" s="1">
        <f t="shared" si="99"/>
        <v>16</v>
      </c>
      <c r="AD100" s="1">
        <f t="shared" si="100"/>
        <v>17.3</v>
      </c>
      <c r="AE100" s="1">
        <f t="shared" si="101"/>
        <v>16</v>
      </c>
      <c r="AF100" s="1">
        <f t="shared" si="102"/>
        <v>17.3</v>
      </c>
      <c r="AG100" s="1">
        <f t="shared" si="103"/>
        <v>16</v>
      </c>
      <c r="AH100" s="1">
        <f t="shared" si="104"/>
        <v>17.3</v>
      </c>
      <c r="AI100" s="1" t="str">
        <f t="shared" si="105"/>
        <v/>
      </c>
      <c r="AJ100" s="1" t="str">
        <f t="shared" si="106"/>
        <v/>
      </c>
      <c r="AK100" s="1" t="str">
        <f t="shared" si="107"/>
        <v/>
      </c>
      <c r="AL100" s="1" t="str">
        <f t="shared" si="108"/>
        <v>4pm-5.3pm</v>
      </c>
      <c r="AM100" s="1" t="str">
        <f t="shared" si="109"/>
        <v>4pm-5.3pm</v>
      </c>
      <c r="AN100" s="1" t="str">
        <f t="shared" si="110"/>
        <v>4pm-5.3pm</v>
      </c>
      <c r="AO100" s="1" t="str">
        <f t="shared" si="111"/>
        <v>4pm-5.3pm</v>
      </c>
      <c r="AP100" s="1" t="str">
        <f t="shared" si="112"/>
        <v>4pm-5.3pm</v>
      </c>
      <c r="AQ100" s="1" t="str">
        <f t="shared" si="113"/>
        <v/>
      </c>
      <c r="AU100" s="1" t="s">
        <v>425</v>
      </c>
      <c r="AV100" s="4" t="s">
        <v>423</v>
      </c>
      <c r="AW100" s="4" t="s">
        <v>423</v>
      </c>
      <c r="AX100" s="5" t="str">
        <f t="shared" si="114"/>
        <v>{
    'name': "The Bistro on 2nd",
    'area': "monument",'hours':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"$5 Appetizers &amp; Desserts&lt;br&gt;$5 Wines by the Glass&lt;br&gt;$6 Wines by the Glass&lt;br&gt;$5 Cocktails", 'link':"", 'pricing':"",   'phone-number': "", 'address': "65 2nd St, Monument, CO 80132", 'other-amenities': ['','','med'], 'has-drink':true, 'has-food':true},</v>
      </c>
      <c r="AY100" s="1" t="str">
        <f t="shared" si="115"/>
        <v/>
      </c>
      <c r="AZ100" s="1" t="str">
        <f t="shared" si="116"/>
        <v/>
      </c>
      <c r="BA100" s="1" t="str">
        <f t="shared" si="117"/>
        <v/>
      </c>
      <c r="BB100" s="1" t="str">
        <f t="shared" si="118"/>
        <v>&lt;img src=@img/drinkicon.png@&gt;</v>
      </c>
      <c r="BC100" s="1" t="str">
        <f t="shared" si="119"/>
        <v>&lt;img src=@img/foodicon.png@&gt;</v>
      </c>
      <c r="BD100" s="1" t="str">
        <f t="shared" si="120"/>
        <v>&lt;img src=@img/drinkicon.png@&gt;&lt;img src=@img/foodicon.png@&gt;</v>
      </c>
      <c r="BE100" s="1" t="str">
        <f t="shared" si="121"/>
        <v>drink food med  monument</v>
      </c>
      <c r="BF100" s="1" t="str">
        <f t="shared" si="122"/>
        <v>Monument</v>
      </c>
      <c r="BG100" s="8">
        <v>39.091769999999997</v>
      </c>
      <c r="BH100" s="8">
        <v>-104.87315</v>
      </c>
      <c r="BI100" s="1" t="str">
        <f t="shared" si="123"/>
        <v>[39.09177,-104.87315],</v>
      </c>
    </row>
    <row r="101" spans="2:61" ht="21" customHeight="1">
      <c r="B101" s="25" t="s">
        <v>120</v>
      </c>
      <c r="C101" s="1" t="s">
        <v>127</v>
      </c>
      <c r="G101" s="12" t="s">
        <v>291</v>
      </c>
      <c r="H101" s="1">
        <v>1600</v>
      </c>
      <c r="I101" s="1">
        <v>2000</v>
      </c>
      <c r="J101" s="1">
        <v>1600</v>
      </c>
      <c r="K101" s="1">
        <v>2000</v>
      </c>
      <c r="L101" s="1">
        <v>1600</v>
      </c>
      <c r="M101" s="1">
        <v>2000</v>
      </c>
      <c r="N101" s="1">
        <v>1600</v>
      </c>
      <c r="O101" s="1">
        <v>2000</v>
      </c>
      <c r="P101" s="1">
        <v>1600</v>
      </c>
      <c r="Q101" s="1">
        <v>2000</v>
      </c>
      <c r="R101" s="1">
        <v>1600</v>
      </c>
      <c r="S101" s="1">
        <v>2000</v>
      </c>
      <c r="T101" s="1">
        <v>1600</v>
      </c>
      <c r="U101" s="1">
        <v>2000</v>
      </c>
      <c r="V101" s="32" t="s">
        <v>211</v>
      </c>
      <c r="W101" s="1">
        <f t="shared" si="93"/>
        <v>16</v>
      </c>
      <c r="X101" s="1">
        <f t="shared" si="94"/>
        <v>20</v>
      </c>
      <c r="Y101" s="1">
        <f t="shared" si="95"/>
        <v>16</v>
      </c>
      <c r="Z101" s="1">
        <f t="shared" si="96"/>
        <v>20</v>
      </c>
      <c r="AA101" s="1">
        <f t="shared" si="97"/>
        <v>16</v>
      </c>
      <c r="AB101" s="1">
        <f t="shared" si="98"/>
        <v>20</v>
      </c>
      <c r="AC101" s="1">
        <f t="shared" si="99"/>
        <v>16</v>
      </c>
      <c r="AD101" s="1">
        <f t="shared" si="100"/>
        <v>20</v>
      </c>
      <c r="AE101" s="1">
        <f t="shared" si="101"/>
        <v>16</v>
      </c>
      <c r="AF101" s="1">
        <f t="shared" si="102"/>
        <v>20</v>
      </c>
      <c r="AG101" s="1">
        <f t="shared" si="103"/>
        <v>16</v>
      </c>
      <c r="AH101" s="1">
        <f t="shared" si="104"/>
        <v>20</v>
      </c>
      <c r="AI101" s="1">
        <f t="shared" si="105"/>
        <v>16</v>
      </c>
      <c r="AJ101" s="1">
        <f t="shared" si="106"/>
        <v>20</v>
      </c>
      <c r="AK101" s="1" t="str">
        <f t="shared" si="107"/>
        <v>4pm-8pm</v>
      </c>
      <c r="AL101" s="1" t="str">
        <f t="shared" si="108"/>
        <v>4pm-8pm</v>
      </c>
      <c r="AM101" s="1" t="str">
        <f t="shared" si="109"/>
        <v>4pm-8pm</v>
      </c>
      <c r="AN101" s="1" t="str">
        <f t="shared" si="110"/>
        <v>4pm-8pm</v>
      </c>
      <c r="AO101" s="1" t="str">
        <f t="shared" si="111"/>
        <v>4pm-8pm</v>
      </c>
      <c r="AP101" s="1" t="str">
        <f t="shared" si="112"/>
        <v>4pm-8pm</v>
      </c>
      <c r="AQ101" s="1" t="str">
        <f t="shared" si="113"/>
        <v>4pm-8pm</v>
      </c>
      <c r="AR101" s="3"/>
      <c r="AU101" s="1" t="s">
        <v>425</v>
      </c>
      <c r="AV101" s="4" t="s">
        <v>423</v>
      </c>
      <c r="AW101" s="4" t="s">
        <v>424</v>
      </c>
      <c r="AX101" s="5" t="str">
        <f t="shared" si="114"/>
        <v>{
    'name': "The Brass Tap",
    'area': "northgate",'hours': {
      'sunday-start':"1600", 'sunday-end':"2000", 'monday-start':"1600", 'monday-end':"2000", 'tuesday-start':"1600", 'tuesday-end':"2000", 'wednesday-start':"1600", 'wednesday-end':"2000", 'thursday-start':"1600", 'thursday-end':"2000", 'friday-start':"1600", 'friday-end':"2000", 'saturday-start':"1600", 'saturday-end':"2000"},  'description': "$4 Happy hour pints&lt;br&gt;", 'link':"", 'pricing':"",   'phone-number': "", 'address': "13271 Bass Pro Dr Ste 110, Colorado Springs, CO 80921", 'other-amenities': ['','','med'], 'has-drink':true, 'has-food':false},</v>
      </c>
      <c r="AY101" s="1" t="str">
        <f t="shared" si="115"/>
        <v/>
      </c>
      <c r="AZ101" s="1" t="str">
        <f t="shared" si="116"/>
        <v/>
      </c>
      <c r="BA101" s="1" t="str">
        <f t="shared" si="117"/>
        <v/>
      </c>
      <c r="BB101" s="1" t="str">
        <f t="shared" si="118"/>
        <v>&lt;img src=@img/drinkicon.png@&gt;</v>
      </c>
      <c r="BC101" s="1" t="str">
        <f t="shared" si="119"/>
        <v/>
      </c>
      <c r="BD101" s="1" t="str">
        <f t="shared" si="120"/>
        <v>&lt;img src=@img/drinkicon.png@&gt;</v>
      </c>
      <c r="BE101" s="1" t="str">
        <f t="shared" si="121"/>
        <v>drink med  northgate</v>
      </c>
      <c r="BF101" s="1" t="str">
        <f t="shared" si="122"/>
        <v>North Gate</v>
      </c>
      <c r="BG101" s="8">
        <v>39.025303000000001</v>
      </c>
      <c r="BH101" s="8">
        <v>-104.82319819999999</v>
      </c>
      <c r="BI101" s="1" t="str">
        <f t="shared" si="123"/>
        <v>[39.025303,-104.8231982],</v>
      </c>
    </row>
    <row r="102" spans="2:61" ht="21" customHeight="1">
      <c r="B102" s="18" t="s">
        <v>337</v>
      </c>
      <c r="C102" s="1" t="s">
        <v>376</v>
      </c>
      <c r="G102" s="16" t="s">
        <v>362</v>
      </c>
      <c r="V102" s="5"/>
      <c r="W102" s="1" t="str">
        <f t="shared" si="93"/>
        <v/>
      </c>
      <c r="X102" s="1" t="str">
        <f t="shared" si="94"/>
        <v/>
      </c>
      <c r="Y102" s="1" t="str">
        <f t="shared" si="95"/>
        <v/>
      </c>
      <c r="Z102" s="1" t="str">
        <f t="shared" si="96"/>
        <v/>
      </c>
      <c r="AA102" s="1" t="str">
        <f t="shared" si="97"/>
        <v/>
      </c>
      <c r="AB102" s="1" t="str">
        <f t="shared" si="98"/>
        <v/>
      </c>
      <c r="AC102" s="1" t="str">
        <f t="shared" si="99"/>
        <v/>
      </c>
      <c r="AD102" s="1" t="str">
        <f t="shared" si="100"/>
        <v/>
      </c>
      <c r="AE102" s="1" t="str">
        <f t="shared" si="101"/>
        <v/>
      </c>
      <c r="AF102" s="1" t="str">
        <f t="shared" si="102"/>
        <v/>
      </c>
      <c r="AG102" s="1" t="str">
        <f t="shared" si="103"/>
        <v/>
      </c>
      <c r="AH102" s="1" t="str">
        <f t="shared" si="104"/>
        <v/>
      </c>
      <c r="AI102" s="1" t="str">
        <f t="shared" si="105"/>
        <v/>
      </c>
      <c r="AJ102" s="1" t="str">
        <f t="shared" si="106"/>
        <v/>
      </c>
      <c r="AK102" s="1" t="str">
        <f t="shared" si="107"/>
        <v/>
      </c>
      <c r="AL102" s="1" t="str">
        <f t="shared" si="108"/>
        <v/>
      </c>
      <c r="AM102" s="1" t="str">
        <f t="shared" si="109"/>
        <v/>
      </c>
      <c r="AN102" s="1" t="str">
        <f t="shared" si="110"/>
        <v/>
      </c>
      <c r="AO102" s="1" t="str">
        <f t="shared" si="111"/>
        <v/>
      </c>
      <c r="AP102" s="1" t="str">
        <f t="shared" si="112"/>
        <v/>
      </c>
      <c r="AQ102" s="1" t="str">
        <f t="shared" si="113"/>
        <v/>
      </c>
      <c r="AT102" s="1" t="s">
        <v>333</v>
      </c>
      <c r="AU102" s="1" t="s">
        <v>425</v>
      </c>
      <c r="AV102" s="4" t="s">
        <v>424</v>
      </c>
      <c r="AW102" s="4" t="s">
        <v>424</v>
      </c>
      <c r="AX102" s="5" t="str">
        <f t="shared" si="114"/>
        <v>{
    'name': "The Burrowing Owl",
    'area': "broadmoor",'hours':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"1791 S 8th St, Colorado Springs, CO 80905", 'other-amenities': ['','pet','med'], 'has-drink':false, 'has-food':false},</v>
      </c>
      <c r="AY102" s="1" t="str">
        <f t="shared" si="115"/>
        <v/>
      </c>
      <c r="AZ102" s="1" t="str">
        <f t="shared" si="116"/>
        <v>&lt;img src=@img/pets.png@&gt;</v>
      </c>
      <c r="BA102" s="1" t="str">
        <f t="shared" si="117"/>
        <v/>
      </c>
      <c r="BB102" s="1" t="str">
        <f t="shared" si="118"/>
        <v/>
      </c>
      <c r="BC102" s="1" t="str">
        <f t="shared" si="119"/>
        <v/>
      </c>
      <c r="BD102" s="1" t="str">
        <f t="shared" si="120"/>
        <v>&lt;img src=@img/pets.png@&gt;</v>
      </c>
      <c r="BE102" s="1" t="str">
        <f t="shared" si="121"/>
        <v>pet med  broadmoor</v>
      </c>
      <c r="BF102" s="1" t="str">
        <f t="shared" si="122"/>
        <v>Broadmoor</v>
      </c>
      <c r="BG102" s="8">
        <v>38.804183299999998</v>
      </c>
      <c r="BH102" s="8">
        <v>-104.83983670000001</v>
      </c>
      <c r="BI102" s="1" t="str">
        <f t="shared" si="123"/>
        <v>[38.8041833,-104.8398367],</v>
      </c>
    </row>
    <row r="103" spans="2:61" ht="21" customHeight="1">
      <c r="B103" s="24" t="s">
        <v>82</v>
      </c>
      <c r="C103" s="1" t="s">
        <v>87</v>
      </c>
      <c r="G103" s="12" t="s">
        <v>164</v>
      </c>
      <c r="V103" s="2"/>
      <c r="W103" s="1" t="str">
        <f t="shared" si="93"/>
        <v/>
      </c>
      <c r="X103" s="1" t="str">
        <f t="shared" si="94"/>
        <v/>
      </c>
      <c r="Y103" s="1" t="str">
        <f t="shared" si="95"/>
        <v/>
      </c>
      <c r="Z103" s="1" t="str">
        <f t="shared" si="96"/>
        <v/>
      </c>
      <c r="AA103" s="1" t="str">
        <f t="shared" si="97"/>
        <v/>
      </c>
      <c r="AB103" s="1" t="str">
        <f t="shared" si="98"/>
        <v/>
      </c>
      <c r="AC103" s="1" t="str">
        <f t="shared" si="99"/>
        <v/>
      </c>
      <c r="AD103" s="1" t="str">
        <f t="shared" si="100"/>
        <v/>
      </c>
      <c r="AE103" s="1" t="str">
        <f t="shared" si="101"/>
        <v/>
      </c>
      <c r="AF103" s="1" t="str">
        <f t="shared" si="102"/>
        <v/>
      </c>
      <c r="AG103" s="1" t="str">
        <f t="shared" si="103"/>
        <v/>
      </c>
      <c r="AH103" s="1" t="str">
        <f t="shared" si="104"/>
        <v/>
      </c>
      <c r="AI103" s="1" t="str">
        <f t="shared" si="105"/>
        <v/>
      </c>
      <c r="AJ103" s="1" t="str">
        <f t="shared" si="106"/>
        <v/>
      </c>
      <c r="AK103" s="1" t="str">
        <f t="shared" si="107"/>
        <v/>
      </c>
      <c r="AL103" s="1" t="str">
        <f t="shared" si="108"/>
        <v/>
      </c>
      <c r="AM103" s="1" t="str">
        <f t="shared" si="109"/>
        <v/>
      </c>
      <c r="AN103" s="1" t="str">
        <f t="shared" si="110"/>
        <v/>
      </c>
      <c r="AO103" s="1" t="str">
        <f t="shared" si="111"/>
        <v/>
      </c>
      <c r="AP103" s="1" t="str">
        <f t="shared" si="112"/>
        <v/>
      </c>
      <c r="AQ103" s="1" t="str">
        <f t="shared" si="113"/>
        <v/>
      </c>
      <c r="AR103" s="3"/>
      <c r="AU103" s="1" t="s">
        <v>425</v>
      </c>
      <c r="AV103" s="4" t="s">
        <v>424</v>
      </c>
      <c r="AW103" s="4" t="s">
        <v>424</v>
      </c>
      <c r="AX103" s="5" t="str">
        <f t="shared" si="114"/>
        <v>{
    'name': "The Loop",
    'area': "manitou",'hours':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"965 Manitou Ave, Manitou Springs, CO 80829", 'other-amenities': ['','','med'], 'has-drink':false, 'has-food':false},</v>
      </c>
      <c r="AY103" s="1" t="str">
        <f t="shared" si="115"/>
        <v/>
      </c>
      <c r="AZ103" s="1" t="str">
        <f t="shared" si="116"/>
        <v/>
      </c>
      <c r="BA103" s="1" t="str">
        <f t="shared" si="117"/>
        <v/>
      </c>
      <c r="BB103" s="1" t="str">
        <f t="shared" si="118"/>
        <v/>
      </c>
      <c r="BC103" s="1" t="str">
        <f t="shared" si="119"/>
        <v/>
      </c>
      <c r="BD103" s="1" t="str">
        <f t="shared" si="120"/>
        <v/>
      </c>
      <c r="BE103" s="1" t="str">
        <f t="shared" si="121"/>
        <v>med  manitou</v>
      </c>
      <c r="BF103" s="1" t="str">
        <f t="shared" si="122"/>
        <v>Manitou Springs</v>
      </c>
      <c r="BG103" s="8">
        <v>38.859034999999999</v>
      </c>
      <c r="BH103" s="8">
        <v>-104.91963</v>
      </c>
      <c r="BI103" s="1" t="str">
        <f t="shared" si="123"/>
        <v>[38.859035,-104.91963],</v>
      </c>
    </row>
    <row r="104" spans="2:61" ht="21" customHeight="1">
      <c r="B104" s="1" t="s">
        <v>140</v>
      </c>
      <c r="C104" s="1" t="s">
        <v>142</v>
      </c>
      <c r="G104" s="12" t="s">
        <v>309</v>
      </c>
      <c r="J104" s="1">
        <v>1700</v>
      </c>
      <c r="K104" s="1">
        <v>1900</v>
      </c>
      <c r="L104" s="1">
        <v>1700</v>
      </c>
      <c r="M104" s="1">
        <v>1900</v>
      </c>
      <c r="N104" s="1">
        <v>1700</v>
      </c>
      <c r="O104" s="1">
        <v>1900</v>
      </c>
      <c r="P104" s="1">
        <v>1700</v>
      </c>
      <c r="Q104" s="1">
        <v>1900</v>
      </c>
      <c r="R104" s="1">
        <v>1700</v>
      </c>
      <c r="S104" s="1">
        <v>1900</v>
      </c>
      <c r="V104" s="34" t="s">
        <v>224</v>
      </c>
      <c r="W104" s="1" t="str">
        <f t="shared" si="93"/>
        <v/>
      </c>
      <c r="X104" s="1" t="str">
        <f t="shared" si="94"/>
        <v/>
      </c>
      <c r="Y104" s="1">
        <f t="shared" si="95"/>
        <v>17</v>
      </c>
      <c r="Z104" s="1">
        <f t="shared" si="96"/>
        <v>19</v>
      </c>
      <c r="AA104" s="1">
        <f t="shared" si="97"/>
        <v>17</v>
      </c>
      <c r="AB104" s="1">
        <f t="shared" si="98"/>
        <v>19</v>
      </c>
      <c r="AC104" s="1">
        <f t="shared" si="99"/>
        <v>17</v>
      </c>
      <c r="AD104" s="1">
        <f t="shared" si="100"/>
        <v>19</v>
      </c>
      <c r="AE104" s="1">
        <f t="shared" si="101"/>
        <v>17</v>
      </c>
      <c r="AF104" s="1">
        <f t="shared" si="102"/>
        <v>19</v>
      </c>
      <c r="AG104" s="1">
        <f t="shared" si="103"/>
        <v>17</v>
      </c>
      <c r="AH104" s="1">
        <f t="shared" si="104"/>
        <v>19</v>
      </c>
      <c r="AI104" s="1" t="str">
        <f t="shared" si="105"/>
        <v/>
      </c>
      <c r="AJ104" s="1" t="str">
        <f t="shared" si="106"/>
        <v/>
      </c>
      <c r="AK104" s="1" t="str">
        <f t="shared" si="107"/>
        <v/>
      </c>
      <c r="AL104" s="1" t="str">
        <f t="shared" si="108"/>
        <v>5pm-7pm</v>
      </c>
      <c r="AM104" s="1" t="str">
        <f t="shared" si="109"/>
        <v>5pm-7pm</v>
      </c>
      <c r="AN104" s="1" t="str">
        <f t="shared" si="110"/>
        <v>5pm-7pm</v>
      </c>
      <c r="AO104" s="1" t="str">
        <f t="shared" si="111"/>
        <v>5pm-7pm</v>
      </c>
      <c r="AP104" s="1" t="str">
        <f t="shared" si="112"/>
        <v>5pm-7pm</v>
      </c>
      <c r="AQ104" s="1" t="str">
        <f t="shared" si="113"/>
        <v/>
      </c>
      <c r="AR104" s="6"/>
      <c r="AU104" s="1" t="s">
        <v>425</v>
      </c>
      <c r="AV104" s="4" t="s">
        <v>423</v>
      </c>
      <c r="AW104" s="4" t="s">
        <v>423</v>
      </c>
      <c r="AX104" s="5" t="str">
        <f t="shared" si="114"/>
        <v>{
    'name': "The Playing Field Sports Bar",
    'area': "nacademy",'hours':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"2 for 1 Domestics&lt;br&gt;Special Discounts for First Responders &amp; Military&lt;br&gt;Tuesday $2 drinks all day and 2 tacos for $2 all day&lt;br&gt;Saturday and Sunday $3 Bud Light &amp; Buds For Football Games", 'link':"", 'pricing':"",   'phone-number': "", 'address': "3958 N Academy Blvd #112, Colorado Springs, CO 80917", 'other-amenities': ['','','med'], 'has-drink':true, 'has-food':true},</v>
      </c>
      <c r="AY104" s="1" t="str">
        <f t="shared" si="115"/>
        <v/>
      </c>
      <c r="AZ104" s="1" t="str">
        <f t="shared" si="116"/>
        <v/>
      </c>
      <c r="BA104" s="1" t="str">
        <f t="shared" si="117"/>
        <v/>
      </c>
      <c r="BB104" s="1" t="str">
        <f t="shared" si="118"/>
        <v>&lt;img src=@img/drinkicon.png@&gt;</v>
      </c>
      <c r="BC104" s="1" t="str">
        <f t="shared" si="119"/>
        <v>&lt;img src=@img/foodicon.png@&gt;</v>
      </c>
      <c r="BD104" s="1" t="str">
        <f t="shared" si="120"/>
        <v>&lt;img src=@img/drinkicon.png@&gt;&lt;img src=@img/foodicon.png@&gt;</v>
      </c>
      <c r="BE104" s="1" t="str">
        <f t="shared" si="121"/>
        <v>drink food med  nacademy</v>
      </c>
      <c r="BF104" s="1" t="str">
        <f t="shared" si="122"/>
        <v>North Academy</v>
      </c>
      <c r="BG104" s="8">
        <v>38.889229999999998</v>
      </c>
      <c r="BH104" s="8">
        <v>-104.75874</v>
      </c>
      <c r="BI104" s="1" t="str">
        <f t="shared" si="123"/>
        <v>[38.88923,-104.75874],</v>
      </c>
    </row>
    <row r="105" spans="2:61" ht="21" customHeight="1">
      <c r="B105" s="8" t="s">
        <v>62</v>
      </c>
      <c r="C105" s="1" t="s">
        <v>55</v>
      </c>
      <c r="G105" s="12" t="s">
        <v>150</v>
      </c>
      <c r="J105" s="1">
        <v>1700</v>
      </c>
      <c r="K105" s="1">
        <v>1900</v>
      </c>
      <c r="L105" s="1">
        <v>1700</v>
      </c>
      <c r="M105" s="1">
        <v>1900</v>
      </c>
      <c r="N105" s="1">
        <v>1700</v>
      </c>
      <c r="O105" s="1">
        <v>1900</v>
      </c>
      <c r="P105" s="1">
        <v>1700</v>
      </c>
      <c r="Q105" s="1">
        <v>1900</v>
      </c>
      <c r="R105" s="1">
        <v>1700</v>
      </c>
      <c r="S105" s="1">
        <v>1900</v>
      </c>
      <c r="V105" s="1" t="s">
        <v>173</v>
      </c>
      <c r="W105" s="1" t="str">
        <f t="shared" si="93"/>
        <v/>
      </c>
      <c r="X105" s="1" t="str">
        <f t="shared" si="94"/>
        <v/>
      </c>
      <c r="Y105" s="1">
        <f t="shared" si="95"/>
        <v>17</v>
      </c>
      <c r="Z105" s="1">
        <f t="shared" si="96"/>
        <v>19</v>
      </c>
      <c r="AA105" s="1">
        <f t="shared" si="97"/>
        <v>17</v>
      </c>
      <c r="AB105" s="1">
        <f t="shared" si="98"/>
        <v>19</v>
      </c>
      <c r="AC105" s="1">
        <f t="shared" si="99"/>
        <v>17</v>
      </c>
      <c r="AD105" s="1">
        <f t="shared" si="100"/>
        <v>19</v>
      </c>
      <c r="AE105" s="1">
        <f t="shared" si="101"/>
        <v>17</v>
      </c>
      <c r="AF105" s="1">
        <f t="shared" si="102"/>
        <v>19</v>
      </c>
      <c r="AG105" s="1">
        <f t="shared" si="103"/>
        <v>17</v>
      </c>
      <c r="AH105" s="1">
        <f t="shared" si="104"/>
        <v>19</v>
      </c>
      <c r="AI105" s="1" t="str">
        <f t="shared" si="105"/>
        <v/>
      </c>
      <c r="AJ105" s="1" t="str">
        <f t="shared" si="106"/>
        <v/>
      </c>
      <c r="AK105" s="1" t="str">
        <f t="shared" si="107"/>
        <v/>
      </c>
      <c r="AL105" s="1" t="str">
        <f t="shared" si="108"/>
        <v>5pm-7pm</v>
      </c>
      <c r="AM105" s="1" t="str">
        <f t="shared" si="109"/>
        <v>5pm-7pm</v>
      </c>
      <c r="AN105" s="1" t="str">
        <f t="shared" si="110"/>
        <v>5pm-7pm</v>
      </c>
      <c r="AO105" s="1" t="str">
        <f t="shared" si="111"/>
        <v>5pm-7pm</v>
      </c>
      <c r="AP105" s="1" t="str">
        <f t="shared" si="112"/>
        <v>5pm-7pm</v>
      </c>
      <c r="AQ105" s="1" t="str">
        <f t="shared" si="113"/>
        <v/>
      </c>
      <c r="AR105" s="3" t="s">
        <v>151</v>
      </c>
      <c r="AU105" s="1" t="s">
        <v>425</v>
      </c>
      <c r="AV105" s="4" t="s">
        <v>423</v>
      </c>
      <c r="AW105" s="4" t="s">
        <v>423</v>
      </c>
      <c r="AX105" s="5" t="str">
        <f t="shared" si="114"/>
        <v>{
    'name': "The Rabbit Hole",
    'area': "downtown",'hours':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"$5 Select Local Drafts&lt;br&gt;$6 Wine by the Glass&lt;br&gt;$6 Select Specialty Cocktails&lt;br&gt;Happy hour food specials", 'link':"https://www.facebook.com/rabbitholedinneranddrinks/", 'pricing':"",   'phone-number': "", 'address': "101 N Tejon St, Colorado Springs, CO 80903", 'other-amenities': ['','','med'], 'has-drink':true, 'has-food':true},</v>
      </c>
      <c r="AY105" s="1" t="str">
        <f t="shared" si="115"/>
        <v/>
      </c>
      <c r="AZ105" s="1" t="str">
        <f t="shared" si="116"/>
        <v/>
      </c>
      <c r="BA105" s="1" t="str">
        <f t="shared" si="117"/>
        <v/>
      </c>
      <c r="BB105" s="1" t="str">
        <f t="shared" si="118"/>
        <v>&lt;img src=@img/drinkicon.png@&gt;</v>
      </c>
      <c r="BC105" s="1" t="str">
        <f t="shared" si="119"/>
        <v>&lt;img src=@img/foodicon.png@&gt;</v>
      </c>
      <c r="BD105" s="1" t="str">
        <f t="shared" si="120"/>
        <v>&lt;img src=@img/drinkicon.png@&gt;&lt;img src=@img/foodicon.png@&gt;</v>
      </c>
      <c r="BE105" s="1" t="str">
        <f t="shared" si="121"/>
        <v>drink food med  downtown</v>
      </c>
      <c r="BF105" s="1" t="str">
        <f t="shared" si="122"/>
        <v>Downtown</v>
      </c>
      <c r="BG105" s="8">
        <v>38.835619999999999</v>
      </c>
      <c r="BH105" s="8">
        <v>-104.82317999999999</v>
      </c>
      <c r="BI105" s="1" t="str">
        <f t="shared" si="123"/>
        <v>[38.83562,-104.82318],</v>
      </c>
    </row>
    <row r="106" spans="2:61" ht="21" customHeight="1">
      <c r="B106" s="1" t="s">
        <v>125</v>
      </c>
      <c r="C106" s="1" t="s">
        <v>127</v>
      </c>
      <c r="G106" s="12" t="s">
        <v>296</v>
      </c>
      <c r="H106" s="1">
        <v>1600</v>
      </c>
      <c r="I106" s="1">
        <v>1800</v>
      </c>
      <c r="J106" s="1">
        <v>1600</v>
      </c>
      <c r="K106" s="1">
        <v>1800</v>
      </c>
      <c r="L106" s="1">
        <v>1600</v>
      </c>
      <c r="M106" s="1">
        <v>1800</v>
      </c>
      <c r="N106" s="1">
        <v>1600</v>
      </c>
      <c r="O106" s="1">
        <v>1800</v>
      </c>
      <c r="P106" s="1">
        <v>1600</v>
      </c>
      <c r="Q106" s="1">
        <v>1800</v>
      </c>
      <c r="R106" s="1">
        <v>1600</v>
      </c>
      <c r="S106" s="1">
        <v>1800</v>
      </c>
      <c r="T106" s="1">
        <v>1600</v>
      </c>
      <c r="U106" s="1">
        <v>1800</v>
      </c>
      <c r="V106" s="1" t="s">
        <v>215</v>
      </c>
      <c r="W106" s="1">
        <f t="shared" si="93"/>
        <v>16</v>
      </c>
      <c r="X106" s="1">
        <f t="shared" si="94"/>
        <v>18</v>
      </c>
      <c r="Y106" s="1">
        <f t="shared" si="95"/>
        <v>16</v>
      </c>
      <c r="Z106" s="1">
        <f t="shared" si="96"/>
        <v>18</v>
      </c>
      <c r="AA106" s="1">
        <f t="shared" si="97"/>
        <v>16</v>
      </c>
      <c r="AB106" s="1">
        <f t="shared" si="98"/>
        <v>18</v>
      </c>
      <c r="AC106" s="1">
        <f t="shared" si="99"/>
        <v>16</v>
      </c>
      <c r="AD106" s="1">
        <f t="shared" si="100"/>
        <v>18</v>
      </c>
      <c r="AE106" s="1">
        <f t="shared" si="101"/>
        <v>16</v>
      </c>
      <c r="AF106" s="1">
        <f t="shared" si="102"/>
        <v>18</v>
      </c>
      <c r="AG106" s="1">
        <f t="shared" si="103"/>
        <v>16</v>
      </c>
      <c r="AH106" s="1">
        <f t="shared" si="104"/>
        <v>18</v>
      </c>
      <c r="AI106" s="1">
        <f t="shared" si="105"/>
        <v>16</v>
      </c>
      <c r="AJ106" s="1">
        <f t="shared" si="106"/>
        <v>18</v>
      </c>
      <c r="AK106" s="1" t="str">
        <f t="shared" si="107"/>
        <v>4pm-6pm</v>
      </c>
      <c r="AL106" s="1" t="str">
        <f t="shared" si="108"/>
        <v>4pm-6pm</v>
      </c>
      <c r="AM106" s="1" t="str">
        <f t="shared" si="109"/>
        <v>4pm-6pm</v>
      </c>
      <c r="AN106" s="1" t="str">
        <f t="shared" si="110"/>
        <v>4pm-6pm</v>
      </c>
      <c r="AO106" s="1" t="str">
        <f t="shared" si="111"/>
        <v>4pm-6pm</v>
      </c>
      <c r="AP106" s="1" t="str">
        <f t="shared" si="112"/>
        <v>4pm-6pm</v>
      </c>
      <c r="AQ106" s="1" t="str">
        <f t="shared" si="113"/>
        <v>4pm-6pm</v>
      </c>
      <c r="AR106" s="3"/>
      <c r="AU106" s="1" t="s">
        <v>425</v>
      </c>
      <c r="AV106" s="4" t="s">
        <v>423</v>
      </c>
      <c r="AW106" s="4" t="s">
        <v>423</v>
      </c>
      <c r="AX106" s="5" t="str">
        <f t="shared" si="114"/>
        <v>{
    'name': "The Steakhouse at Flying Horse",
    'area': "northgate",'hours':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"$5 off all Sharing Plates in the Lounge", 'link':"", 'pricing':"",   'phone-number': "", 'address': "1880 Weiskopf Point, Colorado Springs, CO 80921", 'other-amenities': ['','','med'], 'has-drink':true, 'has-food':true},</v>
      </c>
      <c r="AY106" s="1" t="str">
        <f t="shared" si="115"/>
        <v/>
      </c>
      <c r="AZ106" s="1" t="str">
        <f t="shared" si="116"/>
        <v/>
      </c>
      <c r="BA106" s="1" t="str">
        <f t="shared" si="117"/>
        <v/>
      </c>
      <c r="BB106" s="1" t="str">
        <f t="shared" si="118"/>
        <v>&lt;img src=@img/drinkicon.png@&gt;</v>
      </c>
      <c r="BC106" s="1" t="str">
        <f t="shared" si="119"/>
        <v>&lt;img src=@img/foodicon.png@&gt;</v>
      </c>
      <c r="BD106" s="1" t="str">
        <f t="shared" si="120"/>
        <v>&lt;img src=@img/drinkicon.png@&gt;&lt;img src=@img/foodicon.png@&gt;</v>
      </c>
      <c r="BE106" s="1" t="str">
        <f t="shared" si="121"/>
        <v>drink food med  northgate</v>
      </c>
      <c r="BF106" s="1" t="str">
        <f t="shared" si="122"/>
        <v>North Gate</v>
      </c>
      <c r="BG106" s="8">
        <v>39.018268800000001</v>
      </c>
      <c r="BH106" s="8">
        <v>-104.7906933</v>
      </c>
      <c r="BI106" s="1" t="str">
        <f t="shared" si="123"/>
        <v>[39.0182688,-104.7906933],</v>
      </c>
    </row>
    <row r="107" spans="2:61" ht="21" customHeight="1">
      <c r="B107" s="8" t="s">
        <v>123</v>
      </c>
      <c r="C107" s="1" t="s">
        <v>126</v>
      </c>
      <c r="G107" s="12" t="s">
        <v>294</v>
      </c>
      <c r="H107" s="1">
        <v>1600</v>
      </c>
      <c r="I107" s="1">
        <v>1800</v>
      </c>
      <c r="N107" s="1">
        <v>1600</v>
      </c>
      <c r="O107" s="1">
        <v>1800</v>
      </c>
      <c r="P107" s="1">
        <v>1600</v>
      </c>
      <c r="Q107" s="1">
        <v>1800</v>
      </c>
      <c r="R107" s="1">
        <v>1600</v>
      </c>
      <c r="S107" s="1">
        <v>1800</v>
      </c>
      <c r="T107" s="1">
        <v>1600</v>
      </c>
      <c r="U107" s="1">
        <v>1800</v>
      </c>
      <c r="V107" s="1" t="s">
        <v>210</v>
      </c>
      <c r="W107" s="1">
        <f t="shared" si="93"/>
        <v>16</v>
      </c>
      <c r="X107" s="1">
        <f t="shared" si="94"/>
        <v>18</v>
      </c>
      <c r="Y107" s="1" t="str">
        <f t="shared" si="95"/>
        <v/>
      </c>
      <c r="Z107" s="1" t="str">
        <f t="shared" si="96"/>
        <v/>
      </c>
      <c r="AA107" s="1" t="str">
        <f t="shared" si="97"/>
        <v/>
      </c>
      <c r="AB107" s="1" t="str">
        <f t="shared" si="98"/>
        <v/>
      </c>
      <c r="AC107" s="1">
        <f t="shared" si="99"/>
        <v>16</v>
      </c>
      <c r="AD107" s="1">
        <f t="shared" si="100"/>
        <v>18</v>
      </c>
      <c r="AE107" s="1">
        <f t="shared" si="101"/>
        <v>16</v>
      </c>
      <c r="AF107" s="1">
        <f t="shared" si="102"/>
        <v>18</v>
      </c>
      <c r="AG107" s="1">
        <f t="shared" si="103"/>
        <v>16</v>
      </c>
      <c r="AH107" s="1">
        <f t="shared" si="104"/>
        <v>18</v>
      </c>
      <c r="AI107" s="1">
        <f t="shared" si="105"/>
        <v>16</v>
      </c>
      <c r="AJ107" s="1">
        <f t="shared" si="106"/>
        <v>18</v>
      </c>
      <c r="AK107" s="1" t="str">
        <f t="shared" si="107"/>
        <v>4pm-6pm</v>
      </c>
      <c r="AL107" s="1" t="str">
        <f t="shared" si="108"/>
        <v/>
      </c>
      <c r="AM107" s="1" t="str">
        <f t="shared" si="109"/>
        <v/>
      </c>
      <c r="AN107" s="1" t="str">
        <f t="shared" si="110"/>
        <v>4pm-6pm</v>
      </c>
      <c r="AO107" s="1" t="str">
        <f t="shared" si="111"/>
        <v>4pm-6pm</v>
      </c>
      <c r="AP107" s="1" t="str">
        <f t="shared" si="112"/>
        <v>4pm-6pm</v>
      </c>
      <c r="AQ107" s="1" t="str">
        <f t="shared" si="113"/>
        <v>4pm-6pm</v>
      </c>
      <c r="AR107" s="9"/>
      <c r="AU107" s="1" t="s">
        <v>425</v>
      </c>
      <c r="AV107" s="4" t="s">
        <v>423</v>
      </c>
      <c r="AW107" s="4" t="s">
        <v>423</v>
      </c>
      <c r="AX107" s="5" t="str">
        <f t="shared" si="114"/>
        <v>{
    'name': "The Stube",
    'area': "monument",'hours': {
      'sunday-start':"1600", 'sunday-end':"1800", 'monday-start':"", 'monday-end':"", 'tuesday-start':"", 'tuesday-end':"", 'wednesday-start':"1600", 'wednesday-end':"1800", 'thursday-start':"1600", 'thursday-end':"1800", 'friday-start':"1600", 'friday-end':"1800", 'saturday-start':"1600", 'saturday-end':"1800"},  'description': "Food and drink specials", 'link':"", 'pricing':"",   'phone-number': "", 'address': "292 CO-105, Palmer Lake, CO 80133", 'other-amenities': ['','','med'], 'has-drink':true, 'has-food':true},</v>
      </c>
      <c r="AY107" s="1" t="str">
        <f t="shared" si="115"/>
        <v/>
      </c>
      <c r="AZ107" s="1" t="str">
        <f t="shared" si="116"/>
        <v/>
      </c>
      <c r="BA107" s="1" t="str">
        <f t="shared" si="117"/>
        <v/>
      </c>
      <c r="BB107" s="1" t="str">
        <f t="shared" si="118"/>
        <v>&lt;img src=@img/drinkicon.png@&gt;</v>
      </c>
      <c r="BC107" s="1" t="str">
        <f t="shared" si="119"/>
        <v>&lt;img src=@img/foodicon.png@&gt;</v>
      </c>
      <c r="BD107" s="1" t="str">
        <f t="shared" si="120"/>
        <v>&lt;img src=@img/drinkicon.png@&gt;&lt;img src=@img/foodicon.png@&gt;</v>
      </c>
      <c r="BE107" s="1" t="str">
        <f t="shared" si="121"/>
        <v>drink food med  monument</v>
      </c>
      <c r="BF107" s="1" t="str">
        <f t="shared" si="122"/>
        <v>Monument</v>
      </c>
      <c r="BG107" s="8">
        <v>39.124110000000002</v>
      </c>
      <c r="BH107" s="8">
        <v>-104.91367</v>
      </c>
      <c r="BI107" s="1" t="str">
        <f t="shared" si="123"/>
        <v>[39.12411,-104.91367],</v>
      </c>
    </row>
    <row r="108" spans="2:61" ht="21" customHeight="1">
      <c r="B108" s="25" t="s">
        <v>109</v>
      </c>
      <c r="C108" s="1" t="s">
        <v>55</v>
      </c>
      <c r="G108" s="12" t="s">
        <v>279</v>
      </c>
      <c r="L108" s="1">
        <v>1600</v>
      </c>
      <c r="M108" s="1">
        <v>1900</v>
      </c>
      <c r="N108" s="1">
        <v>1600</v>
      </c>
      <c r="O108" s="1">
        <v>1900</v>
      </c>
      <c r="P108" s="1">
        <v>1600</v>
      </c>
      <c r="Q108" s="1">
        <v>1900</v>
      </c>
      <c r="R108" s="1">
        <v>1600</v>
      </c>
      <c r="S108" s="1">
        <v>1900</v>
      </c>
      <c r="T108" s="1">
        <v>1600</v>
      </c>
      <c r="U108" s="1">
        <v>1900</v>
      </c>
      <c r="V108" s="1" t="s">
        <v>194</v>
      </c>
      <c r="W108" s="1" t="str">
        <f t="shared" si="93"/>
        <v/>
      </c>
      <c r="X108" s="1" t="str">
        <f t="shared" si="94"/>
        <v/>
      </c>
      <c r="Y108" s="1" t="str">
        <f t="shared" si="95"/>
        <v/>
      </c>
      <c r="Z108" s="1" t="str">
        <f t="shared" si="96"/>
        <v/>
      </c>
      <c r="AA108" s="1">
        <f t="shared" si="97"/>
        <v>16</v>
      </c>
      <c r="AB108" s="1">
        <f t="shared" si="98"/>
        <v>19</v>
      </c>
      <c r="AC108" s="1">
        <f t="shared" si="99"/>
        <v>16</v>
      </c>
      <c r="AD108" s="1">
        <f t="shared" si="100"/>
        <v>19</v>
      </c>
      <c r="AE108" s="1">
        <f t="shared" si="101"/>
        <v>16</v>
      </c>
      <c r="AF108" s="1">
        <f t="shared" si="102"/>
        <v>19</v>
      </c>
      <c r="AG108" s="1">
        <f t="shared" si="103"/>
        <v>16</v>
      </c>
      <c r="AH108" s="1">
        <f t="shared" si="104"/>
        <v>19</v>
      </c>
      <c r="AI108" s="1">
        <f t="shared" si="105"/>
        <v>16</v>
      </c>
      <c r="AJ108" s="1">
        <f t="shared" si="106"/>
        <v>19</v>
      </c>
      <c r="AK108" s="1" t="str">
        <f t="shared" si="107"/>
        <v/>
      </c>
      <c r="AL108" s="1" t="str">
        <f t="shared" si="108"/>
        <v/>
      </c>
      <c r="AM108" s="1" t="str">
        <f t="shared" si="109"/>
        <v>4pm-7pm</v>
      </c>
      <c r="AN108" s="1" t="str">
        <f t="shared" si="110"/>
        <v>4pm-7pm</v>
      </c>
      <c r="AO108" s="1" t="str">
        <f t="shared" si="111"/>
        <v>4pm-7pm</v>
      </c>
      <c r="AP108" s="1" t="str">
        <f t="shared" si="112"/>
        <v>4pm-7pm</v>
      </c>
      <c r="AQ108" s="1" t="str">
        <f t="shared" si="113"/>
        <v>4pm-7pm</v>
      </c>
      <c r="AR108" s="3"/>
      <c r="AU108" s="1" t="s">
        <v>425</v>
      </c>
      <c r="AV108" s="4" t="s">
        <v>423</v>
      </c>
      <c r="AW108" s="4" t="s">
        <v>424</v>
      </c>
      <c r="AX108" s="5" t="str">
        <f t="shared" si="114"/>
        <v>{
    'name': "The Thirsty Parrot",
    'area': "downtown",'hours': {
      'sunday-start':"", 'sunday-end':"", 'monday-start':"", 'monday-end':"", 'tuesday-start':"1600", 'tuesday-end':"1900", 'wednesday-start':"1600", 'wednesday-end':"1900", 'thursday-start':"1600", 'thursday-end':"1900", 'friday-start':"1600", 'friday-end':"1900", 'saturday-start':"1600", 'saturday-end':"1900"},  'description': "Drink specials", 'link':"", 'pricing':"",   'phone-number': "", 'address': "32 S Tejon St, Colorado Springs, CO 80903", 'other-amenities': ['','','med'], 'has-drink':true, 'has-food':false},</v>
      </c>
      <c r="AY108" s="1" t="str">
        <f t="shared" si="115"/>
        <v/>
      </c>
      <c r="AZ108" s="1" t="str">
        <f t="shared" si="116"/>
        <v/>
      </c>
      <c r="BA108" s="1" t="str">
        <f t="shared" si="117"/>
        <v/>
      </c>
      <c r="BB108" s="1" t="str">
        <f t="shared" si="118"/>
        <v>&lt;img src=@img/drinkicon.png@&gt;</v>
      </c>
      <c r="BC108" s="1" t="str">
        <f t="shared" si="119"/>
        <v/>
      </c>
      <c r="BD108" s="1" t="str">
        <f t="shared" si="120"/>
        <v>&lt;img src=@img/drinkicon.png@&gt;</v>
      </c>
      <c r="BE108" s="1" t="str">
        <f t="shared" si="121"/>
        <v>drink med  downtown</v>
      </c>
      <c r="BF108" s="1" t="str">
        <f t="shared" si="122"/>
        <v>Downtown</v>
      </c>
      <c r="BG108" s="8">
        <v>38.832680000000003</v>
      </c>
      <c r="BH108" s="8">
        <v>-104.82393</v>
      </c>
      <c r="BI108" s="1" t="str">
        <f t="shared" si="123"/>
        <v>[38.83268,-104.82393],</v>
      </c>
    </row>
    <row r="109" spans="2:61" ht="21" customHeight="1">
      <c r="B109" s="25" t="s">
        <v>101</v>
      </c>
      <c r="C109" s="1" t="s">
        <v>55</v>
      </c>
      <c r="G109" s="12" t="s">
        <v>272</v>
      </c>
      <c r="H109" s="1">
        <v>1500</v>
      </c>
      <c r="I109" s="1">
        <v>1800</v>
      </c>
      <c r="J109" s="1">
        <v>1500</v>
      </c>
      <c r="K109" s="1">
        <v>1800</v>
      </c>
      <c r="L109" s="1">
        <v>1500</v>
      </c>
      <c r="M109" s="1">
        <v>1800</v>
      </c>
      <c r="N109" s="1">
        <v>1500</v>
      </c>
      <c r="O109" s="1">
        <v>1800</v>
      </c>
      <c r="P109" s="1">
        <v>1500</v>
      </c>
      <c r="Q109" s="1">
        <v>1800</v>
      </c>
      <c r="R109" s="1">
        <v>1500</v>
      </c>
      <c r="S109" s="1">
        <v>1800</v>
      </c>
      <c r="T109" s="1">
        <v>1500</v>
      </c>
      <c r="U109" s="1">
        <v>1800</v>
      </c>
      <c r="V109" s="1" t="s">
        <v>193</v>
      </c>
      <c r="W109" s="1">
        <f t="shared" si="93"/>
        <v>15</v>
      </c>
      <c r="X109" s="1">
        <f t="shared" si="94"/>
        <v>18</v>
      </c>
      <c r="Y109" s="1">
        <f t="shared" si="95"/>
        <v>15</v>
      </c>
      <c r="Z109" s="1">
        <f t="shared" si="96"/>
        <v>18</v>
      </c>
      <c r="AA109" s="1">
        <f t="shared" si="97"/>
        <v>15</v>
      </c>
      <c r="AB109" s="1">
        <f t="shared" si="98"/>
        <v>18</v>
      </c>
      <c r="AC109" s="1">
        <f t="shared" si="99"/>
        <v>15</v>
      </c>
      <c r="AD109" s="1">
        <f t="shared" si="100"/>
        <v>18</v>
      </c>
      <c r="AE109" s="1">
        <f t="shared" si="101"/>
        <v>15</v>
      </c>
      <c r="AF109" s="1">
        <f t="shared" si="102"/>
        <v>18</v>
      </c>
      <c r="AG109" s="1">
        <f t="shared" si="103"/>
        <v>15</v>
      </c>
      <c r="AH109" s="1">
        <f t="shared" si="104"/>
        <v>18</v>
      </c>
      <c r="AI109" s="1">
        <f t="shared" si="105"/>
        <v>15</v>
      </c>
      <c r="AJ109" s="1">
        <f t="shared" si="106"/>
        <v>18</v>
      </c>
      <c r="AK109" s="1" t="str">
        <f t="shared" si="107"/>
        <v>3pm-6pm</v>
      </c>
      <c r="AL109" s="1" t="str">
        <f t="shared" si="108"/>
        <v>3pm-6pm</v>
      </c>
      <c r="AM109" s="1" t="str">
        <f t="shared" si="109"/>
        <v>3pm-6pm</v>
      </c>
      <c r="AN109" s="1" t="str">
        <f t="shared" si="110"/>
        <v>3pm-6pm</v>
      </c>
      <c r="AO109" s="1" t="str">
        <f t="shared" si="111"/>
        <v>3pm-6pm</v>
      </c>
      <c r="AP109" s="1" t="str">
        <f t="shared" si="112"/>
        <v>3pm-6pm</v>
      </c>
      <c r="AQ109" s="1" t="str">
        <f t="shared" si="113"/>
        <v>3pm-6pm</v>
      </c>
      <c r="AR109" s="3"/>
      <c r="AS109" s="1" t="s">
        <v>345</v>
      </c>
      <c r="AU109" s="1" t="s">
        <v>425</v>
      </c>
      <c r="AV109" s="4" t="s">
        <v>423</v>
      </c>
      <c r="AW109" s="4" t="s">
        <v>423</v>
      </c>
      <c r="AX109" s="5" t="str">
        <f t="shared" si="114"/>
        <v>{
    'name': "The Warehouse Restaurant and Gallery",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$4.00", 'link':"", 'pricing':"",   'phone-number': "", 'address': "25 W Cimarron St, Colorado Springs, CO 80903", 'other-amenities': ['outdoor','','med'], 'has-drink':true, 'has-food':true},</v>
      </c>
      <c r="AY109" s="1" t="str">
        <f t="shared" si="115"/>
        <v>&lt;img src=@img/outdoor.png@&gt;</v>
      </c>
      <c r="AZ109" s="1" t="str">
        <f t="shared" si="116"/>
        <v/>
      </c>
      <c r="BA109" s="1" t="str">
        <f t="shared" si="117"/>
        <v/>
      </c>
      <c r="BB109" s="1" t="str">
        <f t="shared" si="118"/>
        <v>&lt;img src=@img/drinkicon.png@&gt;</v>
      </c>
      <c r="BC109" s="1" t="str">
        <f t="shared" si="119"/>
        <v>&lt;img src=@img/foodicon.png@&gt;</v>
      </c>
      <c r="BD109" s="1" t="str">
        <f t="shared" si="120"/>
        <v>&lt;img src=@img/outdoor.png@&gt;&lt;img src=@img/drinkicon.png@&gt;&lt;img src=@img/foodicon.png@&gt;</v>
      </c>
      <c r="BE109" s="1" t="str">
        <f t="shared" si="121"/>
        <v>outdoor drink food med  downtown</v>
      </c>
      <c r="BF109" s="1" t="str">
        <f t="shared" si="122"/>
        <v>Downtown</v>
      </c>
      <c r="BG109" s="8">
        <v>38.826425800000003</v>
      </c>
      <c r="BH109" s="8">
        <v>-104.827124</v>
      </c>
      <c r="BI109" s="1" t="str">
        <f t="shared" si="123"/>
        <v>[38.8264258,-104.827124],</v>
      </c>
    </row>
    <row r="110" spans="2:61" ht="21" customHeight="1">
      <c r="B110" s="25" t="s">
        <v>95</v>
      </c>
      <c r="C110" s="1" t="s">
        <v>99</v>
      </c>
      <c r="G110" s="12" t="s">
        <v>266</v>
      </c>
      <c r="J110" s="1">
        <v>1600</v>
      </c>
      <c r="K110" s="1">
        <v>1800</v>
      </c>
      <c r="L110" s="1">
        <v>1600</v>
      </c>
      <c r="M110" s="1">
        <v>1800</v>
      </c>
      <c r="N110" s="1">
        <v>1600</v>
      </c>
      <c r="O110" s="1">
        <v>1800</v>
      </c>
      <c r="P110" s="1">
        <v>1600</v>
      </c>
      <c r="Q110" s="1">
        <v>1800</v>
      </c>
      <c r="R110" s="1">
        <v>1600</v>
      </c>
      <c r="S110" s="1">
        <v>1800</v>
      </c>
      <c r="V110" s="5" t="s">
        <v>431</v>
      </c>
      <c r="W110" s="1" t="str">
        <f t="shared" si="93"/>
        <v/>
      </c>
      <c r="X110" s="1" t="str">
        <f t="shared" si="94"/>
        <v/>
      </c>
      <c r="Y110" s="1">
        <f t="shared" si="95"/>
        <v>16</v>
      </c>
      <c r="Z110" s="1">
        <f t="shared" si="96"/>
        <v>18</v>
      </c>
      <c r="AA110" s="1">
        <f t="shared" si="97"/>
        <v>16</v>
      </c>
      <c r="AB110" s="1">
        <f t="shared" si="98"/>
        <v>18</v>
      </c>
      <c r="AC110" s="1">
        <f t="shared" si="99"/>
        <v>16</v>
      </c>
      <c r="AD110" s="1">
        <f t="shared" si="100"/>
        <v>18</v>
      </c>
      <c r="AE110" s="1">
        <f t="shared" si="101"/>
        <v>16</v>
      </c>
      <c r="AF110" s="1">
        <f t="shared" si="102"/>
        <v>18</v>
      </c>
      <c r="AG110" s="1">
        <f t="shared" si="103"/>
        <v>16</v>
      </c>
      <c r="AH110" s="1">
        <f t="shared" si="104"/>
        <v>18</v>
      </c>
      <c r="AI110" s="1" t="str">
        <f t="shared" si="105"/>
        <v/>
      </c>
      <c r="AJ110" s="1" t="str">
        <f t="shared" si="106"/>
        <v/>
      </c>
      <c r="AK110" s="1" t="str">
        <f t="shared" si="107"/>
        <v/>
      </c>
      <c r="AL110" s="1" t="str">
        <f t="shared" si="108"/>
        <v>4pm-6pm</v>
      </c>
      <c r="AM110" s="1" t="str">
        <f t="shared" si="109"/>
        <v>4pm-6pm</v>
      </c>
      <c r="AN110" s="1" t="str">
        <f t="shared" si="110"/>
        <v>4pm-6pm</v>
      </c>
      <c r="AO110" s="1" t="str">
        <f t="shared" si="111"/>
        <v>4pm-6pm</v>
      </c>
      <c r="AP110" s="1" t="str">
        <f t="shared" si="112"/>
        <v>4pm-6pm</v>
      </c>
      <c r="AQ110" s="1" t="str">
        <f t="shared" si="113"/>
        <v/>
      </c>
      <c r="AR110" s="6"/>
      <c r="AT110" s="1" t="s">
        <v>333</v>
      </c>
      <c r="AU110" s="1" t="s">
        <v>425</v>
      </c>
      <c r="AV110" s="4" t="s">
        <v>423</v>
      </c>
      <c r="AW110" s="4" t="s">
        <v>423</v>
      </c>
      <c r="AX110" s="5" t="str">
        <f t="shared" si="114"/>
        <v>{
    'name': "The Wobbly Olive",
    'area': "powers",'hours':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Speciality Martinis&lt;br&gt;Half Off: Bottled Beer&lt;br&gt;House Wine $5&lt;br&gt;$2.00 Off All Food", 'link':"", 'pricing':"",   'phone-number': "", 'address': "3317 Cinema Point, Colorado Springs, CO 80922", 'other-amenities': ['','pet','med'], 'has-drink':true, 'has-food':true},</v>
      </c>
      <c r="AY110" s="1" t="str">
        <f t="shared" si="115"/>
        <v/>
      </c>
      <c r="AZ110" s="1" t="str">
        <f t="shared" si="116"/>
        <v>&lt;img src=@img/pets.png@&gt;</v>
      </c>
      <c r="BA110" s="1" t="str">
        <f t="shared" si="117"/>
        <v/>
      </c>
      <c r="BB110" s="1" t="str">
        <f t="shared" si="118"/>
        <v>&lt;img src=@img/drinkicon.png@&gt;</v>
      </c>
      <c r="BC110" s="1" t="str">
        <f t="shared" si="119"/>
        <v>&lt;img src=@img/foodicon.png@&gt;</v>
      </c>
      <c r="BD110" s="1" t="str">
        <f t="shared" si="120"/>
        <v>&lt;img src=@img/pets.png@&gt;&lt;img src=@img/drinkicon.png@&gt;&lt;img src=@img/foodicon.png@&gt;</v>
      </c>
      <c r="BE110" s="1" t="str">
        <f t="shared" si="121"/>
        <v>pet drink food med  powers</v>
      </c>
      <c r="BF110" s="1" t="str">
        <f t="shared" si="122"/>
        <v>Powers Road</v>
      </c>
      <c r="BG110" s="8">
        <v>38.881039999999999</v>
      </c>
      <c r="BH110" s="8">
        <v>-104.7167</v>
      </c>
      <c r="BI110" s="1" t="str">
        <f t="shared" si="123"/>
        <v>[38.88104,-104.7167],</v>
      </c>
    </row>
    <row r="111" spans="2:61" ht="21" customHeight="1">
      <c r="B111" s="23" t="s">
        <v>76</v>
      </c>
      <c r="C111" s="1" t="s">
        <v>75</v>
      </c>
      <c r="G111" s="12" t="s">
        <v>158</v>
      </c>
      <c r="H111" s="1">
        <v>1100</v>
      </c>
      <c r="I111" s="1">
        <v>2400</v>
      </c>
      <c r="J111" s="1">
        <v>1500</v>
      </c>
      <c r="K111" s="1">
        <v>1900</v>
      </c>
      <c r="L111" s="1">
        <v>1500</v>
      </c>
      <c r="M111" s="1">
        <v>1900</v>
      </c>
      <c r="N111" s="1">
        <v>1500</v>
      </c>
      <c r="O111" s="1">
        <v>1900</v>
      </c>
      <c r="P111" s="1">
        <v>1500</v>
      </c>
      <c r="Q111" s="1">
        <v>1900</v>
      </c>
      <c r="R111" s="1">
        <v>1500</v>
      </c>
      <c r="S111" s="1">
        <v>1900</v>
      </c>
      <c r="T111" s="1">
        <v>1500</v>
      </c>
      <c r="U111" s="1">
        <v>1900</v>
      </c>
      <c r="V111" s="1" t="s">
        <v>432</v>
      </c>
      <c r="W111" s="1">
        <f t="shared" si="93"/>
        <v>11</v>
      </c>
      <c r="X111" s="1">
        <f t="shared" si="94"/>
        <v>24</v>
      </c>
      <c r="Y111" s="1">
        <f t="shared" si="95"/>
        <v>15</v>
      </c>
      <c r="Z111" s="1">
        <f t="shared" si="96"/>
        <v>19</v>
      </c>
      <c r="AA111" s="1">
        <f t="shared" si="97"/>
        <v>15</v>
      </c>
      <c r="AB111" s="1">
        <f t="shared" si="98"/>
        <v>19</v>
      </c>
      <c r="AC111" s="1">
        <f t="shared" si="99"/>
        <v>15</v>
      </c>
      <c r="AD111" s="1">
        <f t="shared" si="100"/>
        <v>19</v>
      </c>
      <c r="AE111" s="1">
        <f t="shared" si="101"/>
        <v>15</v>
      </c>
      <c r="AF111" s="1">
        <f t="shared" si="102"/>
        <v>19</v>
      </c>
      <c r="AG111" s="1">
        <f t="shared" si="103"/>
        <v>15</v>
      </c>
      <c r="AH111" s="1">
        <f t="shared" si="104"/>
        <v>19</v>
      </c>
      <c r="AI111" s="1">
        <f t="shared" si="105"/>
        <v>15</v>
      </c>
      <c r="AJ111" s="1">
        <f t="shared" si="106"/>
        <v>19</v>
      </c>
      <c r="AK111" s="1" t="str">
        <f t="shared" si="107"/>
        <v>11am-12am</v>
      </c>
      <c r="AL111" s="1" t="str">
        <f t="shared" si="108"/>
        <v>3pm-7pm</v>
      </c>
      <c r="AM111" s="1" t="str">
        <f t="shared" si="109"/>
        <v>3pm-7pm</v>
      </c>
      <c r="AN111" s="1" t="str">
        <f t="shared" si="110"/>
        <v>3pm-7pm</v>
      </c>
      <c r="AO111" s="1" t="str">
        <f t="shared" si="111"/>
        <v>3pm-7pm</v>
      </c>
      <c r="AP111" s="1" t="str">
        <f t="shared" si="112"/>
        <v>3pm-7pm</v>
      </c>
      <c r="AQ111" s="1" t="str">
        <f t="shared" si="113"/>
        <v>3pm-7pm</v>
      </c>
      <c r="AR111" s="3"/>
      <c r="AS111" s="1" t="s">
        <v>345</v>
      </c>
      <c r="AU111" s="1" t="s">
        <v>425</v>
      </c>
      <c r="AV111" s="4" t="s">
        <v>423</v>
      </c>
      <c r="AW111" s="4" t="s">
        <v>423</v>
      </c>
      <c r="AX111" s="5" t="str">
        <f t="shared" si="114"/>
        <v>{
    'name': "Thunder and Buttons II",
    'area': "oldcolo",'hours':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Jameson!", 'link':"", 'pricing':"",   'phone-number': "", 'address': "2415 W Colorado Ave, Colorado Springs, CO 80904", 'other-amenities': ['outdoor','','med'], 'has-drink':true, 'has-food':true},</v>
      </c>
      <c r="AY111" s="1" t="str">
        <f t="shared" si="115"/>
        <v>&lt;img src=@img/outdoor.png@&gt;</v>
      </c>
      <c r="AZ111" s="1" t="str">
        <f t="shared" si="116"/>
        <v/>
      </c>
      <c r="BA111" s="1" t="str">
        <f t="shared" si="117"/>
        <v/>
      </c>
      <c r="BB111" s="1" t="str">
        <f t="shared" si="118"/>
        <v>&lt;img src=@img/drinkicon.png@&gt;</v>
      </c>
      <c r="BC111" s="1" t="str">
        <f t="shared" si="119"/>
        <v>&lt;img src=@img/foodicon.png@&gt;</v>
      </c>
      <c r="BD111" s="1" t="str">
        <f t="shared" si="120"/>
        <v>&lt;img src=@img/outdoor.png@&gt;&lt;img src=@img/drinkicon.png@&gt;&lt;img src=@img/foodicon.png@&gt;</v>
      </c>
      <c r="BE111" s="1" t="str">
        <f t="shared" si="121"/>
        <v>outdoor drink food med  oldcolo</v>
      </c>
      <c r="BF111" s="1" t="str">
        <f t="shared" si="122"/>
        <v>Old Colorado Springs</v>
      </c>
      <c r="BG111" s="8">
        <v>38.846469999999997</v>
      </c>
      <c r="BH111" s="8">
        <v>-104.86208000000001</v>
      </c>
      <c r="BI111" s="1" t="str">
        <f t="shared" si="123"/>
        <v>[38.84647,-104.86208],</v>
      </c>
    </row>
    <row r="112" spans="2:61" ht="21" customHeight="1">
      <c r="B112" s="1" t="s">
        <v>253</v>
      </c>
      <c r="C112" s="1" t="s">
        <v>142</v>
      </c>
      <c r="G112" s="12" t="s">
        <v>331</v>
      </c>
      <c r="J112" s="1">
        <v>1600</v>
      </c>
      <c r="K112" s="1">
        <v>1730</v>
      </c>
      <c r="L112" s="1">
        <v>1600</v>
      </c>
      <c r="M112" s="1">
        <v>1730</v>
      </c>
      <c r="N112" s="1">
        <v>1600</v>
      </c>
      <c r="O112" s="1">
        <v>1730</v>
      </c>
      <c r="P112" s="1">
        <v>1600</v>
      </c>
      <c r="Q112" s="1">
        <v>1730</v>
      </c>
      <c r="R112" s="1">
        <v>1600</v>
      </c>
      <c r="S112" s="1">
        <v>1730</v>
      </c>
      <c r="V112" s="1" t="s">
        <v>260</v>
      </c>
      <c r="W112" s="1" t="str">
        <f t="shared" si="93"/>
        <v/>
      </c>
      <c r="X112" s="1" t="str">
        <f t="shared" si="94"/>
        <v/>
      </c>
      <c r="Y112" s="1">
        <f t="shared" si="95"/>
        <v>16</v>
      </c>
      <c r="Z112" s="1">
        <f t="shared" si="96"/>
        <v>17.3</v>
      </c>
      <c r="AA112" s="1">
        <f t="shared" si="97"/>
        <v>16</v>
      </c>
      <c r="AB112" s="1">
        <f t="shared" si="98"/>
        <v>17.3</v>
      </c>
      <c r="AC112" s="1">
        <f t="shared" si="99"/>
        <v>16</v>
      </c>
      <c r="AD112" s="1">
        <f t="shared" si="100"/>
        <v>17.3</v>
      </c>
      <c r="AE112" s="1">
        <f t="shared" si="101"/>
        <v>16</v>
      </c>
      <c r="AF112" s="1">
        <f t="shared" si="102"/>
        <v>17.3</v>
      </c>
      <c r="AG112" s="1">
        <f t="shared" si="103"/>
        <v>16</v>
      </c>
      <c r="AH112" s="1">
        <f t="shared" si="104"/>
        <v>17.3</v>
      </c>
      <c r="AI112" s="1" t="str">
        <f t="shared" si="105"/>
        <v/>
      </c>
      <c r="AJ112" s="1" t="str">
        <f t="shared" si="106"/>
        <v/>
      </c>
      <c r="AK112" s="1" t="str">
        <f t="shared" si="107"/>
        <v/>
      </c>
      <c r="AL112" s="1" t="str">
        <f t="shared" si="108"/>
        <v>4pm-5.3pm</v>
      </c>
      <c r="AM112" s="1" t="str">
        <f t="shared" si="109"/>
        <v>4pm-5.3pm</v>
      </c>
      <c r="AN112" s="1" t="str">
        <f t="shared" si="110"/>
        <v>4pm-5.3pm</v>
      </c>
      <c r="AO112" s="1" t="str">
        <f t="shared" si="111"/>
        <v>4pm-5.3pm</v>
      </c>
      <c r="AP112" s="1" t="str">
        <f t="shared" si="112"/>
        <v>4pm-5.3pm</v>
      </c>
      <c r="AQ112" s="1" t="str">
        <f t="shared" si="113"/>
        <v/>
      </c>
      <c r="AR112" s="3"/>
      <c r="AU112" s="1" t="s">
        <v>425</v>
      </c>
      <c r="AV112" s="4" t="s">
        <v>423</v>
      </c>
      <c r="AW112" s="4" t="s">
        <v>423</v>
      </c>
      <c r="AX112" s="5" t="str">
        <f t="shared" si="114"/>
        <v>{
    'name': "Tomo Sushi",
    'area': "nacademy",'hours':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"2 for 1 domestic bottle beers&lt;br&gt;20 percent off all sushi rolls&lt;br&gt;$0.99 small bottles of sake", 'link':"", 'pricing':"",   'phone-number': "", 'address': "8312, 975 N Academy Blvd, Colorado Springs, CO 80909", 'other-amenities': ['','','med'], 'has-drink':true, 'has-food':true},</v>
      </c>
      <c r="AY112" s="1" t="str">
        <f t="shared" si="115"/>
        <v/>
      </c>
      <c r="AZ112" s="1" t="str">
        <f t="shared" si="116"/>
        <v/>
      </c>
      <c r="BA112" s="1" t="str">
        <f t="shared" si="117"/>
        <v/>
      </c>
      <c r="BB112" s="1" t="str">
        <f t="shared" si="118"/>
        <v>&lt;img src=@img/drinkicon.png@&gt;</v>
      </c>
      <c r="BC112" s="1" t="str">
        <f t="shared" si="119"/>
        <v>&lt;img src=@img/foodicon.png@&gt;</v>
      </c>
      <c r="BD112" s="1" t="str">
        <f t="shared" si="120"/>
        <v>&lt;img src=@img/drinkicon.png@&gt;&lt;img src=@img/foodicon.png@&gt;</v>
      </c>
      <c r="BE112" s="1" t="str">
        <f t="shared" si="121"/>
        <v>drink food med  nacademy</v>
      </c>
      <c r="BF112" s="1" t="str">
        <f t="shared" si="122"/>
        <v>North Academy</v>
      </c>
      <c r="BG112" s="8">
        <v>38.846600799999997</v>
      </c>
      <c r="BH112" s="8">
        <v>-104.7562155</v>
      </c>
      <c r="BI112" s="1" t="str">
        <f t="shared" si="123"/>
        <v>[38.8466008,-104.7562155],</v>
      </c>
    </row>
    <row r="113" spans="2:61" ht="21" customHeight="1">
      <c r="B113" s="25" t="s">
        <v>111</v>
      </c>
      <c r="C113" s="1" t="s">
        <v>55</v>
      </c>
      <c r="G113" s="12" t="s">
        <v>282</v>
      </c>
      <c r="H113" s="1">
        <v>1600</v>
      </c>
      <c r="I113" s="1">
        <v>1900</v>
      </c>
      <c r="J113" s="1">
        <v>1600</v>
      </c>
      <c r="K113" s="1">
        <v>1900</v>
      </c>
      <c r="L113" s="1">
        <v>1600</v>
      </c>
      <c r="M113" s="1">
        <v>1900</v>
      </c>
      <c r="N113" s="1">
        <v>1600</v>
      </c>
      <c r="O113" s="1">
        <v>1900</v>
      </c>
      <c r="P113" s="1">
        <v>1600</v>
      </c>
      <c r="Q113" s="1">
        <v>1900</v>
      </c>
      <c r="R113" s="1">
        <v>1600</v>
      </c>
      <c r="S113" s="1">
        <v>1900</v>
      </c>
      <c r="T113" s="1">
        <v>1600</v>
      </c>
      <c r="U113" s="1">
        <v>1900</v>
      </c>
      <c r="V113" s="1" t="s">
        <v>203</v>
      </c>
      <c r="W113" s="1">
        <f t="shared" si="93"/>
        <v>16</v>
      </c>
      <c r="X113" s="1">
        <f t="shared" si="94"/>
        <v>19</v>
      </c>
      <c r="Y113" s="1">
        <f t="shared" si="95"/>
        <v>16</v>
      </c>
      <c r="Z113" s="1">
        <f t="shared" si="96"/>
        <v>19</v>
      </c>
      <c r="AA113" s="1">
        <f t="shared" si="97"/>
        <v>16</v>
      </c>
      <c r="AB113" s="1">
        <f t="shared" si="98"/>
        <v>19</v>
      </c>
      <c r="AC113" s="1">
        <f t="shared" si="99"/>
        <v>16</v>
      </c>
      <c r="AD113" s="1">
        <f t="shared" si="100"/>
        <v>19</v>
      </c>
      <c r="AE113" s="1">
        <f t="shared" si="101"/>
        <v>16</v>
      </c>
      <c r="AF113" s="1">
        <f t="shared" si="102"/>
        <v>19</v>
      </c>
      <c r="AG113" s="1">
        <f t="shared" si="103"/>
        <v>16</v>
      </c>
      <c r="AH113" s="1">
        <f t="shared" si="104"/>
        <v>19</v>
      </c>
      <c r="AI113" s="1">
        <f t="shared" si="105"/>
        <v>16</v>
      </c>
      <c r="AJ113" s="1">
        <f t="shared" si="106"/>
        <v>19</v>
      </c>
      <c r="AK113" s="1" t="str">
        <f t="shared" si="107"/>
        <v>4pm-7pm</v>
      </c>
      <c r="AL113" s="1" t="str">
        <f t="shared" si="108"/>
        <v>4pm-7pm</v>
      </c>
      <c r="AM113" s="1" t="str">
        <f t="shared" si="109"/>
        <v>4pm-7pm</v>
      </c>
      <c r="AN113" s="1" t="str">
        <f t="shared" si="110"/>
        <v>4pm-7pm</v>
      </c>
      <c r="AO113" s="1" t="str">
        <f t="shared" si="111"/>
        <v>4pm-7pm</v>
      </c>
      <c r="AP113" s="1" t="str">
        <f t="shared" si="112"/>
        <v>4pm-7pm</v>
      </c>
      <c r="AQ113" s="1" t="str">
        <f t="shared" si="113"/>
        <v>4pm-7pm</v>
      </c>
      <c r="AU113" s="1" t="s">
        <v>425</v>
      </c>
      <c r="AV113" s="4" t="s">
        <v>423</v>
      </c>
      <c r="AW113" s="4" t="s">
        <v>423</v>
      </c>
      <c r="AX113" s="5" t="str">
        <f t="shared" si="114"/>
        <v>{
    'name': "Tonys Bar",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bottles of domestic beers, $4.25 domestic mini pitchers, $6.25 craft mini pitchers and $3.00 hot dogs", 'link':"", 'pricing':"",   'phone-number': "", 'address': "1224, 326 N Tejon St, Colorado Springs, CO 80903", 'other-amenities': ['','','med'], 'has-drink':true, 'has-food':true},</v>
      </c>
      <c r="AY113" s="1" t="str">
        <f t="shared" si="115"/>
        <v/>
      </c>
      <c r="AZ113" s="1" t="str">
        <f t="shared" si="116"/>
        <v/>
      </c>
      <c r="BA113" s="1" t="str">
        <f t="shared" si="117"/>
        <v/>
      </c>
      <c r="BB113" s="1" t="str">
        <f t="shared" si="118"/>
        <v>&lt;img src=@img/drinkicon.png@&gt;</v>
      </c>
      <c r="BC113" s="1" t="str">
        <f t="shared" si="119"/>
        <v>&lt;img src=@img/foodicon.png@&gt;</v>
      </c>
      <c r="BD113" s="1" t="str">
        <f t="shared" si="120"/>
        <v>&lt;img src=@img/drinkicon.png@&gt;&lt;img src=@img/foodicon.png@&gt;</v>
      </c>
      <c r="BE113" s="1" t="str">
        <f t="shared" si="121"/>
        <v>drink food med  downtown</v>
      </c>
      <c r="BF113" s="1" t="str">
        <f t="shared" si="122"/>
        <v>Downtown</v>
      </c>
      <c r="BG113" s="8">
        <v>38.851550000000003</v>
      </c>
      <c r="BH113" s="8">
        <v>-104.8231</v>
      </c>
      <c r="BI113" s="1" t="str">
        <f t="shared" si="123"/>
        <v>[38.85155,-104.8231],</v>
      </c>
    </row>
    <row r="114" spans="2:61" ht="21" customHeight="1">
      <c r="B114" s="24" t="s">
        <v>81</v>
      </c>
      <c r="C114" s="1" t="s">
        <v>87</v>
      </c>
      <c r="G114" s="12" t="s">
        <v>163</v>
      </c>
      <c r="J114" s="1">
        <v>1500</v>
      </c>
      <c r="K114" s="1">
        <v>2100</v>
      </c>
      <c r="L114" s="1">
        <v>1500</v>
      </c>
      <c r="M114" s="1">
        <v>2100</v>
      </c>
      <c r="N114" s="1">
        <v>1500</v>
      </c>
      <c r="O114" s="1">
        <v>2100</v>
      </c>
      <c r="V114" s="5" t="s">
        <v>182</v>
      </c>
      <c r="W114" s="1" t="str">
        <f t="shared" si="93"/>
        <v/>
      </c>
      <c r="X114" s="1" t="str">
        <f t="shared" si="94"/>
        <v/>
      </c>
      <c r="Y114" s="1">
        <f t="shared" si="95"/>
        <v>15</v>
      </c>
      <c r="Z114" s="1">
        <f t="shared" si="96"/>
        <v>21</v>
      </c>
      <c r="AA114" s="1">
        <f t="shared" si="97"/>
        <v>15</v>
      </c>
      <c r="AB114" s="1">
        <f t="shared" si="98"/>
        <v>21</v>
      </c>
      <c r="AC114" s="1">
        <f t="shared" si="99"/>
        <v>15</v>
      </c>
      <c r="AD114" s="1">
        <f t="shared" si="100"/>
        <v>21</v>
      </c>
      <c r="AE114" s="1" t="str">
        <f t="shared" si="101"/>
        <v/>
      </c>
      <c r="AF114" s="1" t="str">
        <f t="shared" si="102"/>
        <v/>
      </c>
      <c r="AG114" s="1" t="str">
        <f t="shared" si="103"/>
        <v/>
      </c>
      <c r="AH114" s="1" t="str">
        <f t="shared" si="104"/>
        <v/>
      </c>
      <c r="AI114" s="1" t="str">
        <f t="shared" si="105"/>
        <v/>
      </c>
      <c r="AJ114" s="1" t="str">
        <f t="shared" si="106"/>
        <v/>
      </c>
      <c r="AK114" s="1" t="str">
        <f t="shared" si="107"/>
        <v/>
      </c>
      <c r="AL114" s="1" t="str">
        <f t="shared" si="108"/>
        <v>3pm-9pm</v>
      </c>
      <c r="AM114" s="1" t="str">
        <f t="shared" si="109"/>
        <v>3pm-9pm</v>
      </c>
      <c r="AN114" s="1" t="str">
        <f t="shared" si="110"/>
        <v>3pm-9pm</v>
      </c>
      <c r="AO114" s="1" t="e">
        <f t="shared" si="111"/>
        <v>#VALUE!</v>
      </c>
      <c r="AP114" s="1" t="str">
        <f t="shared" si="112"/>
        <v/>
      </c>
      <c r="AQ114" s="1" t="str">
        <f t="shared" si="113"/>
        <v/>
      </c>
      <c r="AR114" s="3"/>
      <c r="AU114" s="1" t="s">
        <v>425</v>
      </c>
      <c r="AV114" s="4" t="s">
        <v>423</v>
      </c>
      <c r="AW114" s="4" t="s">
        <v>423</v>
      </c>
      <c r="AX114" s="5" t="str">
        <f t="shared" si="114"/>
        <v>{
    'name': "Townhouse Lounge",
    'area': "manitou",'hours': {
      'sunday-start':"", 'sunday-end':"", 'monday-start':"1500", 'monday-end':"2100", 'tuesday-start':"1500", 'tuesday-end':"2100", 'wednesday-start':"1500", 'wednesday-end':"2100", 'thursday-start':"", 'thursday-end':"", 'friday-start':"", 'friday-end':"", 'saturday-start':"", 'saturday-end':""},  'description': "1 Topping Pizza - $7&lt;br&gt;Wines, wells, and drafts - $4", 'link':"", 'pricing':"",   'phone-number': "", 'address': "907 Manitou Ave, Manitou Springs, CO 80829", 'other-amenities': ['','','med'], 'has-drink':true, 'has-food':true},</v>
      </c>
      <c r="AY114" s="1" t="str">
        <f t="shared" si="115"/>
        <v/>
      </c>
      <c r="AZ114" s="1" t="str">
        <f t="shared" si="116"/>
        <v/>
      </c>
      <c r="BA114" s="1" t="str">
        <f t="shared" si="117"/>
        <v/>
      </c>
      <c r="BB114" s="1" t="str">
        <f t="shared" si="118"/>
        <v>&lt;img src=@img/drinkicon.png@&gt;</v>
      </c>
      <c r="BC114" s="1" t="str">
        <f t="shared" si="119"/>
        <v>&lt;img src=@img/foodicon.png@&gt;</v>
      </c>
      <c r="BD114" s="1" t="str">
        <f t="shared" si="120"/>
        <v>&lt;img src=@img/drinkicon.png@&gt;&lt;img src=@img/foodicon.png@&gt;</v>
      </c>
      <c r="BE114" s="1" t="str">
        <f t="shared" si="121"/>
        <v>drink food med  manitou</v>
      </c>
      <c r="BF114" s="1" t="str">
        <f t="shared" si="122"/>
        <v>Manitou Springs</v>
      </c>
      <c r="BG114" s="8">
        <v>38.858221999999998</v>
      </c>
      <c r="BH114" s="8">
        <v>-104.9178137</v>
      </c>
      <c r="BI114" s="1" t="str">
        <f t="shared" si="123"/>
        <v>[38.858222,-104.9178137],</v>
      </c>
    </row>
    <row r="115" spans="2:61" ht="21" customHeight="1">
      <c r="B115" s="17" t="s">
        <v>237</v>
      </c>
      <c r="C115" s="1" t="s">
        <v>142</v>
      </c>
      <c r="G115" s="12" t="s">
        <v>320</v>
      </c>
      <c r="J115" s="1">
        <v>1630</v>
      </c>
      <c r="K115" s="1">
        <v>1730</v>
      </c>
      <c r="L115" s="1">
        <v>1630</v>
      </c>
      <c r="M115" s="1">
        <v>1730</v>
      </c>
      <c r="N115" s="1">
        <v>1630</v>
      </c>
      <c r="O115" s="1">
        <v>1730</v>
      </c>
      <c r="P115" s="1">
        <v>1400</v>
      </c>
      <c r="Q115" s="1">
        <v>1800</v>
      </c>
      <c r="V115" s="1" t="s">
        <v>238</v>
      </c>
      <c r="W115" s="1" t="str">
        <f t="shared" si="93"/>
        <v/>
      </c>
      <c r="X115" s="1" t="str">
        <f t="shared" si="94"/>
        <v/>
      </c>
      <c r="Y115" s="1">
        <f t="shared" si="95"/>
        <v>16.3</v>
      </c>
      <c r="Z115" s="1">
        <f t="shared" si="96"/>
        <v>17.3</v>
      </c>
      <c r="AA115" s="1">
        <f t="shared" si="97"/>
        <v>16.3</v>
      </c>
      <c r="AB115" s="1">
        <f t="shared" si="98"/>
        <v>17.3</v>
      </c>
      <c r="AC115" s="1">
        <f t="shared" si="99"/>
        <v>16.3</v>
      </c>
      <c r="AD115" s="1">
        <f t="shared" si="100"/>
        <v>17.3</v>
      </c>
      <c r="AE115" s="1">
        <f t="shared" si="101"/>
        <v>14</v>
      </c>
      <c r="AF115" s="1">
        <f t="shared" si="102"/>
        <v>18</v>
      </c>
      <c r="AG115" s="1" t="str">
        <f t="shared" si="103"/>
        <v/>
      </c>
      <c r="AH115" s="1" t="str">
        <f t="shared" si="104"/>
        <v/>
      </c>
      <c r="AI115" s="1" t="str">
        <f t="shared" si="105"/>
        <v/>
      </c>
      <c r="AJ115" s="1" t="str">
        <f t="shared" si="106"/>
        <v/>
      </c>
      <c r="AK115" s="1" t="str">
        <f t="shared" si="107"/>
        <v/>
      </c>
      <c r="AL115" s="1" t="str">
        <f t="shared" si="108"/>
        <v>4.3pm-5.3pm</v>
      </c>
      <c r="AM115" s="1" t="str">
        <f t="shared" si="109"/>
        <v>4.3pm-5.3pm</v>
      </c>
      <c r="AN115" s="1" t="str">
        <f t="shared" si="110"/>
        <v>4.3pm-5.3pm</v>
      </c>
      <c r="AO115" s="1" t="str">
        <f t="shared" si="111"/>
        <v>2pm-6pm</v>
      </c>
      <c r="AP115" s="1" t="str">
        <f t="shared" si="112"/>
        <v/>
      </c>
      <c r="AQ115" s="1" t="str">
        <f t="shared" si="113"/>
        <v/>
      </c>
      <c r="AR115" s="3"/>
      <c r="AT115" s="1" t="s">
        <v>333</v>
      </c>
      <c r="AU115" s="1" t="s">
        <v>425</v>
      </c>
      <c r="AV115" s="4" t="s">
        <v>423</v>
      </c>
      <c r="AW115" s="4" t="s">
        <v>424</v>
      </c>
      <c r="AX115" s="5" t="str">
        <f t="shared" si="114"/>
        <v>{
    'name': "Trinity Brewing Company",
    'area': "nacademy",'hours': {
      'sunday-start':"", 'sunday-end':"", 'monday-start':"1630", 'monday-end':"1730", 'tuesday-start':"1630", 'tuesday-end':"1730", 'wednesday-start':"1630", 'wednesday-end':"1730", 'thursday-start':"1400", 'thursday-end':"1800", 'friday-start':"", 'friday-end':"", 'saturday-start':"", 'saturday-end':""},  'description': "$2 Off house beers", 'link':"", 'pricing':"",   'phone-number': "", 'address': "1466 Garden of the Gods Rd, Colorado Springs, CO 80907", 'other-amenities': ['','pet','med'], 'has-drink':true, 'has-food':false},</v>
      </c>
      <c r="AY115" s="1" t="str">
        <f t="shared" si="115"/>
        <v/>
      </c>
      <c r="AZ115" s="1" t="str">
        <f t="shared" si="116"/>
        <v>&lt;img src=@img/pets.png@&gt;</v>
      </c>
      <c r="BA115" s="1" t="str">
        <f t="shared" si="117"/>
        <v/>
      </c>
      <c r="BB115" s="1" t="str">
        <f t="shared" si="118"/>
        <v>&lt;img src=@img/drinkicon.png@&gt;</v>
      </c>
      <c r="BC115" s="1" t="str">
        <f t="shared" si="119"/>
        <v/>
      </c>
      <c r="BD115" s="1" t="str">
        <f t="shared" si="120"/>
        <v>&lt;img src=@img/pets.png@&gt;&lt;img src=@img/drinkicon.png@&gt;</v>
      </c>
      <c r="BE115" s="1" t="str">
        <f t="shared" si="121"/>
        <v>pet drink med  nacademy</v>
      </c>
      <c r="BF115" s="1" t="str">
        <f t="shared" si="122"/>
        <v>North Academy</v>
      </c>
      <c r="BG115" s="8">
        <v>38.89723</v>
      </c>
      <c r="BH115" s="8">
        <v>-104.85431</v>
      </c>
      <c r="BI115" s="1" t="str">
        <f t="shared" si="123"/>
        <v>[38.89723,-104.85431],</v>
      </c>
    </row>
    <row r="116" spans="2:61" ht="21" customHeight="1">
      <c r="B116" s="25" t="s">
        <v>104</v>
      </c>
      <c r="C116" s="1" t="s">
        <v>55</v>
      </c>
      <c r="G116" s="12" t="s">
        <v>275</v>
      </c>
      <c r="H116" s="1">
        <v>1600</v>
      </c>
      <c r="I116" s="1">
        <v>1900</v>
      </c>
      <c r="J116" s="1">
        <v>1600</v>
      </c>
      <c r="K116" s="1">
        <v>1900</v>
      </c>
      <c r="L116" s="1">
        <v>1600</v>
      </c>
      <c r="M116" s="1">
        <v>1900</v>
      </c>
      <c r="N116" s="1">
        <v>1600</v>
      </c>
      <c r="O116" s="1">
        <v>1900</v>
      </c>
      <c r="P116" s="1">
        <v>1600</v>
      </c>
      <c r="Q116" s="1">
        <v>1900</v>
      </c>
      <c r="R116" s="1">
        <v>1600</v>
      </c>
      <c r="S116" s="1">
        <v>1900</v>
      </c>
      <c r="T116" s="1">
        <v>1600</v>
      </c>
      <c r="U116" s="1">
        <v>1900</v>
      </c>
      <c r="V116" s="1" t="s">
        <v>196</v>
      </c>
      <c r="W116" s="1">
        <f t="shared" si="93"/>
        <v>16</v>
      </c>
      <c r="X116" s="1">
        <f t="shared" si="94"/>
        <v>19</v>
      </c>
      <c r="Y116" s="1">
        <f t="shared" si="95"/>
        <v>16</v>
      </c>
      <c r="Z116" s="1">
        <f t="shared" si="96"/>
        <v>19</v>
      </c>
      <c r="AA116" s="1">
        <f t="shared" si="97"/>
        <v>16</v>
      </c>
      <c r="AB116" s="1">
        <f t="shared" si="98"/>
        <v>19</v>
      </c>
      <c r="AC116" s="1">
        <f t="shared" si="99"/>
        <v>16</v>
      </c>
      <c r="AD116" s="1">
        <f t="shared" si="100"/>
        <v>19</v>
      </c>
      <c r="AE116" s="1">
        <f t="shared" si="101"/>
        <v>16</v>
      </c>
      <c r="AF116" s="1">
        <f t="shared" si="102"/>
        <v>19</v>
      </c>
      <c r="AG116" s="1">
        <f t="shared" si="103"/>
        <v>16</v>
      </c>
      <c r="AH116" s="1">
        <f t="shared" si="104"/>
        <v>19</v>
      </c>
      <c r="AI116" s="1">
        <f t="shared" si="105"/>
        <v>16</v>
      </c>
      <c r="AJ116" s="1">
        <f t="shared" si="106"/>
        <v>19</v>
      </c>
      <c r="AK116" s="1" t="str">
        <f t="shared" si="107"/>
        <v>4pm-7pm</v>
      </c>
      <c r="AL116" s="1" t="str">
        <f t="shared" si="108"/>
        <v>4pm-7pm</v>
      </c>
      <c r="AM116" s="1" t="str">
        <f t="shared" si="109"/>
        <v>4pm-7pm</v>
      </c>
      <c r="AN116" s="1" t="str">
        <f t="shared" si="110"/>
        <v>4pm-7pm</v>
      </c>
      <c r="AO116" s="1" t="str">
        <f t="shared" si="111"/>
        <v>4pm-7pm</v>
      </c>
      <c r="AP116" s="1" t="str">
        <f t="shared" si="112"/>
        <v>4pm-7pm</v>
      </c>
      <c r="AQ116" s="1" t="str">
        <f t="shared" si="113"/>
        <v>4pm-7pm</v>
      </c>
      <c r="AR116" s="3"/>
      <c r="AU116" s="1" t="s">
        <v>425</v>
      </c>
      <c r="AV116" s="4" t="s">
        <v>423</v>
      </c>
      <c r="AW116" s="4" t="s">
        <v>424</v>
      </c>
      <c r="AX116" s="5" t="str">
        <f t="shared" si="114"/>
        <v>{
    'name': "Triple Nickel Tavern",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wells; $2.50 domestics; $1 off drafts except Pabst Blue Ribbon", 'link':"", 'pricing':"",   'phone-number': "", 'address': "26 S Wahsatch Ave, Colorado Springs, CO 80903", 'other-amenities': ['','','med'], 'has-drink':true, 'has-food':false},</v>
      </c>
      <c r="AY116" s="1" t="str">
        <f t="shared" si="115"/>
        <v/>
      </c>
      <c r="AZ116" s="1" t="str">
        <f t="shared" si="116"/>
        <v/>
      </c>
      <c r="BA116" s="1" t="str">
        <f t="shared" si="117"/>
        <v/>
      </c>
      <c r="BB116" s="1" t="str">
        <f t="shared" si="118"/>
        <v>&lt;img src=@img/drinkicon.png@&gt;</v>
      </c>
      <c r="BC116" s="1" t="str">
        <f t="shared" si="119"/>
        <v/>
      </c>
      <c r="BD116" s="1" t="str">
        <f t="shared" si="120"/>
        <v>&lt;img src=@img/drinkicon.png@&gt;</v>
      </c>
      <c r="BE116" s="1" t="str">
        <f t="shared" si="121"/>
        <v>drink med  downtown</v>
      </c>
      <c r="BF116" s="1" t="str">
        <f t="shared" si="122"/>
        <v>Downtown</v>
      </c>
      <c r="BG116" s="8">
        <v>38.832635000000003</v>
      </c>
      <c r="BH116" s="8">
        <v>-104.8184667</v>
      </c>
      <c r="BI116" s="1" t="str">
        <f t="shared" si="123"/>
        <v>[38.832635,-104.8184667],</v>
      </c>
    </row>
    <row r="117" spans="2:61" ht="21" customHeight="1">
      <c r="B117" s="25" t="s">
        <v>90</v>
      </c>
      <c r="C117" s="1" t="s">
        <v>99</v>
      </c>
      <c r="G117" s="12" t="s">
        <v>171</v>
      </c>
      <c r="W117" s="1" t="str">
        <f t="shared" si="93"/>
        <v/>
      </c>
      <c r="X117" s="1" t="str">
        <f t="shared" si="94"/>
        <v/>
      </c>
      <c r="Y117" s="1" t="str">
        <f t="shared" si="95"/>
        <v/>
      </c>
      <c r="Z117" s="1" t="str">
        <f t="shared" si="96"/>
        <v/>
      </c>
      <c r="AA117" s="1" t="str">
        <f t="shared" si="97"/>
        <v/>
      </c>
      <c r="AB117" s="1" t="str">
        <f t="shared" si="98"/>
        <v/>
      </c>
      <c r="AC117" s="1" t="str">
        <f t="shared" si="99"/>
        <v/>
      </c>
      <c r="AD117" s="1" t="str">
        <f t="shared" si="100"/>
        <v/>
      </c>
      <c r="AE117" s="1" t="str">
        <f t="shared" si="101"/>
        <v/>
      </c>
      <c r="AF117" s="1" t="str">
        <f t="shared" si="102"/>
        <v/>
      </c>
      <c r="AG117" s="1" t="str">
        <f t="shared" si="103"/>
        <v/>
      </c>
      <c r="AH117" s="1" t="str">
        <f t="shared" si="104"/>
        <v/>
      </c>
      <c r="AI117" s="1" t="str">
        <f t="shared" si="105"/>
        <v/>
      </c>
      <c r="AJ117" s="1" t="str">
        <f t="shared" si="106"/>
        <v/>
      </c>
      <c r="AK117" s="1" t="str">
        <f t="shared" si="107"/>
        <v/>
      </c>
      <c r="AL117" s="1" t="str">
        <f t="shared" si="108"/>
        <v/>
      </c>
      <c r="AM117" s="1" t="str">
        <f t="shared" si="109"/>
        <v/>
      </c>
      <c r="AN117" s="1" t="str">
        <f t="shared" si="110"/>
        <v/>
      </c>
      <c r="AO117" s="1" t="str">
        <f t="shared" si="111"/>
        <v/>
      </c>
      <c r="AP117" s="1" t="str">
        <f t="shared" si="112"/>
        <v/>
      </c>
      <c r="AQ117" s="1" t="str">
        <f t="shared" si="113"/>
        <v/>
      </c>
      <c r="AU117" s="1" t="s">
        <v>425</v>
      </c>
      <c r="AV117" s="4" t="s">
        <v>424</v>
      </c>
      <c r="AW117" s="4" t="s">
        <v>424</v>
      </c>
      <c r="AX117" s="5" t="str">
        <f t="shared" si="114"/>
        <v>{
    'name': "Vinum Populi",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"6165 Barnes Rd #170, Colorado Springs, CO 80922", 'other-amenities': ['','','med'], 'has-drink':false, 'has-food':false},</v>
      </c>
      <c r="AY117" s="1" t="str">
        <f t="shared" si="115"/>
        <v/>
      </c>
      <c r="AZ117" s="1" t="str">
        <f t="shared" si="116"/>
        <v/>
      </c>
      <c r="BA117" s="1" t="str">
        <f t="shared" si="117"/>
        <v/>
      </c>
      <c r="BB117" s="1" t="str">
        <f t="shared" si="118"/>
        <v/>
      </c>
      <c r="BC117" s="1" t="str">
        <f t="shared" si="119"/>
        <v/>
      </c>
      <c r="BD117" s="1" t="str">
        <f t="shared" si="120"/>
        <v/>
      </c>
      <c r="BE117" s="1" t="str">
        <f t="shared" si="121"/>
        <v>med  powers</v>
      </c>
      <c r="BF117" s="1" t="str">
        <f t="shared" si="122"/>
        <v>Powers Road</v>
      </c>
      <c r="BG117" s="8">
        <v>38.896653700000002</v>
      </c>
      <c r="BH117" s="8">
        <v>-104.7109871</v>
      </c>
      <c r="BI117" s="1" t="str">
        <f t="shared" si="123"/>
        <v>[38.8966537,-104.7109871],</v>
      </c>
    </row>
    <row r="118" spans="2:61" ht="21" customHeight="1">
      <c r="B118" s="1" t="s">
        <v>380</v>
      </c>
      <c r="C118" s="1" t="s">
        <v>376</v>
      </c>
      <c r="G118" s="1" t="s">
        <v>379</v>
      </c>
      <c r="J118" s="1">
        <v>1700</v>
      </c>
      <c r="K118" s="1">
        <v>1830</v>
      </c>
      <c r="L118" s="1">
        <v>1700</v>
      </c>
      <c r="M118" s="1">
        <v>1830</v>
      </c>
      <c r="N118" s="1">
        <v>1700</v>
      </c>
      <c r="O118" s="1">
        <v>1830</v>
      </c>
      <c r="P118" s="1">
        <v>1700</v>
      </c>
      <c r="Q118" s="1">
        <v>1830</v>
      </c>
      <c r="R118" s="1">
        <v>1700</v>
      </c>
      <c r="S118" s="1">
        <v>1830</v>
      </c>
      <c r="V118" s="1" t="s">
        <v>382</v>
      </c>
      <c r="W118" s="1" t="str">
        <f t="shared" si="93"/>
        <v/>
      </c>
      <c r="X118" s="1" t="str">
        <f t="shared" si="94"/>
        <v/>
      </c>
      <c r="Y118" s="1">
        <f t="shared" si="95"/>
        <v>17</v>
      </c>
      <c r="Z118" s="1">
        <f t="shared" si="96"/>
        <v>18.3</v>
      </c>
      <c r="AA118" s="1">
        <f t="shared" si="97"/>
        <v>17</v>
      </c>
      <c r="AB118" s="1">
        <f t="shared" si="98"/>
        <v>18.3</v>
      </c>
      <c r="AC118" s="1">
        <f t="shared" si="99"/>
        <v>17</v>
      </c>
      <c r="AD118" s="1">
        <f t="shared" si="100"/>
        <v>18.3</v>
      </c>
      <c r="AE118" s="1">
        <f t="shared" si="101"/>
        <v>17</v>
      </c>
      <c r="AF118" s="1">
        <f t="shared" si="102"/>
        <v>18.3</v>
      </c>
      <c r="AG118" s="1">
        <f t="shared" si="103"/>
        <v>17</v>
      </c>
      <c r="AH118" s="1">
        <f t="shared" si="104"/>
        <v>18.3</v>
      </c>
      <c r="AI118" s="1" t="str">
        <f t="shared" si="105"/>
        <v/>
      </c>
      <c r="AJ118" s="1" t="str">
        <f t="shared" si="106"/>
        <v/>
      </c>
      <c r="AK118" s="1" t="str">
        <f t="shared" si="107"/>
        <v/>
      </c>
      <c r="AL118" s="1" t="str">
        <f t="shared" si="108"/>
        <v>5pm-6.3pm</v>
      </c>
      <c r="AM118" s="1" t="str">
        <f t="shared" si="109"/>
        <v>5pm-6.3pm</v>
      </c>
      <c r="AN118" s="1" t="str">
        <f t="shared" si="110"/>
        <v>5pm-6.3pm</v>
      </c>
      <c r="AO118" s="1" t="str">
        <f t="shared" si="111"/>
        <v>5pm-6.3pm</v>
      </c>
      <c r="AP118" s="1" t="str">
        <f t="shared" si="112"/>
        <v>5pm-6.3pm</v>
      </c>
      <c r="AQ118" s="1" t="str">
        <f t="shared" si="113"/>
        <v/>
      </c>
      <c r="AU118" s="1" t="s">
        <v>425</v>
      </c>
      <c r="AV118" s="4" t="s">
        <v>423</v>
      </c>
      <c r="AW118" s="4" t="s">
        <v>423</v>
      </c>
      <c r="AX118" s="5" t="str">
        <f t="shared" si="114"/>
        <v>{
    'name': "Walters Bistro",
    'area': "broadmoor",'hours':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'saturday-start':"", 'saturday-end':""},  'description': "Half price on house wines, beer, and house cocktails", 'link':"", 'pricing':"",   'phone-number': "", 'address': "146 E Cheyenne Mountain Blvd, Colorado Springs, CO 80906", 'other-amenities': ['','','med'], 'has-drink':true, 'has-food':true},</v>
      </c>
      <c r="AY118" s="1" t="str">
        <f t="shared" si="115"/>
        <v/>
      </c>
      <c r="AZ118" s="1" t="str">
        <f t="shared" si="116"/>
        <v/>
      </c>
      <c r="BA118" s="1" t="str">
        <f t="shared" si="117"/>
        <v/>
      </c>
      <c r="BB118" s="1" t="str">
        <f t="shared" si="118"/>
        <v>&lt;img src=@img/drinkicon.png@&gt;</v>
      </c>
      <c r="BC118" s="1" t="str">
        <f t="shared" si="119"/>
        <v>&lt;img src=@img/foodicon.png@&gt;</v>
      </c>
      <c r="BD118" s="1" t="str">
        <f t="shared" si="120"/>
        <v>&lt;img src=@img/drinkicon.png@&gt;&lt;img src=@img/foodicon.png@&gt;</v>
      </c>
      <c r="BE118" s="1" t="str">
        <f t="shared" si="121"/>
        <v>drink food med  broadmoor</v>
      </c>
      <c r="BF118" s="1" t="str">
        <f t="shared" si="122"/>
        <v>Broadmoor</v>
      </c>
      <c r="BG118" s="1">
        <v>38.790337299999997</v>
      </c>
      <c r="BH118" s="1">
        <v>-104.8237797</v>
      </c>
      <c r="BI118" s="1" t="str">
        <f t="shared" si="123"/>
        <v>[38.7903373,-104.8237797],</v>
      </c>
    </row>
    <row r="119" spans="2:61" ht="21" customHeight="1">
      <c r="B119" s="25" t="s">
        <v>102</v>
      </c>
      <c r="C119" s="1" t="s">
        <v>55</v>
      </c>
      <c r="G119" s="12" t="s">
        <v>273</v>
      </c>
      <c r="J119" s="1">
        <v>1400</v>
      </c>
      <c r="K119" s="1">
        <v>1900</v>
      </c>
      <c r="L119" s="1">
        <v>1400</v>
      </c>
      <c r="M119" s="1">
        <v>1900</v>
      </c>
      <c r="N119" s="1">
        <v>1400</v>
      </c>
      <c r="O119" s="1">
        <v>1900</v>
      </c>
      <c r="P119" s="1">
        <v>1400</v>
      </c>
      <c r="Q119" s="1">
        <v>1900</v>
      </c>
      <c r="R119" s="1">
        <v>1400</v>
      </c>
      <c r="S119" s="1">
        <v>1900</v>
      </c>
      <c r="T119" s="1">
        <v>1400</v>
      </c>
      <c r="U119" s="1">
        <v>1900</v>
      </c>
      <c r="V119" s="1" t="s">
        <v>194</v>
      </c>
      <c r="W119" s="1" t="str">
        <f t="shared" si="93"/>
        <v/>
      </c>
      <c r="X119" s="1" t="str">
        <f t="shared" si="94"/>
        <v/>
      </c>
      <c r="Y119" s="1">
        <f t="shared" si="95"/>
        <v>14</v>
      </c>
      <c r="Z119" s="1">
        <f t="shared" si="96"/>
        <v>19</v>
      </c>
      <c r="AA119" s="1">
        <f t="shared" si="97"/>
        <v>14</v>
      </c>
      <c r="AB119" s="1">
        <f t="shared" si="98"/>
        <v>19</v>
      </c>
      <c r="AC119" s="1">
        <f t="shared" si="99"/>
        <v>14</v>
      </c>
      <c r="AD119" s="1">
        <f t="shared" si="100"/>
        <v>19</v>
      </c>
      <c r="AE119" s="1">
        <f t="shared" si="101"/>
        <v>14</v>
      </c>
      <c r="AF119" s="1">
        <f t="shared" si="102"/>
        <v>19</v>
      </c>
      <c r="AG119" s="1">
        <f t="shared" si="103"/>
        <v>14</v>
      </c>
      <c r="AH119" s="1">
        <f t="shared" si="104"/>
        <v>19</v>
      </c>
      <c r="AI119" s="1">
        <f t="shared" si="105"/>
        <v>14</v>
      </c>
      <c r="AJ119" s="1">
        <f t="shared" si="106"/>
        <v>19</v>
      </c>
      <c r="AK119" s="1" t="str">
        <f t="shared" si="107"/>
        <v/>
      </c>
      <c r="AL119" s="1" t="str">
        <f t="shared" si="108"/>
        <v>2pm-7pm</v>
      </c>
      <c r="AM119" s="1" t="str">
        <f t="shared" si="109"/>
        <v>2pm-7pm</v>
      </c>
      <c r="AN119" s="1" t="str">
        <f t="shared" si="110"/>
        <v>2pm-7pm</v>
      </c>
      <c r="AO119" s="1" t="str">
        <f t="shared" si="111"/>
        <v>2pm-7pm</v>
      </c>
      <c r="AP119" s="1" t="str">
        <f t="shared" si="112"/>
        <v>2pm-7pm</v>
      </c>
      <c r="AQ119" s="1" t="str">
        <f t="shared" si="113"/>
        <v>2pm-7pm</v>
      </c>
      <c r="AR119" s="3"/>
      <c r="AU119" s="1" t="s">
        <v>425</v>
      </c>
      <c r="AV119" s="4" t="s">
        <v>423</v>
      </c>
      <c r="AW119" s="4" t="s">
        <v>424</v>
      </c>
      <c r="AX119" s="5" t="str">
        <f t="shared" si="114"/>
        <v>{
    'name': "Zodiac Venue",
    'area': "downtown",'hours':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'saturday-start':"1400", 'saturday-end':"1900"},  'description': "Drink specials", 'link':"", 'pricing':"",   'phone-number': "", 'address': "230 Pueblo Ave, Colorado Springs, CO 80903", 'other-amenities': ['','','med'], 'has-drink':true, 'has-food':false},</v>
      </c>
      <c r="AY119" s="1" t="str">
        <f t="shared" si="115"/>
        <v/>
      </c>
      <c r="AZ119" s="1" t="str">
        <f t="shared" si="116"/>
        <v/>
      </c>
      <c r="BA119" s="1" t="str">
        <f t="shared" si="117"/>
        <v/>
      </c>
      <c r="BB119" s="1" t="str">
        <f t="shared" si="118"/>
        <v>&lt;img src=@img/drinkicon.png@&gt;</v>
      </c>
      <c r="BC119" s="1" t="str">
        <f t="shared" si="119"/>
        <v/>
      </c>
      <c r="BD119" s="1" t="str">
        <f t="shared" si="120"/>
        <v>&lt;img src=@img/drinkicon.png@&gt;</v>
      </c>
      <c r="BE119" s="1" t="str">
        <f t="shared" si="121"/>
        <v>drink med  downtown</v>
      </c>
      <c r="BF119" s="1" t="str">
        <f t="shared" si="122"/>
        <v>Downtown</v>
      </c>
      <c r="BG119" s="8">
        <v>38.827248300000001</v>
      </c>
      <c r="BH119" s="8">
        <v>-104.81879170000001</v>
      </c>
      <c r="BI119" s="1" t="str">
        <f t="shared" si="123"/>
        <v>[38.8272483,-104.8187917],</v>
      </c>
    </row>
  </sheetData>
  <autoFilter ref="C1:C100"/>
  <sortState ref="B2:BL119">
    <sortCondition ref="B2:B119"/>
  </sortState>
  <hyperlinks>
    <hyperlink ref="B53" r:id="rId1" display="https://www.yelp.com/biz/legends-rock-bar-colorado-springs"/>
    <hyperlink ref="B51" r:id="rId2" display="https://www.yelp.com/biz/knucklehead-tavern-colorado-springs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80" zoomScaleNormal="100" workbookViewId="0">
      <selection activeCell="A2" sqref="A2:B119"/>
    </sheetView>
  </sheetViews>
  <sheetFormatPr defaultRowHeight="15"/>
  <cols>
    <col min="2" max="2" width="37" bestFit="1" customWidth="1"/>
  </cols>
  <sheetData>
    <row r="1" spans="1:5">
      <c r="A1" t="s">
        <v>56</v>
      </c>
      <c r="B1" s="5" t="s">
        <v>57</v>
      </c>
      <c r="C1" s="8" t="s">
        <v>58</v>
      </c>
      <c r="D1" s="8" t="s">
        <v>59</v>
      </c>
      <c r="E1" s="8" t="s">
        <v>60</v>
      </c>
    </row>
    <row r="2" spans="1:5">
      <c r="A2">
        <v>38.832970000000003</v>
      </c>
      <c r="B2" s="14">
        <v>-104.82306</v>
      </c>
      <c r="C2" s="8" t="s">
        <v>148</v>
      </c>
      <c r="D2" s="8" t="s">
        <v>148</v>
      </c>
      <c r="E2" s="8"/>
    </row>
    <row r="3" spans="1:5">
      <c r="A3">
        <v>38.835619999999999</v>
      </c>
      <c r="B3" s="5">
        <v>-104.82317999999999</v>
      </c>
      <c r="C3" s="8" t="s">
        <v>150</v>
      </c>
      <c r="D3" s="8" t="s">
        <v>150</v>
      </c>
      <c r="E3" s="8"/>
    </row>
    <row r="4" spans="1:5">
      <c r="A4">
        <v>38.835999999999999</v>
      </c>
      <c r="B4" s="14">
        <v>-104.82387</v>
      </c>
      <c r="C4" s="8" t="s">
        <v>152</v>
      </c>
      <c r="D4" s="8" t="s">
        <v>152</v>
      </c>
      <c r="E4" s="8"/>
    </row>
    <row r="5" spans="1:5">
      <c r="A5">
        <v>38.835560000000001</v>
      </c>
      <c r="B5" s="14">
        <v>-104.82407000000001</v>
      </c>
      <c r="C5" s="8" t="s">
        <v>153</v>
      </c>
      <c r="D5" s="8" t="s">
        <v>153</v>
      </c>
      <c r="E5" s="8"/>
    </row>
    <row r="6" spans="1:5">
      <c r="A6">
        <v>38.832360000000001</v>
      </c>
      <c r="B6" s="5">
        <v>-104.83453</v>
      </c>
      <c r="C6" s="8" t="s">
        <v>154</v>
      </c>
      <c r="D6" s="8" t="s">
        <v>154</v>
      </c>
      <c r="E6" s="8"/>
    </row>
    <row r="7" spans="1:5">
      <c r="A7">
        <v>38.826121499999999</v>
      </c>
      <c r="B7" s="14">
        <v>-104.8241113</v>
      </c>
      <c r="C7" s="8" t="s">
        <v>155</v>
      </c>
      <c r="D7" s="8" t="s">
        <v>155</v>
      </c>
    </row>
    <row r="8" spans="1:5">
      <c r="A8">
        <v>38.837568300000001</v>
      </c>
      <c r="B8" s="14">
        <v>-104.8235078</v>
      </c>
      <c r="C8" s="8" t="s">
        <v>156</v>
      </c>
      <c r="D8" s="8" t="s">
        <v>156</v>
      </c>
    </row>
    <row r="9" spans="1:5">
      <c r="A9">
        <v>38.834290000000003</v>
      </c>
      <c r="B9" s="14">
        <v>-104.82483999999999</v>
      </c>
      <c r="C9" s="8" t="s">
        <v>157</v>
      </c>
      <c r="D9" s="8" t="s">
        <v>157</v>
      </c>
    </row>
    <row r="10" spans="1:5">
      <c r="A10">
        <v>38.846469999999997</v>
      </c>
      <c r="B10" s="14">
        <v>-104.86208000000001</v>
      </c>
      <c r="C10" t="s">
        <v>158</v>
      </c>
      <c r="D10" t="s">
        <v>158</v>
      </c>
    </row>
    <row r="11" spans="1:5">
      <c r="A11">
        <v>38.846449999999997</v>
      </c>
      <c r="B11" s="14">
        <v>-104.86077</v>
      </c>
      <c r="C11" t="s">
        <v>159</v>
      </c>
      <c r="D11" t="s">
        <v>392</v>
      </c>
    </row>
    <row r="12" spans="1:5">
      <c r="A12">
        <v>38.8478317</v>
      </c>
      <c r="B12" s="14">
        <v>-104.864165</v>
      </c>
      <c r="C12" t="s">
        <v>393</v>
      </c>
      <c r="D12" t="s">
        <v>393</v>
      </c>
    </row>
    <row r="13" spans="1:5">
      <c r="A13">
        <v>38.848550000000003</v>
      </c>
      <c r="B13" s="14">
        <v>-104.86541</v>
      </c>
      <c r="C13" t="s">
        <v>161</v>
      </c>
      <c r="D13" t="s">
        <v>161</v>
      </c>
    </row>
    <row r="14" spans="1:5">
      <c r="A14">
        <v>38.856949999999998</v>
      </c>
      <c r="B14" s="14">
        <v>-104.91531999999999</v>
      </c>
      <c r="C14" t="s">
        <v>162</v>
      </c>
      <c r="D14" t="s">
        <v>162</v>
      </c>
    </row>
    <row r="15" spans="1:5">
      <c r="A15">
        <v>38.858221999999998</v>
      </c>
      <c r="B15" s="5">
        <v>-104.9178137</v>
      </c>
      <c r="C15" t="s">
        <v>163</v>
      </c>
      <c r="D15" t="s">
        <v>163</v>
      </c>
    </row>
    <row r="16" spans="1:5" ht="15.75">
      <c r="A16">
        <v>38.859034999999999</v>
      </c>
      <c r="B16" s="15">
        <v>-104.91963</v>
      </c>
      <c r="C16" t="s">
        <v>164</v>
      </c>
      <c r="D16" t="s">
        <v>164</v>
      </c>
    </row>
    <row r="17" spans="1:4">
      <c r="A17">
        <v>38.857100000000003</v>
      </c>
      <c r="B17" s="14">
        <v>-104.91604</v>
      </c>
      <c r="C17" t="s">
        <v>166</v>
      </c>
      <c r="D17" t="s">
        <v>166</v>
      </c>
    </row>
    <row r="18" spans="1:4">
      <c r="A18">
        <v>38.857489999999999</v>
      </c>
      <c r="B18" s="14">
        <v>-104.91552</v>
      </c>
      <c r="C18" t="s">
        <v>165</v>
      </c>
      <c r="D18" t="s">
        <v>165</v>
      </c>
    </row>
    <row r="19" spans="1:4">
      <c r="A19">
        <v>38.858800000000002</v>
      </c>
      <c r="B19" s="14">
        <v>-104.91779</v>
      </c>
      <c r="C19" t="s">
        <v>167</v>
      </c>
      <c r="D19" t="s">
        <v>167</v>
      </c>
    </row>
    <row r="20" spans="1:4" ht="15.75">
      <c r="A20">
        <v>38.858370000000001</v>
      </c>
      <c r="B20" s="15">
        <v>-104.91792</v>
      </c>
      <c r="C20" t="s">
        <v>168</v>
      </c>
      <c r="D20" t="s">
        <v>168</v>
      </c>
    </row>
    <row r="21" spans="1:4">
      <c r="A21">
        <v>38.911320000000003</v>
      </c>
      <c r="B21" s="5">
        <v>-104.71729000000001</v>
      </c>
      <c r="C21" t="s">
        <v>169</v>
      </c>
      <c r="D21" t="s">
        <v>394</v>
      </c>
    </row>
    <row r="22" spans="1:4" ht="15.75">
      <c r="A22">
        <v>38.909889999999997</v>
      </c>
      <c r="B22" s="15">
        <v>-104.71872</v>
      </c>
      <c r="C22" t="s">
        <v>170</v>
      </c>
      <c r="D22" t="s">
        <v>170</v>
      </c>
    </row>
    <row r="23" spans="1:4" ht="15.75">
      <c r="A23">
        <v>38.896653700000002</v>
      </c>
      <c r="B23" s="15">
        <v>-104.7109871</v>
      </c>
      <c r="C23" t="s">
        <v>171</v>
      </c>
      <c r="D23" t="s">
        <v>395</v>
      </c>
    </row>
    <row r="24" spans="1:4">
      <c r="A24">
        <v>38.894410000000001</v>
      </c>
      <c r="B24" s="5">
        <v>-104.72107</v>
      </c>
      <c r="C24" t="s">
        <v>262</v>
      </c>
      <c r="D24" t="s">
        <v>396</v>
      </c>
    </row>
    <row r="25" spans="1:4">
      <c r="A25">
        <v>38.895409999999998</v>
      </c>
      <c r="B25" s="5">
        <v>-104.71510000000001</v>
      </c>
      <c r="C25" t="s">
        <v>263</v>
      </c>
      <c r="D25" t="s">
        <v>263</v>
      </c>
    </row>
    <row r="26" spans="1:4">
      <c r="A26">
        <v>38.927124999999997</v>
      </c>
      <c r="B26" s="5">
        <v>-104.72270399999999</v>
      </c>
      <c r="C26" t="s">
        <v>264</v>
      </c>
      <c r="D26" t="s">
        <v>397</v>
      </c>
    </row>
    <row r="27" spans="1:4">
      <c r="A27">
        <v>38.889899999999997</v>
      </c>
      <c r="B27" s="5">
        <v>-104.71393999999999</v>
      </c>
      <c r="C27" t="s">
        <v>265</v>
      </c>
      <c r="D27" t="s">
        <v>265</v>
      </c>
    </row>
    <row r="28" spans="1:4">
      <c r="A28">
        <v>38.881039999999999</v>
      </c>
      <c r="B28" s="5">
        <v>-104.7167</v>
      </c>
      <c r="C28" t="s">
        <v>266</v>
      </c>
      <c r="D28" t="s">
        <v>398</v>
      </c>
    </row>
    <row r="29" spans="1:4">
      <c r="A29">
        <v>38.880665</v>
      </c>
      <c r="B29" s="5">
        <v>-104.71691</v>
      </c>
      <c r="C29" t="s">
        <v>267</v>
      </c>
      <c r="D29" t="s">
        <v>399</v>
      </c>
    </row>
    <row r="30" spans="1:4">
      <c r="A30">
        <v>38.878</v>
      </c>
      <c r="B30" s="5">
        <v>-104.71639</v>
      </c>
      <c r="C30" t="s">
        <v>400</v>
      </c>
      <c r="D30" t="s">
        <v>401</v>
      </c>
    </row>
    <row r="31" spans="1:4" ht="15.75">
      <c r="A31">
        <v>38.854834799999999</v>
      </c>
      <c r="B31" s="15">
        <v>-104.71841430000001</v>
      </c>
      <c r="C31" t="s">
        <v>269</v>
      </c>
      <c r="D31" t="s">
        <v>269</v>
      </c>
    </row>
    <row r="32" spans="1:4" ht="15.75">
      <c r="A32">
        <v>38.872680000000003</v>
      </c>
      <c r="B32" s="15">
        <v>-104.71903</v>
      </c>
      <c r="C32" t="s">
        <v>270</v>
      </c>
      <c r="D32" t="s">
        <v>402</v>
      </c>
    </row>
    <row r="33" spans="1:4">
      <c r="A33">
        <v>38.825550200000002</v>
      </c>
      <c r="B33" s="14">
        <v>-104.8244246</v>
      </c>
      <c r="C33" t="s">
        <v>271</v>
      </c>
      <c r="D33" t="s">
        <v>271</v>
      </c>
    </row>
    <row r="34" spans="1:4" ht="15.75">
      <c r="A34">
        <v>38.826425800000003</v>
      </c>
      <c r="B34" s="15">
        <v>-104.827124</v>
      </c>
      <c r="C34" t="s">
        <v>272</v>
      </c>
      <c r="D34" t="s">
        <v>272</v>
      </c>
    </row>
    <row r="35" spans="1:4">
      <c r="A35">
        <v>38.827248300000001</v>
      </c>
      <c r="B35" s="5">
        <v>-104.81879170000001</v>
      </c>
      <c r="C35" t="s">
        <v>273</v>
      </c>
      <c r="D35" t="s">
        <v>273</v>
      </c>
    </row>
    <row r="36" spans="1:4" ht="15.75">
      <c r="A36">
        <v>38.827300000000001</v>
      </c>
      <c r="B36" s="15">
        <v>-104.82262</v>
      </c>
      <c r="C36" t="s">
        <v>274</v>
      </c>
      <c r="D36" t="s">
        <v>274</v>
      </c>
    </row>
    <row r="37" spans="1:4">
      <c r="A37">
        <v>38.832635000000003</v>
      </c>
      <c r="B37" s="5">
        <v>-104.8184667</v>
      </c>
      <c r="C37" t="s">
        <v>275</v>
      </c>
      <c r="D37" t="s">
        <v>275</v>
      </c>
    </row>
    <row r="38" spans="1:4" ht="15.75">
      <c r="A38">
        <v>38.833321699999999</v>
      </c>
      <c r="B38" s="15">
        <v>-104.8235583</v>
      </c>
      <c r="C38" t="s">
        <v>276</v>
      </c>
      <c r="D38" t="s">
        <v>276</v>
      </c>
    </row>
    <row r="39" spans="1:4">
      <c r="A39">
        <v>38.828311999999997</v>
      </c>
      <c r="B39" s="14">
        <v>-104.822571</v>
      </c>
      <c r="C39" t="s">
        <v>277</v>
      </c>
      <c r="D39" t="s">
        <v>277</v>
      </c>
    </row>
    <row r="40" spans="1:4">
      <c r="A40">
        <v>38.835000000000001</v>
      </c>
      <c r="B40" s="14">
        <v>-104.82375</v>
      </c>
      <c r="C40" t="s">
        <v>278</v>
      </c>
      <c r="D40" t="s">
        <v>278</v>
      </c>
    </row>
    <row r="41" spans="1:4">
      <c r="A41">
        <v>38.833321699999999</v>
      </c>
      <c r="B41" s="14">
        <v>-104.8235583</v>
      </c>
      <c r="C41" t="s">
        <v>276</v>
      </c>
      <c r="D41" t="s">
        <v>276</v>
      </c>
    </row>
    <row r="42" spans="1:4">
      <c r="A42">
        <v>38.832680000000003</v>
      </c>
      <c r="B42" s="5">
        <v>-104.82393</v>
      </c>
      <c r="C42" t="s">
        <v>279</v>
      </c>
      <c r="D42" t="s">
        <v>279</v>
      </c>
    </row>
    <row r="43" spans="1:4">
      <c r="A43">
        <v>38.833320000000001</v>
      </c>
      <c r="B43" s="14">
        <v>-104.82666999999999</v>
      </c>
      <c r="C43" t="s">
        <v>403</v>
      </c>
      <c r="D43" t="s">
        <v>403</v>
      </c>
    </row>
    <row r="44" spans="1:4">
      <c r="A44">
        <v>38.839413299999997</v>
      </c>
      <c r="B44" s="5">
        <v>-104.8226938</v>
      </c>
      <c r="C44" t="s">
        <v>281</v>
      </c>
      <c r="D44" t="s">
        <v>281</v>
      </c>
    </row>
    <row r="45" spans="1:4">
      <c r="A45">
        <v>38.851550000000003</v>
      </c>
      <c r="B45">
        <v>-104.8231</v>
      </c>
      <c r="C45" t="s">
        <v>282</v>
      </c>
      <c r="D45" t="s">
        <v>404</v>
      </c>
    </row>
    <row r="46" spans="1:4">
      <c r="A46">
        <v>38.839080000000003</v>
      </c>
      <c r="B46">
        <v>-104.82272</v>
      </c>
      <c r="C46" t="s">
        <v>283</v>
      </c>
      <c r="D46" t="s">
        <v>283</v>
      </c>
    </row>
    <row r="47" spans="1:4">
      <c r="A47">
        <v>38.988039999999998</v>
      </c>
      <c r="B47">
        <v>-105.04581</v>
      </c>
      <c r="C47" t="s">
        <v>284</v>
      </c>
      <c r="D47" t="s">
        <v>284</v>
      </c>
    </row>
    <row r="48" spans="1:4">
      <c r="A48">
        <v>39.095570000000002</v>
      </c>
      <c r="B48">
        <v>-104.85966000000001</v>
      </c>
      <c r="C48" t="s">
        <v>285</v>
      </c>
      <c r="D48" t="s">
        <v>285</v>
      </c>
    </row>
    <row r="49" spans="1:4">
      <c r="A49">
        <v>39.091769999999997</v>
      </c>
      <c r="B49">
        <v>-104.87315</v>
      </c>
      <c r="C49" t="s">
        <v>286</v>
      </c>
      <c r="D49" t="s">
        <v>286</v>
      </c>
    </row>
    <row r="50" spans="1:4">
      <c r="A50">
        <v>38.967869999999998</v>
      </c>
      <c r="B50">
        <v>-104.78243000000001</v>
      </c>
      <c r="C50" t="s">
        <v>287</v>
      </c>
      <c r="D50" t="s">
        <v>405</v>
      </c>
    </row>
    <row r="51" spans="1:4">
      <c r="A51">
        <v>39.064799999999998</v>
      </c>
      <c r="B51">
        <v>-104.84954</v>
      </c>
      <c r="C51" t="s">
        <v>288</v>
      </c>
      <c r="D51" t="s">
        <v>406</v>
      </c>
    </row>
    <row r="52" spans="1:4">
      <c r="A52">
        <v>39.066606</v>
      </c>
      <c r="B52">
        <v>-104.8554</v>
      </c>
      <c r="C52" t="s">
        <v>289</v>
      </c>
      <c r="D52" t="s">
        <v>289</v>
      </c>
    </row>
    <row r="53" spans="1:4">
      <c r="A53">
        <v>39.091929999999998</v>
      </c>
      <c r="B53">
        <v>-104.87358999999999</v>
      </c>
      <c r="C53" t="s">
        <v>290</v>
      </c>
      <c r="D53" t="s">
        <v>290</v>
      </c>
    </row>
    <row r="54" spans="1:4">
      <c r="A54">
        <v>39.025303000000001</v>
      </c>
      <c r="B54">
        <v>-104.82319819999999</v>
      </c>
      <c r="C54" t="s">
        <v>291</v>
      </c>
      <c r="D54" t="s">
        <v>407</v>
      </c>
    </row>
    <row r="55" spans="1:4">
      <c r="A55">
        <v>39.022539999999999</v>
      </c>
      <c r="B55">
        <v>-104.82472</v>
      </c>
      <c r="C55" t="s">
        <v>292</v>
      </c>
      <c r="D55" t="s">
        <v>292</v>
      </c>
    </row>
    <row r="56" spans="1:4">
      <c r="A56">
        <v>39.021619999999999</v>
      </c>
      <c r="B56">
        <v>-104.82538</v>
      </c>
      <c r="C56" t="s">
        <v>293</v>
      </c>
      <c r="D56" t="s">
        <v>293</v>
      </c>
    </row>
    <row r="57" spans="1:4">
      <c r="A57">
        <v>39.124110000000002</v>
      </c>
      <c r="B57">
        <v>-104.91367</v>
      </c>
      <c r="C57" t="s">
        <v>294</v>
      </c>
      <c r="D57" t="s">
        <v>294</v>
      </c>
    </row>
    <row r="58" spans="1:4">
      <c r="A58">
        <v>39.026110000000003</v>
      </c>
      <c r="B58">
        <v>-104.82259999999999</v>
      </c>
      <c r="C58" t="s">
        <v>295</v>
      </c>
      <c r="D58" t="s">
        <v>408</v>
      </c>
    </row>
    <row r="59" spans="1:4">
      <c r="A59">
        <v>39.018268800000001</v>
      </c>
      <c r="B59">
        <v>-104.7906933</v>
      </c>
      <c r="C59" t="s">
        <v>296</v>
      </c>
      <c r="D59" t="s">
        <v>409</v>
      </c>
    </row>
    <row r="60" spans="1:4">
      <c r="A60">
        <v>38.924329999999998</v>
      </c>
      <c r="B60">
        <v>-104.79201999999999</v>
      </c>
      <c r="C60" t="s">
        <v>297</v>
      </c>
      <c r="D60" t="s">
        <v>297</v>
      </c>
    </row>
    <row r="61" spans="1:4">
      <c r="A61">
        <v>38.924974200000001</v>
      </c>
      <c r="B61">
        <v>-104.77376529999999</v>
      </c>
      <c r="C61" t="s">
        <v>298</v>
      </c>
      <c r="D61" t="s">
        <v>298</v>
      </c>
    </row>
    <row r="62" spans="1:4">
      <c r="A62">
        <v>38.924875</v>
      </c>
      <c r="B62">
        <v>-104.7742415</v>
      </c>
      <c r="C62" t="s">
        <v>410</v>
      </c>
      <c r="D62" t="s">
        <v>410</v>
      </c>
    </row>
    <row r="63" spans="1:4">
      <c r="A63">
        <v>38.925393200000002</v>
      </c>
      <c r="B63">
        <v>-104.7947455</v>
      </c>
      <c r="C63" t="s">
        <v>300</v>
      </c>
      <c r="D63" t="s">
        <v>300</v>
      </c>
    </row>
    <row r="64" spans="1:4">
      <c r="A64">
        <v>38.913607800000001</v>
      </c>
      <c r="B64">
        <v>-104.7764085</v>
      </c>
      <c r="C64" t="s">
        <v>301</v>
      </c>
      <c r="D64" t="s">
        <v>301</v>
      </c>
    </row>
    <row r="65" spans="1:4">
      <c r="A65">
        <v>38.943472499999999</v>
      </c>
      <c r="B65">
        <v>-104.77398049999999</v>
      </c>
      <c r="C65" t="s">
        <v>302</v>
      </c>
      <c r="D65" t="s">
        <v>302</v>
      </c>
    </row>
    <row r="66" spans="1:4">
      <c r="A66">
        <v>38.948990000000002</v>
      </c>
      <c r="B66">
        <v>-104.80538</v>
      </c>
      <c r="C66" t="s">
        <v>303</v>
      </c>
      <c r="D66" t="s">
        <v>303</v>
      </c>
    </row>
    <row r="67" spans="1:4">
      <c r="A67">
        <v>38.941299999999998</v>
      </c>
      <c r="B67">
        <v>-104.80002</v>
      </c>
      <c r="C67" t="s">
        <v>304</v>
      </c>
      <c r="D67" t="s">
        <v>304</v>
      </c>
    </row>
    <row r="68" spans="1:4">
      <c r="A68">
        <v>38.938290000000002</v>
      </c>
      <c r="B68">
        <v>-104.79742</v>
      </c>
      <c r="C68" t="s">
        <v>305</v>
      </c>
      <c r="D68" t="s">
        <v>305</v>
      </c>
    </row>
    <row r="69" spans="1:4">
      <c r="A69">
        <v>38.947016699999999</v>
      </c>
      <c r="B69">
        <v>-104.80141500000001</v>
      </c>
      <c r="C69" t="s">
        <v>306</v>
      </c>
      <c r="D69" t="s">
        <v>306</v>
      </c>
    </row>
    <row r="70" spans="1:4">
      <c r="A70">
        <v>38.947670000000002</v>
      </c>
      <c r="B70">
        <v>-104.80368</v>
      </c>
      <c r="C70" t="s">
        <v>307</v>
      </c>
      <c r="D70" t="s">
        <v>307</v>
      </c>
    </row>
    <row r="71" spans="1:4">
      <c r="A71">
        <v>38.902715000000001</v>
      </c>
      <c r="B71">
        <v>-104.7687567</v>
      </c>
      <c r="C71" t="s">
        <v>308</v>
      </c>
      <c r="D71" t="s">
        <v>308</v>
      </c>
    </row>
    <row r="72" spans="1:4">
      <c r="A72">
        <v>38.889229999999998</v>
      </c>
      <c r="B72">
        <v>-104.75874</v>
      </c>
      <c r="C72" t="s">
        <v>309</v>
      </c>
      <c r="D72" t="s">
        <v>411</v>
      </c>
    </row>
    <row r="73" spans="1:4">
      <c r="A73">
        <v>38.889310000000002</v>
      </c>
      <c r="B73">
        <v>-104.7575033</v>
      </c>
      <c r="C73" t="s">
        <v>310</v>
      </c>
      <c r="D73" t="s">
        <v>310</v>
      </c>
    </row>
    <row r="74" spans="1:4">
      <c r="A74">
        <v>38.824626000000002</v>
      </c>
      <c r="B74">
        <v>-104.747446</v>
      </c>
      <c r="C74" t="s">
        <v>311</v>
      </c>
      <c r="D74" t="s">
        <v>311</v>
      </c>
    </row>
    <row r="75" spans="1:4">
      <c r="A75">
        <v>38.837120800000001</v>
      </c>
      <c r="B75">
        <v>-104.7567483</v>
      </c>
      <c r="C75" t="s">
        <v>313</v>
      </c>
      <c r="D75" t="s">
        <v>313</v>
      </c>
    </row>
    <row r="76" spans="1:4">
      <c r="A76">
        <v>38.789400000000001</v>
      </c>
      <c r="B76">
        <v>-104.76197999999999</v>
      </c>
      <c r="C76" t="s">
        <v>314</v>
      </c>
      <c r="D76" t="s">
        <v>314</v>
      </c>
    </row>
    <row r="77" spans="1:4">
      <c r="A77">
        <v>38.793636499999998</v>
      </c>
      <c r="B77">
        <v>-104.7684613</v>
      </c>
      <c r="C77" t="s">
        <v>315</v>
      </c>
      <c r="D77" t="s">
        <v>315</v>
      </c>
    </row>
    <row r="78" spans="1:4">
      <c r="A78">
        <v>38.804718999999999</v>
      </c>
      <c r="B78">
        <v>-104.73662299999999</v>
      </c>
      <c r="C78" t="s">
        <v>316</v>
      </c>
      <c r="D78" t="s">
        <v>316</v>
      </c>
    </row>
    <row r="79" spans="1:4">
      <c r="A79">
        <v>38.828429999999997</v>
      </c>
      <c r="B79">
        <v>-104.8233</v>
      </c>
      <c r="C79" t="s">
        <v>317</v>
      </c>
      <c r="D79" t="s">
        <v>317</v>
      </c>
    </row>
    <row r="80" spans="1:4">
      <c r="A80">
        <v>38.853960000000001</v>
      </c>
      <c r="B80">
        <v>-104.71791</v>
      </c>
      <c r="C80" t="s">
        <v>318</v>
      </c>
      <c r="D80" t="s">
        <v>318</v>
      </c>
    </row>
    <row r="81" spans="1:4">
      <c r="A81">
        <v>38.810920000000003</v>
      </c>
      <c r="B81">
        <v>-104.82729</v>
      </c>
      <c r="C81" t="s">
        <v>319</v>
      </c>
      <c r="D81" t="s">
        <v>319</v>
      </c>
    </row>
    <row r="82" spans="1:4">
      <c r="A82">
        <v>38.826121499999999</v>
      </c>
      <c r="B82">
        <v>-104.8241113</v>
      </c>
      <c r="C82" t="s">
        <v>155</v>
      </c>
      <c r="D82" t="s">
        <v>155</v>
      </c>
    </row>
    <row r="83" spans="1:4">
      <c r="A83">
        <v>38.89723</v>
      </c>
      <c r="B83">
        <v>-104.85431</v>
      </c>
      <c r="C83" t="s">
        <v>320</v>
      </c>
      <c r="D83" t="s">
        <v>320</v>
      </c>
    </row>
    <row r="84" spans="1:4">
      <c r="A84">
        <v>38.904905999999997</v>
      </c>
      <c r="B84">
        <v>-104.863874</v>
      </c>
      <c r="C84" t="s">
        <v>321</v>
      </c>
      <c r="D84" t="s">
        <v>321</v>
      </c>
    </row>
    <row r="85" spans="1:4">
      <c r="A85">
        <v>38.835619999999999</v>
      </c>
      <c r="B85">
        <v>-104.82317999999999</v>
      </c>
      <c r="C85" t="s">
        <v>322</v>
      </c>
      <c r="D85" t="s">
        <v>150</v>
      </c>
    </row>
    <row r="86" spans="1:4">
      <c r="A86">
        <v>38.833849999999998</v>
      </c>
      <c r="B86">
        <v>-104.82241999999999</v>
      </c>
      <c r="C86" t="s">
        <v>323</v>
      </c>
      <c r="D86" t="s">
        <v>323</v>
      </c>
    </row>
    <row r="87" spans="1:4">
      <c r="A87">
        <v>38.902574999999999</v>
      </c>
      <c r="B87">
        <v>-104.81832780000001</v>
      </c>
      <c r="C87" t="s">
        <v>324</v>
      </c>
      <c r="D87" t="s">
        <v>324</v>
      </c>
    </row>
    <row r="88" spans="1:4">
      <c r="A88">
        <v>38.832819999999998</v>
      </c>
      <c r="B88">
        <v>-104.82402999999999</v>
      </c>
      <c r="C88" t="s">
        <v>325</v>
      </c>
      <c r="D88" t="s">
        <v>412</v>
      </c>
    </row>
    <row r="89" spans="1:4">
      <c r="A89">
        <v>38.809930000000001</v>
      </c>
      <c r="B89">
        <v>-104.82483999999999</v>
      </c>
      <c r="C89" t="s">
        <v>326</v>
      </c>
      <c r="D89" t="s">
        <v>326</v>
      </c>
    </row>
    <row r="90" spans="1:4">
      <c r="A90">
        <v>38.848779999999998</v>
      </c>
      <c r="B90">
        <v>-104.86452</v>
      </c>
      <c r="C90" t="s">
        <v>327</v>
      </c>
      <c r="D90" t="s">
        <v>413</v>
      </c>
    </row>
    <row r="91" spans="1:4">
      <c r="A91">
        <v>38.831229999999998</v>
      </c>
      <c r="B91">
        <v>-104.82414</v>
      </c>
      <c r="C91" t="s">
        <v>328</v>
      </c>
      <c r="D91" t="s">
        <v>328</v>
      </c>
    </row>
    <row r="92" spans="1:4">
      <c r="A92">
        <v>38.824300000000001</v>
      </c>
      <c r="B92">
        <v>-104.82622000000001</v>
      </c>
      <c r="C92" t="s">
        <v>329</v>
      </c>
      <c r="D92" t="s">
        <v>329</v>
      </c>
    </row>
    <row r="93" spans="1:4">
      <c r="A93">
        <v>38.857550000000003</v>
      </c>
      <c r="B93">
        <v>-104.91434</v>
      </c>
      <c r="C93" t="s">
        <v>330</v>
      </c>
      <c r="D93" t="s">
        <v>330</v>
      </c>
    </row>
    <row r="94" spans="1:4">
      <c r="A94">
        <v>38.846600799999997</v>
      </c>
      <c r="B94">
        <v>-104.7562155</v>
      </c>
      <c r="C94" t="s">
        <v>331</v>
      </c>
      <c r="D94" t="s">
        <v>414</v>
      </c>
    </row>
    <row r="95" spans="1:4">
      <c r="A95">
        <v>38.881030000000003</v>
      </c>
      <c r="B95">
        <v>-104.71706</v>
      </c>
      <c r="C95" t="s">
        <v>332</v>
      </c>
      <c r="D95" t="s">
        <v>415</v>
      </c>
    </row>
    <row r="96" spans="1:4">
      <c r="A96">
        <v>38.847990000000003</v>
      </c>
      <c r="B96">
        <v>-104.86448</v>
      </c>
      <c r="C96" t="s">
        <v>360</v>
      </c>
      <c r="D96" t="s">
        <v>360</v>
      </c>
    </row>
    <row r="97" spans="1:4">
      <c r="A97">
        <v>38.840389999999999</v>
      </c>
      <c r="B97">
        <v>-104.86297</v>
      </c>
      <c r="C97" t="s">
        <v>359</v>
      </c>
      <c r="D97" t="s">
        <v>359</v>
      </c>
    </row>
    <row r="98" spans="1:4">
      <c r="A98">
        <v>38.819960000000002</v>
      </c>
      <c r="B98">
        <v>-104.84134</v>
      </c>
      <c r="C98" t="s">
        <v>358</v>
      </c>
      <c r="D98" t="s">
        <v>358</v>
      </c>
    </row>
    <row r="99" spans="1:4">
      <c r="A99">
        <v>38.841248999999998</v>
      </c>
      <c r="B99">
        <v>-104.71677099999999</v>
      </c>
      <c r="C99" t="s">
        <v>361</v>
      </c>
      <c r="D99" t="s">
        <v>361</v>
      </c>
    </row>
    <row r="100" spans="1:4">
      <c r="A100">
        <v>38.804183299999998</v>
      </c>
      <c r="B100">
        <v>-104.83983670000001</v>
      </c>
      <c r="C100" t="s">
        <v>362</v>
      </c>
      <c r="D100" t="s">
        <v>362</v>
      </c>
    </row>
    <row r="101" spans="1:4">
      <c r="A101">
        <v>38.844859999999997</v>
      </c>
      <c r="B101">
        <v>-104.85939999999999</v>
      </c>
      <c r="C101" t="s">
        <v>363</v>
      </c>
      <c r="D101" t="s">
        <v>416</v>
      </c>
    </row>
    <row r="102" spans="1:4">
      <c r="A102">
        <v>38.877710499999999</v>
      </c>
      <c r="B102">
        <v>-104.8125695</v>
      </c>
      <c r="C102" t="s">
        <v>364</v>
      </c>
      <c r="D102" t="s">
        <v>417</v>
      </c>
    </row>
    <row r="103" spans="1:4">
      <c r="A103">
        <v>38.806759999999997</v>
      </c>
      <c r="B103">
        <v>-104.72629999999999</v>
      </c>
      <c r="C103" t="s">
        <v>365</v>
      </c>
      <c r="D103" t="s">
        <v>418</v>
      </c>
    </row>
    <row r="104" spans="1:4">
      <c r="A104">
        <v>38.82799</v>
      </c>
      <c r="B104">
        <v>-104.82259000000001</v>
      </c>
      <c r="C104" t="s">
        <v>366</v>
      </c>
      <c r="D104" t="s">
        <v>366</v>
      </c>
    </row>
    <row r="105" spans="1:4">
      <c r="A105">
        <v>38.848080000000003</v>
      </c>
      <c r="B105">
        <v>-104.86471</v>
      </c>
      <c r="C105" t="s">
        <v>367</v>
      </c>
      <c r="D105" t="s">
        <v>367</v>
      </c>
    </row>
    <row r="106" spans="1:4">
      <c r="A106">
        <v>38.744484999999997</v>
      </c>
      <c r="B106">
        <v>-104.7396383</v>
      </c>
      <c r="C106" t="s">
        <v>368</v>
      </c>
      <c r="D106" t="s">
        <v>419</v>
      </c>
    </row>
    <row r="107" spans="1:4">
      <c r="A107">
        <v>38.850259999999999</v>
      </c>
      <c r="B107">
        <v>-104.86696000000001</v>
      </c>
      <c r="C107" t="s">
        <v>369</v>
      </c>
      <c r="D107" t="s">
        <v>420</v>
      </c>
    </row>
    <row r="108" spans="1:4">
      <c r="A108">
        <v>38.846380000000003</v>
      </c>
      <c r="B108">
        <v>-104.86066</v>
      </c>
      <c r="C108" t="s">
        <v>370</v>
      </c>
      <c r="D108" t="s">
        <v>370</v>
      </c>
    </row>
    <row r="109" spans="1:4">
      <c r="A109">
        <v>38.876530000000002</v>
      </c>
      <c r="B109">
        <v>-104.71932</v>
      </c>
      <c r="C109" t="s">
        <v>371</v>
      </c>
      <c r="D109" t="s">
        <v>421</v>
      </c>
    </row>
    <row r="110" spans="1:4">
      <c r="A110">
        <v>38.993273000000002</v>
      </c>
      <c r="B110">
        <v>-104.811695</v>
      </c>
      <c r="C110" t="s">
        <v>372</v>
      </c>
      <c r="D110" t="s">
        <v>372</v>
      </c>
    </row>
    <row r="111" spans="1:4">
      <c r="A111">
        <v>38.904649300000003</v>
      </c>
      <c r="B111">
        <v>-104.8177993</v>
      </c>
      <c r="C111" t="s">
        <v>373</v>
      </c>
      <c r="D111" t="s">
        <v>373</v>
      </c>
    </row>
    <row r="112" spans="1:4">
      <c r="A112">
        <v>38.811149999999998</v>
      </c>
      <c r="B112">
        <v>-104.82487999999999</v>
      </c>
      <c r="C112" t="s">
        <v>374</v>
      </c>
      <c r="D112" t="s">
        <v>374</v>
      </c>
    </row>
    <row r="113" spans="1:4">
      <c r="A113">
        <v>38.852640000000001</v>
      </c>
      <c r="B113">
        <v>-104.89675</v>
      </c>
      <c r="C113" t="s">
        <v>375</v>
      </c>
      <c r="D113" t="s">
        <v>375</v>
      </c>
    </row>
    <row r="114" spans="1:4">
      <c r="A114">
        <v>38.807157799999999</v>
      </c>
      <c r="B114">
        <v>-104.8221449</v>
      </c>
      <c r="C114" t="s">
        <v>378</v>
      </c>
      <c r="D114" t="s">
        <v>378</v>
      </c>
    </row>
    <row r="115" spans="1:4">
      <c r="A115">
        <v>38.790337299999997</v>
      </c>
      <c r="B115">
        <v>-104.8237797</v>
      </c>
      <c r="C115" t="s">
        <v>379</v>
      </c>
      <c r="D115" t="s">
        <v>379</v>
      </c>
    </row>
    <row r="116" spans="1:4">
      <c r="A116">
        <v>38.915370000000003</v>
      </c>
      <c r="B116">
        <v>-104.78644</v>
      </c>
      <c r="C116" t="s">
        <v>384</v>
      </c>
      <c r="D116" t="s">
        <v>384</v>
      </c>
    </row>
    <row r="117" spans="1:4">
      <c r="A117">
        <v>38.795009999999998</v>
      </c>
      <c r="B117">
        <v>-104.80183</v>
      </c>
      <c r="C117" t="s">
        <v>422</v>
      </c>
      <c r="D117" t="s">
        <v>422</v>
      </c>
    </row>
    <row r="118" spans="1:4">
      <c r="A118">
        <v>38.8765</v>
      </c>
      <c r="B118">
        <v>-104.72076</v>
      </c>
      <c r="C118" t="s">
        <v>388</v>
      </c>
      <c r="D118" t="s">
        <v>388</v>
      </c>
    </row>
    <row r="119" spans="1:4">
      <c r="A119">
        <v>38.82593</v>
      </c>
      <c r="B119">
        <v>-104.83919</v>
      </c>
      <c r="C119" t="s">
        <v>391</v>
      </c>
      <c r="D119" t="s">
        <v>391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cp:lastPrinted>2019-02-14T22:32:51Z</cp:lastPrinted>
  <dcterms:created xsi:type="dcterms:W3CDTF">2018-03-26T00:36:09Z</dcterms:created>
  <dcterms:modified xsi:type="dcterms:W3CDTF">2019-02-20T16:48:32Z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